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5" yWindow="0" windowWidth="17565" windowHeight="15210"/>
  </bookViews>
  <sheets>
    <sheet name="2015-03" sheetId="13" r:id="rId1"/>
    <sheet name="2014-07" sheetId="12" r:id="rId2"/>
    <sheet name="2014-05" sheetId="11" r:id="rId3"/>
    <sheet name="2014-02" sheetId="10" r:id="rId4"/>
    <sheet name="2013-11" sheetId="9" r:id="rId5"/>
    <sheet name="2013-09" sheetId="8" r:id="rId6"/>
    <sheet name="2013-04" sheetId="7" r:id="rId7"/>
    <sheet name="2013-03" sheetId="6" r:id="rId8"/>
    <sheet name="2013-02" sheetId="5" r:id="rId9"/>
    <sheet name="2013-01" sheetId="4" r:id="rId10"/>
    <sheet name="2012-12" sheetId="3" r:id="rId11"/>
    <sheet name="2012-11" sheetId="1" r:id="rId12"/>
  </sheets>
  <calcPr calcId="152511"/>
</workbook>
</file>

<file path=xl/calcChain.xml><?xml version="1.0" encoding="utf-8"?>
<calcChain xmlns="http://schemas.openxmlformats.org/spreadsheetml/2006/main">
  <c r="C61" i="13" l="1"/>
  <c r="D61" i="13"/>
  <c r="E61" i="13"/>
  <c r="E66" i="13" s="1"/>
  <c r="F61" i="13"/>
  <c r="C62" i="13"/>
  <c r="D62" i="13"/>
  <c r="E62" i="13"/>
  <c r="F62" i="13"/>
  <c r="C63" i="13"/>
  <c r="D63" i="13"/>
  <c r="E63" i="13"/>
  <c r="F63" i="13"/>
  <c r="C64" i="13"/>
  <c r="D64" i="13"/>
  <c r="E64" i="13"/>
  <c r="F64" i="13"/>
  <c r="F66" i="13" s="1"/>
  <c r="C65" i="13"/>
  <c r="C66" i="13" s="1"/>
  <c r="D65" i="13"/>
  <c r="E65" i="13"/>
  <c r="F65" i="13"/>
  <c r="D66" i="13" l="1"/>
  <c r="B317" i="13"/>
  <c r="C317" i="13"/>
  <c r="D317" i="13"/>
  <c r="E317" i="13"/>
  <c r="F317" i="13"/>
  <c r="C318" i="13"/>
  <c r="D318" i="13"/>
  <c r="E318" i="13"/>
  <c r="F318" i="13"/>
  <c r="C319" i="13"/>
  <c r="D319" i="13"/>
  <c r="E319" i="13"/>
  <c r="F319" i="13"/>
  <c r="C320" i="13"/>
  <c r="D320" i="13"/>
  <c r="E320" i="13"/>
  <c r="F320" i="13"/>
  <c r="C321" i="13"/>
  <c r="D321" i="13"/>
  <c r="E321" i="13"/>
  <c r="F321" i="13"/>
  <c r="B320" i="13"/>
  <c r="B319" i="13"/>
  <c r="B318" i="13"/>
  <c r="B65" i="13"/>
  <c r="B64" i="13"/>
  <c r="B63" i="13"/>
  <c r="B62" i="13"/>
  <c r="B61" i="13"/>
  <c r="F342" i="13"/>
  <c r="E342" i="13"/>
  <c r="D342" i="13"/>
  <c r="C342" i="13"/>
  <c r="B342" i="13"/>
  <c r="F341" i="13"/>
  <c r="E341" i="13"/>
  <c r="D341" i="13"/>
  <c r="C341" i="13"/>
  <c r="B341" i="13"/>
  <c r="F340" i="13"/>
  <c r="E340" i="13"/>
  <c r="D340" i="13"/>
  <c r="C340" i="13"/>
  <c r="B340" i="13"/>
  <c r="F339" i="13"/>
  <c r="E339" i="13"/>
  <c r="D339" i="13"/>
  <c r="C339" i="13"/>
  <c r="B339" i="13"/>
  <c r="F338" i="13"/>
  <c r="E338" i="13"/>
  <c r="D338" i="13"/>
  <c r="C338" i="13"/>
  <c r="B338" i="13"/>
  <c r="F332" i="13"/>
  <c r="E332" i="13"/>
  <c r="D332" i="13"/>
  <c r="C332" i="13"/>
  <c r="B332" i="13"/>
  <c r="F331" i="13"/>
  <c r="E331" i="13"/>
  <c r="D331" i="13"/>
  <c r="C331" i="13"/>
  <c r="B331" i="13"/>
  <c r="F330" i="13"/>
  <c r="E330" i="13"/>
  <c r="D330" i="13"/>
  <c r="C330" i="13"/>
  <c r="B330" i="13"/>
  <c r="F329" i="13"/>
  <c r="E329" i="13"/>
  <c r="D329" i="13"/>
  <c r="C329" i="13"/>
  <c r="B329" i="13"/>
  <c r="F328" i="13"/>
  <c r="E328" i="13"/>
  <c r="D328" i="13"/>
  <c r="C328" i="13"/>
  <c r="B328" i="13"/>
  <c r="B321" i="13"/>
  <c r="F290" i="13"/>
  <c r="E290" i="13"/>
  <c r="D290" i="13"/>
  <c r="C290" i="13"/>
  <c r="B290" i="13"/>
  <c r="F289" i="13"/>
  <c r="E289" i="13"/>
  <c r="D289" i="13"/>
  <c r="C289" i="13"/>
  <c r="B289" i="13"/>
  <c r="F288" i="13"/>
  <c r="E288" i="13"/>
  <c r="D288" i="13"/>
  <c r="C288" i="13"/>
  <c r="B288" i="13"/>
  <c r="F287" i="13"/>
  <c r="E287" i="13"/>
  <c r="D287" i="13"/>
  <c r="C287" i="13"/>
  <c r="B287" i="13"/>
  <c r="F286" i="13"/>
  <c r="E286" i="13"/>
  <c r="D286" i="13"/>
  <c r="C286" i="13"/>
  <c r="B286" i="13"/>
  <c r="F221" i="13"/>
  <c r="E221" i="13"/>
  <c r="D221" i="13"/>
  <c r="C221" i="13"/>
  <c r="B221" i="13"/>
  <c r="F220" i="13"/>
  <c r="E220" i="13"/>
  <c r="D220" i="13"/>
  <c r="C220" i="13"/>
  <c r="B220" i="13"/>
  <c r="F219" i="13"/>
  <c r="E219" i="13"/>
  <c r="D219" i="13"/>
  <c r="C219" i="13"/>
  <c r="B219" i="13"/>
  <c r="F218" i="13"/>
  <c r="E218" i="13"/>
  <c r="D218" i="13"/>
  <c r="C218" i="13"/>
  <c r="B218" i="13"/>
  <c r="F217" i="13"/>
  <c r="E217" i="13"/>
  <c r="D217" i="13"/>
  <c r="C217" i="13"/>
  <c r="B217" i="13"/>
  <c r="F197" i="13"/>
  <c r="E197" i="13"/>
  <c r="D197" i="13"/>
  <c r="C197" i="13"/>
  <c r="B197" i="13"/>
  <c r="F196" i="13"/>
  <c r="E196" i="13"/>
  <c r="D196" i="13"/>
  <c r="C196" i="13"/>
  <c r="B196" i="13"/>
  <c r="F195" i="13"/>
  <c r="E195" i="13"/>
  <c r="D195" i="13"/>
  <c r="C195" i="13"/>
  <c r="B195" i="13"/>
  <c r="F194" i="13"/>
  <c r="E194" i="13"/>
  <c r="D194" i="13"/>
  <c r="C194" i="13"/>
  <c r="B194" i="13"/>
  <c r="F193" i="13"/>
  <c r="E193" i="13"/>
  <c r="D193" i="13"/>
  <c r="C193" i="13"/>
  <c r="B193" i="13"/>
  <c r="F166" i="13"/>
  <c r="E166" i="13"/>
  <c r="D166" i="13"/>
  <c r="C166" i="13"/>
  <c r="B166" i="13"/>
  <c r="F165" i="13"/>
  <c r="E165" i="13"/>
  <c r="D165" i="13"/>
  <c r="C165" i="13"/>
  <c r="B165" i="13"/>
  <c r="E164" i="13"/>
  <c r="D164" i="13"/>
  <c r="C164" i="13"/>
  <c r="B164" i="13"/>
  <c r="F163" i="13"/>
  <c r="E163" i="13"/>
  <c r="D163" i="13"/>
  <c r="C163" i="13"/>
  <c r="B163" i="13"/>
  <c r="F162" i="13"/>
  <c r="E162" i="13"/>
  <c r="D162" i="13"/>
  <c r="C162" i="13"/>
  <c r="B162" i="13"/>
  <c r="F149" i="13"/>
  <c r="D149" i="13"/>
  <c r="C149" i="13"/>
  <c r="B149" i="13"/>
  <c r="F148" i="13"/>
  <c r="D148" i="13"/>
  <c r="C148" i="13"/>
  <c r="B148" i="13"/>
  <c r="F147" i="13"/>
  <c r="D147" i="13"/>
  <c r="C147" i="13"/>
  <c r="B147" i="13"/>
  <c r="F146" i="13"/>
  <c r="D146" i="13"/>
  <c r="C146" i="13"/>
  <c r="B146" i="13"/>
  <c r="F145" i="13"/>
  <c r="D145" i="13"/>
  <c r="C145" i="13"/>
  <c r="B145" i="13"/>
  <c r="F115" i="13"/>
  <c r="D115" i="13"/>
  <c r="C115" i="13"/>
  <c r="B115" i="13"/>
  <c r="F114" i="13"/>
  <c r="D114" i="13"/>
  <c r="C114" i="13"/>
  <c r="B114" i="13"/>
  <c r="F113" i="13"/>
  <c r="D113" i="13"/>
  <c r="C113" i="13"/>
  <c r="B113" i="13"/>
  <c r="F112" i="13"/>
  <c r="D112" i="13"/>
  <c r="C112" i="13"/>
  <c r="B112" i="13"/>
  <c r="F111" i="13"/>
  <c r="D111" i="13"/>
  <c r="C111" i="13"/>
  <c r="C116" i="13" s="1"/>
  <c r="B111" i="13"/>
  <c r="F85" i="13"/>
  <c r="E85" i="13"/>
  <c r="D85" i="13"/>
  <c r="C85" i="13"/>
  <c r="B85" i="13"/>
  <c r="F84" i="13"/>
  <c r="E84" i="13"/>
  <c r="D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D81" i="13"/>
  <c r="C81" i="13"/>
  <c r="B81" i="13"/>
  <c r="F48" i="13"/>
  <c r="E48" i="13"/>
  <c r="D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D44" i="13"/>
  <c r="C44" i="13"/>
  <c r="B44" i="13"/>
  <c r="E16" i="13"/>
  <c r="E15" i="13"/>
  <c r="B116" i="13" l="1"/>
  <c r="F322" i="13"/>
  <c r="F323" i="13" s="1"/>
  <c r="E322" i="13"/>
  <c r="D322" i="13"/>
  <c r="C322" i="13"/>
  <c r="C323" i="13" s="1"/>
  <c r="B322" i="13"/>
  <c r="B86" i="13"/>
  <c r="B87" i="13" s="1"/>
  <c r="E49" i="13"/>
  <c r="E50" i="13" s="1"/>
  <c r="B167" i="13"/>
  <c r="B17" i="13" s="1"/>
  <c r="B198" i="13"/>
  <c r="B199" i="13" s="1"/>
  <c r="C167" i="13"/>
  <c r="C168" i="13" s="1"/>
  <c r="D198" i="13"/>
  <c r="D199" i="13" s="1"/>
  <c r="C333" i="13"/>
  <c r="B343" i="13"/>
  <c r="B344" i="13" s="1"/>
  <c r="E343" i="13"/>
  <c r="E344" i="13" s="1"/>
  <c r="D13" i="13"/>
  <c r="E323" i="13"/>
  <c r="F291" i="13"/>
  <c r="F20" i="13" s="1"/>
  <c r="D86" i="13"/>
  <c r="F49" i="13"/>
  <c r="F50" i="13" s="1"/>
  <c r="E333" i="13"/>
  <c r="D49" i="13"/>
  <c r="D50" i="13" s="1"/>
  <c r="E291" i="13"/>
  <c r="E292" i="13" s="1"/>
  <c r="B150" i="13"/>
  <c r="B16" i="13" s="1"/>
  <c r="C198" i="13"/>
  <c r="C18" i="13" s="1"/>
  <c r="D333" i="13"/>
  <c r="F86" i="13"/>
  <c r="D343" i="13"/>
  <c r="D334" i="13" s="1"/>
  <c r="E167" i="13"/>
  <c r="E17" i="13" s="1"/>
  <c r="E198" i="13"/>
  <c r="E199" i="13" s="1"/>
  <c r="C222" i="13"/>
  <c r="C19" i="13" s="1"/>
  <c r="F333" i="13"/>
  <c r="D116" i="13"/>
  <c r="D117" i="13" s="1"/>
  <c r="D150" i="13"/>
  <c r="D16" i="13" s="1"/>
  <c r="F222" i="13"/>
  <c r="F19" i="13" s="1"/>
  <c r="C86" i="13"/>
  <c r="F116" i="13"/>
  <c r="F15" i="13" s="1"/>
  <c r="F150" i="13"/>
  <c r="F16" i="13" s="1"/>
  <c r="D323" i="13"/>
  <c r="B333" i="13"/>
  <c r="C291" i="13"/>
  <c r="C292" i="13" s="1"/>
  <c r="F343" i="13"/>
  <c r="F344" i="13" s="1"/>
  <c r="E86" i="13"/>
  <c r="C150" i="13"/>
  <c r="C16" i="13" s="1"/>
  <c r="C343" i="13"/>
  <c r="C334" i="13" s="1"/>
  <c r="D167" i="13"/>
  <c r="D168" i="13" s="1"/>
  <c r="B222" i="13"/>
  <c r="B223" i="13" s="1"/>
  <c r="B291" i="13"/>
  <c r="B292" i="13" s="1"/>
  <c r="B49" i="13"/>
  <c r="B12" i="13" s="1"/>
  <c r="F198" i="13"/>
  <c r="F199" i="13" s="1"/>
  <c r="D222" i="13"/>
  <c r="D19" i="13" s="1"/>
  <c r="C49" i="13"/>
  <c r="C12" i="13" s="1"/>
  <c r="E222" i="13"/>
  <c r="E19" i="13" s="1"/>
  <c r="D291" i="13"/>
  <c r="D292" i="13" s="1"/>
  <c r="B323" i="13"/>
  <c r="B66" i="13"/>
  <c r="F18" i="13"/>
  <c r="B15" i="13"/>
  <c r="B117" i="13"/>
  <c r="C15" i="13"/>
  <c r="C117" i="13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D314" i="12" s="1"/>
  <c r="C309" i="12"/>
  <c r="B309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D299" i="12"/>
  <c r="C299" i="12"/>
  <c r="C304" i="12" s="1"/>
  <c r="B299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B17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D145" i="12" s="1"/>
  <c r="C140" i="12"/>
  <c r="C145" i="12" s="1"/>
  <c r="B140" i="12"/>
  <c r="B145" i="12" s="1"/>
  <c r="B146" i="12" s="1"/>
  <c r="F127" i="12"/>
  <c r="D127" i="12"/>
  <c r="C127" i="12"/>
  <c r="B127" i="12"/>
  <c r="F126" i="12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E65" i="12" s="1"/>
  <c r="E66" i="12" s="1"/>
  <c r="D60" i="12"/>
  <c r="C60" i="12"/>
  <c r="B60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D41" i="12"/>
  <c r="C41" i="12"/>
  <c r="B41" i="12"/>
  <c r="E15" i="12"/>
  <c r="E14" i="12"/>
  <c r="F117" i="13" l="1"/>
  <c r="E67" i="13"/>
  <c r="E14" i="13"/>
  <c r="C67" i="13"/>
  <c r="C14" i="13"/>
  <c r="D12" i="13"/>
  <c r="F67" i="13"/>
  <c r="F14" i="13"/>
  <c r="D67" i="13"/>
  <c r="D14" i="13"/>
  <c r="C151" i="13"/>
  <c r="F151" i="13"/>
  <c r="B67" i="13"/>
  <c r="B13" i="13"/>
  <c r="E168" i="13"/>
  <c r="B18" i="13"/>
  <c r="B168" i="13"/>
  <c r="C50" i="13"/>
  <c r="B334" i="13"/>
  <c r="B14" i="13"/>
  <c r="F223" i="13"/>
  <c r="F164" i="13" s="1"/>
  <c r="F167" i="13" s="1"/>
  <c r="F168" i="13" s="1"/>
  <c r="C199" i="13"/>
  <c r="C17" i="13"/>
  <c r="F334" i="13"/>
  <c r="E12" i="13"/>
  <c r="B151" i="13"/>
  <c r="D17" i="13"/>
  <c r="E20" i="13"/>
  <c r="E18" i="13"/>
  <c r="D87" i="13"/>
  <c r="D15" i="13"/>
  <c r="C87" i="13"/>
  <c r="E334" i="13"/>
  <c r="F12" i="13"/>
  <c r="D344" i="13"/>
  <c r="D151" i="13"/>
  <c r="D223" i="13"/>
  <c r="D18" i="13"/>
  <c r="E87" i="13"/>
  <c r="C20" i="13"/>
  <c r="F292" i="13"/>
  <c r="F13" i="13"/>
  <c r="F87" i="13"/>
  <c r="B50" i="13"/>
  <c r="D20" i="13"/>
  <c r="B20" i="13"/>
  <c r="B19" i="13"/>
  <c r="C344" i="13"/>
  <c r="E223" i="13"/>
  <c r="C223" i="13"/>
  <c r="C13" i="13"/>
  <c r="E13" i="13"/>
  <c r="F65" i="12"/>
  <c r="B65" i="12"/>
  <c r="D46" i="12"/>
  <c r="D12" i="12" s="1"/>
  <c r="E46" i="12"/>
  <c r="D65" i="12"/>
  <c r="E304" i="12"/>
  <c r="C314" i="12"/>
  <c r="C315" i="12" s="1"/>
  <c r="C176" i="12"/>
  <c r="B200" i="12"/>
  <c r="E314" i="12"/>
  <c r="F128" i="12"/>
  <c r="F15" i="12" s="1"/>
  <c r="E145" i="12"/>
  <c r="D176" i="12"/>
  <c r="D177" i="12" s="1"/>
  <c r="C200" i="12"/>
  <c r="C18" i="12" s="1"/>
  <c r="F314" i="12"/>
  <c r="F305" i="12" s="1"/>
  <c r="B94" i="12"/>
  <c r="E176" i="12"/>
  <c r="D200" i="12"/>
  <c r="D18" i="12" s="1"/>
  <c r="B294" i="12"/>
  <c r="B295" i="12" s="1"/>
  <c r="B46" i="12"/>
  <c r="F176" i="12"/>
  <c r="E200" i="12"/>
  <c r="E18" i="12" s="1"/>
  <c r="C294" i="12"/>
  <c r="C295" i="12" s="1"/>
  <c r="F294" i="12"/>
  <c r="F295" i="12" s="1"/>
  <c r="B304" i="12"/>
  <c r="E294" i="12"/>
  <c r="E295" i="12" s="1"/>
  <c r="D304" i="12"/>
  <c r="B314" i="12"/>
  <c r="C266" i="12"/>
  <c r="C267" i="12" s="1"/>
  <c r="B266" i="12"/>
  <c r="B19" i="12" s="1"/>
  <c r="F266" i="12"/>
  <c r="F267" i="12" s="1"/>
  <c r="F200" i="12"/>
  <c r="E266" i="12"/>
  <c r="E19" i="12" s="1"/>
  <c r="C128" i="12"/>
  <c r="C15" i="12" s="1"/>
  <c r="C46" i="12"/>
  <c r="C12" i="12" s="1"/>
  <c r="C65" i="12"/>
  <c r="C13" i="12" s="1"/>
  <c r="D266" i="12"/>
  <c r="D19" i="12" s="1"/>
  <c r="D128" i="12"/>
  <c r="D15" i="12" s="1"/>
  <c r="D294" i="12"/>
  <c r="D295" i="12" s="1"/>
  <c r="D94" i="12"/>
  <c r="D95" i="12" s="1"/>
  <c r="C14" i="12"/>
  <c r="C95" i="12"/>
  <c r="C129" i="12"/>
  <c r="D146" i="12"/>
  <c r="D16" i="12"/>
  <c r="C17" i="12"/>
  <c r="C177" i="12"/>
  <c r="B18" i="12"/>
  <c r="B201" i="12"/>
  <c r="F14" i="12"/>
  <c r="F95" i="12"/>
  <c r="F129" i="12"/>
  <c r="E146" i="12"/>
  <c r="E16" i="12"/>
  <c r="D17" i="12"/>
  <c r="C201" i="12"/>
  <c r="D315" i="12"/>
  <c r="D305" i="12"/>
  <c r="E12" i="12"/>
  <c r="E47" i="12"/>
  <c r="D66" i="12"/>
  <c r="D13" i="12"/>
  <c r="F19" i="12"/>
  <c r="F12" i="12"/>
  <c r="F47" i="12"/>
  <c r="C146" i="12"/>
  <c r="C16" i="12"/>
  <c r="F66" i="12"/>
  <c r="F13" i="12"/>
  <c r="D129" i="12"/>
  <c r="B95" i="12"/>
  <c r="B14" i="12"/>
  <c r="B15" i="12"/>
  <c r="B129" i="12"/>
  <c r="E177" i="12"/>
  <c r="E17" i="12"/>
  <c r="B267" i="12"/>
  <c r="E315" i="12"/>
  <c r="E305" i="12"/>
  <c r="B47" i="12"/>
  <c r="B12" i="12"/>
  <c r="F17" i="12"/>
  <c r="F177" i="12"/>
  <c r="E201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5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C45" i="11"/>
  <c r="C44" i="11"/>
  <c r="C46" i="11" s="1"/>
  <c r="C43" i="11"/>
  <c r="C42" i="11"/>
  <c r="C41" i="11"/>
  <c r="B60" i="11"/>
  <c r="C60" i="11"/>
  <c r="B61" i="11"/>
  <c r="C61" i="11"/>
  <c r="B62" i="11"/>
  <c r="C62" i="11"/>
  <c r="B63" i="11"/>
  <c r="C63" i="11"/>
  <c r="B64" i="11"/>
  <c r="C64" i="11"/>
  <c r="D64" i="11"/>
  <c r="D63" i="11"/>
  <c r="D65" i="11" s="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F17" i="13" l="1"/>
  <c r="B65" i="11"/>
  <c r="F315" i="12"/>
  <c r="E46" i="11"/>
  <c r="C47" i="12"/>
  <c r="C65" i="11"/>
  <c r="B46" i="11"/>
  <c r="B12" i="11" s="1"/>
  <c r="C305" i="12"/>
  <c r="D46" i="11"/>
  <c r="C19" i="12"/>
  <c r="D47" i="12"/>
  <c r="F46" i="11"/>
  <c r="E267" i="12"/>
  <c r="D267" i="12"/>
  <c r="F142" i="12"/>
  <c r="F145" i="12" s="1"/>
  <c r="F146" i="12" s="1"/>
  <c r="C66" i="12"/>
  <c r="D14" i="12"/>
  <c r="E65" i="11"/>
  <c r="E66" i="11" s="1"/>
  <c r="F65" i="11"/>
  <c r="F66" i="11" s="1"/>
  <c r="D66" i="11"/>
  <c r="E47" i="11"/>
  <c r="B47" i="11"/>
  <c r="E12" i="11"/>
  <c r="E13" i="11" l="1"/>
  <c r="F16" i="12"/>
  <c r="F13" i="11"/>
  <c r="D13" i="11"/>
  <c r="E307" i="11"/>
  <c r="E308" i="11"/>
  <c r="E309" i="11"/>
  <c r="E310" i="11"/>
  <c r="E311" i="11"/>
  <c r="E297" i="11"/>
  <c r="E298" i="11"/>
  <c r="E299" i="11"/>
  <c r="E300" i="11"/>
  <c r="E301" i="11"/>
  <c r="E287" i="11"/>
  <c r="E288" i="11"/>
  <c r="E289" i="11"/>
  <c r="E290" i="11"/>
  <c r="E291" i="11"/>
  <c r="E259" i="11"/>
  <c r="E260" i="11"/>
  <c r="E261" i="11"/>
  <c r="E262" i="11"/>
  <c r="E263" i="11"/>
  <c r="E195" i="11"/>
  <c r="E196" i="11"/>
  <c r="E197" i="11"/>
  <c r="E198" i="11"/>
  <c r="E199" i="11"/>
  <c r="E171" i="11"/>
  <c r="E172" i="11"/>
  <c r="E173" i="11"/>
  <c r="E174" i="11"/>
  <c r="E175" i="11"/>
  <c r="E140" i="11"/>
  <c r="E141" i="11"/>
  <c r="E142" i="11"/>
  <c r="E143" i="11"/>
  <c r="E144" i="11"/>
  <c r="E14" i="11"/>
  <c r="E15" i="11"/>
  <c r="E292" i="11" l="1"/>
  <c r="E293" i="11" s="1"/>
  <c r="E312" i="11"/>
  <c r="E176" i="11"/>
  <c r="E264" i="11"/>
  <c r="E19" i="11" s="1"/>
  <c r="E145" i="11"/>
  <c r="E16" i="11" s="1"/>
  <c r="E302" i="11"/>
  <c r="E200" i="11"/>
  <c r="E18" i="11" s="1"/>
  <c r="E313" i="11"/>
  <c r="E303" i="11"/>
  <c r="E265" i="11"/>
  <c r="E177" i="11"/>
  <c r="E17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E146" i="11" l="1"/>
  <c r="E201" i="11"/>
  <c r="F302" i="1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D102" i="9" l="1"/>
  <c r="C102" i="9"/>
  <c r="B47" i="9"/>
  <c r="B70" i="9"/>
  <c r="B118" i="9"/>
  <c r="C169" i="9"/>
  <c r="C245" i="9"/>
  <c r="C246" i="9" s="1"/>
  <c r="D154" i="10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B103" i="9" s="1"/>
  <c r="C47" i="9"/>
  <c r="C10" i="9" s="1"/>
  <c r="C118" i="9"/>
  <c r="D148" i="9"/>
  <c r="D14" i="9" s="1"/>
  <c r="E47" i="9"/>
  <c r="C255" i="9"/>
  <c r="C256" i="9" s="1"/>
  <c r="D255" i="9"/>
  <c r="D256" i="9" s="1"/>
  <c r="C148" i="9"/>
  <c r="C14" i="9" s="1"/>
  <c r="D118" i="9"/>
  <c r="D119" i="9" s="1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D11" i="9"/>
  <c r="D71" i="9"/>
  <c r="E11" i="9"/>
  <c r="E71" i="9"/>
  <c r="E103" i="9"/>
  <c r="E12" i="9"/>
  <c r="B48" i="9"/>
  <c r="B10" i="9"/>
  <c r="C12" i="9"/>
  <c r="C103" i="9"/>
  <c r="D16" i="9"/>
  <c r="E48" i="9"/>
  <c r="E10" i="9"/>
  <c r="C119" i="9"/>
  <c r="C13" i="9"/>
  <c r="D170" i="9"/>
  <c r="D15" i="9"/>
  <c r="D103" i="9"/>
  <c r="D12" i="9"/>
  <c r="D44" i="8"/>
  <c r="C44" i="8"/>
  <c r="B44" i="8"/>
  <c r="C115" i="8"/>
  <c r="D115" i="8"/>
  <c r="B115" i="8"/>
  <c r="B12" i="9" l="1"/>
  <c r="C16" i="9"/>
  <c r="D13" i="9"/>
  <c r="C48" i="9"/>
  <c r="B15" i="9"/>
  <c r="E15" i="10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71" i="8" s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4" i="8" s="1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C155" i="7" s="1"/>
  <c r="B150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E88" i="7" s="1"/>
  <c r="D83" i="7"/>
  <c r="C83" i="7"/>
  <c r="C88" i="7" s="1"/>
  <c r="B83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D155" i="7" l="1"/>
  <c r="D10" i="8"/>
  <c r="D48" i="8"/>
  <c r="C48" i="8"/>
  <c r="C10" i="8"/>
  <c r="E10" i="8"/>
  <c r="E48" i="8"/>
  <c r="B88" i="7"/>
  <c r="B155" i="7"/>
  <c r="B230" i="7"/>
  <c r="B231" i="7" s="1"/>
  <c r="E103" i="8"/>
  <c r="C230" i="7"/>
  <c r="C231" i="7" s="1"/>
  <c r="B10" i="8"/>
  <c r="B48" i="8"/>
  <c r="E155" i="7"/>
  <c r="C133" i="7"/>
  <c r="C134" i="7" s="1"/>
  <c r="C101" i="7" s="1"/>
  <c r="C104" i="7" s="1"/>
  <c r="D56" i="7"/>
  <c r="D11" i="7" s="1"/>
  <c r="D208" i="7"/>
  <c r="D240" i="7"/>
  <c r="D241" i="7" s="1"/>
  <c r="D88" i="7"/>
  <c r="E56" i="7"/>
  <c r="E11" i="7" s="1"/>
  <c r="E208" i="7"/>
  <c r="E209" i="7" s="1"/>
  <c r="E240" i="7"/>
  <c r="E241" i="7" s="1"/>
  <c r="B16" i="8"/>
  <c r="B15" i="8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B56" i="7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C89" i="7"/>
  <c r="C12" i="7"/>
  <c r="E156" i="7"/>
  <c r="E15" i="7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D226" i="6"/>
  <c r="C226" i="6"/>
  <c r="B226" i="6"/>
  <c r="E225" i="6"/>
  <c r="D225" i="6"/>
  <c r="C225" i="6"/>
  <c r="B225" i="6"/>
  <c r="E224" i="6"/>
  <c r="D224" i="6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C82" i="6"/>
  <c r="B82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C55" i="6" s="1"/>
  <c r="B50" i="6"/>
  <c r="B55" i="6" s="1"/>
  <c r="E154" i="6" l="1"/>
  <c r="E155" i="6" s="1"/>
  <c r="E100" i="6" s="1"/>
  <c r="E103" i="6" s="1"/>
  <c r="B132" i="6"/>
  <c r="C87" i="6"/>
  <c r="C154" i="6"/>
  <c r="C229" i="6"/>
  <c r="C230" i="6" s="1"/>
  <c r="E16" i="7"/>
  <c r="D87" i="6"/>
  <c r="D154" i="6"/>
  <c r="D155" i="6" s="1"/>
  <c r="D229" i="6"/>
  <c r="D230" i="6" s="1"/>
  <c r="B57" i="7"/>
  <c r="B11" i="7"/>
  <c r="E229" i="6"/>
  <c r="E230" i="6" s="1"/>
  <c r="C132" i="6"/>
  <c r="C133" i="6" s="1"/>
  <c r="C207" i="6"/>
  <c r="C208" i="6" s="1"/>
  <c r="C57" i="7"/>
  <c r="C11" i="7"/>
  <c r="D55" i="6"/>
  <c r="D10" i="6" s="1"/>
  <c r="E10" i="7"/>
  <c r="E55" i="6"/>
  <c r="E132" i="6"/>
  <c r="E13" i="6" s="1"/>
  <c r="E239" i="6"/>
  <c r="E240" i="6" s="1"/>
  <c r="E57" i="7"/>
  <c r="B87" i="6"/>
  <c r="B154" i="6"/>
  <c r="B155" i="6" s="1"/>
  <c r="B229" i="6"/>
  <c r="B230" i="6" s="1"/>
  <c r="C119" i="8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208" i="6"/>
  <c r="D15" i="6"/>
  <c r="D56" i="6"/>
  <c r="E133" i="6"/>
  <c r="B88" i="6"/>
  <c r="B11" i="6"/>
  <c r="C88" i="6"/>
  <c r="C11" i="6"/>
  <c r="E14" i="6"/>
  <c r="B133" i="6"/>
  <c r="B13" i="6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B14" i="6" l="1"/>
  <c r="B100" i="6"/>
  <c r="B103" i="6" s="1"/>
  <c r="B104" i="6" s="1"/>
  <c r="D14" i="6"/>
  <c r="C100" i="6"/>
  <c r="C103" i="6" s="1"/>
  <c r="C104" i="6" s="1"/>
  <c r="C13" i="6"/>
  <c r="C15" i="6"/>
  <c r="D105" i="7"/>
  <c r="D13" i="7"/>
  <c r="E13" i="7"/>
  <c r="E105" i="7"/>
  <c r="B13" i="7"/>
  <c r="B105" i="7"/>
  <c r="E15" i="6"/>
  <c r="E104" i="6"/>
  <c r="E12" i="6"/>
  <c r="B12" i="6"/>
  <c r="D13" i="6"/>
  <c r="D133" i="6"/>
  <c r="D100" i="6" s="1"/>
  <c r="D103" i="6" s="1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C206" i="4"/>
  <c r="D206" i="4"/>
  <c r="E206" i="4"/>
  <c r="F206" i="4"/>
  <c r="F211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D15" i="4" s="1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F233" i="4" s="1"/>
  <c r="F234" i="4" s="1"/>
  <c r="E228" i="4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E130" i="4"/>
  <c r="D130" i="4"/>
  <c r="C130" i="4"/>
  <c r="B130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F90" i="4" s="1"/>
  <c r="E85" i="4"/>
  <c r="E90" i="4" s="1"/>
  <c r="D85" i="4"/>
  <c r="D90" i="4" s="1"/>
  <c r="C85" i="4"/>
  <c r="B85" i="4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5" i="4" l="1"/>
  <c r="F212" i="4"/>
  <c r="D135" i="4"/>
  <c r="D13" i="4" s="1"/>
  <c r="C90" i="4"/>
  <c r="E135" i="4"/>
  <c r="E13" i="4" s="1"/>
  <c r="C243" i="4"/>
  <c r="C244" i="4" s="1"/>
  <c r="F135" i="4"/>
  <c r="D212" i="4"/>
  <c r="F243" i="4"/>
  <c r="F244" i="4" s="1"/>
  <c r="G90" i="4"/>
  <c r="E233" i="4"/>
  <c r="E234" i="4" s="1"/>
  <c r="G243" i="4"/>
  <c r="G244" i="4" s="1"/>
  <c r="B135" i="4"/>
  <c r="B13" i="4" s="1"/>
  <c r="C135" i="4"/>
  <c r="C136" i="4" s="1"/>
  <c r="E194" i="4"/>
  <c r="G233" i="4"/>
  <c r="G234" i="4" s="1"/>
  <c r="B90" i="4"/>
  <c r="C11" i="5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C211" i="4"/>
  <c r="D194" i="4"/>
  <c r="G194" i="4"/>
  <c r="C194" i="4"/>
  <c r="B211" i="4"/>
  <c r="E243" i="4"/>
  <c r="E244" i="4" s="1"/>
  <c r="D243" i="4"/>
  <c r="D244" i="4" s="1"/>
  <c r="D233" i="4"/>
  <c r="D234" i="4" s="1"/>
  <c r="G58" i="4"/>
  <c r="G59" i="4" s="1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95" i="4"/>
  <c r="B14" i="4"/>
  <c r="C91" i="4"/>
  <c r="C11" i="4"/>
  <c r="D91" i="4"/>
  <c r="D11" i="4"/>
  <c r="F91" i="4"/>
  <c r="F11" i="4"/>
  <c r="E91" i="4"/>
  <c r="E11" i="4"/>
  <c r="E136" i="4"/>
  <c r="E195" i="4"/>
  <c r="E14" i="4"/>
  <c r="F136" i="4"/>
  <c r="F13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D136" i="4" l="1"/>
  <c r="C212" i="4"/>
  <c r="C15" i="4"/>
  <c r="C13" i="4"/>
  <c r="E212" i="4"/>
  <c r="E15" i="4"/>
  <c r="F14" i="4"/>
  <c r="B212" i="4"/>
  <c r="B15" i="4"/>
  <c r="G212" i="4"/>
  <c r="C14" i="4"/>
  <c r="C195" i="4"/>
  <c r="C104" i="4" s="1"/>
  <c r="C107" i="4" s="1"/>
  <c r="C108" i="4" s="1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05" i="3" s="1"/>
  <c r="G108" i="3" s="1"/>
  <c r="G13" i="3"/>
  <c r="E105" i="3"/>
  <c r="E108" i="3" s="1"/>
  <c r="E109" i="3" s="1"/>
  <c r="E13" i="3"/>
  <c r="E137" i="3"/>
  <c r="E14" i="3"/>
  <c r="E195" i="3"/>
  <c r="C14" i="3"/>
  <c r="C195" i="3"/>
  <c r="C105" i="3" s="1"/>
  <c r="C108" i="3" s="1"/>
  <c r="D13" i="3"/>
  <c r="D137" i="3"/>
  <c r="D105" i="3" s="1"/>
  <c r="D108" i="3" s="1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B105" i="3"/>
  <c r="B108" i="3" s="1"/>
  <c r="F105" i="3"/>
  <c r="F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D72" i="1" l="1"/>
  <c r="D75" i="1" s="1"/>
  <c r="D76" i="1" s="1"/>
  <c r="E12" i="3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Rendering is not correct, issue addressing the transformation matrix per draw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Crash on exist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When falling into cases rendering the else, the rendering is blocky</t>
        </r>
      </text>
    </comment>
    <comment ref="C60" authorId="0" shapeId="0">
      <text/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F178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8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215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B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D230" authorId="0" shapeId="0">
      <text>
        <r>
          <rPr>
            <b/>
            <sz val="9"/>
            <color indexed="81"/>
            <rFont val="Tahoma"/>
            <charset val="1"/>
          </rPr>
          <t>gl_VertexID doesn't hold BaseVertex</t>
        </r>
      </text>
    </comment>
    <comment ref="E24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45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47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62" authorId="0" shape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63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79" authorId="0" shape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 shapeId="0">
      <text>
        <r>
          <rPr>
            <b/>
            <sz val="9"/>
            <color indexed="81"/>
            <rFont val="Tahoma"/>
            <charset val="1"/>
          </rPr>
          <t>Two blend cases look wrong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 xml:space="preserve">Rendering is not correct
</t>
        </r>
      </text>
    </comment>
    <comment ref="D216" authorId="0" shapeId="0">
      <text>
        <r>
          <rPr>
            <b/>
            <sz val="9"/>
            <color indexed="81"/>
            <rFont val="Tahoma"/>
            <charset val="1"/>
          </rPr>
          <t>The result is darker than expected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 shapeId="0">
      <text>
        <r>
          <rPr>
            <b/>
            <sz val="9"/>
            <color indexed="81"/>
            <rFont val="Tahoma"/>
            <charset val="1"/>
          </rPr>
          <t>error: definitions of interface block "gl_PerVertex" do not match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 shapeId="0">
      <text>
        <r>
          <rPr>
            <b/>
            <sz val="9"/>
            <color indexed="81"/>
            <rFont val="Tahoma"/>
            <charset val="1"/>
          </rPr>
          <t>Generates an invalid operation error when generating mipmaps on a integer texture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 shapeId="0">
      <text>
        <r>
          <rPr>
            <b/>
            <sz val="9"/>
            <color indexed="81"/>
            <rFont val="Tahoma"/>
            <charset val="1"/>
          </rPr>
          <t>Rendering is not correct</t>
        </r>
      </text>
    </comment>
    <comment ref="E193" authorId="0" shapeId="0">
      <text>
        <r>
          <rPr>
            <b/>
            <sz val="9"/>
            <color indexed="81"/>
            <rFont val="Tahoma"/>
            <charset val="1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charset val="1"/>
          </rPr>
          <t>Rendering is not correct on S.I. verde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 shapeId="0">
      <text>
        <r>
          <rPr>
            <b/>
            <sz val="9"/>
            <color indexed="81"/>
            <rFont val="Tahoma"/>
            <charset val="1"/>
          </rPr>
          <t>Returns 1 to MAX_INTEGER_SAMPLES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<sst xmlns="http://schemas.openxmlformats.org/spreadsheetml/2006/main" count="11161" uniqueCount="454">
  <si>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</si>
  <si>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</si>
  <si>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</si>
  <si>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</si>
  <si>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</si>
  <si>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</si>
  <si>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</si>
  <si>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</si>
  <si>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</si>
  <si>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</si>
  <si>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</si>
  <si>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</si>
  <si>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</si>
  <si>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</si>
  <si>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</si>
  <si>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</si>
  <si>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</si>
  <si>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</si>
  <si>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</si>
  <si>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</si>
  <si>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</si>
  <si>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</si>
  <si>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</si>
  <si>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</si>
  <si>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</si>
  <si>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</si>
  <si>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</si>
  <si>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</si>
  <si>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</si>
  <si>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</si>
  <si>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</si>
  <si>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</si>
  <si>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</si>
  <si>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</si>
  <si>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</si>
  <si>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</si>
  <si>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</si>
  <si>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</si>
  <si>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</si>
  <si>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</si>
  <si>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</si>
  <si>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</si>
  <si>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</si>
  <si>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</si>
  <si>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</si>
  <si>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</si>
  <si>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</si>
  <si>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</si>
  <si>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</si>
  <si>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</si>
  <si>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</si>
  <si>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</si>
  <si>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</si>
  <si>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</si>
  <si>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</si>
  <si>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</si>
  <si>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</si>
  <si>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</si>
  <si>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</si>
  <si>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</si>
  <si>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</si>
  <si>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</si>
  <si>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</si>
  <si>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</si>
  <si>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</si>
  <si>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</si>
  <si>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</si>
  <si>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</si>
  <si>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</si>
  <si>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</si>
  <si>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</si>
  <si>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</si>
  <si>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</si>
  <si>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</si>
  <si>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</si>
  <si>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</si>
  <si>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</si>
  <si>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</si>
  <si>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</si>
  <si>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</si>
  <si>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</si>
  <si>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</si>
  <si>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</si>
  <si>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</si>
  <si>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</si>
  <si>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</si>
  <si>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</si>
  <si>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</si>
  <si>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</si>
  <si>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</si>
  <si>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</si>
  <si>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</si>
  <si>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</si>
  <si>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</si>
  <si>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</si>
  <si>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</si>
  <si>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</si>
  <si>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</si>
  <si>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</si>
  <si>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</si>
  <si>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</si>
  <si>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</si>
  <si>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</si>
  <si>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</si>
  <si>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</si>
  <si>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</si>
  <si>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</si>
  <si>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</si>
  <si>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</si>
  <si>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</si>
  <si>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</si>
  <si>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</si>
  <si>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</si>
  <si>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</si>
  <si>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</si>
  <si>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</si>
  <si>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</si>
  <si>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</si>
  <si>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</si>
  <si>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</si>
  <si>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</si>
  <si>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</si>
  <si>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</si>
  <si>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</si>
  <si>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</si>
  <si>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</si>
  <si>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</si>
  <si>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</si>
  <si>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</si>
  <si>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</si>
  <si>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</si>
  <si>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</si>
  <si>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</si>
  <si>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</si>
  <si>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</si>
  <si>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</si>
  <si>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</si>
  <si>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</si>
  <si>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</si>
  <si>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</si>
  <si>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</si>
  <si>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</si>
  <si>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</si>
  <si>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</si>
  <si>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</si>
  <si>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</si>
  <si>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</si>
  <si>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</si>
  <si>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</si>
  <si>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</si>
  <si>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</si>
  <si>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</si>
  <si>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</si>
  <si>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</si>
  <si>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</si>
  <si>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</si>
  <si>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</si>
  <si>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</si>
  <si>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</si>
  <si>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</si>
  <si>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</si>
  <si>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</si>
  <si>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</si>
  <si>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</si>
  <si>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</si>
  <si>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</si>
  <si>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</si>
  <si>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</si>
  <si>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</si>
  <si>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</si>
  <si>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</si>
  <si>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</si>
  <si>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</si>
  <si>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</si>
  <si>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</si>
  <si>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</si>
  <si>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</si>
  <si>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</si>
  <si>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</si>
  <si>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</si>
  <si>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</si>
  <si>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</si>
  <si>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</si>
  <si>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</si>
  <si>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</si>
  <si>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</si>
  <si>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</si>
  <si>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</si>
  <si>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</si>
  <si>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</si>
  <si>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</si>
  <si>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</si>
  <si>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</si>
  <si>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</si>
  <si>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</si>
  <si>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</si>
  <si>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</si>
  <si>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</si>
  <si>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</si>
  <si>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</si>
  <si>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</si>
  <si>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</si>
  <si>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</si>
  <si>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</si>
  <si>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</si>
  <si>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</si>
  <si>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</si>
  <si>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</si>
  <si>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</si>
  <si>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</si>
  <si>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</si>
  <si>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</si>
  <si>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</si>
  <si>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</si>
  <si>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</si>
  <si>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</si>
  <si>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</si>
  <si>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</si>
  <si>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</si>
  <si>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</si>
  <si>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</si>
  <si>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</si>
  <si>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</si>
  <si>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</si>
  <si>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</si>
  <si>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</si>
  <si>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</si>
  <si>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</si>
  <si>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</si>
  <si>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</si>
  <si>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</si>
  <si>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</si>
  <si>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</si>
  <si>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</si>
  <si>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</si>
  <si>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</si>
  <si>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</si>
  <si>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</si>
  <si>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</si>
  <si>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</si>
  <si>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</si>
  <si>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</si>
  <si>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</si>
  <si>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</si>
  <si>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</si>
  <si>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</si>
  <si>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</si>
  <si>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</si>
  <si>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</si>
  <si>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</si>
  <si>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</si>
  <si>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</si>
  <si>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</si>
  <si>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</si>
  <si>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</si>
  <si>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</si>
  <si>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</si>
  <si>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</si>
  <si>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</si>
  <si>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</si>
  <si>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</si>
  <si>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</si>
  <si>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</si>
  <si>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</si>
  <si>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</si>
  <si>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</si>
  <si>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</si>
  <si>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</si>
  <si>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</si>
  <si>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</si>
  <si>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</si>
  <si>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</si>
  <si>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</si>
  <si>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</si>
  <si>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</si>
  <si>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</si>
  <si>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</si>
  <si>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</si>
  <si>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</si>
  <si>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</si>
  <si>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</si>
  <si>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</si>
  <si>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</si>
  <si>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</si>
  <si>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</si>
  <si>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</si>
  <si>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</si>
  <si>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</si>
  <si>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</si>
  <si>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</si>
  <si>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</si>
  <si>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</si>
  <si>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</si>
  <si>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</si>
  <si>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</si>
  <si>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</si>
  <si>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</si>
  <si>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</si>
  <si>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</si>
  <si>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</si>
  <si>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</si>
  <si>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</si>
  <si>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</si>
  <si>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</si>
  <si>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</si>
  <si>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</si>
  <si>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</si>
  <si>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</si>
  <si>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</si>
  <si>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</si>
  <si>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</si>
  <si>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</si>
  <si>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</si>
  <si>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</si>
  <si>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</si>
  <si>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</si>
  <si>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</si>
  <si>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</si>
  <si>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</si>
  <si>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</si>
  <si>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</si>
  <si>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</si>
  <si>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</si>
  <si>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</si>
  <si>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</si>
  <si>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</si>
  <si>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</si>
  <si>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</si>
  <si>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</si>
  <si>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</si>
  <si>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</si>
  <si>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</si>
  <si>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</si>
  <si>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</si>
  <si>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</si>
  <si>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</si>
  <si>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</si>
  <si>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</si>
  <si>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</si>
  <si>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</si>
  <si>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</si>
  <si>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</si>
  <si>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</si>
  <si>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</si>
  <si>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</si>
  <si>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</si>
  <si>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</si>
  <si>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</si>
  <si>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</si>
  <si>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</si>
  <si>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</si>
  <si>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</si>
  <si>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</si>
  <si>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</si>
  <si>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</si>
  <si>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</si>
  <si>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</si>
  <si>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</si>
  <si>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</si>
  <si>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</si>
  <si>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</si>
  <si>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</si>
  <si>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</si>
  <si>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</si>
  <si>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</si>
  <si>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</si>
  <si>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</si>
  <si>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</si>
  <si>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</si>
  <si>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</si>
  <si>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</si>
  <si>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</si>
  <si>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</si>
  <si>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</si>
  <si>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</si>
  <si>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</si>
  <si>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</si>
  <si>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</si>
  <si>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</si>
  <si>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</si>
  <si>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</si>
  <si>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</si>
  <si>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</si>
  <si>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</si>
  <si>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</si>
  <si>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</si>
  <si>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</si>
  <si>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</si>
  <si>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</si>
  <si>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</si>
  <si>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</si>
  <si>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</si>
  <si>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</si>
  <si>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</si>
  <si>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</si>
  <si>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</si>
  <si>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</si>
  <si>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</si>
  <si>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</si>
  <si>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</si>
  <si>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</si>
  <si>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</si>
  <si>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</si>
  <si>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</si>
  <si>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</si>
  <si>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</si>
  <si>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</si>
  <si>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</si>
  <si>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</si>
  <si>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</si>
  <si>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</si>
  <si>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</si>
  <si>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</si>
  <si>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</si>
  <si>
    <t>March 2015, G-Truc Creation</t>
  </si>
  <si>
    <t>OpenGL 4.5</t>
  </si>
  <si>
    <t>OpenGL 4.5 support</t>
  </si>
  <si>
    <t>clip-control</t>
  </si>
  <si>
    <t>culling</t>
  </si>
  <si>
    <t>direct-state-access</t>
  </si>
  <si>
    <t>texture-barrier</t>
  </si>
  <si>
    <t>query-statistics-arb</t>
  </si>
  <si>
    <t>transform-feedback-arb</t>
  </si>
  <si>
    <t>buffer-sparse-arb</t>
  </si>
  <si>
    <t>fbo-depth-stencil</t>
  </si>
  <si>
    <t>fbo-srgb-decode</t>
  </si>
  <si>
    <t>texture-lod</t>
  </si>
  <si>
    <t>fbo-srgb-blend</t>
  </si>
  <si>
    <t>500-blend-op-amd</t>
  </si>
  <si>
    <t>500-buffer-pinned-amd</t>
  </si>
  <si>
    <t>500-fbo-layered-amd</t>
  </si>
  <si>
    <t>500-fbo-layered-nv</t>
  </si>
  <si>
    <t>500-conservative-raster-nv</t>
  </si>
  <si>
    <t>500-fbo-multisample-amd</t>
  </si>
  <si>
    <t>500-fill-rectangle-nv</t>
  </si>
  <si>
    <t>500-primitive-bindless-nv</t>
  </si>
  <si>
    <t>500-primitive-shading-nv</t>
  </si>
  <si>
    <t>500-test-depth-clamp-amd</t>
  </si>
  <si>
    <t>500-sample-location-nv</t>
  </si>
  <si>
    <t>500-sample-location-grid-nv</t>
  </si>
  <si>
    <t>500-shader-blend-intel</t>
  </si>
  <si>
    <t>500-shader-blend-nv</t>
  </si>
  <si>
    <t>500-shader-invocation-nv</t>
  </si>
  <si>
    <t>500-texture-bindless-nv</t>
  </si>
  <si>
    <t>500-texture-sparse-amd</t>
  </si>
  <si>
    <t>es-300-fbo-srgb</t>
  </si>
  <si>
    <t>4.5.1.0</t>
  </si>
  <si>
    <t>347.88</t>
  </si>
  <si>
    <t>15.3 b1</t>
  </si>
  <si>
    <t>10.18.10.4156</t>
  </si>
  <si>
    <t>AMD 15.3 b1</t>
  </si>
  <si>
    <t>NVIDIA 347.88</t>
  </si>
  <si>
    <t>Intel 10.18.10.4156</t>
  </si>
  <si>
    <t>untested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</si>
</sst>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4" applyFont="1" applyAlignment="1"/>
    <xf numFmtId="0" fontId="11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4" applyFont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'2015-03'!$B$11</c:f>
              <c:strCache>
                <c:ptCount val="1"/>
                <c:pt idx="0">
                  <c:v>NVIDIA 347.88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'2015-03'!$C$11</c:f>
              <c:strCache>
                <c:ptCount val="1"/>
                <c:pt idx="0">
                  <c:v>AMD 15.3 b1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'2015-03'!$C$12:$C$20</c:f>
              <c:numCache>
                <c:formatCode>0%</c:formatCode>
                <c:ptCount val="9"/>
                <c:pt idx="0">
                  <c:v>0.5</c:v>
                </c:pt>
                <c:pt idx="1">
                  <c:v>0.18181818181818182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2"/>
          <c:order val="2"/>
          <c:tx>
            <c:strRef>
              <c:f>'2015-03'!$D$11</c:f>
              <c:strCache>
                <c:ptCount val="1"/>
                <c:pt idx="0">
                  <c:v>Intel 10.18.10.4156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'2015-03'!$D$12:$D$20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3"/>
          <c:order val="3"/>
          <c:tx>
            <c:strRef>
              <c:f>'2015-03'!$E$11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'2015-03'!$E$12:$E$20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0.93333333333333335</c:v>
                </c:pt>
                <c:pt idx="8">
                  <c:v>0.89655172413793105</c:v>
                </c:pt>
              </c:numCache>
            </c:numRef>
          </c:val>
        </c:ser>
        <c:ser>
          <c:idx val="4"/>
          <c:order val="4"/>
          <c:tx>
            <c:strRef>
              <c:f>'2015-03'!$F$11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'2015-03'!$F$12:$F$20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0.5714285714285714</c:v>
                </c:pt>
                <c:pt idx="6">
                  <c:v>0.86363636363636365</c:v>
                </c:pt>
                <c:pt idx="7">
                  <c:v>1</c:v>
                </c:pt>
                <c:pt idx="8">
                  <c:v>0.9642857142857143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97040"/>
        <c:axId val="194597600"/>
      </c:barChart>
      <c:catAx>
        <c:axId val="19459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97600"/>
        <c:crosses val="autoZero"/>
        <c:auto val="1"/>
        <c:lblAlgn val="ctr"/>
        <c:lblOffset val="100"/>
        <c:noMultiLvlLbl val="0"/>
      </c:catAx>
      <c:valAx>
        <c:axId val="194597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459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85808"/>
        <c:axId val="200686368"/>
      </c:barChart>
      <c:catAx>
        <c:axId val="20068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686368"/>
        <c:crosses val="autoZero"/>
        <c:auto val="1"/>
        <c:lblAlgn val="ctr"/>
        <c:lblOffset val="100"/>
        <c:noMultiLvlLbl val="0"/>
      </c:catAx>
      <c:valAx>
        <c:axId val="2006863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68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91968"/>
        <c:axId val="201074080"/>
      </c:barChart>
      <c:catAx>
        <c:axId val="20069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074080"/>
        <c:crosses val="autoZero"/>
        <c:auto val="1"/>
        <c:lblAlgn val="ctr"/>
        <c:lblOffset val="100"/>
        <c:noMultiLvlLbl val="0"/>
      </c:catAx>
      <c:valAx>
        <c:axId val="201074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6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61360"/>
        <c:axId val="198261920"/>
      </c:barChart>
      <c:catAx>
        <c:axId val="19826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61920"/>
        <c:crosses val="autoZero"/>
        <c:auto val="1"/>
        <c:lblAlgn val="ctr"/>
        <c:lblOffset val="100"/>
        <c:noMultiLvlLbl val="0"/>
      </c:catAx>
      <c:valAx>
        <c:axId val="198261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6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66960"/>
        <c:axId val="198267520"/>
      </c:barChart>
      <c:catAx>
        <c:axId val="19826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67520"/>
        <c:crosses val="autoZero"/>
        <c:auto val="1"/>
        <c:lblAlgn val="ctr"/>
        <c:lblOffset val="100"/>
        <c:noMultiLvlLbl val="0"/>
      </c:catAx>
      <c:valAx>
        <c:axId val="198267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6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72000"/>
        <c:axId val="198272560"/>
      </c:barChart>
      <c:catAx>
        <c:axId val="19827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272560"/>
        <c:crosses val="autoZero"/>
        <c:auto val="1"/>
        <c:lblAlgn val="ctr"/>
        <c:lblOffset val="100"/>
        <c:noMultiLvlLbl val="0"/>
      </c:catAx>
      <c:valAx>
        <c:axId val="198272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7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277040"/>
        <c:axId val="199259232"/>
      </c:barChart>
      <c:catAx>
        <c:axId val="19827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59232"/>
        <c:crosses val="autoZero"/>
        <c:auto val="1"/>
        <c:lblAlgn val="ctr"/>
        <c:lblOffset val="100"/>
        <c:noMultiLvlLbl val="0"/>
      </c:catAx>
      <c:valAx>
        <c:axId val="199259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27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3712"/>
        <c:axId val="199264272"/>
      </c:barChart>
      <c:catAx>
        <c:axId val="19926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64272"/>
        <c:crosses val="autoZero"/>
        <c:auto val="1"/>
        <c:lblAlgn val="ctr"/>
        <c:lblOffset val="100"/>
        <c:noMultiLvlLbl val="0"/>
      </c:catAx>
      <c:valAx>
        <c:axId val="199264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26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68752"/>
        <c:axId val="199269312"/>
      </c:barChart>
      <c:catAx>
        <c:axId val="19926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69312"/>
        <c:crosses val="autoZero"/>
        <c:auto val="1"/>
        <c:lblAlgn val="ctr"/>
        <c:lblOffset val="100"/>
        <c:noMultiLvlLbl val="0"/>
      </c:catAx>
      <c:valAx>
        <c:axId val="1992693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26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273792"/>
        <c:axId val="199274352"/>
      </c:barChart>
      <c:catAx>
        <c:axId val="1992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74352"/>
        <c:crosses val="autoZero"/>
        <c:auto val="1"/>
        <c:lblAlgn val="ctr"/>
        <c:lblOffset val="100"/>
        <c:noMultiLvlLbl val="0"/>
      </c:catAx>
      <c:valAx>
        <c:axId val="199274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2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9648"/>
        <c:axId val="200680208"/>
      </c:barChart>
      <c:catAx>
        <c:axId val="20067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680208"/>
        <c:crosses val="autoZero"/>
        <c:auto val="1"/>
        <c:lblAlgn val="ctr"/>
        <c:lblOffset val="100"/>
        <c:noMultiLvlLbl val="0"/>
      </c:catAx>
      <c:valAx>
        <c:axId val="2006802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67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5</xdr:col>
      <xdr:colOff>828675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8"/>
  <sheetViews>
    <sheetView tabSelected="1" workbookViewId="0">
      <selection activeCell="D10" sqref="D1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5" t="s">
        <v>399</v>
      </c>
      <c r="B1" s="95"/>
      <c r="C1" s="95"/>
      <c r="D1" s="95"/>
      <c r="E1" s="95"/>
      <c r="F1" s="95"/>
      <c r="G1" s="65"/>
      <c r="H1" s="65"/>
      <c r="I1" s="65"/>
      <c r="J1" s="65"/>
      <c r="K1" s="65"/>
      <c r="L1" s="65"/>
      <c r="M1" s="65"/>
    </row>
    <row r="2" spans="1:13" x14ac:dyDescent="0.25">
      <c r="A2" s="96" t="s">
        <v>400</v>
      </c>
      <c r="B2" s="96"/>
      <c r="C2" s="96"/>
      <c r="D2" s="96"/>
      <c r="E2" s="96"/>
      <c r="F2" s="96"/>
      <c r="G2" s="66"/>
      <c r="H2" s="66"/>
      <c r="I2" s="66"/>
      <c r="J2" s="66"/>
      <c r="K2" s="66"/>
      <c r="L2" s="66"/>
      <c r="M2" s="66"/>
    </row>
    <row r="4" spans="1:13" x14ac:dyDescent="0.25">
      <c r="A4" s="97" t="s">
        <v>414</v>
      </c>
      <c r="B4" s="97"/>
      <c r="C4" s="97"/>
      <c r="D4" s="97"/>
      <c r="E4" s="97"/>
      <c r="F4" s="97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80" t="s">
        <v>5</v>
      </c>
      <c r="C6" s="81" t="s">
        <v>151</v>
      </c>
      <c r="D6" s="81" t="s">
        <v>188</v>
      </c>
      <c r="E6" s="81" t="s">
        <v>364</v>
      </c>
      <c r="F6" s="3" t="s">
        <v>186</v>
      </c>
    </row>
    <row r="7" spans="1:13" x14ac:dyDescent="0.25">
      <c r="A7" s="2" t="s">
        <v>149</v>
      </c>
      <c r="B7" s="71">
        <v>42080</v>
      </c>
      <c r="C7" s="71">
        <v>42083</v>
      </c>
      <c r="D7" s="39">
        <v>41704</v>
      </c>
      <c r="E7" s="39">
        <v>41814</v>
      </c>
      <c r="F7" s="39">
        <v>41820</v>
      </c>
    </row>
    <row r="8" spans="1:13" x14ac:dyDescent="0.25">
      <c r="A8" s="2" t="s">
        <v>148</v>
      </c>
      <c r="B8" s="82" t="s">
        <v>447</v>
      </c>
      <c r="C8" s="82" t="s">
        <v>448</v>
      </c>
      <c r="D8" s="82" t="s">
        <v>449</v>
      </c>
      <c r="E8" s="82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446</v>
      </c>
      <c r="C9" s="73" t="s">
        <v>446</v>
      </c>
      <c r="D9" s="73" t="s">
        <v>446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451</v>
      </c>
      <c r="C11" s="3" t="s">
        <v>450</v>
      </c>
      <c r="D11" s="3" t="s">
        <v>452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IF(B$49=0, 0,(B$44+B$45)/B$49)</f>
        <v>1</v>
      </c>
      <c r="C12" s="74">
        <f t="shared" ref="C12:F12" si="0">IF(C$49=0, 0,(C$44+C$45)/C$49)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416</v>
      </c>
      <c r="B13" s="75">
        <f>IF(B$66=0, 0,(B$61+B$62)/B$66)</f>
        <v>1</v>
      </c>
      <c r="C13" s="75">
        <f t="shared" ref="C13:F13" si="1">IF(C$66=0, 0,(C$61+C$62)/C$86)</f>
        <v>0.18181818181818182</v>
      </c>
      <c r="D13" s="75">
        <f t="shared" si="1"/>
        <v>0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334</v>
      </c>
      <c r="B14" s="75">
        <f>IF(B$86=0, 0,(B$81+B$82)/B$86)</f>
        <v>1</v>
      </c>
      <c r="C14" s="75">
        <f t="shared" ref="C14:F14" si="2">IF(C$86=0, 0,(C$81+C$82)/C$86)</f>
        <v>1</v>
      </c>
      <c r="D14" s="75">
        <f t="shared" si="2"/>
        <v>0.27272727272727271</v>
      </c>
      <c r="E14" s="75">
        <f t="shared" si="2"/>
        <v>0</v>
      </c>
      <c r="F14" s="75">
        <f t="shared" si="2"/>
        <v>0</v>
      </c>
    </row>
    <row r="15" spans="1:13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0.90476190476190477</v>
      </c>
      <c r="E15" s="75">
        <f>IF(E$116=0, 0,(E$111+E$112)/E$116)</f>
        <v>0</v>
      </c>
      <c r="F15" s="75">
        <f>IF(F$116=0, 0,(F$111+F$112)/F$116)</f>
        <v>0</v>
      </c>
    </row>
    <row r="16" spans="1:13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1</v>
      </c>
      <c r="E16" s="75">
        <f>IF(E$150=0,0,(E$145+E$146)/E$150)</f>
        <v>0</v>
      </c>
      <c r="F16" s="75">
        <f>IF(F$150=0,0,(F$145+F$146)/F$150)</f>
        <v>0</v>
      </c>
    </row>
    <row r="17" spans="1:6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  <c r="E17" s="75">
        <f>IF(E$167=0, 0, (E$162+E$163)/E$167)</f>
        <v>0</v>
      </c>
      <c r="F17" s="75">
        <f>IF(F$167=0, 0, (F$162+F$163)/F$167)</f>
        <v>0.5714285714285714</v>
      </c>
    </row>
    <row r="18" spans="1:6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  <c r="E18" s="75">
        <f>IF(E$198=0, 0, (E$193+E$194)/E$198)</f>
        <v>0</v>
      </c>
      <c r="F18" s="75">
        <f>IF(F$198=0, 0, (F$193+F$194)/F$198)</f>
        <v>0.86363636363636365</v>
      </c>
    </row>
    <row r="19" spans="1:6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  <c r="E19" s="75">
        <f>IF(E$222=0, 0, (E$217+E$218)/E$222)</f>
        <v>0.93333333333333335</v>
      </c>
      <c r="F19" s="75">
        <f>IF(F$222=0, 0, (F$217+F$218)/F$222)</f>
        <v>1</v>
      </c>
    </row>
    <row r="20" spans="1:6" ht="15.75" thickBot="1" x14ac:dyDescent="0.3">
      <c r="A20" s="14" t="s">
        <v>194</v>
      </c>
      <c r="B20" s="76">
        <f>IF(B$291=0, 0, (B$286+B$287)/B$291)</f>
        <v>0.9</v>
      </c>
      <c r="C20" s="76">
        <f>IF(C$291=0, 0, (C$286+C$287)/C$291)</f>
        <v>0.93333333333333335</v>
      </c>
      <c r="D20" s="76">
        <f>IF(D$291=0, 0, (D$286+D$287)/D$291)</f>
        <v>0.93333333333333335</v>
      </c>
      <c r="E20" s="76">
        <f>IF(E$291=0, 0, (E$286+E$287)/E$291)</f>
        <v>0.89655172413793105</v>
      </c>
      <c r="F20" s="76">
        <f>IF(F$291=0, 0, (F$286+F$287)/F$291)</f>
        <v>0.9642857142857143</v>
      </c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80" t="s">
        <v>5</v>
      </c>
      <c r="C34" s="81" t="s">
        <v>151</v>
      </c>
      <c r="D34" s="81" t="s">
        <v>188</v>
      </c>
      <c r="E34" s="81" t="s">
        <v>364</v>
      </c>
      <c r="F34" s="3" t="s">
        <v>186</v>
      </c>
    </row>
    <row r="35" spans="1:6" x14ac:dyDescent="0.25">
      <c r="A35" s="23" t="s">
        <v>423</v>
      </c>
      <c r="B35" s="4" t="s">
        <v>6</v>
      </c>
      <c r="C35" s="82" t="s">
        <v>175</v>
      </c>
      <c r="D35" s="82" t="s">
        <v>175</v>
      </c>
      <c r="E35" s="82" t="s">
        <v>175</v>
      </c>
      <c r="F35" s="82" t="s">
        <v>175</v>
      </c>
    </row>
    <row r="36" spans="1:6" x14ac:dyDescent="0.25">
      <c r="A36" s="23" t="s">
        <v>374</v>
      </c>
      <c r="B36" s="4" t="s">
        <v>6</v>
      </c>
      <c r="C36" s="8" t="s">
        <v>7</v>
      </c>
      <c r="D36" s="82" t="s">
        <v>175</v>
      </c>
      <c r="E36" s="82" t="s">
        <v>175</v>
      </c>
      <c r="F36" s="82" t="s">
        <v>175</v>
      </c>
    </row>
    <row r="37" spans="1:6" x14ac:dyDescent="0.25">
      <c r="A37" s="23" t="s">
        <v>373</v>
      </c>
      <c r="B37" s="4" t="s">
        <v>6</v>
      </c>
      <c r="C37" s="8" t="s">
        <v>7</v>
      </c>
      <c r="D37" s="82" t="s">
        <v>175</v>
      </c>
      <c r="E37" s="82" t="s">
        <v>175</v>
      </c>
      <c r="F37" s="82" t="s">
        <v>175</v>
      </c>
    </row>
    <row r="38" spans="1:6" x14ac:dyDescent="0.25">
      <c r="A38" s="23" t="s">
        <v>372</v>
      </c>
      <c r="B38" s="4" t="s">
        <v>6</v>
      </c>
      <c r="C38" s="4" t="s">
        <v>6</v>
      </c>
      <c r="D38" s="82" t="s">
        <v>175</v>
      </c>
      <c r="E38" s="82" t="s">
        <v>175</v>
      </c>
      <c r="F38" s="82" t="s">
        <v>175</v>
      </c>
    </row>
    <row r="39" spans="1:6" x14ac:dyDescent="0.25">
      <c r="A39" s="23" t="s">
        <v>421</v>
      </c>
      <c r="B39" s="4" t="s">
        <v>6</v>
      </c>
      <c r="C39" s="82" t="s">
        <v>175</v>
      </c>
      <c r="D39" s="82" t="s">
        <v>175</v>
      </c>
      <c r="E39" s="82" t="s">
        <v>175</v>
      </c>
      <c r="F39" s="82" t="s">
        <v>175</v>
      </c>
    </row>
    <row r="40" spans="1:6" x14ac:dyDescent="0.25">
      <c r="A40" s="23" t="s">
        <v>371</v>
      </c>
      <c r="B40" s="4" t="s">
        <v>6</v>
      </c>
      <c r="C40" s="4" t="s">
        <v>6</v>
      </c>
      <c r="D40" s="82" t="s">
        <v>175</v>
      </c>
      <c r="E40" s="82" t="s">
        <v>175</v>
      </c>
      <c r="F40" s="82" t="s">
        <v>175</v>
      </c>
    </row>
    <row r="41" spans="1:6" x14ac:dyDescent="0.25">
      <c r="A41" s="23" t="s">
        <v>370</v>
      </c>
      <c r="B41" s="4" t="s">
        <v>6</v>
      </c>
      <c r="C41" s="4" t="s">
        <v>6</v>
      </c>
      <c r="D41" s="82" t="s">
        <v>175</v>
      </c>
      <c r="E41" s="82" t="s">
        <v>175</v>
      </c>
      <c r="F41" s="82" t="s">
        <v>175</v>
      </c>
    </row>
    <row r="42" spans="1:6" x14ac:dyDescent="0.25">
      <c r="A42" s="23" t="s">
        <v>369</v>
      </c>
      <c r="B42" s="4" t="s">
        <v>6</v>
      </c>
      <c r="C42" s="8" t="s">
        <v>7</v>
      </c>
      <c r="D42" s="82" t="s">
        <v>175</v>
      </c>
      <c r="E42" s="82" t="s">
        <v>175</v>
      </c>
      <c r="F42" s="82" t="s">
        <v>175</v>
      </c>
    </row>
    <row r="43" spans="1:6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  <c r="E43" s="73" t="s">
        <v>175</v>
      </c>
      <c r="F43" s="73" t="s">
        <v>175</v>
      </c>
    </row>
    <row r="44" spans="1:6" x14ac:dyDescent="0.25">
      <c r="A44" s="2" t="s">
        <v>6</v>
      </c>
      <c r="B44" s="10">
        <f>COUNTIF(B36:B43,"pass")</f>
        <v>8</v>
      </c>
      <c r="C44" s="10">
        <f>COUNTIF(C36:C43,"pass")</f>
        <v>4</v>
      </c>
      <c r="D44" s="10">
        <f t="shared" ref="D44:F44" si="3">COUNTIF(D36:D43,"pass")</f>
        <v>0</v>
      </c>
      <c r="E44" s="10">
        <f t="shared" si="3"/>
        <v>0</v>
      </c>
      <c r="F44" s="10">
        <f t="shared" si="3"/>
        <v>0</v>
      </c>
    </row>
    <row r="45" spans="1:6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:F45" si="4">COUNTIF(D36:D43,"Ok")</f>
        <v>0</v>
      </c>
      <c r="E45" s="5">
        <f t="shared" si="4"/>
        <v>0</v>
      </c>
      <c r="F45" s="5">
        <f t="shared" si="4"/>
        <v>0</v>
      </c>
    </row>
    <row r="46" spans="1:6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:F46" si="5">COUNTIF(D36:D43,"workaround")</f>
        <v>0</v>
      </c>
      <c r="E46" s="11">
        <f t="shared" si="5"/>
        <v>0</v>
      </c>
      <c r="F46" s="11">
        <f t="shared" si="5"/>
        <v>0</v>
      </c>
    </row>
    <row r="47" spans="1:6" x14ac:dyDescent="0.25">
      <c r="A47" s="2" t="s">
        <v>7</v>
      </c>
      <c r="B47" s="12">
        <f>COUNTIF(B36:B43,"Fail")</f>
        <v>0</v>
      </c>
      <c r="C47" s="12">
        <f>COUNTIF(C36:C43,"Fail")</f>
        <v>3</v>
      </c>
      <c r="D47" s="12">
        <f t="shared" ref="D47:F47" si="6">COUNTIF(D36:D43,"Fail")</f>
        <v>0</v>
      </c>
      <c r="E47" s="12">
        <f t="shared" si="6"/>
        <v>0</v>
      </c>
      <c r="F47" s="12">
        <f t="shared" si="6"/>
        <v>0</v>
      </c>
    </row>
    <row r="48" spans="1:6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:F48" si="7">COUNTIF(D36:D43,"unsupported")</f>
        <v>8</v>
      </c>
      <c r="E48" s="2">
        <f t="shared" si="7"/>
        <v>8</v>
      </c>
      <c r="F48" s="2">
        <f t="shared" si="7"/>
        <v>8</v>
      </c>
    </row>
    <row r="49" spans="1:6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:F49" si="8">D44+D47+D46+D48+D45</f>
        <v>8</v>
      </c>
      <c r="E49" s="2">
        <f t="shared" si="8"/>
        <v>8</v>
      </c>
      <c r="F49" s="2">
        <f t="shared" si="8"/>
        <v>8</v>
      </c>
    </row>
    <row r="50" spans="1:6" ht="15.75" thickBot="1" x14ac:dyDescent="0.3">
      <c r="A50" s="18" t="s">
        <v>8</v>
      </c>
      <c r="B50" s="6">
        <f>IF(B$49=0, 0,(B$44+B$45)/B$49)</f>
        <v>1</v>
      </c>
      <c r="C50" s="6">
        <f t="shared" ref="C50:F50" si="9">IF(C$49=0, 0,(C$44+C$45)/C$49)</f>
        <v>0.5</v>
      </c>
      <c r="D50" s="6">
        <f t="shared" si="9"/>
        <v>0</v>
      </c>
      <c r="E50" s="6">
        <f t="shared" si="9"/>
        <v>0</v>
      </c>
      <c r="F50" s="6">
        <f t="shared" si="9"/>
        <v>0</v>
      </c>
    </row>
    <row r="51" spans="1:6" ht="15.75" thickBot="1" x14ac:dyDescent="0.3">
      <c r="A51" s="2"/>
      <c r="B51" s="17"/>
      <c r="C51" s="17"/>
    </row>
    <row r="52" spans="1:6" x14ac:dyDescent="0.25">
      <c r="A52" s="3" t="s">
        <v>415</v>
      </c>
      <c r="B52" s="80" t="s">
        <v>5</v>
      </c>
      <c r="C52" s="81" t="s">
        <v>151</v>
      </c>
      <c r="D52" s="81" t="s">
        <v>188</v>
      </c>
      <c r="E52" s="81" t="s">
        <v>364</v>
      </c>
      <c r="F52" s="3" t="s">
        <v>186</v>
      </c>
    </row>
    <row r="53" spans="1:6" x14ac:dyDescent="0.25">
      <c r="A53" s="2" t="s">
        <v>376</v>
      </c>
      <c r="B53" s="4" t="s">
        <v>6</v>
      </c>
      <c r="C53" s="82" t="s">
        <v>175</v>
      </c>
      <c r="D53" s="82" t="s">
        <v>175</v>
      </c>
      <c r="E53" s="82" t="s">
        <v>175</v>
      </c>
      <c r="F53" s="82" t="s">
        <v>175</v>
      </c>
    </row>
    <row r="54" spans="1:6" x14ac:dyDescent="0.25">
      <c r="A54" s="2" t="s">
        <v>417</v>
      </c>
      <c r="B54" s="4" t="s">
        <v>6</v>
      </c>
      <c r="C54" s="4" t="s">
        <v>6</v>
      </c>
      <c r="D54" s="82" t="s">
        <v>175</v>
      </c>
      <c r="E54" s="82" t="s">
        <v>175</v>
      </c>
      <c r="F54" s="82" t="s">
        <v>175</v>
      </c>
    </row>
    <row r="55" spans="1:6" x14ac:dyDescent="0.25">
      <c r="A55" s="2" t="s">
        <v>418</v>
      </c>
      <c r="B55" s="4" t="s">
        <v>6</v>
      </c>
      <c r="C55" s="82" t="s">
        <v>175</v>
      </c>
      <c r="D55" s="82" t="s">
        <v>175</v>
      </c>
      <c r="E55" s="82" t="s">
        <v>175</v>
      </c>
      <c r="F55" s="82" t="s">
        <v>175</v>
      </c>
    </row>
    <row r="56" spans="1:6" x14ac:dyDescent="0.25">
      <c r="A56" s="2" t="s">
        <v>419</v>
      </c>
      <c r="B56" s="4" t="s">
        <v>6</v>
      </c>
      <c r="C56" s="82" t="s">
        <v>175</v>
      </c>
      <c r="D56" s="82" t="s">
        <v>175</v>
      </c>
      <c r="E56" s="82" t="s">
        <v>175</v>
      </c>
      <c r="F56" s="82" t="s">
        <v>175</v>
      </c>
    </row>
    <row r="57" spans="1:6" x14ac:dyDescent="0.25">
      <c r="A57" s="2" t="s">
        <v>267</v>
      </c>
      <c r="B57" s="4" t="s">
        <v>6</v>
      </c>
      <c r="C57" s="82" t="s">
        <v>175</v>
      </c>
      <c r="D57" s="82" t="s">
        <v>175</v>
      </c>
      <c r="E57" s="82" t="s">
        <v>175</v>
      </c>
      <c r="F57" s="82" t="s">
        <v>175</v>
      </c>
    </row>
    <row r="58" spans="1:6" x14ac:dyDescent="0.25">
      <c r="A58" s="2" t="s">
        <v>247</v>
      </c>
      <c r="B58" s="4" t="s">
        <v>6</v>
      </c>
      <c r="C58" s="8" t="s">
        <v>7</v>
      </c>
      <c r="D58" s="82" t="s">
        <v>175</v>
      </c>
      <c r="E58" s="82" t="s">
        <v>175</v>
      </c>
      <c r="F58" s="82" t="s">
        <v>175</v>
      </c>
    </row>
    <row r="59" spans="1:6" x14ac:dyDescent="0.25">
      <c r="A59" s="23" t="s">
        <v>420</v>
      </c>
      <c r="B59" s="4" t="s">
        <v>6</v>
      </c>
      <c r="C59" s="4" t="s">
        <v>6</v>
      </c>
      <c r="D59" s="82" t="s">
        <v>175</v>
      </c>
      <c r="E59" s="82" t="s">
        <v>175</v>
      </c>
      <c r="F59" s="82" t="s">
        <v>175</v>
      </c>
    </row>
    <row r="60" spans="1:6" ht="15.75" thickBot="1" x14ac:dyDescent="0.3">
      <c r="A60" s="14" t="s">
        <v>342</v>
      </c>
      <c r="B60" s="92" t="s">
        <v>6</v>
      </c>
      <c r="C60" s="73" t="s">
        <v>175</v>
      </c>
      <c r="D60" s="73" t="s">
        <v>175</v>
      </c>
      <c r="E60" s="73" t="s">
        <v>175</v>
      </c>
      <c r="F60" s="73" t="s">
        <v>175</v>
      </c>
    </row>
    <row r="61" spans="1:6" x14ac:dyDescent="0.25">
      <c r="A61" s="2" t="s">
        <v>6</v>
      </c>
      <c r="B61" s="84">
        <f>COUNTIF(B53:B60,"pass")</f>
        <v>8</v>
      </c>
      <c r="C61" s="84">
        <f t="shared" ref="C61:F61" si="10">COUNTIF(C53:C60,"pass")</f>
        <v>2</v>
      </c>
      <c r="D61" s="84">
        <f t="shared" si="10"/>
        <v>0</v>
      </c>
      <c r="E61" s="84">
        <f t="shared" si="10"/>
        <v>0</v>
      </c>
      <c r="F61" s="84">
        <f t="shared" si="10"/>
        <v>0</v>
      </c>
    </row>
    <row r="62" spans="1:6" x14ac:dyDescent="0.25">
      <c r="A62" s="2" t="s">
        <v>143</v>
      </c>
      <c r="B62" s="35">
        <f>COUNTIF(B53:B60,"Ok")</f>
        <v>0</v>
      </c>
      <c r="C62" s="35">
        <f t="shared" ref="C62:F62" si="11">COUNTIF(C53:C60,"Ok")</f>
        <v>0</v>
      </c>
      <c r="D62" s="35">
        <f t="shared" si="11"/>
        <v>0</v>
      </c>
      <c r="E62" s="35">
        <f t="shared" si="11"/>
        <v>0</v>
      </c>
      <c r="F62" s="35">
        <f t="shared" si="11"/>
        <v>0</v>
      </c>
    </row>
    <row r="63" spans="1:6" x14ac:dyDescent="0.25">
      <c r="A63" s="2" t="s">
        <v>140</v>
      </c>
      <c r="B63" s="85">
        <f>COUNTIF(B53:B60,"workaround")</f>
        <v>0</v>
      </c>
      <c r="C63" s="85">
        <f t="shared" ref="C63:F63" si="12">COUNTIF(C53:C60,"workaround")</f>
        <v>0</v>
      </c>
      <c r="D63" s="85">
        <f t="shared" si="12"/>
        <v>0</v>
      </c>
      <c r="E63" s="85">
        <f t="shared" si="12"/>
        <v>0</v>
      </c>
      <c r="F63" s="85">
        <f t="shared" si="12"/>
        <v>0</v>
      </c>
    </row>
    <row r="64" spans="1:6" x14ac:dyDescent="0.25">
      <c r="A64" s="2" t="s">
        <v>7</v>
      </c>
      <c r="B64" s="86">
        <f>COUNTIF(B53:B60,"Fail")</f>
        <v>0</v>
      </c>
      <c r="C64" s="86">
        <f t="shared" ref="C64:F64" si="13">COUNTIF(C53:C60,"Fail")</f>
        <v>1</v>
      </c>
      <c r="D64" s="86">
        <f t="shared" si="13"/>
        <v>0</v>
      </c>
      <c r="E64" s="86">
        <f t="shared" si="13"/>
        <v>0</v>
      </c>
      <c r="F64" s="86">
        <f t="shared" si="13"/>
        <v>0</v>
      </c>
    </row>
    <row r="65" spans="1:6" x14ac:dyDescent="0.25">
      <c r="A65" s="2" t="s">
        <v>175</v>
      </c>
      <c r="B65" s="82">
        <f>COUNTIF(B53:B60,"unsupported")</f>
        <v>0</v>
      </c>
      <c r="C65" s="93">
        <f t="shared" ref="C65:F65" si="14">COUNTIF(C53:C60,"unsupported")</f>
        <v>5</v>
      </c>
      <c r="D65" s="93">
        <f t="shared" si="14"/>
        <v>8</v>
      </c>
      <c r="E65" s="93">
        <f t="shared" si="14"/>
        <v>8</v>
      </c>
      <c r="F65" s="93">
        <f t="shared" si="14"/>
        <v>8</v>
      </c>
    </row>
    <row r="66" spans="1:6" x14ac:dyDescent="0.25">
      <c r="A66" s="2" t="s">
        <v>139</v>
      </c>
      <c r="B66" s="82">
        <f t="shared" ref="B66:F66" si="15">B61+B64+B63+B65+B62</f>
        <v>8</v>
      </c>
      <c r="C66" s="93">
        <f t="shared" si="15"/>
        <v>8</v>
      </c>
      <c r="D66" s="93">
        <f t="shared" si="15"/>
        <v>8</v>
      </c>
      <c r="E66" s="93">
        <f t="shared" si="15"/>
        <v>8</v>
      </c>
      <c r="F66" s="93">
        <f t="shared" si="15"/>
        <v>8</v>
      </c>
    </row>
    <row r="67" spans="1:6" ht="15.75" thickBot="1" x14ac:dyDescent="0.3">
      <c r="A67" s="18" t="s">
        <v>8</v>
      </c>
      <c r="B67" s="87">
        <f>IF(B$66=0, 0,(B$61+B$62)/B$66)</f>
        <v>1</v>
      </c>
      <c r="C67" s="87">
        <f t="shared" ref="C67:F67" si="16">IF(C$86=0, 0,(C$81+C$82)/C$86)</f>
        <v>1</v>
      </c>
      <c r="D67" s="87">
        <f t="shared" si="16"/>
        <v>0.27272727272727271</v>
      </c>
      <c r="E67" s="87">
        <f t="shared" si="16"/>
        <v>0</v>
      </c>
      <c r="F67" s="87">
        <f t="shared" si="16"/>
        <v>0</v>
      </c>
    </row>
    <row r="68" spans="1:6" ht="15.75" thickBot="1" x14ac:dyDescent="0.3">
      <c r="A68" s="2"/>
      <c r="B68" s="20"/>
      <c r="C68" s="20"/>
      <c r="D68" s="20"/>
      <c r="E68" s="20"/>
      <c r="F68" s="20"/>
    </row>
    <row r="69" spans="1:6" x14ac:dyDescent="0.25">
      <c r="A69" s="3" t="s">
        <v>332</v>
      </c>
      <c r="B69" s="80" t="s">
        <v>5</v>
      </c>
      <c r="C69" s="81" t="s">
        <v>151</v>
      </c>
      <c r="D69" s="81" t="s">
        <v>188</v>
      </c>
      <c r="E69" s="81" t="s">
        <v>364</v>
      </c>
      <c r="F69" s="3" t="s">
        <v>186</v>
      </c>
    </row>
    <row r="70" spans="1:6" x14ac:dyDescent="0.25">
      <c r="A70" s="2" t="s">
        <v>205</v>
      </c>
      <c r="B70" s="4" t="s">
        <v>6</v>
      </c>
      <c r="C70" s="4" t="s">
        <v>6</v>
      </c>
      <c r="D70" s="4" t="s">
        <v>6</v>
      </c>
      <c r="E70" s="82" t="s">
        <v>175</v>
      </c>
      <c r="F70" s="82" t="s">
        <v>175</v>
      </c>
    </row>
    <row r="71" spans="1:6" x14ac:dyDescent="0.25">
      <c r="A71" s="2" t="s">
        <v>377</v>
      </c>
      <c r="B71" s="4" t="s">
        <v>6</v>
      </c>
      <c r="C71" s="4" t="s">
        <v>6</v>
      </c>
      <c r="D71" s="4" t="s">
        <v>6</v>
      </c>
      <c r="E71" s="82" t="s">
        <v>175</v>
      </c>
      <c r="F71" s="82" t="s">
        <v>175</v>
      </c>
    </row>
    <row r="72" spans="1:6" x14ac:dyDescent="0.25">
      <c r="A72" s="2" t="s">
        <v>290</v>
      </c>
      <c r="B72" s="4" t="s">
        <v>6</v>
      </c>
      <c r="C72" s="4" t="s">
        <v>6</v>
      </c>
      <c r="D72" s="82" t="s">
        <v>175</v>
      </c>
      <c r="E72" s="82" t="s">
        <v>175</v>
      </c>
      <c r="F72" s="82" t="s">
        <v>175</v>
      </c>
    </row>
    <row r="73" spans="1:6" x14ac:dyDescent="0.25">
      <c r="A73" s="2" t="s">
        <v>376</v>
      </c>
      <c r="B73" s="4" t="s">
        <v>6</v>
      </c>
      <c r="C73" s="4" t="s">
        <v>6</v>
      </c>
      <c r="D73" s="82" t="s">
        <v>175</v>
      </c>
      <c r="E73" s="82" t="s">
        <v>175</v>
      </c>
      <c r="F73" s="82" t="s">
        <v>175</v>
      </c>
    </row>
    <row r="74" spans="1:6" x14ac:dyDescent="0.25">
      <c r="A74" s="23" t="s">
        <v>424</v>
      </c>
      <c r="B74" s="4" t="s">
        <v>6</v>
      </c>
      <c r="C74" s="4" t="s">
        <v>6</v>
      </c>
      <c r="D74" s="82" t="s">
        <v>175</v>
      </c>
      <c r="E74" s="82" t="s">
        <v>175</v>
      </c>
      <c r="F74" s="82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82" t="s">
        <v>175</v>
      </c>
      <c r="E75" s="82" t="s">
        <v>175</v>
      </c>
      <c r="F75" s="82" t="s">
        <v>175</v>
      </c>
    </row>
    <row r="76" spans="1:6" x14ac:dyDescent="0.25">
      <c r="A76" s="2" t="s">
        <v>210</v>
      </c>
      <c r="B76" s="4" t="s">
        <v>6</v>
      </c>
      <c r="C76" s="4" t="s">
        <v>6</v>
      </c>
      <c r="D76" s="82" t="s">
        <v>175</v>
      </c>
      <c r="E76" s="82" t="s">
        <v>175</v>
      </c>
      <c r="F76" s="82" t="s">
        <v>175</v>
      </c>
    </row>
    <row r="77" spans="1:6" x14ac:dyDescent="0.25">
      <c r="A77" s="23" t="s">
        <v>246</v>
      </c>
      <c r="B77" s="4" t="s">
        <v>6</v>
      </c>
      <c r="C77" s="4" t="s">
        <v>6</v>
      </c>
      <c r="D77" s="4" t="s">
        <v>6</v>
      </c>
      <c r="E77" s="82" t="s">
        <v>175</v>
      </c>
      <c r="F77" s="82" t="s">
        <v>175</v>
      </c>
    </row>
    <row r="78" spans="1:6" x14ac:dyDescent="0.25">
      <c r="A78" s="2" t="s">
        <v>278</v>
      </c>
      <c r="B78" s="4" t="s">
        <v>6</v>
      </c>
      <c r="C78" s="4" t="s">
        <v>6</v>
      </c>
      <c r="D78" s="83" t="s">
        <v>175</v>
      </c>
      <c r="E78" s="82" t="s">
        <v>175</v>
      </c>
      <c r="F78" s="82" t="s">
        <v>175</v>
      </c>
    </row>
    <row r="79" spans="1:6" x14ac:dyDescent="0.25">
      <c r="A79" s="2" t="s">
        <v>232</v>
      </c>
      <c r="B79" s="4" t="s">
        <v>6</v>
      </c>
      <c r="C79" s="4" t="s">
        <v>6</v>
      </c>
      <c r="D79" s="82" t="s">
        <v>175</v>
      </c>
      <c r="E79" s="82" t="s">
        <v>175</v>
      </c>
      <c r="F79" s="82" t="s">
        <v>175</v>
      </c>
    </row>
    <row r="80" spans="1:6" x14ac:dyDescent="0.25">
      <c r="A80" s="15" t="s">
        <v>333</v>
      </c>
      <c r="B80" s="21" t="s">
        <v>6</v>
      </c>
      <c r="C80" s="21" t="s">
        <v>6</v>
      </c>
      <c r="D80" s="31" t="s">
        <v>175</v>
      </c>
      <c r="E80" s="31" t="s">
        <v>175</v>
      </c>
      <c r="F80" s="31" t="s">
        <v>175</v>
      </c>
    </row>
    <row r="81" spans="1:6" x14ac:dyDescent="0.25">
      <c r="A81" s="2" t="s">
        <v>6</v>
      </c>
      <c r="B81" s="84">
        <f t="shared" ref="B81:C81" si="17">COUNTIF(B70:B80,"pass")</f>
        <v>11</v>
      </c>
      <c r="C81" s="84">
        <f t="shared" si="17"/>
        <v>11</v>
      </c>
      <c r="D81" s="84">
        <f>COUNTIF(D70:D80,"pass")</f>
        <v>3</v>
      </c>
      <c r="E81" s="84">
        <f t="shared" ref="E81:F81" si="18">COUNTIF(E72:E80,"pass")</f>
        <v>0</v>
      </c>
      <c r="F81" s="84">
        <f t="shared" si="18"/>
        <v>0</v>
      </c>
    </row>
    <row r="82" spans="1:6" x14ac:dyDescent="0.25">
      <c r="A82" s="2" t="s">
        <v>143</v>
      </c>
      <c r="B82" s="35">
        <f t="shared" ref="B82:C82" si="19">COUNTIF(B70:B80,"Ok")</f>
        <v>0</v>
      </c>
      <c r="C82" s="35">
        <f t="shared" si="19"/>
        <v>0</v>
      </c>
      <c r="D82" s="35">
        <f>COUNTIF(D70:D80,"Ok")</f>
        <v>0</v>
      </c>
      <c r="E82" s="35">
        <f t="shared" ref="E82:F82" si="20">COUNTIF(E72:E80,"Ok")</f>
        <v>0</v>
      </c>
      <c r="F82" s="35">
        <f t="shared" si="20"/>
        <v>0</v>
      </c>
    </row>
    <row r="83" spans="1:6" x14ac:dyDescent="0.25">
      <c r="A83" s="2" t="s">
        <v>140</v>
      </c>
      <c r="B83" s="85">
        <f t="shared" ref="B83:C83" si="21">COUNTIF(B70:B80,"workaround")</f>
        <v>0</v>
      </c>
      <c r="C83" s="85">
        <f t="shared" si="21"/>
        <v>0</v>
      </c>
      <c r="D83" s="85">
        <f>COUNTIF(D70:D80,"workaround")</f>
        <v>0</v>
      </c>
      <c r="E83" s="85">
        <f t="shared" ref="E83:F83" si="22">COUNTIF(E72:E80,"workaround")</f>
        <v>0</v>
      </c>
      <c r="F83" s="85">
        <f t="shared" si="22"/>
        <v>0</v>
      </c>
    </row>
    <row r="84" spans="1:6" x14ac:dyDescent="0.25">
      <c r="A84" s="2" t="s">
        <v>7</v>
      </c>
      <c r="B84" s="86">
        <f t="shared" ref="B84:C84" si="23">COUNTIF(B70:B80,"Fail")</f>
        <v>0</v>
      </c>
      <c r="C84" s="86">
        <f t="shared" si="23"/>
        <v>0</v>
      </c>
      <c r="D84" s="86">
        <f>COUNTIF(D70:D80,"Fail")</f>
        <v>0</v>
      </c>
      <c r="E84" s="86">
        <f t="shared" ref="E84:F84" si="24">COUNTIF(E72:E80,"Fail")</f>
        <v>0</v>
      </c>
      <c r="F84" s="86">
        <f t="shared" si="24"/>
        <v>0</v>
      </c>
    </row>
    <row r="85" spans="1:6" x14ac:dyDescent="0.25">
      <c r="A85" s="2" t="s">
        <v>175</v>
      </c>
      <c r="B85" s="82">
        <f t="shared" ref="B85:C85" si="25">COUNTIF(B70:B80,"unsupported")</f>
        <v>0</v>
      </c>
      <c r="C85" s="82">
        <f t="shared" si="25"/>
        <v>0</v>
      </c>
      <c r="D85" s="82">
        <f>COUNTIF(D70:D80,"unsupported")</f>
        <v>8</v>
      </c>
      <c r="E85" s="82">
        <f t="shared" ref="E85:F85" si="26">COUNTIF(E72:E80,"unsupported")</f>
        <v>9</v>
      </c>
      <c r="F85" s="82">
        <f t="shared" si="26"/>
        <v>9</v>
      </c>
    </row>
    <row r="86" spans="1:6" x14ac:dyDescent="0.25">
      <c r="A86" s="2" t="s">
        <v>139</v>
      </c>
      <c r="B86" s="82">
        <f t="shared" ref="B86:C86" si="27">B81+B84+B83+B85+B82</f>
        <v>11</v>
      </c>
      <c r="C86" s="82">
        <f t="shared" si="27"/>
        <v>11</v>
      </c>
      <c r="D86" s="82">
        <f>D81+D84+D83+D85+D82</f>
        <v>11</v>
      </c>
      <c r="E86" s="82">
        <f t="shared" ref="E86:F86" si="28">E81+E84+E83+E85+E82</f>
        <v>9</v>
      </c>
      <c r="F86" s="82">
        <f t="shared" si="28"/>
        <v>9</v>
      </c>
    </row>
    <row r="87" spans="1:6" ht="15.75" thickBot="1" x14ac:dyDescent="0.3">
      <c r="A87" s="18" t="s">
        <v>8</v>
      </c>
      <c r="B87" s="87">
        <f>IF(B$86=0, 0,(B$81+B$82)/B$86)</f>
        <v>1</v>
      </c>
      <c r="C87" s="87">
        <f t="shared" ref="C87:F87" si="29">IF(C$86=0, 0,(C$81+C$82)/C$86)</f>
        <v>1</v>
      </c>
      <c r="D87" s="87">
        <f t="shared" si="29"/>
        <v>0.27272727272727271</v>
      </c>
      <c r="E87" s="87">
        <f t="shared" si="29"/>
        <v>0</v>
      </c>
      <c r="F87" s="87">
        <f t="shared" si="29"/>
        <v>0</v>
      </c>
    </row>
    <row r="88" spans="1:6" ht="15.75" thickBot="1" x14ac:dyDescent="0.3">
      <c r="A88" s="2"/>
      <c r="B88" s="17"/>
      <c r="C88" s="17"/>
    </row>
    <row r="89" spans="1:6" x14ac:dyDescent="0.25">
      <c r="A89" s="3" t="s">
        <v>128</v>
      </c>
      <c r="B89" s="80" t="s">
        <v>5</v>
      </c>
      <c r="C89" s="81" t="s">
        <v>151</v>
      </c>
      <c r="D89" s="81" t="s">
        <v>188</v>
      </c>
      <c r="E89" s="81" t="s">
        <v>364</v>
      </c>
      <c r="F89" s="3" t="s">
        <v>186</v>
      </c>
    </row>
    <row r="90" spans="1:6" x14ac:dyDescent="0.25">
      <c r="A90" s="2" t="s">
        <v>205</v>
      </c>
      <c r="B90" s="4" t="s">
        <v>6</v>
      </c>
      <c r="C90" s="4" t="s">
        <v>6</v>
      </c>
      <c r="D90" s="4" t="s">
        <v>6</v>
      </c>
      <c r="E90" s="82" t="s">
        <v>175</v>
      </c>
      <c r="F90" s="82" t="s">
        <v>175</v>
      </c>
    </row>
    <row r="91" spans="1:6" x14ac:dyDescent="0.25">
      <c r="A91" s="23" t="s">
        <v>376</v>
      </c>
      <c r="B91" s="4" t="s">
        <v>6</v>
      </c>
      <c r="C91" s="4" t="s">
        <v>6</v>
      </c>
      <c r="D91" s="4" t="s">
        <v>6</v>
      </c>
      <c r="E91" s="82" t="s">
        <v>175</v>
      </c>
      <c r="F91" s="82" t="s">
        <v>175</v>
      </c>
    </row>
    <row r="92" spans="1:6" x14ac:dyDescent="0.25">
      <c r="A92" s="2" t="s">
        <v>206</v>
      </c>
      <c r="B92" s="4" t="s">
        <v>6</v>
      </c>
      <c r="C92" s="4" t="s">
        <v>6</v>
      </c>
      <c r="D92" s="4" t="s">
        <v>6</v>
      </c>
      <c r="E92" s="82" t="s">
        <v>175</v>
      </c>
      <c r="F92" s="82" t="s">
        <v>175</v>
      </c>
    </row>
    <row r="93" spans="1:6" x14ac:dyDescent="0.25">
      <c r="A93" s="2" t="s">
        <v>361</v>
      </c>
      <c r="B93" s="4" t="s">
        <v>6</v>
      </c>
      <c r="C93" s="4" t="s">
        <v>6</v>
      </c>
      <c r="D93" s="4" t="s">
        <v>6</v>
      </c>
      <c r="E93" s="82" t="s">
        <v>175</v>
      </c>
      <c r="F93" s="82" t="s">
        <v>175</v>
      </c>
    </row>
    <row r="94" spans="1:6" x14ac:dyDescent="0.25">
      <c r="A94" s="2" t="s">
        <v>207</v>
      </c>
      <c r="B94" s="4" t="s">
        <v>6</v>
      </c>
      <c r="C94" s="4" t="s">
        <v>6</v>
      </c>
      <c r="D94" s="4" t="s">
        <v>6</v>
      </c>
      <c r="E94" s="82" t="s">
        <v>175</v>
      </c>
      <c r="F94" s="82" t="s">
        <v>175</v>
      </c>
    </row>
    <row r="95" spans="1:6" x14ac:dyDescent="0.25">
      <c r="A95" s="23" t="s">
        <v>378</v>
      </c>
      <c r="B95" s="4" t="s">
        <v>6</v>
      </c>
      <c r="C95" s="4" t="s">
        <v>6</v>
      </c>
      <c r="D95" s="4" t="s">
        <v>6</v>
      </c>
      <c r="E95" s="82" t="s">
        <v>175</v>
      </c>
      <c r="F95" s="82" t="s">
        <v>175</v>
      </c>
    </row>
    <row r="96" spans="1:6" x14ac:dyDescent="0.25">
      <c r="A96" s="2" t="s">
        <v>425</v>
      </c>
      <c r="B96" s="4" t="s">
        <v>6</v>
      </c>
      <c r="C96" s="4" t="s">
        <v>6</v>
      </c>
      <c r="D96" s="4" t="s">
        <v>6</v>
      </c>
      <c r="E96" s="82" t="s">
        <v>175</v>
      </c>
      <c r="F96" s="82" t="s">
        <v>175</v>
      </c>
    </row>
    <row r="97" spans="1:6" x14ac:dyDescent="0.25">
      <c r="A97" s="2" t="s">
        <v>375</v>
      </c>
      <c r="B97" s="4" t="s">
        <v>6</v>
      </c>
      <c r="C97" s="4" t="s">
        <v>6</v>
      </c>
      <c r="D97" s="4" t="s">
        <v>6</v>
      </c>
      <c r="E97" s="82" t="s">
        <v>175</v>
      </c>
      <c r="F97" s="82" t="s">
        <v>175</v>
      </c>
    </row>
    <row r="98" spans="1:6" x14ac:dyDescent="0.25">
      <c r="A98" s="2" t="s">
        <v>208</v>
      </c>
      <c r="B98" s="4" t="s">
        <v>6</v>
      </c>
      <c r="C98" s="4" t="s">
        <v>6</v>
      </c>
      <c r="D98" s="8" t="s">
        <v>7</v>
      </c>
      <c r="E98" s="82" t="s">
        <v>175</v>
      </c>
      <c r="F98" s="82" t="s">
        <v>175</v>
      </c>
    </row>
    <row r="99" spans="1:6" x14ac:dyDescent="0.25">
      <c r="A99" s="2" t="s">
        <v>209</v>
      </c>
      <c r="B99" s="4" t="s">
        <v>6</v>
      </c>
      <c r="C99" s="4" t="s">
        <v>6</v>
      </c>
      <c r="D99" s="4" t="s">
        <v>6</v>
      </c>
      <c r="E99" s="82" t="s">
        <v>175</v>
      </c>
      <c r="F99" s="82" t="s">
        <v>175</v>
      </c>
    </row>
    <row r="100" spans="1:6" x14ac:dyDescent="0.25">
      <c r="A100" s="2" t="s">
        <v>210</v>
      </c>
      <c r="B100" s="4" t="s">
        <v>6</v>
      </c>
      <c r="C100" s="4" t="s">
        <v>6</v>
      </c>
      <c r="D100" s="4" t="s">
        <v>6</v>
      </c>
      <c r="E100" s="82" t="s">
        <v>175</v>
      </c>
      <c r="F100" s="82" t="s">
        <v>175</v>
      </c>
    </row>
    <row r="101" spans="1:6" x14ac:dyDescent="0.25">
      <c r="A101" s="2" t="s">
        <v>211</v>
      </c>
      <c r="B101" s="4" t="s">
        <v>6</v>
      </c>
      <c r="C101" s="4" t="s">
        <v>6</v>
      </c>
      <c r="D101" s="4" t="s">
        <v>6</v>
      </c>
      <c r="E101" s="82" t="s">
        <v>175</v>
      </c>
      <c r="F101" s="82" t="s">
        <v>175</v>
      </c>
    </row>
    <row r="102" spans="1:6" x14ac:dyDescent="0.25">
      <c r="A102" s="2" t="s">
        <v>212</v>
      </c>
      <c r="B102" s="4" t="s">
        <v>6</v>
      </c>
      <c r="C102" s="4" t="s">
        <v>6</v>
      </c>
      <c r="D102" s="4" t="s">
        <v>6</v>
      </c>
      <c r="E102" s="82" t="s">
        <v>175</v>
      </c>
      <c r="F102" s="82" t="s">
        <v>175</v>
      </c>
    </row>
    <row r="103" spans="1:6" x14ac:dyDescent="0.25">
      <c r="A103" s="2" t="s">
        <v>213</v>
      </c>
      <c r="B103" s="4" t="s">
        <v>6</v>
      </c>
      <c r="C103" s="4" t="s">
        <v>6</v>
      </c>
      <c r="D103" s="4" t="s">
        <v>6</v>
      </c>
      <c r="E103" s="82" t="s">
        <v>175</v>
      </c>
      <c r="F103" s="82" t="s">
        <v>175</v>
      </c>
    </row>
    <row r="104" spans="1:6" x14ac:dyDescent="0.25">
      <c r="A104" s="2" t="s">
        <v>214</v>
      </c>
      <c r="B104" s="4" t="s">
        <v>6</v>
      </c>
      <c r="C104" s="4" t="s">
        <v>6</v>
      </c>
      <c r="D104" s="4" t="s">
        <v>6</v>
      </c>
      <c r="E104" s="82" t="s">
        <v>175</v>
      </c>
      <c r="F104" s="82" t="s">
        <v>175</v>
      </c>
    </row>
    <row r="105" spans="1:6" x14ac:dyDescent="0.25">
      <c r="A105" s="23" t="s">
        <v>247</v>
      </c>
      <c r="B105" s="4" t="s">
        <v>6</v>
      </c>
      <c r="C105" s="4" t="s">
        <v>6</v>
      </c>
      <c r="D105" s="4" t="s">
        <v>6</v>
      </c>
      <c r="E105" s="82" t="s">
        <v>175</v>
      </c>
      <c r="F105" s="82" t="s">
        <v>175</v>
      </c>
    </row>
    <row r="106" spans="1:6" x14ac:dyDescent="0.25">
      <c r="A106" s="23" t="s">
        <v>246</v>
      </c>
      <c r="B106" s="4" t="s">
        <v>6</v>
      </c>
      <c r="C106" s="4" t="s">
        <v>6</v>
      </c>
      <c r="D106" s="4" t="s">
        <v>6</v>
      </c>
      <c r="E106" s="82" t="s">
        <v>175</v>
      </c>
      <c r="F106" s="82" t="s">
        <v>175</v>
      </c>
    </row>
    <row r="107" spans="1:6" x14ac:dyDescent="0.25">
      <c r="A107" s="2" t="s">
        <v>215</v>
      </c>
      <c r="B107" s="4" t="s">
        <v>6</v>
      </c>
      <c r="C107" s="4" t="s">
        <v>6</v>
      </c>
      <c r="D107" s="4" t="s">
        <v>6</v>
      </c>
      <c r="E107" s="82" t="s">
        <v>175</v>
      </c>
      <c r="F107" s="82" t="s">
        <v>175</v>
      </c>
    </row>
    <row r="108" spans="1:6" x14ac:dyDescent="0.25">
      <c r="A108" s="2" t="s">
        <v>216</v>
      </c>
      <c r="B108" s="4" t="s">
        <v>6</v>
      </c>
      <c r="C108" s="4" t="s">
        <v>6</v>
      </c>
      <c r="D108" s="4" t="s">
        <v>6</v>
      </c>
      <c r="E108" s="82" t="s">
        <v>175</v>
      </c>
      <c r="F108" s="82" t="s">
        <v>175</v>
      </c>
    </row>
    <row r="109" spans="1:6" x14ac:dyDescent="0.25">
      <c r="A109" s="2" t="s">
        <v>217</v>
      </c>
      <c r="B109" s="4" t="s">
        <v>6</v>
      </c>
      <c r="C109" s="4" t="s">
        <v>6</v>
      </c>
      <c r="D109" s="4" t="s">
        <v>6</v>
      </c>
      <c r="E109" s="82" t="s">
        <v>175</v>
      </c>
      <c r="F109" s="82" t="s">
        <v>175</v>
      </c>
    </row>
    <row r="110" spans="1:6" x14ac:dyDescent="0.25">
      <c r="A110" s="15" t="s">
        <v>218</v>
      </c>
      <c r="B110" s="21" t="s">
        <v>6</v>
      </c>
      <c r="C110" s="21" t="s">
        <v>6</v>
      </c>
      <c r="D110" s="54" t="s">
        <v>7</v>
      </c>
      <c r="E110" s="31" t="s">
        <v>175</v>
      </c>
      <c r="F110" s="31" t="s">
        <v>175</v>
      </c>
    </row>
    <row r="111" spans="1:6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19</v>
      </c>
      <c r="E111" s="84"/>
      <c r="F111" s="84">
        <f>COUNTIF(F90:F110,"pass")</f>
        <v>0</v>
      </c>
    </row>
    <row r="112" spans="1:6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  <c r="E112" s="35"/>
      <c r="F112" s="35">
        <f>COUNTIF(F90:F110,"Ok")</f>
        <v>0</v>
      </c>
    </row>
    <row r="113" spans="1:6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  <c r="E113" s="85"/>
      <c r="F113" s="85">
        <f>COUNTIF(F90:F110,"workaround")</f>
        <v>0</v>
      </c>
    </row>
    <row r="114" spans="1:6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2</v>
      </c>
      <c r="E114" s="86"/>
      <c r="F114" s="86">
        <f>COUNTIF(F90:F110,"Fail")</f>
        <v>0</v>
      </c>
    </row>
    <row r="115" spans="1:6" x14ac:dyDescent="0.25">
      <c r="A115" s="2" t="s">
        <v>175</v>
      </c>
      <c r="B115" s="82">
        <f>COUNT(B90:B110,"Untested")</f>
        <v>0</v>
      </c>
      <c r="C115" s="82">
        <f>COUNTIF(C90:C110,"unsupported")</f>
        <v>0</v>
      </c>
      <c r="D115" s="82">
        <f>COUNT(D90:D110,"Untested")</f>
        <v>0</v>
      </c>
      <c r="E115" s="82"/>
      <c r="F115" s="82">
        <f>COUNT(F90:F110,"Untested")</f>
        <v>0</v>
      </c>
    </row>
    <row r="116" spans="1:6" x14ac:dyDescent="0.25">
      <c r="A116" s="2" t="s">
        <v>139</v>
      </c>
      <c r="B116" s="82">
        <f>B111+B114+B113+B115+B112</f>
        <v>21</v>
      </c>
      <c r="C116" s="82">
        <f>C111+C114+C113+C115+C112</f>
        <v>21</v>
      </c>
      <c r="D116" s="82">
        <f>D111+D114+D113+D115+D112</f>
        <v>21</v>
      </c>
      <c r="E116" s="82"/>
      <c r="F116" s="82">
        <f>F111+F114+F113+F115+F112</f>
        <v>0</v>
      </c>
    </row>
    <row r="117" spans="1:6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0.90476190476190477</v>
      </c>
      <c r="E117" s="87"/>
      <c r="F117" s="87">
        <f>IF(F$116=0, 0,(F$111+F$112)/F$116)</f>
        <v>0</v>
      </c>
    </row>
    <row r="118" spans="1:6" ht="15.75" thickBot="1" x14ac:dyDescent="0.3">
      <c r="A118" s="2"/>
      <c r="B118" s="20"/>
      <c r="C118" s="20"/>
      <c r="D118" s="20"/>
      <c r="E118" s="20"/>
      <c r="F118" s="20"/>
    </row>
    <row r="119" spans="1:6" x14ac:dyDescent="0.25">
      <c r="A119" s="3" t="s">
        <v>102</v>
      </c>
      <c r="B119" s="80" t="s">
        <v>5</v>
      </c>
      <c r="C119" s="81" t="s">
        <v>151</v>
      </c>
      <c r="D119" s="81" t="s">
        <v>188</v>
      </c>
      <c r="E119" s="81" t="s">
        <v>364</v>
      </c>
      <c r="F119" s="3" t="s">
        <v>186</v>
      </c>
    </row>
    <row r="120" spans="1:6" x14ac:dyDescent="0.25">
      <c r="A120" s="2" t="s">
        <v>205</v>
      </c>
      <c r="B120" s="4" t="s">
        <v>6</v>
      </c>
      <c r="C120" s="4" t="s">
        <v>6</v>
      </c>
      <c r="D120" s="4" t="s">
        <v>6</v>
      </c>
      <c r="E120" s="82" t="s">
        <v>175</v>
      </c>
      <c r="F120" s="82" t="s">
        <v>175</v>
      </c>
    </row>
    <row r="121" spans="1:6" x14ac:dyDescent="0.25">
      <c r="A121" s="2" t="s">
        <v>219</v>
      </c>
      <c r="B121" s="4" t="s">
        <v>6</v>
      </c>
      <c r="C121" s="4" t="s">
        <v>6</v>
      </c>
      <c r="D121" s="4" t="s">
        <v>6</v>
      </c>
      <c r="E121" s="82" t="s">
        <v>175</v>
      </c>
      <c r="F121" s="82" t="s">
        <v>175</v>
      </c>
    </row>
    <row r="122" spans="1:6" x14ac:dyDescent="0.25">
      <c r="A122" s="23" t="s">
        <v>376</v>
      </c>
      <c r="B122" s="4" t="s">
        <v>6</v>
      </c>
      <c r="C122" s="4" t="s">
        <v>6</v>
      </c>
      <c r="D122" s="4" t="s">
        <v>6</v>
      </c>
      <c r="E122" s="82" t="s">
        <v>175</v>
      </c>
      <c r="F122" s="82" t="s">
        <v>175</v>
      </c>
    </row>
    <row r="123" spans="1:6" x14ac:dyDescent="0.25">
      <c r="A123" s="2" t="s">
        <v>220</v>
      </c>
      <c r="B123" s="4" t="s">
        <v>6</v>
      </c>
      <c r="C123" s="4" t="s">
        <v>6</v>
      </c>
      <c r="D123" s="4" t="s">
        <v>6</v>
      </c>
      <c r="E123" s="82" t="s">
        <v>175</v>
      </c>
      <c r="F123" s="82" t="s">
        <v>175</v>
      </c>
    </row>
    <row r="124" spans="1:6" x14ac:dyDescent="0.25">
      <c r="A124" s="2" t="s">
        <v>221</v>
      </c>
      <c r="B124" s="4" t="s">
        <v>6</v>
      </c>
      <c r="C124" s="4" t="s">
        <v>6</v>
      </c>
      <c r="D124" s="4" t="s">
        <v>6</v>
      </c>
      <c r="E124" s="82" t="s">
        <v>175</v>
      </c>
      <c r="F124" s="82" t="s">
        <v>175</v>
      </c>
    </row>
    <row r="125" spans="1:6" x14ac:dyDescent="0.25">
      <c r="A125" s="2" t="s">
        <v>222</v>
      </c>
      <c r="B125" s="4" t="s">
        <v>6</v>
      </c>
      <c r="C125" s="4" t="s">
        <v>6</v>
      </c>
      <c r="D125" s="4" t="s">
        <v>6</v>
      </c>
      <c r="E125" s="82" t="s">
        <v>175</v>
      </c>
      <c r="F125" s="82" t="s">
        <v>175</v>
      </c>
    </row>
    <row r="126" spans="1:6" x14ac:dyDescent="0.25">
      <c r="A126" s="2" t="s">
        <v>223</v>
      </c>
      <c r="B126" s="4" t="s">
        <v>6</v>
      </c>
      <c r="C126" s="4" t="s">
        <v>6</v>
      </c>
      <c r="D126" s="4" t="s">
        <v>6</v>
      </c>
      <c r="E126" s="82" t="s">
        <v>175</v>
      </c>
      <c r="F126" s="82" t="s">
        <v>175</v>
      </c>
    </row>
    <row r="127" spans="1:6" x14ac:dyDescent="0.25">
      <c r="A127" s="2" t="s">
        <v>224</v>
      </c>
      <c r="B127" s="4" t="s">
        <v>6</v>
      </c>
      <c r="C127" s="4" t="s">
        <v>6</v>
      </c>
      <c r="D127" s="4" t="s">
        <v>6</v>
      </c>
      <c r="E127" s="82" t="s">
        <v>175</v>
      </c>
      <c r="F127" s="82" t="s">
        <v>175</v>
      </c>
    </row>
    <row r="128" spans="1:6" x14ac:dyDescent="0.25">
      <c r="A128" s="2" t="s">
        <v>225</v>
      </c>
      <c r="B128" s="4" t="s">
        <v>6</v>
      </c>
      <c r="C128" s="4" t="s">
        <v>6</v>
      </c>
      <c r="D128" s="4" t="s">
        <v>6</v>
      </c>
      <c r="E128" s="82" t="s">
        <v>175</v>
      </c>
      <c r="F128" s="82" t="s">
        <v>175</v>
      </c>
    </row>
    <row r="129" spans="1:6" x14ac:dyDescent="0.25">
      <c r="A129" s="2" t="s">
        <v>209</v>
      </c>
      <c r="B129" s="4" t="s">
        <v>6</v>
      </c>
      <c r="C129" s="4" t="s">
        <v>6</v>
      </c>
      <c r="D129" s="4" t="s">
        <v>6</v>
      </c>
      <c r="E129" s="82" t="s">
        <v>175</v>
      </c>
      <c r="F129" s="82" t="s">
        <v>175</v>
      </c>
    </row>
    <row r="130" spans="1:6" x14ac:dyDescent="0.25">
      <c r="A130" s="2" t="s">
        <v>226</v>
      </c>
      <c r="B130" s="4" t="s">
        <v>6</v>
      </c>
      <c r="C130" s="4" t="s">
        <v>6</v>
      </c>
      <c r="D130" s="4" t="s">
        <v>6</v>
      </c>
      <c r="E130" s="82" t="s">
        <v>175</v>
      </c>
      <c r="F130" s="82" t="s">
        <v>175</v>
      </c>
    </row>
    <row r="131" spans="1:6" x14ac:dyDescent="0.25">
      <c r="A131" s="2" t="s">
        <v>210</v>
      </c>
      <c r="B131" s="4" t="s">
        <v>6</v>
      </c>
      <c r="C131" s="4" t="s">
        <v>6</v>
      </c>
      <c r="D131" s="4" t="s">
        <v>6</v>
      </c>
      <c r="E131" s="82" t="s">
        <v>175</v>
      </c>
      <c r="F131" s="82" t="s">
        <v>175</v>
      </c>
    </row>
    <row r="132" spans="1:6" x14ac:dyDescent="0.25">
      <c r="A132" s="2" t="s">
        <v>227</v>
      </c>
      <c r="B132" s="4" t="s">
        <v>6</v>
      </c>
      <c r="C132" s="4" t="s">
        <v>6</v>
      </c>
      <c r="D132" s="4" t="s">
        <v>6</v>
      </c>
      <c r="E132" s="82" t="s">
        <v>175</v>
      </c>
      <c r="F132" s="82" t="s">
        <v>175</v>
      </c>
    </row>
    <row r="133" spans="1:6" x14ac:dyDescent="0.25">
      <c r="A133" s="2" t="s">
        <v>228</v>
      </c>
      <c r="B133" s="4" t="s">
        <v>6</v>
      </c>
      <c r="C133" s="4" t="s">
        <v>6</v>
      </c>
      <c r="D133" s="4" t="s">
        <v>6</v>
      </c>
      <c r="E133" s="82" t="s">
        <v>175</v>
      </c>
      <c r="F133" s="82" t="s">
        <v>175</v>
      </c>
    </row>
    <row r="134" spans="1:6" x14ac:dyDescent="0.25">
      <c r="A134" s="2" t="s">
        <v>229</v>
      </c>
      <c r="B134" s="4" t="s">
        <v>6</v>
      </c>
      <c r="C134" s="8" t="s">
        <v>7</v>
      </c>
      <c r="D134" s="4" t="s">
        <v>6</v>
      </c>
      <c r="E134" s="82" t="s">
        <v>175</v>
      </c>
      <c r="F134" s="82" t="s">
        <v>175</v>
      </c>
    </row>
    <row r="135" spans="1:6" x14ac:dyDescent="0.25">
      <c r="A135" s="2" t="s">
        <v>230</v>
      </c>
      <c r="B135" s="4" t="s">
        <v>6</v>
      </c>
      <c r="C135" s="8" t="s">
        <v>7</v>
      </c>
      <c r="D135" s="4" t="s">
        <v>6</v>
      </c>
      <c r="E135" s="82" t="s">
        <v>175</v>
      </c>
      <c r="F135" s="82" t="s">
        <v>175</v>
      </c>
    </row>
    <row r="136" spans="1:6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82" t="s">
        <v>175</v>
      </c>
      <c r="F136" s="82" t="s">
        <v>175</v>
      </c>
    </row>
    <row r="137" spans="1:6" x14ac:dyDescent="0.25">
      <c r="A137" s="2" t="s">
        <v>231</v>
      </c>
      <c r="B137" s="4" t="s">
        <v>6</v>
      </c>
      <c r="C137" s="4" t="s">
        <v>6</v>
      </c>
      <c r="D137" s="4" t="s">
        <v>6</v>
      </c>
      <c r="E137" s="82" t="s">
        <v>175</v>
      </c>
      <c r="F137" s="82" t="s">
        <v>175</v>
      </c>
    </row>
    <row r="138" spans="1:6" x14ac:dyDescent="0.25">
      <c r="A138" s="2" t="s">
        <v>326</v>
      </c>
      <c r="B138" s="4" t="s">
        <v>6</v>
      </c>
      <c r="C138" s="4" t="s">
        <v>6</v>
      </c>
      <c r="D138" s="4" t="s">
        <v>6</v>
      </c>
      <c r="E138" s="82" t="s">
        <v>175</v>
      </c>
      <c r="F138" s="82" t="s">
        <v>175</v>
      </c>
    </row>
    <row r="139" spans="1:6" x14ac:dyDescent="0.25">
      <c r="A139" s="2" t="s">
        <v>232</v>
      </c>
      <c r="B139" s="4" t="s">
        <v>6</v>
      </c>
      <c r="C139" s="4" t="s">
        <v>6</v>
      </c>
      <c r="D139" s="4" t="s">
        <v>6</v>
      </c>
      <c r="E139" s="82" t="s">
        <v>175</v>
      </c>
      <c r="F139" s="82" t="s">
        <v>175</v>
      </c>
    </row>
    <row r="140" spans="1:6" x14ac:dyDescent="0.25">
      <c r="A140" s="2" t="s">
        <v>233</v>
      </c>
      <c r="B140" s="4" t="s">
        <v>6</v>
      </c>
      <c r="C140" s="8" t="s">
        <v>7</v>
      </c>
      <c r="D140" s="4" t="s">
        <v>6</v>
      </c>
      <c r="E140" s="82" t="s">
        <v>175</v>
      </c>
      <c r="F140" s="82" t="s">
        <v>175</v>
      </c>
    </row>
    <row r="141" spans="1:6" x14ac:dyDescent="0.25">
      <c r="A141" s="2" t="s">
        <v>234</v>
      </c>
      <c r="B141" s="4" t="s">
        <v>6</v>
      </c>
      <c r="C141" s="4" t="s">
        <v>6</v>
      </c>
      <c r="D141" s="4" t="s">
        <v>6</v>
      </c>
      <c r="E141" s="82" t="s">
        <v>175</v>
      </c>
      <c r="F141" s="82" t="s">
        <v>175</v>
      </c>
    </row>
    <row r="142" spans="1:6" x14ac:dyDescent="0.25">
      <c r="A142" s="2" t="s">
        <v>235</v>
      </c>
      <c r="B142" s="4" t="s">
        <v>6</v>
      </c>
      <c r="C142" s="4" t="s">
        <v>6</v>
      </c>
      <c r="D142" s="4" t="s">
        <v>6</v>
      </c>
      <c r="E142" s="82" t="s">
        <v>175</v>
      </c>
      <c r="F142" s="82" t="s">
        <v>175</v>
      </c>
    </row>
    <row r="143" spans="1:6" x14ac:dyDescent="0.25">
      <c r="A143" s="2" t="s">
        <v>217</v>
      </c>
      <c r="B143" s="4" t="s">
        <v>6</v>
      </c>
      <c r="C143" s="4" t="s">
        <v>6</v>
      </c>
      <c r="D143" s="4" t="s">
        <v>6</v>
      </c>
      <c r="E143" s="82" t="s">
        <v>175</v>
      </c>
      <c r="F143" s="82" t="s">
        <v>175</v>
      </c>
    </row>
    <row r="144" spans="1:6" x14ac:dyDescent="0.25">
      <c r="A144" s="15" t="s">
        <v>237</v>
      </c>
      <c r="B144" s="21" t="s">
        <v>6</v>
      </c>
      <c r="C144" s="21" t="s">
        <v>6</v>
      </c>
      <c r="D144" s="21" t="s">
        <v>6</v>
      </c>
      <c r="E144" s="31" t="s">
        <v>175</v>
      </c>
      <c r="F144" s="31" t="s">
        <v>175</v>
      </c>
    </row>
    <row r="145" spans="1:6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25</v>
      </c>
      <c r="E145" s="84"/>
      <c r="F145" s="84">
        <f>COUNTIF(F120:F144,"pass")</f>
        <v>0</v>
      </c>
    </row>
    <row r="146" spans="1:6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  <c r="E146" s="35"/>
      <c r="F146" s="35">
        <f>COUNTIF(F120:F144,"Ok")</f>
        <v>0</v>
      </c>
    </row>
    <row r="147" spans="1:6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  <c r="E147" s="85"/>
      <c r="F147" s="85">
        <f>COUNTIF(F120:F144,"workaround")</f>
        <v>0</v>
      </c>
    </row>
    <row r="148" spans="1:6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0</v>
      </c>
      <c r="E148" s="86"/>
      <c r="F148" s="86">
        <f>COUNTIF(F120:F144,"Fail")</f>
        <v>0</v>
      </c>
    </row>
    <row r="149" spans="1:6" x14ac:dyDescent="0.25">
      <c r="A149" s="2" t="s">
        <v>145</v>
      </c>
      <c r="B149" s="82">
        <f>COUNT(B120:B144,"Untested")</f>
        <v>0</v>
      </c>
      <c r="C149" s="82">
        <f>COUNT(C120:C144,"Untested")</f>
        <v>0</v>
      </c>
      <c r="D149" s="82">
        <f>COUNT(D120:D144,"Untested")</f>
        <v>0</v>
      </c>
      <c r="E149" s="82"/>
      <c r="F149" s="82">
        <f>COUNT(F120:F144,"Untested")</f>
        <v>0</v>
      </c>
    </row>
    <row r="150" spans="1:6" x14ac:dyDescent="0.25">
      <c r="A150" s="2" t="s">
        <v>139</v>
      </c>
      <c r="B150" s="82">
        <f>B145+B148+B147+B149+B146</f>
        <v>25</v>
      </c>
      <c r="C150" s="82">
        <f>C145+C148+C147+C149+C146</f>
        <v>25</v>
      </c>
      <c r="D150" s="82">
        <f>D145+D148+D147+D149+D146</f>
        <v>25</v>
      </c>
      <c r="E150" s="82"/>
      <c r="F150" s="82">
        <f>F145+F148+F147+F149+F146</f>
        <v>0</v>
      </c>
    </row>
    <row r="151" spans="1:6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1</v>
      </c>
      <c r="E151" s="87"/>
      <c r="F151" s="87">
        <f>IF(F$150=0,0,(F$145+F$146)/F$150)</f>
        <v>0</v>
      </c>
    </row>
    <row r="152" spans="1:6" ht="15.75" thickBot="1" x14ac:dyDescent="0.3">
      <c r="A152" s="2"/>
      <c r="B152" s="20"/>
      <c r="C152" s="20"/>
      <c r="D152" s="20"/>
      <c r="E152" s="20"/>
      <c r="F152" s="20"/>
    </row>
    <row r="153" spans="1:6" x14ac:dyDescent="0.25">
      <c r="A153" s="3" t="s">
        <v>85</v>
      </c>
      <c r="B153" s="80" t="s">
        <v>5</v>
      </c>
      <c r="C153" s="81" t="s">
        <v>151</v>
      </c>
      <c r="D153" s="81" t="s">
        <v>188</v>
      </c>
      <c r="E153" s="81" t="s">
        <v>364</v>
      </c>
      <c r="F153" s="3" t="s">
        <v>186</v>
      </c>
    </row>
    <row r="154" spans="1:6" x14ac:dyDescent="0.25">
      <c r="A154" s="23" t="s">
        <v>376</v>
      </c>
      <c r="B154" s="4" t="s">
        <v>6</v>
      </c>
      <c r="C154" s="4" t="s">
        <v>6</v>
      </c>
      <c r="D154" s="4" t="s">
        <v>6</v>
      </c>
      <c r="E154" s="82" t="s">
        <v>175</v>
      </c>
      <c r="F154" s="4" t="s">
        <v>6</v>
      </c>
    </row>
    <row r="155" spans="1:6" x14ac:dyDescent="0.25">
      <c r="A155" s="2" t="s">
        <v>266</v>
      </c>
      <c r="B155" s="4" t="s">
        <v>6</v>
      </c>
      <c r="C155" s="4" t="s">
        <v>6</v>
      </c>
      <c r="D155" s="4" t="s">
        <v>6</v>
      </c>
      <c r="E155" s="82" t="s">
        <v>175</v>
      </c>
      <c r="F155" s="4" t="s">
        <v>6</v>
      </c>
    </row>
    <row r="156" spans="1:6" x14ac:dyDescent="0.25">
      <c r="A156" s="2" t="s">
        <v>301</v>
      </c>
      <c r="B156" s="4" t="s">
        <v>6</v>
      </c>
      <c r="C156" s="4" t="s">
        <v>6</v>
      </c>
      <c r="D156" s="4" t="s">
        <v>6</v>
      </c>
      <c r="E156" s="82" t="s">
        <v>175</v>
      </c>
      <c r="F156" s="4" t="s">
        <v>6</v>
      </c>
    </row>
    <row r="157" spans="1:6" x14ac:dyDescent="0.25">
      <c r="A157" s="2" t="s">
        <v>303</v>
      </c>
      <c r="B157" s="4" t="s">
        <v>6</v>
      </c>
      <c r="C157" s="4" t="s">
        <v>6</v>
      </c>
      <c r="D157" s="4" t="s">
        <v>6</v>
      </c>
      <c r="E157" s="82" t="s">
        <v>175</v>
      </c>
      <c r="F157" s="8" t="s">
        <v>7</v>
      </c>
    </row>
    <row r="158" spans="1:6" x14ac:dyDescent="0.25">
      <c r="A158" s="2" t="s">
        <v>304</v>
      </c>
      <c r="B158" s="4" t="s">
        <v>6</v>
      </c>
      <c r="C158" s="4" t="s">
        <v>6</v>
      </c>
      <c r="D158" s="4" t="s">
        <v>6</v>
      </c>
      <c r="E158" s="82" t="s">
        <v>175</v>
      </c>
      <c r="F158" s="8" t="s">
        <v>7</v>
      </c>
    </row>
    <row r="159" spans="1:6" x14ac:dyDescent="0.25">
      <c r="A159" s="2" t="s">
        <v>299</v>
      </c>
      <c r="B159" s="4" t="s">
        <v>6</v>
      </c>
      <c r="C159" s="4" t="s">
        <v>6</v>
      </c>
      <c r="D159" s="4" t="s">
        <v>6</v>
      </c>
      <c r="E159" s="82" t="s">
        <v>175</v>
      </c>
      <c r="F159" s="4" t="s">
        <v>6</v>
      </c>
    </row>
    <row r="160" spans="1:6" x14ac:dyDescent="0.25">
      <c r="A160" s="2" t="s">
        <v>305</v>
      </c>
      <c r="B160" s="4" t="s">
        <v>6</v>
      </c>
      <c r="C160" s="4" t="s">
        <v>6</v>
      </c>
      <c r="D160" s="4" t="s">
        <v>6</v>
      </c>
      <c r="E160" s="82" t="s">
        <v>175</v>
      </c>
      <c r="F160" s="35" t="s">
        <v>144</v>
      </c>
    </row>
    <row r="161" spans="1:6" x14ac:dyDescent="0.25">
      <c r="A161" s="15" t="s">
        <v>306</v>
      </c>
      <c r="B161" s="21" t="s">
        <v>6</v>
      </c>
      <c r="C161" s="21" t="s">
        <v>6</v>
      </c>
      <c r="D161" s="21" t="s">
        <v>6</v>
      </c>
      <c r="E161" s="31" t="s">
        <v>175</v>
      </c>
      <c r="F161" s="54" t="s">
        <v>7</v>
      </c>
    </row>
    <row r="162" spans="1:6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  <c r="E162" s="84">
        <f>COUNTIF(E155:E161,"pass")</f>
        <v>0</v>
      </c>
      <c r="F162" s="84">
        <f>COUNTIF(F155:F161,"pass")</f>
        <v>3</v>
      </c>
    </row>
    <row r="163" spans="1:6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  <c r="E163" s="35">
        <f>COUNTIF(E155:E161,"Ok")</f>
        <v>0</v>
      </c>
      <c r="F163" s="35">
        <f>COUNTIF(F155:F161,"Ok")</f>
        <v>1</v>
      </c>
    </row>
    <row r="164" spans="1:6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  <c r="E164" s="85">
        <f>COUNTIF(E155:E161,"workaround")</f>
        <v>0</v>
      </c>
      <c r="F164" s="85">
        <f>COUNTIF(F187:F223,"workaround")</f>
        <v>0</v>
      </c>
    </row>
    <row r="165" spans="1:6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  <c r="E165" s="86">
        <f>COUNTIF(E155:E161,"Fail")</f>
        <v>0</v>
      </c>
      <c r="F165" s="86">
        <f>COUNTIF(F155:F161,"Fail")</f>
        <v>3</v>
      </c>
    </row>
    <row r="166" spans="1:6" x14ac:dyDescent="0.25">
      <c r="A166" s="2" t="s">
        <v>145</v>
      </c>
      <c r="B166" s="82">
        <f>COUNT(B155:B161,"Untested")</f>
        <v>0</v>
      </c>
      <c r="C166" s="82">
        <f>COUNT(C155:C161,"Untested")</f>
        <v>0</v>
      </c>
      <c r="D166" s="82">
        <f>COUNT(D155:D161,"Untested")</f>
        <v>0</v>
      </c>
      <c r="E166" s="82">
        <f>COUNT(E155:E161,"Untested")</f>
        <v>0</v>
      </c>
      <c r="F166" s="82">
        <f>COUNT(F155:F161,"Untested")</f>
        <v>0</v>
      </c>
    </row>
    <row r="167" spans="1:6" x14ac:dyDescent="0.25">
      <c r="A167" s="2" t="s">
        <v>139</v>
      </c>
      <c r="B167" s="82">
        <f>B162+B165+B164+B166+B163</f>
        <v>7</v>
      </c>
      <c r="C167" s="82">
        <f>C162+C165+C164+C166+C163</f>
        <v>7</v>
      </c>
      <c r="D167" s="82">
        <f>D162+D165+D164+D166+D163</f>
        <v>7</v>
      </c>
      <c r="E167" s="82">
        <f>E162+E165+E164+E166+E163</f>
        <v>0</v>
      </c>
      <c r="F167" s="82">
        <f>F162+F165+F164+F166+F163</f>
        <v>7</v>
      </c>
    </row>
    <row r="168" spans="1:6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  <c r="E168" s="87">
        <f>IF(E$167=0, 0, (E$162+E$163)/E$167)</f>
        <v>0</v>
      </c>
      <c r="F168" s="87">
        <f>IF(F$167=0, 0, (F$162+F$163)/F$167)</f>
        <v>0.5714285714285714</v>
      </c>
    </row>
    <row r="169" spans="1:6" ht="15.75" thickBot="1" x14ac:dyDescent="0.3">
      <c r="A169" s="13"/>
      <c r="B169" s="16"/>
      <c r="C169" s="16"/>
      <c r="D169" s="16"/>
      <c r="E169" s="16"/>
      <c r="F169" s="16"/>
    </row>
    <row r="170" spans="1:6" x14ac:dyDescent="0.25">
      <c r="A170" s="15" t="s">
        <v>64</v>
      </c>
      <c r="B170" s="80" t="s">
        <v>5</v>
      </c>
      <c r="C170" s="81" t="s">
        <v>151</v>
      </c>
      <c r="D170" s="81" t="s">
        <v>188</v>
      </c>
      <c r="E170" s="81" t="s">
        <v>364</v>
      </c>
      <c r="F170" s="3" t="s">
        <v>186</v>
      </c>
    </row>
    <row r="171" spans="1:6" x14ac:dyDescent="0.25">
      <c r="A171" s="2" t="s">
        <v>291</v>
      </c>
      <c r="B171" s="4" t="s">
        <v>6</v>
      </c>
      <c r="C171" s="4" t="s">
        <v>6</v>
      </c>
      <c r="D171" s="4" t="s">
        <v>6</v>
      </c>
      <c r="E171" s="82" t="s">
        <v>175</v>
      </c>
      <c r="F171" s="4" t="s">
        <v>6</v>
      </c>
    </row>
    <row r="172" spans="1:6" x14ac:dyDescent="0.25">
      <c r="A172" s="23" t="s">
        <v>376</v>
      </c>
      <c r="B172" s="4" t="s">
        <v>6</v>
      </c>
      <c r="C172" s="4" t="s">
        <v>6</v>
      </c>
      <c r="D172" s="4" t="s">
        <v>6</v>
      </c>
      <c r="E172" s="82" t="s">
        <v>175</v>
      </c>
      <c r="F172" s="4" t="s">
        <v>6</v>
      </c>
    </row>
    <row r="173" spans="1:6" x14ac:dyDescent="0.25">
      <c r="A173" s="2" t="s">
        <v>302</v>
      </c>
      <c r="B173" s="4" t="s">
        <v>6</v>
      </c>
      <c r="C173" s="4" t="s">
        <v>6</v>
      </c>
      <c r="D173" s="4" t="s">
        <v>6</v>
      </c>
      <c r="E173" s="82" t="s">
        <v>175</v>
      </c>
      <c r="F173" s="4" t="s">
        <v>6</v>
      </c>
    </row>
    <row r="174" spans="1:6" x14ac:dyDescent="0.25">
      <c r="A174" s="2" t="s">
        <v>266</v>
      </c>
      <c r="B174" s="4" t="s">
        <v>6</v>
      </c>
      <c r="C174" s="4" t="s">
        <v>6</v>
      </c>
      <c r="D174" s="4" t="s">
        <v>6</v>
      </c>
      <c r="E174" s="82" t="s">
        <v>175</v>
      </c>
      <c r="F174" s="4" t="s">
        <v>6</v>
      </c>
    </row>
    <row r="175" spans="1:6" x14ac:dyDescent="0.25">
      <c r="A175" s="2" t="s">
        <v>285</v>
      </c>
      <c r="B175" s="4" t="s">
        <v>6</v>
      </c>
      <c r="C175" s="4" t="s">
        <v>6</v>
      </c>
      <c r="D175" s="4" t="s">
        <v>6</v>
      </c>
      <c r="E175" s="82" t="s">
        <v>175</v>
      </c>
      <c r="F175" s="4" t="s">
        <v>6</v>
      </c>
    </row>
    <row r="176" spans="1:6" x14ac:dyDescent="0.25">
      <c r="A176" s="2" t="s">
        <v>264</v>
      </c>
      <c r="B176" s="4" t="s">
        <v>6</v>
      </c>
      <c r="C176" s="4" t="s">
        <v>6</v>
      </c>
      <c r="D176" s="4" t="s">
        <v>6</v>
      </c>
      <c r="E176" s="82" t="s">
        <v>175</v>
      </c>
      <c r="F176" s="4" t="s">
        <v>6</v>
      </c>
    </row>
    <row r="177" spans="1:6" x14ac:dyDescent="0.25">
      <c r="A177" s="2" t="s">
        <v>268</v>
      </c>
      <c r="B177" s="4" t="s">
        <v>6</v>
      </c>
      <c r="C177" s="4" t="s">
        <v>6</v>
      </c>
      <c r="D177" s="4" t="s">
        <v>6</v>
      </c>
      <c r="E177" s="82" t="s">
        <v>175</v>
      </c>
      <c r="F177" s="4" t="s">
        <v>6</v>
      </c>
    </row>
    <row r="178" spans="1:6" x14ac:dyDescent="0.25">
      <c r="A178" s="2" t="s">
        <v>255</v>
      </c>
      <c r="B178" s="4" t="s">
        <v>6</v>
      </c>
      <c r="C178" s="4" t="s">
        <v>6</v>
      </c>
      <c r="D178" s="4" t="s">
        <v>6</v>
      </c>
      <c r="E178" s="82" t="s">
        <v>175</v>
      </c>
      <c r="F178" s="8" t="s">
        <v>7</v>
      </c>
    </row>
    <row r="179" spans="1:6" x14ac:dyDescent="0.25">
      <c r="A179" s="2" t="s">
        <v>301</v>
      </c>
      <c r="B179" s="4" t="s">
        <v>6</v>
      </c>
      <c r="C179" s="4" t="s">
        <v>6</v>
      </c>
      <c r="D179" s="4" t="s">
        <v>6</v>
      </c>
      <c r="E179" s="82" t="s">
        <v>175</v>
      </c>
      <c r="F179" s="4" t="s">
        <v>6</v>
      </c>
    </row>
    <row r="180" spans="1:6" x14ac:dyDescent="0.25">
      <c r="A180" s="2" t="s">
        <v>276</v>
      </c>
      <c r="B180" s="4" t="s">
        <v>6</v>
      </c>
      <c r="C180" s="4" t="s">
        <v>6</v>
      </c>
      <c r="D180" s="36" t="s">
        <v>6</v>
      </c>
      <c r="E180" s="82" t="s">
        <v>175</v>
      </c>
      <c r="F180" s="4" t="s">
        <v>6</v>
      </c>
    </row>
    <row r="181" spans="1:6" x14ac:dyDescent="0.25">
      <c r="A181" s="2" t="s">
        <v>300</v>
      </c>
      <c r="B181" s="4" t="s">
        <v>6</v>
      </c>
      <c r="C181" s="4" t="s">
        <v>6</v>
      </c>
      <c r="D181" s="4" t="s">
        <v>6</v>
      </c>
      <c r="E181" s="82" t="s">
        <v>175</v>
      </c>
      <c r="F181" s="4" t="s">
        <v>6</v>
      </c>
    </row>
    <row r="182" spans="1:6" x14ac:dyDescent="0.25">
      <c r="A182" s="2" t="s">
        <v>299</v>
      </c>
      <c r="B182" s="4" t="s">
        <v>6</v>
      </c>
      <c r="C182" s="4" t="s">
        <v>6</v>
      </c>
      <c r="D182" s="4" t="s">
        <v>6</v>
      </c>
      <c r="E182" s="82" t="s">
        <v>175</v>
      </c>
      <c r="F182" s="4" t="s">
        <v>6</v>
      </c>
    </row>
    <row r="183" spans="1:6" x14ac:dyDescent="0.25">
      <c r="A183" s="2" t="s">
        <v>214</v>
      </c>
      <c r="B183" s="4" t="s">
        <v>6</v>
      </c>
      <c r="C183" s="4" t="s">
        <v>6</v>
      </c>
      <c r="D183" s="4" t="s">
        <v>6</v>
      </c>
      <c r="E183" s="82" t="s">
        <v>175</v>
      </c>
      <c r="F183" s="4" t="s">
        <v>6</v>
      </c>
    </row>
    <row r="184" spans="1:6" x14ac:dyDescent="0.25">
      <c r="A184" s="2" t="s">
        <v>298</v>
      </c>
      <c r="B184" s="4" t="s">
        <v>6</v>
      </c>
      <c r="C184" s="4" t="s">
        <v>6</v>
      </c>
      <c r="D184" s="4" t="s">
        <v>6</v>
      </c>
      <c r="E184" s="82" t="s">
        <v>175</v>
      </c>
      <c r="F184" s="4" t="s">
        <v>6</v>
      </c>
    </row>
    <row r="185" spans="1:6" x14ac:dyDescent="0.25">
      <c r="A185" s="2" t="s">
        <v>297</v>
      </c>
      <c r="B185" s="4" t="s">
        <v>6</v>
      </c>
      <c r="C185" s="4" t="s">
        <v>6</v>
      </c>
      <c r="D185" s="4" t="s">
        <v>6</v>
      </c>
      <c r="E185" s="82" t="s">
        <v>175</v>
      </c>
      <c r="F185" s="8" t="s">
        <v>7</v>
      </c>
    </row>
    <row r="186" spans="1:6" x14ac:dyDescent="0.25">
      <c r="A186" s="2" t="s">
        <v>296</v>
      </c>
      <c r="B186" s="4" t="s">
        <v>6</v>
      </c>
      <c r="C186" s="4" t="s">
        <v>6</v>
      </c>
      <c r="D186" s="4" t="s">
        <v>6</v>
      </c>
      <c r="E186" s="82" t="s">
        <v>175</v>
      </c>
      <c r="F186" s="4" t="s">
        <v>6</v>
      </c>
    </row>
    <row r="187" spans="1:6" x14ac:dyDescent="0.25">
      <c r="A187" s="2" t="s">
        <v>230</v>
      </c>
      <c r="B187" s="4" t="s">
        <v>6</v>
      </c>
      <c r="C187" s="4" t="s">
        <v>6</v>
      </c>
      <c r="D187" s="4" t="s">
        <v>6</v>
      </c>
      <c r="E187" s="82" t="s">
        <v>175</v>
      </c>
      <c r="F187" s="4" t="s">
        <v>6</v>
      </c>
    </row>
    <row r="188" spans="1:6" x14ac:dyDescent="0.25">
      <c r="A188" s="2" t="s">
        <v>294</v>
      </c>
      <c r="B188" s="4" t="s">
        <v>6</v>
      </c>
      <c r="C188" s="4" t="s">
        <v>6</v>
      </c>
      <c r="D188" s="4" t="s">
        <v>6</v>
      </c>
      <c r="E188" s="82" t="s">
        <v>175</v>
      </c>
      <c r="F188" s="4" t="s">
        <v>6</v>
      </c>
    </row>
    <row r="189" spans="1:6" x14ac:dyDescent="0.25">
      <c r="A189" s="23" t="s">
        <v>234</v>
      </c>
      <c r="B189" s="4" t="s">
        <v>6</v>
      </c>
      <c r="C189" s="4" t="s">
        <v>6</v>
      </c>
      <c r="D189" s="4" t="s">
        <v>6</v>
      </c>
      <c r="E189" s="82" t="s">
        <v>175</v>
      </c>
      <c r="F189" s="4" t="s">
        <v>6</v>
      </c>
    </row>
    <row r="190" spans="1:6" x14ac:dyDescent="0.25">
      <c r="A190" s="2" t="s">
        <v>342</v>
      </c>
      <c r="B190" s="35" t="s">
        <v>144</v>
      </c>
      <c r="C190" s="4" t="s">
        <v>6</v>
      </c>
      <c r="D190" s="4" t="s">
        <v>6</v>
      </c>
      <c r="E190" s="82" t="s">
        <v>175</v>
      </c>
      <c r="F190" s="4" t="s">
        <v>6</v>
      </c>
    </row>
    <row r="191" spans="1:6" x14ac:dyDescent="0.25">
      <c r="A191" s="2" t="s">
        <v>275</v>
      </c>
      <c r="B191" s="4" t="s">
        <v>6</v>
      </c>
      <c r="C191" s="4" t="s">
        <v>6</v>
      </c>
      <c r="D191" s="4" t="s">
        <v>6</v>
      </c>
      <c r="E191" s="82" t="s">
        <v>175</v>
      </c>
      <c r="F191" s="4" t="s">
        <v>6</v>
      </c>
    </row>
    <row r="192" spans="1:6" x14ac:dyDescent="0.25">
      <c r="A192" s="15" t="s">
        <v>274</v>
      </c>
      <c r="B192" s="21" t="s">
        <v>6</v>
      </c>
      <c r="C192" s="21" t="s">
        <v>6</v>
      </c>
      <c r="D192" s="21" t="s">
        <v>6</v>
      </c>
      <c r="E192" s="31" t="s">
        <v>175</v>
      </c>
      <c r="F192" s="54" t="s">
        <v>7</v>
      </c>
    </row>
    <row r="193" spans="1:6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  <c r="E193" s="84">
        <f>COUNTIF(E171:E192,"pass")</f>
        <v>0</v>
      </c>
      <c r="F193" s="84">
        <f>COUNTIF(F171:F192,"pass")</f>
        <v>19</v>
      </c>
    </row>
    <row r="194" spans="1:6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  <c r="E194" s="35">
        <f>COUNTIF(E171:E192,"Ok")</f>
        <v>0</v>
      </c>
      <c r="F194" s="35">
        <f>COUNTIF(F171:F192,"Ok")</f>
        <v>0</v>
      </c>
    </row>
    <row r="195" spans="1:6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  <c r="E195" s="85">
        <f>COUNTIF(E171:E192,"workaround")</f>
        <v>0</v>
      </c>
      <c r="F195" s="85">
        <f>COUNTIF(F171:F192,"workaround")</f>
        <v>0</v>
      </c>
    </row>
    <row r="196" spans="1:6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  <c r="E196" s="86">
        <f>COUNTIF(E171:E192,"Fail")</f>
        <v>0</v>
      </c>
      <c r="F196" s="86">
        <f>COUNTIF(F171:F192,"Fail")</f>
        <v>3</v>
      </c>
    </row>
    <row r="197" spans="1:6" x14ac:dyDescent="0.25">
      <c r="A197" s="2" t="s">
        <v>145</v>
      </c>
      <c r="B197" s="82">
        <f>COUNT(B171:B192,"Untested")</f>
        <v>0</v>
      </c>
      <c r="C197" s="82">
        <f>COUNT(C171:C192,"Untested")</f>
        <v>0</v>
      </c>
      <c r="D197" s="82">
        <f>COUNT(D171:D192,"Untested")</f>
        <v>0</v>
      </c>
      <c r="E197" s="82">
        <f>COUNT(E171:E192,"Untested")</f>
        <v>0</v>
      </c>
      <c r="F197" s="82">
        <f>COUNT(F171:F192,"Untested")</f>
        <v>0</v>
      </c>
    </row>
    <row r="198" spans="1:6" x14ac:dyDescent="0.25">
      <c r="A198" s="2" t="s">
        <v>139</v>
      </c>
      <c r="B198" s="82">
        <f>B193+B196+B195+B197+B194</f>
        <v>22</v>
      </c>
      <c r="C198" s="82">
        <f>C193+C196+C195+C197+C194</f>
        <v>22</v>
      </c>
      <c r="D198" s="82">
        <f>D193+D196+D195+D197+D194</f>
        <v>22</v>
      </c>
      <c r="E198" s="82">
        <f>E193+E196+E195+E197+E194</f>
        <v>0</v>
      </c>
      <c r="F198" s="82">
        <f>F193+F196+F195+F197+F194</f>
        <v>22</v>
      </c>
    </row>
    <row r="199" spans="1:6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  <c r="E199" s="87">
        <f>IF(E$198=0, 0, (E$193+E$194)/E$198)</f>
        <v>0</v>
      </c>
      <c r="F199" s="87">
        <f>IF(F$198=0, 0, (F$193+F$194)/F$198)</f>
        <v>0.86363636363636365</v>
      </c>
    </row>
    <row r="200" spans="1:6" ht="15.75" thickBot="1" x14ac:dyDescent="0.3">
      <c r="A200" s="14"/>
      <c r="B200" s="14"/>
      <c r="C200" s="14"/>
      <c r="D200" s="14"/>
      <c r="E200" s="14"/>
      <c r="F200" s="14"/>
    </row>
    <row r="201" spans="1:6" x14ac:dyDescent="0.25">
      <c r="A201" s="15" t="s">
        <v>12</v>
      </c>
      <c r="B201" s="80" t="s">
        <v>5</v>
      </c>
      <c r="C201" s="81" t="s">
        <v>151</v>
      </c>
      <c r="D201" s="81" t="s">
        <v>188</v>
      </c>
      <c r="E201" s="81" t="s">
        <v>364</v>
      </c>
      <c r="F201" s="3" t="s">
        <v>186</v>
      </c>
    </row>
    <row r="202" spans="1:6" x14ac:dyDescent="0.25">
      <c r="A202" s="2" t="s">
        <v>292</v>
      </c>
      <c r="B202" s="4" t="s">
        <v>6</v>
      </c>
      <c r="C202" s="4" t="s">
        <v>6</v>
      </c>
      <c r="D202" s="4" t="s">
        <v>6</v>
      </c>
      <c r="E202" s="4" t="s">
        <v>6</v>
      </c>
      <c r="F202" s="4" t="s">
        <v>6</v>
      </c>
    </row>
    <row r="203" spans="1:6" x14ac:dyDescent="0.25">
      <c r="A203" s="2" t="s">
        <v>291</v>
      </c>
      <c r="B203" s="4" t="s">
        <v>6</v>
      </c>
      <c r="C203" s="4" t="s">
        <v>6</v>
      </c>
      <c r="D203" s="4" t="s">
        <v>6</v>
      </c>
      <c r="E203" s="4" t="s">
        <v>6</v>
      </c>
      <c r="F203" s="4" t="s">
        <v>6</v>
      </c>
    </row>
    <row r="204" spans="1:6" x14ac:dyDescent="0.25">
      <c r="A204" s="2" t="s">
        <v>290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3" t="s">
        <v>376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287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" t="s">
        <v>247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  <c r="F208" s="4" t="s">
        <v>6</v>
      </c>
    </row>
    <row r="209" spans="1:6" x14ac:dyDescent="0.25">
      <c r="A209" s="2" t="s">
        <v>283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" t="s">
        <v>282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281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280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278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" t="s">
        <v>307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" t="s">
        <v>239</v>
      </c>
      <c r="B215" s="4" t="s">
        <v>6</v>
      </c>
      <c r="C215" s="4" t="s">
        <v>6</v>
      </c>
      <c r="D215" s="4" t="s">
        <v>6</v>
      </c>
      <c r="E215" s="8" t="s">
        <v>7</v>
      </c>
      <c r="F215" s="4" t="s">
        <v>6</v>
      </c>
    </row>
    <row r="216" spans="1:6" x14ac:dyDescent="0.25">
      <c r="A216" s="15" t="s">
        <v>238</v>
      </c>
      <c r="B216" s="21" t="s">
        <v>6</v>
      </c>
      <c r="C216" s="21" t="s">
        <v>6</v>
      </c>
      <c r="D216" s="21" t="s">
        <v>6</v>
      </c>
      <c r="E216" s="21" t="s">
        <v>6</v>
      </c>
      <c r="F216" s="21" t="s">
        <v>6</v>
      </c>
    </row>
    <row r="217" spans="1:6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  <c r="E217" s="84">
        <f>COUNTIF(E202:E216,"pass")</f>
        <v>14</v>
      </c>
      <c r="F217" s="84">
        <f>COUNTIF(F202:F216,"pass")</f>
        <v>15</v>
      </c>
    </row>
    <row r="218" spans="1:6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  <c r="E218" s="35">
        <f>COUNTIF(E202:E216,"Ok")</f>
        <v>0</v>
      </c>
      <c r="F218" s="35">
        <f>COUNTIF(F202:F216,"Ok")</f>
        <v>0</v>
      </c>
    </row>
    <row r="219" spans="1:6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  <c r="E219" s="85">
        <f>COUNTIF(E202:E216,"workaround")</f>
        <v>0</v>
      </c>
      <c r="F219" s="85">
        <f>COUNTIF(F202:F216,"workaround")</f>
        <v>0</v>
      </c>
    </row>
    <row r="220" spans="1:6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  <c r="E220" s="86">
        <f>COUNTIF(E202:E216,"Fail")</f>
        <v>1</v>
      </c>
      <c r="F220" s="86">
        <f>COUNTIF(F202:F216,"Fail")</f>
        <v>0</v>
      </c>
    </row>
    <row r="221" spans="1:6" x14ac:dyDescent="0.25">
      <c r="A221" s="2" t="s">
        <v>145</v>
      </c>
      <c r="B221" s="82">
        <f>COUNT(B202:B216,"Untested")</f>
        <v>0</v>
      </c>
      <c r="C221" s="82">
        <f>COUNT(C202:C216,"Untested")</f>
        <v>0</v>
      </c>
      <c r="D221" s="82">
        <f>COUNT(D202:D216,"Untested")</f>
        <v>0</v>
      </c>
      <c r="E221" s="82">
        <f>COUNT(E202:E216,"Untested")</f>
        <v>0</v>
      </c>
      <c r="F221" s="82">
        <f>COUNT(F202:F216,"Untested")</f>
        <v>0</v>
      </c>
    </row>
    <row r="222" spans="1:6" x14ac:dyDescent="0.25">
      <c r="A222" s="2" t="s">
        <v>139</v>
      </c>
      <c r="B222" s="82">
        <f>B217+B220+B219+B221+B218</f>
        <v>15</v>
      </c>
      <c r="C222" s="82">
        <f>C217+C220+C219+C221+C218</f>
        <v>15</v>
      </c>
      <c r="D222" s="82">
        <f>D217+D220+D219+D221+D218</f>
        <v>15</v>
      </c>
      <c r="E222" s="82">
        <f>E217+E220+E219+E221+E218</f>
        <v>15</v>
      </c>
      <c r="F222" s="82">
        <f>F217+F220+F219+F221+F218</f>
        <v>15</v>
      </c>
    </row>
    <row r="223" spans="1:6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  <c r="E223" s="87">
        <f>IF(E$222=0, 0, (E$217+E$218)/E$222)</f>
        <v>0.93333333333333335</v>
      </c>
      <c r="F223" s="87">
        <f>IF(F$222=0, 0, (F$217+F$218)/F$222)</f>
        <v>1</v>
      </c>
    </row>
    <row r="224" spans="1:6" ht="15.75" thickBot="1" x14ac:dyDescent="0.3">
      <c r="A224" s="13"/>
      <c r="B224" s="16"/>
      <c r="C224" s="13"/>
      <c r="D224" s="13"/>
      <c r="E224" s="13"/>
      <c r="F224" s="13"/>
    </row>
    <row r="225" spans="1:6" x14ac:dyDescent="0.25">
      <c r="A225" s="15" t="s">
        <v>176</v>
      </c>
      <c r="B225" s="80" t="s">
        <v>5</v>
      </c>
      <c r="C225" s="81" t="s">
        <v>151</v>
      </c>
      <c r="D225" s="81" t="s">
        <v>188</v>
      </c>
      <c r="E225" s="81" t="s">
        <v>364</v>
      </c>
      <c r="F225" s="3" t="s">
        <v>186</v>
      </c>
    </row>
    <row r="226" spans="1:6" x14ac:dyDescent="0.25">
      <c r="A226" s="2" t="s">
        <v>219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" t="s">
        <v>260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" t="s">
        <v>289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376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288</v>
      </c>
      <c r="B230" s="8" t="s">
        <v>7</v>
      </c>
      <c r="C230" s="4" t="s">
        <v>6</v>
      </c>
      <c r="D230" s="8" t="s">
        <v>7</v>
      </c>
      <c r="E230" s="4" t="s">
        <v>6</v>
      </c>
      <c r="F230" s="4" t="s">
        <v>6</v>
      </c>
    </row>
    <row r="231" spans="1:6" x14ac:dyDescent="0.25">
      <c r="A231" s="23" t="s">
        <v>259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3" t="s">
        <v>258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286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347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348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207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3" t="s">
        <v>224</v>
      </c>
      <c r="B237" s="4" t="s">
        <v>6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" t="s">
        <v>265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257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256</v>
      </c>
      <c r="B240" s="4" t="s">
        <v>6</v>
      </c>
      <c r="C240" s="4" t="s">
        <v>6</v>
      </c>
      <c r="D240" s="4" t="s">
        <v>6</v>
      </c>
      <c r="E240" s="7" t="s">
        <v>140</v>
      </c>
      <c r="F240" s="4" t="s">
        <v>6</v>
      </c>
    </row>
    <row r="241" spans="1:6" x14ac:dyDescent="0.25">
      <c r="A241" s="23" t="s">
        <v>424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412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3" t="s">
        <v>413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285</v>
      </c>
      <c r="B245" s="4" t="s">
        <v>6</v>
      </c>
      <c r="C245" s="4" t="s">
        <v>6</v>
      </c>
      <c r="D245" s="4" t="s">
        <v>6</v>
      </c>
      <c r="E245" s="7" t="s">
        <v>140</v>
      </c>
      <c r="F245" s="4" t="s">
        <v>6</v>
      </c>
    </row>
    <row r="246" spans="1:6" x14ac:dyDescent="0.25">
      <c r="A246" s="2" t="s">
        <v>267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284</v>
      </c>
      <c r="B247" s="4" t="s">
        <v>6</v>
      </c>
      <c r="C247" s="4" t="s">
        <v>6</v>
      </c>
      <c r="D247" s="4" t="s">
        <v>6</v>
      </c>
      <c r="E247" s="8" t="s">
        <v>7</v>
      </c>
      <c r="F247" s="82" t="s">
        <v>175</v>
      </c>
    </row>
    <row r="248" spans="1:6" x14ac:dyDescent="0.25">
      <c r="A248" s="2" t="s">
        <v>264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268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3" t="s">
        <v>255</v>
      </c>
      <c r="B250" s="4" t="s">
        <v>6</v>
      </c>
      <c r="C250" s="4" t="s">
        <v>6</v>
      </c>
      <c r="D250" s="4" t="s">
        <v>6</v>
      </c>
      <c r="E250" s="4" t="s">
        <v>6</v>
      </c>
      <c r="F250" s="8" t="s">
        <v>7</v>
      </c>
    </row>
    <row r="251" spans="1:6" x14ac:dyDescent="0.25">
      <c r="A251" s="2" t="s">
        <v>277</v>
      </c>
      <c r="B251" s="8" t="s">
        <v>7</v>
      </c>
      <c r="C251" s="8" t="s">
        <v>7</v>
      </c>
      <c r="D251" s="8" t="s">
        <v>7</v>
      </c>
      <c r="E251" s="94" t="s">
        <v>453</v>
      </c>
      <c r="F251" s="94" t="s">
        <v>453</v>
      </c>
    </row>
    <row r="252" spans="1:6" x14ac:dyDescent="0.25">
      <c r="A252" s="2" t="s">
        <v>427</v>
      </c>
      <c r="B252" s="8" t="s">
        <v>7</v>
      </c>
      <c r="C252" s="8" t="s">
        <v>7</v>
      </c>
      <c r="D252" s="8" t="s">
        <v>7</v>
      </c>
      <c r="E252" s="94" t="s">
        <v>453</v>
      </c>
      <c r="F252" s="94" t="s">
        <v>453</v>
      </c>
    </row>
    <row r="253" spans="1:6" x14ac:dyDescent="0.25">
      <c r="A253" s="23" t="s">
        <v>254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3" t="s">
        <v>350</v>
      </c>
      <c r="B254" s="8" t="s">
        <v>7</v>
      </c>
      <c r="C254" s="4" t="s">
        <v>6</v>
      </c>
      <c r="D254" s="8" t="s">
        <v>7</v>
      </c>
      <c r="E254" s="4" t="s">
        <v>6</v>
      </c>
      <c r="F254" s="8" t="s">
        <v>7</v>
      </c>
    </row>
    <row r="255" spans="1:6" x14ac:dyDescent="0.25">
      <c r="A255" s="2" t="s">
        <v>253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351</v>
      </c>
      <c r="B256" s="8" t="s">
        <v>7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3" t="s">
        <v>252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251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367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2" t="s">
        <v>250</v>
      </c>
      <c r="B260" s="4" t="s">
        <v>6</v>
      </c>
      <c r="C260" s="4" t="s">
        <v>6</v>
      </c>
      <c r="D260" s="4" t="s">
        <v>6</v>
      </c>
      <c r="E260" s="4" t="s">
        <v>6</v>
      </c>
      <c r="F260" s="4" t="s">
        <v>6</v>
      </c>
    </row>
    <row r="261" spans="1:6" x14ac:dyDescent="0.25">
      <c r="A261" s="2" t="s">
        <v>368</v>
      </c>
      <c r="B261" s="35" t="s">
        <v>144</v>
      </c>
      <c r="C261" s="4" t="s">
        <v>6</v>
      </c>
      <c r="D261" s="4" t="s">
        <v>6</v>
      </c>
      <c r="E261" s="4" t="s">
        <v>6</v>
      </c>
      <c r="F261" s="4" t="s">
        <v>6</v>
      </c>
    </row>
    <row r="262" spans="1:6" x14ac:dyDescent="0.25">
      <c r="A262" s="23" t="s">
        <v>380</v>
      </c>
      <c r="B262" s="4" t="s">
        <v>6</v>
      </c>
      <c r="C262" s="4" t="s">
        <v>6</v>
      </c>
      <c r="D262" s="4" t="s">
        <v>6</v>
      </c>
      <c r="E262" s="8" t="s">
        <v>7</v>
      </c>
      <c r="F262" s="4" t="s">
        <v>6</v>
      </c>
    </row>
    <row r="263" spans="1:6" x14ac:dyDescent="0.25">
      <c r="A263" s="2" t="s">
        <v>248</v>
      </c>
      <c r="B263" s="8" t="s">
        <v>7</v>
      </c>
      <c r="C263" s="8" t="s">
        <v>7</v>
      </c>
      <c r="D263" s="4" t="s">
        <v>6</v>
      </c>
      <c r="E263" s="8" t="s">
        <v>7</v>
      </c>
      <c r="F263" s="4" t="s">
        <v>6</v>
      </c>
    </row>
    <row r="264" spans="1:6" x14ac:dyDescent="0.25">
      <c r="A264" s="2" t="s">
        <v>379</v>
      </c>
      <c r="B264" s="4" t="s">
        <v>6</v>
      </c>
      <c r="C264" s="4" t="s">
        <v>6</v>
      </c>
      <c r="D264" s="4" t="s">
        <v>6</v>
      </c>
      <c r="E264" s="4" t="s">
        <v>6</v>
      </c>
      <c r="F264" s="4" t="s">
        <v>6</v>
      </c>
    </row>
    <row r="265" spans="1:6" x14ac:dyDescent="0.25">
      <c r="A265" s="23" t="s">
        <v>337</v>
      </c>
      <c r="B265" s="4" t="s">
        <v>6</v>
      </c>
      <c r="C265" s="4" t="s">
        <v>6</v>
      </c>
      <c r="D265" s="4" t="s">
        <v>6</v>
      </c>
      <c r="E265" s="4" t="s">
        <v>6</v>
      </c>
      <c r="F265" s="4" t="s">
        <v>6</v>
      </c>
    </row>
    <row r="266" spans="1:6" x14ac:dyDescent="0.25">
      <c r="A266" s="23" t="s">
        <v>349</v>
      </c>
      <c r="B266" s="4" t="s">
        <v>6</v>
      </c>
      <c r="C266" s="4" t="s">
        <v>6</v>
      </c>
      <c r="D266" s="4" t="s">
        <v>6</v>
      </c>
      <c r="E266" s="4" t="s">
        <v>6</v>
      </c>
      <c r="F266" s="4" t="s">
        <v>6</v>
      </c>
    </row>
    <row r="267" spans="1:6" x14ac:dyDescent="0.25">
      <c r="A267" s="2" t="s">
        <v>247</v>
      </c>
      <c r="B267" s="4" t="s">
        <v>6</v>
      </c>
      <c r="C267" s="8" t="s">
        <v>7</v>
      </c>
      <c r="D267" s="4" t="s">
        <v>6</v>
      </c>
      <c r="E267" s="4" t="s">
        <v>6</v>
      </c>
      <c r="F267" s="4" t="s">
        <v>6</v>
      </c>
    </row>
    <row r="268" spans="1:6" x14ac:dyDescent="0.25">
      <c r="A268" s="2" t="s">
        <v>246</v>
      </c>
      <c r="B268" s="4" t="s">
        <v>6</v>
      </c>
      <c r="C268" s="4" t="s">
        <v>6</v>
      </c>
      <c r="D268" s="4" t="s">
        <v>6</v>
      </c>
      <c r="E268" s="4" t="s">
        <v>6</v>
      </c>
      <c r="F268" s="4" t="s">
        <v>6</v>
      </c>
    </row>
    <row r="269" spans="1:6" x14ac:dyDescent="0.25">
      <c r="A269" s="2" t="s">
        <v>270</v>
      </c>
      <c r="B269" s="4" t="s">
        <v>6</v>
      </c>
      <c r="C269" s="4" t="s">
        <v>6</v>
      </c>
      <c r="D269" s="4" t="s">
        <v>6</v>
      </c>
      <c r="E269" s="4" t="s">
        <v>6</v>
      </c>
      <c r="F269" s="4" t="s">
        <v>6</v>
      </c>
    </row>
    <row r="270" spans="1:6" x14ac:dyDescent="0.25">
      <c r="A270" s="2" t="s">
        <v>269</v>
      </c>
      <c r="B270" s="4" t="s">
        <v>6</v>
      </c>
      <c r="C270" s="4" t="s">
        <v>6</v>
      </c>
      <c r="D270" s="4" t="s">
        <v>6</v>
      </c>
      <c r="E270" s="4" t="s">
        <v>6</v>
      </c>
      <c r="F270" s="4" t="s">
        <v>6</v>
      </c>
    </row>
    <row r="271" spans="1:6" x14ac:dyDescent="0.25">
      <c r="A271" s="23" t="s">
        <v>245</v>
      </c>
      <c r="B271" s="4" t="s">
        <v>6</v>
      </c>
      <c r="C271" s="4" t="s">
        <v>6</v>
      </c>
      <c r="D271" s="4" t="s">
        <v>6</v>
      </c>
      <c r="E271" s="4" t="s">
        <v>6</v>
      </c>
      <c r="F271" s="4" t="s">
        <v>6</v>
      </c>
    </row>
    <row r="272" spans="1:6" x14ac:dyDescent="0.25">
      <c r="A272" s="2" t="s">
        <v>244</v>
      </c>
      <c r="B272" s="4" t="s">
        <v>6</v>
      </c>
      <c r="C272" s="4" t="s">
        <v>6</v>
      </c>
      <c r="D272" s="4" t="s">
        <v>6</v>
      </c>
      <c r="E272" s="4" t="s">
        <v>6</v>
      </c>
      <c r="F272" s="4" t="s">
        <v>6</v>
      </c>
    </row>
    <row r="273" spans="1:6" x14ac:dyDescent="0.25">
      <c r="A273" s="2" t="s">
        <v>215</v>
      </c>
      <c r="B273" s="4" t="s">
        <v>6</v>
      </c>
      <c r="C273" s="4" t="s">
        <v>6</v>
      </c>
      <c r="D273" s="4" t="s">
        <v>6</v>
      </c>
      <c r="E273" s="4" t="s">
        <v>6</v>
      </c>
      <c r="F273" s="4" t="s">
        <v>6</v>
      </c>
    </row>
    <row r="274" spans="1:6" x14ac:dyDescent="0.25">
      <c r="A274" s="2" t="s">
        <v>243</v>
      </c>
      <c r="B274" s="4" t="s">
        <v>6</v>
      </c>
      <c r="C274" s="4" t="s">
        <v>6</v>
      </c>
      <c r="D274" s="4" t="s">
        <v>6</v>
      </c>
      <c r="E274" s="4" t="s">
        <v>6</v>
      </c>
      <c r="F274" s="4" t="s">
        <v>6</v>
      </c>
    </row>
    <row r="275" spans="1:6" x14ac:dyDescent="0.25">
      <c r="A275" s="2" t="s">
        <v>234</v>
      </c>
      <c r="B275" s="4" t="s">
        <v>6</v>
      </c>
      <c r="C275" s="4" t="s">
        <v>6</v>
      </c>
      <c r="D275" s="4" t="s">
        <v>6</v>
      </c>
      <c r="E275" s="4" t="s">
        <v>6</v>
      </c>
      <c r="F275" s="4" t="s">
        <v>6</v>
      </c>
    </row>
    <row r="276" spans="1:6" x14ac:dyDescent="0.25">
      <c r="A276" s="2" t="s">
        <v>342</v>
      </c>
      <c r="B276" s="4" t="s">
        <v>6</v>
      </c>
      <c r="C276" s="4" t="s">
        <v>6</v>
      </c>
      <c r="D276" s="4" t="s">
        <v>6</v>
      </c>
      <c r="E276" s="4" t="s">
        <v>6</v>
      </c>
      <c r="F276" s="4" t="s">
        <v>6</v>
      </c>
    </row>
    <row r="277" spans="1:6" x14ac:dyDescent="0.25">
      <c r="A277" s="2" t="s">
        <v>293</v>
      </c>
      <c r="B277" s="4" t="s">
        <v>6</v>
      </c>
      <c r="C277" s="4" t="s">
        <v>6</v>
      </c>
      <c r="D277" s="4" t="s">
        <v>6</v>
      </c>
      <c r="E277" s="4" t="s">
        <v>6</v>
      </c>
      <c r="F277" s="4" t="s">
        <v>6</v>
      </c>
    </row>
    <row r="278" spans="1:6" x14ac:dyDescent="0.25">
      <c r="A278" s="2" t="s">
        <v>242</v>
      </c>
      <c r="B278" s="4" t="s">
        <v>6</v>
      </c>
      <c r="C278" s="4" t="s">
        <v>6</v>
      </c>
      <c r="D278" s="4" t="s">
        <v>6</v>
      </c>
      <c r="E278" s="4" t="s">
        <v>6</v>
      </c>
      <c r="F278" s="4" t="s">
        <v>6</v>
      </c>
    </row>
    <row r="279" spans="1:6" x14ac:dyDescent="0.25">
      <c r="A279" s="2" t="s">
        <v>241</v>
      </c>
      <c r="B279" s="4" t="s">
        <v>6</v>
      </c>
      <c r="C279" s="4" t="s">
        <v>6</v>
      </c>
      <c r="D279" s="4" t="s">
        <v>6</v>
      </c>
      <c r="E279" s="8" t="s">
        <v>7</v>
      </c>
      <c r="F279" s="4" t="s">
        <v>6</v>
      </c>
    </row>
    <row r="280" spans="1:6" x14ac:dyDescent="0.25">
      <c r="A280" s="2" t="s">
        <v>426</v>
      </c>
      <c r="B280" s="4" t="s">
        <v>6</v>
      </c>
      <c r="C280" s="4" t="s">
        <v>6</v>
      </c>
      <c r="D280" s="4" t="s">
        <v>6</v>
      </c>
      <c r="E280" s="4" t="s">
        <v>6</v>
      </c>
      <c r="F280" s="4" t="s">
        <v>6</v>
      </c>
    </row>
    <row r="281" spans="1:6" x14ac:dyDescent="0.25">
      <c r="A281" s="2" t="s">
        <v>310</v>
      </c>
      <c r="B281" s="4" t="s">
        <v>6</v>
      </c>
      <c r="C281" s="4" t="s">
        <v>6</v>
      </c>
      <c r="D281" s="4" t="s">
        <v>6</v>
      </c>
      <c r="E281" s="4" t="s">
        <v>6</v>
      </c>
      <c r="F281" s="4" t="s">
        <v>6</v>
      </c>
    </row>
    <row r="282" spans="1:6" x14ac:dyDescent="0.25">
      <c r="A282" s="2" t="s">
        <v>235</v>
      </c>
      <c r="B282" s="4" t="s">
        <v>6</v>
      </c>
      <c r="C282" s="4" t="s">
        <v>6</v>
      </c>
      <c r="D282" s="4" t="s">
        <v>6</v>
      </c>
      <c r="E282" s="4" t="s">
        <v>6</v>
      </c>
      <c r="F282" s="4" t="s">
        <v>6</v>
      </c>
    </row>
    <row r="283" spans="1:6" x14ac:dyDescent="0.25">
      <c r="A283" s="2" t="s">
        <v>240</v>
      </c>
      <c r="B283" s="4" t="s">
        <v>6</v>
      </c>
      <c r="C283" s="4" t="s">
        <v>6</v>
      </c>
      <c r="D283" s="4" t="s">
        <v>6</v>
      </c>
      <c r="E283" s="4" t="s">
        <v>6</v>
      </c>
      <c r="F283" s="4" t="s">
        <v>6</v>
      </c>
    </row>
    <row r="284" spans="1:6" x14ac:dyDescent="0.25">
      <c r="A284" s="2" t="s">
        <v>308</v>
      </c>
      <c r="B284" s="4" t="s">
        <v>6</v>
      </c>
      <c r="C284" s="4" t="s">
        <v>6</v>
      </c>
      <c r="D284" s="4" t="s">
        <v>6</v>
      </c>
      <c r="E284" s="4" t="s">
        <v>6</v>
      </c>
      <c r="F284" s="4" t="s">
        <v>6</v>
      </c>
    </row>
    <row r="285" spans="1:6" x14ac:dyDescent="0.25">
      <c r="A285" s="15" t="s">
        <v>309</v>
      </c>
      <c r="B285" s="21" t="s">
        <v>6</v>
      </c>
      <c r="C285" s="21" t="s">
        <v>6</v>
      </c>
      <c r="D285" s="21" t="s">
        <v>6</v>
      </c>
      <c r="E285" s="21" t="s">
        <v>6</v>
      </c>
      <c r="F285" s="21" t="s">
        <v>6</v>
      </c>
    </row>
    <row r="286" spans="1:6" x14ac:dyDescent="0.25">
      <c r="A286" s="2" t="s">
        <v>6</v>
      </c>
      <c r="B286" s="84">
        <f>COUNTIF(B$226:B$285,"pass")</f>
        <v>53</v>
      </c>
      <c r="C286" s="84">
        <f>COUNTIF(C$226:C$285,"pass")</f>
        <v>56</v>
      </c>
      <c r="D286" s="84">
        <f>COUNTIF(D$226:D$285,"pass")</f>
        <v>56</v>
      </c>
      <c r="E286" s="84">
        <f>COUNTIF(E$226:E$285,"pass")</f>
        <v>52</v>
      </c>
      <c r="F286" s="84">
        <f>COUNTIF(F$227:F$285,"pass")</f>
        <v>54</v>
      </c>
    </row>
    <row r="287" spans="1:6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  <c r="E287" s="35">
        <f>COUNTIF(E$226:E$285,"Ok")</f>
        <v>0</v>
      </c>
      <c r="F287" s="35">
        <f>COUNTIF(F$227:F$285,"Ok")</f>
        <v>0</v>
      </c>
    </row>
    <row r="288" spans="1:6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  <c r="E288" s="85">
        <f>COUNTIF(E$226:E$285,"workaround")</f>
        <v>2</v>
      </c>
      <c r="F288" s="85">
        <f>COUNTIF(F$227:F$285,"workaround")</f>
        <v>0</v>
      </c>
    </row>
    <row r="289" spans="1:6" x14ac:dyDescent="0.25">
      <c r="A289" s="2" t="s">
        <v>7</v>
      </c>
      <c r="B289" s="86">
        <f>COUNTIF(B226:B285,"Fail")</f>
        <v>6</v>
      </c>
      <c r="C289" s="86">
        <f>COUNTIF(C226:C285,"Fail")</f>
        <v>4</v>
      </c>
      <c r="D289" s="86">
        <f>COUNTIF(D226:D285,"Fail")</f>
        <v>4</v>
      </c>
      <c r="E289" s="86">
        <f>COUNTIF(E226:E285,"Fail")</f>
        <v>4</v>
      </c>
      <c r="F289" s="86">
        <f>COUNTIF(F227:F285,"Fail")</f>
        <v>2</v>
      </c>
    </row>
    <row r="290" spans="1:6" x14ac:dyDescent="0.25">
      <c r="A290" s="2" t="s">
        <v>145</v>
      </c>
      <c r="B290" s="82">
        <f>COUNT(B$231:B$271,"Untested")</f>
        <v>0</v>
      </c>
      <c r="C290" s="82">
        <f>COUNT(C$231:C$271,"Untested")</f>
        <v>0</v>
      </c>
      <c r="D290" s="82">
        <f>COUNT(D$231:D$271,"Untested")</f>
        <v>0</v>
      </c>
      <c r="E290" s="82">
        <f>COUNT(E$231:E$271,"Untested")</f>
        <v>0</v>
      </c>
      <c r="F290" s="82">
        <f>COUNT(F$231:F$271,"Untested")</f>
        <v>0</v>
      </c>
    </row>
    <row r="291" spans="1:6" x14ac:dyDescent="0.25">
      <c r="A291" s="2" t="s">
        <v>139</v>
      </c>
      <c r="B291" s="82">
        <f>B$286+B$289+B$288+B$290+B$287</f>
        <v>60</v>
      </c>
      <c r="C291" s="82">
        <f>C$286+C$289+C$288+C$290+C$287</f>
        <v>60</v>
      </c>
      <c r="D291" s="82">
        <f>D$286+D$289+D$288+D$290+D$287</f>
        <v>60</v>
      </c>
      <c r="E291" s="82">
        <f>E$286+E$289+E$288+E$290+E$287</f>
        <v>58</v>
      </c>
      <c r="F291" s="82">
        <f>F$286+F$289+F$288+F$290+F$287</f>
        <v>56</v>
      </c>
    </row>
    <row r="292" spans="1:6" ht="15.75" thickBot="1" x14ac:dyDescent="0.3">
      <c r="A292" s="18" t="s">
        <v>8</v>
      </c>
      <c r="B292" s="87">
        <f>IF(B$291=0, 0, (B$286+B$287)/B$291)</f>
        <v>0.9</v>
      </c>
      <c r="C292" s="87">
        <f>IF(C$291=0, 0, (C$286+C$287)/C$291)</f>
        <v>0.93333333333333335</v>
      </c>
      <c r="D292" s="87">
        <f>IF(D$291=0, 0, (D$286+D$287)/D$291)</f>
        <v>0.93333333333333335</v>
      </c>
      <c r="E292" s="87">
        <f>IF(E$291=0, 0, (E$286+E$287)/E$291)</f>
        <v>0.89655172413793105</v>
      </c>
      <c r="F292" s="87">
        <f>IF(F$291=0, 0, (F$286+F$287)/F$291)</f>
        <v>0.9642857142857143</v>
      </c>
    </row>
    <row r="293" spans="1:6" ht="15.75" thickBot="1" x14ac:dyDescent="0.3">
      <c r="A293" s="13"/>
      <c r="B293" s="16"/>
      <c r="C293" s="13"/>
      <c r="D293" s="13"/>
      <c r="E293" s="13"/>
      <c r="F293" s="13"/>
    </row>
    <row r="294" spans="1:6" x14ac:dyDescent="0.25">
      <c r="A294" s="19" t="s">
        <v>146</v>
      </c>
      <c r="B294" s="80" t="s">
        <v>5</v>
      </c>
      <c r="C294" s="81" t="s">
        <v>151</v>
      </c>
      <c r="D294" s="81" t="s">
        <v>188</v>
      </c>
      <c r="E294" s="81" t="s">
        <v>364</v>
      </c>
      <c r="F294" s="3" t="s">
        <v>186</v>
      </c>
    </row>
    <row r="295" spans="1:6" x14ac:dyDescent="0.25">
      <c r="A295" s="2" t="s">
        <v>273</v>
      </c>
      <c r="B295" s="4" t="s">
        <v>6</v>
      </c>
      <c r="C295" s="4" t="s">
        <v>6</v>
      </c>
      <c r="D295" s="82" t="s">
        <v>175</v>
      </c>
      <c r="E295" s="82" t="s">
        <v>175</v>
      </c>
      <c r="F295" s="82" t="s">
        <v>175</v>
      </c>
    </row>
    <row r="296" spans="1:6" x14ac:dyDescent="0.25">
      <c r="A296" s="23" t="s">
        <v>195</v>
      </c>
      <c r="B296" s="4" t="s">
        <v>6</v>
      </c>
      <c r="C296" s="82" t="s">
        <v>175</v>
      </c>
      <c r="D296" s="82" t="s">
        <v>175</v>
      </c>
      <c r="E296" s="82" t="s">
        <v>175</v>
      </c>
      <c r="F296" s="82" t="s">
        <v>175</v>
      </c>
    </row>
    <row r="297" spans="1:6" x14ac:dyDescent="0.25">
      <c r="A297" s="23" t="s">
        <v>381</v>
      </c>
      <c r="B297" s="4" t="s">
        <v>6</v>
      </c>
      <c r="C297" s="82" t="s">
        <v>175</v>
      </c>
      <c r="D297" s="82" t="s">
        <v>175</v>
      </c>
      <c r="E297" s="82" t="s">
        <v>175</v>
      </c>
      <c r="F297" s="82" t="s">
        <v>175</v>
      </c>
    </row>
    <row r="298" spans="1:6" x14ac:dyDescent="0.25">
      <c r="A298" s="2" t="s">
        <v>354</v>
      </c>
      <c r="B298" s="82" t="s">
        <v>175</v>
      </c>
      <c r="C298" s="4" t="s">
        <v>6</v>
      </c>
      <c r="D298" s="82" t="s">
        <v>175</v>
      </c>
      <c r="E298" s="82" t="s">
        <v>175</v>
      </c>
      <c r="F298" s="82" t="s">
        <v>175</v>
      </c>
    </row>
    <row r="299" spans="1:6" x14ac:dyDescent="0.25">
      <c r="A299" s="2" t="s">
        <v>204</v>
      </c>
      <c r="B299" s="4" t="s">
        <v>6</v>
      </c>
      <c r="C299" s="4" t="s">
        <v>6</v>
      </c>
      <c r="D299" s="4" t="s">
        <v>6</v>
      </c>
      <c r="E299" s="82" t="s">
        <v>175</v>
      </c>
      <c r="F299" s="82" t="s">
        <v>175</v>
      </c>
    </row>
    <row r="300" spans="1:6" x14ac:dyDescent="0.25">
      <c r="A300" s="2" t="s">
        <v>428</v>
      </c>
      <c r="B300" s="82" t="s">
        <v>175</v>
      </c>
      <c r="C300" s="4" t="s">
        <v>6</v>
      </c>
      <c r="D300" s="82" t="s">
        <v>175</v>
      </c>
      <c r="E300" s="82" t="s">
        <v>175</v>
      </c>
      <c r="F300" s="82" t="s">
        <v>175</v>
      </c>
    </row>
    <row r="301" spans="1:6" x14ac:dyDescent="0.25">
      <c r="A301" s="2" t="s">
        <v>429</v>
      </c>
      <c r="B301" s="82" t="s">
        <v>175</v>
      </c>
      <c r="C301" s="4" t="s">
        <v>6</v>
      </c>
      <c r="D301" s="82" t="s">
        <v>175</v>
      </c>
      <c r="E301" s="82" t="s">
        <v>175</v>
      </c>
      <c r="F301" s="82" t="s">
        <v>175</v>
      </c>
    </row>
    <row r="302" spans="1:6" x14ac:dyDescent="0.25">
      <c r="A302" s="2" t="s">
        <v>432</v>
      </c>
      <c r="B302" s="4" t="s">
        <v>6</v>
      </c>
      <c r="C302" s="83" t="s">
        <v>175</v>
      </c>
      <c r="D302" s="82" t="s">
        <v>175</v>
      </c>
      <c r="E302" s="82" t="s">
        <v>175</v>
      </c>
      <c r="F302" s="82" t="s">
        <v>175</v>
      </c>
    </row>
    <row r="303" spans="1:6" x14ac:dyDescent="0.25">
      <c r="A303" s="2" t="s">
        <v>430</v>
      </c>
      <c r="B303" s="82" t="s">
        <v>175</v>
      </c>
      <c r="C303" s="4" t="s">
        <v>6</v>
      </c>
      <c r="D303" s="8" t="s">
        <v>7</v>
      </c>
      <c r="E303" s="82" t="s">
        <v>175</v>
      </c>
      <c r="F303" s="82" t="s">
        <v>175</v>
      </c>
    </row>
    <row r="304" spans="1:6" x14ac:dyDescent="0.25">
      <c r="A304" s="2" t="s">
        <v>431</v>
      </c>
      <c r="B304" s="4" t="s">
        <v>6</v>
      </c>
      <c r="C304" s="83" t="s">
        <v>175</v>
      </c>
      <c r="D304" s="83" t="s">
        <v>175</v>
      </c>
      <c r="E304" s="82" t="s">
        <v>175</v>
      </c>
      <c r="F304" s="82" t="s">
        <v>175</v>
      </c>
    </row>
    <row r="305" spans="1:6" x14ac:dyDescent="0.25">
      <c r="A305" s="2" t="s">
        <v>433</v>
      </c>
      <c r="B305" s="82" t="s">
        <v>175</v>
      </c>
      <c r="C305" s="4" t="s">
        <v>6</v>
      </c>
      <c r="D305" s="82" t="s">
        <v>175</v>
      </c>
      <c r="E305" s="82" t="s">
        <v>175</v>
      </c>
      <c r="F305" s="82" t="s">
        <v>175</v>
      </c>
    </row>
    <row r="306" spans="1:6" x14ac:dyDescent="0.25">
      <c r="A306" s="2" t="s">
        <v>434</v>
      </c>
      <c r="B306" s="4" t="s">
        <v>6</v>
      </c>
      <c r="C306" s="83" t="s">
        <v>175</v>
      </c>
      <c r="D306" s="83" t="s">
        <v>175</v>
      </c>
      <c r="E306" s="82" t="s">
        <v>175</v>
      </c>
      <c r="F306" s="82" t="s">
        <v>175</v>
      </c>
    </row>
    <row r="307" spans="1:6" x14ac:dyDescent="0.25">
      <c r="A307" s="2" t="s">
        <v>435</v>
      </c>
      <c r="B307" s="4" t="s">
        <v>6</v>
      </c>
      <c r="C307" s="82" t="s">
        <v>175</v>
      </c>
      <c r="D307" s="82" t="s">
        <v>175</v>
      </c>
      <c r="E307" s="82" t="s">
        <v>175</v>
      </c>
      <c r="F307" s="82" t="s">
        <v>175</v>
      </c>
    </row>
    <row r="308" spans="1:6" x14ac:dyDescent="0.25">
      <c r="A308" s="2" t="s">
        <v>436</v>
      </c>
      <c r="B308" s="4" t="s">
        <v>6</v>
      </c>
      <c r="C308" s="82" t="s">
        <v>175</v>
      </c>
      <c r="D308" s="82" t="s">
        <v>175</v>
      </c>
      <c r="E308" s="82" t="s">
        <v>175</v>
      </c>
      <c r="F308" s="82" t="s">
        <v>175</v>
      </c>
    </row>
    <row r="309" spans="1:6" x14ac:dyDescent="0.25">
      <c r="A309" s="2" t="s">
        <v>438</v>
      </c>
      <c r="B309" s="4" t="s">
        <v>6</v>
      </c>
      <c r="C309" s="82" t="s">
        <v>175</v>
      </c>
      <c r="D309" s="82" t="s">
        <v>175</v>
      </c>
      <c r="E309" s="82" t="s">
        <v>175</v>
      </c>
      <c r="F309" s="82" t="s">
        <v>175</v>
      </c>
    </row>
    <row r="310" spans="1:6" x14ac:dyDescent="0.25">
      <c r="A310" s="2" t="s">
        <v>439</v>
      </c>
      <c r="B310" s="4" t="s">
        <v>6</v>
      </c>
      <c r="C310" s="82" t="s">
        <v>175</v>
      </c>
      <c r="D310" s="82" t="s">
        <v>175</v>
      </c>
      <c r="E310" s="82" t="s">
        <v>175</v>
      </c>
      <c r="F310" s="82" t="s">
        <v>175</v>
      </c>
    </row>
    <row r="311" spans="1:6" x14ac:dyDescent="0.25">
      <c r="A311" s="2" t="s">
        <v>440</v>
      </c>
      <c r="B311" s="83" t="s">
        <v>175</v>
      </c>
      <c r="C311" s="8" t="s">
        <v>7</v>
      </c>
      <c r="D311" s="4" t="s">
        <v>6</v>
      </c>
      <c r="E311" s="82" t="s">
        <v>175</v>
      </c>
      <c r="F311" s="82" t="s">
        <v>175</v>
      </c>
    </row>
    <row r="312" spans="1:6" x14ac:dyDescent="0.25">
      <c r="A312" s="2" t="s">
        <v>441</v>
      </c>
      <c r="B312" s="4" t="s">
        <v>6</v>
      </c>
      <c r="C312" s="82" t="s">
        <v>175</v>
      </c>
      <c r="D312" s="82" t="s">
        <v>175</v>
      </c>
      <c r="E312" s="82" t="s">
        <v>175</v>
      </c>
      <c r="F312" s="82" t="s">
        <v>175</v>
      </c>
    </row>
    <row r="313" spans="1:6" x14ac:dyDescent="0.25">
      <c r="A313" s="2" t="s">
        <v>442</v>
      </c>
      <c r="B313" s="4" t="s">
        <v>6</v>
      </c>
      <c r="C313" s="82" t="s">
        <v>175</v>
      </c>
      <c r="D313" s="82" t="s">
        <v>175</v>
      </c>
      <c r="E313" s="82" t="s">
        <v>175</v>
      </c>
      <c r="F313" s="82" t="s">
        <v>175</v>
      </c>
    </row>
    <row r="314" spans="1:6" x14ac:dyDescent="0.25">
      <c r="A314" s="2" t="s">
        <v>437</v>
      </c>
      <c r="B314" s="82" t="s">
        <v>175</v>
      </c>
      <c r="C314" s="4" t="s">
        <v>6</v>
      </c>
      <c r="D314" s="82" t="s">
        <v>175</v>
      </c>
      <c r="E314" s="82" t="s">
        <v>175</v>
      </c>
      <c r="F314" s="82" t="s">
        <v>175</v>
      </c>
    </row>
    <row r="315" spans="1:6" x14ac:dyDescent="0.25">
      <c r="A315" s="2" t="s">
        <v>443</v>
      </c>
      <c r="B315" s="4" t="s">
        <v>6</v>
      </c>
      <c r="C315" s="82" t="s">
        <v>175</v>
      </c>
      <c r="D315" s="82" t="s">
        <v>175</v>
      </c>
      <c r="E315" s="82" t="s">
        <v>175</v>
      </c>
      <c r="F315" s="82" t="s">
        <v>175</v>
      </c>
    </row>
    <row r="316" spans="1:6" x14ac:dyDescent="0.25">
      <c r="A316" s="2" t="s">
        <v>444</v>
      </c>
      <c r="B316" s="82" t="s">
        <v>175</v>
      </c>
      <c r="C316" s="8" t="s">
        <v>7</v>
      </c>
      <c r="D316" s="82" t="s">
        <v>175</v>
      </c>
      <c r="E316" s="82" t="s">
        <v>175</v>
      </c>
      <c r="F316" s="82" t="s">
        <v>175</v>
      </c>
    </row>
    <row r="317" spans="1:6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  <c r="E317" s="88">
        <f>COUNTIF(E295:E316,"pass")</f>
        <v>0</v>
      </c>
      <c r="F317" s="88">
        <f>COUNTIF(F295:F316,"pass")</f>
        <v>0</v>
      </c>
    </row>
    <row r="318" spans="1:6" x14ac:dyDescent="0.25">
      <c r="A318" s="2" t="s">
        <v>143</v>
      </c>
      <c r="B318" s="35">
        <f>COUNTIF(B295:B316,"Ok")</f>
        <v>0</v>
      </c>
      <c r="C318" s="35">
        <f t="shared" ref="C318:F318" si="30">COUNTIF(C295:C316,"Ok")</f>
        <v>0</v>
      </c>
      <c r="D318" s="35">
        <f t="shared" si="30"/>
        <v>0</v>
      </c>
      <c r="E318" s="35">
        <f t="shared" si="30"/>
        <v>0</v>
      </c>
      <c r="F318" s="35">
        <f t="shared" si="30"/>
        <v>0</v>
      </c>
    </row>
    <row r="319" spans="1:6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  <c r="E319" s="85">
        <f>COUNTIF(E295:E316,"workaround")</f>
        <v>0</v>
      </c>
      <c r="F319" s="85">
        <f>COUNTIF(F295:F316,"workaround")</f>
        <v>0</v>
      </c>
    </row>
    <row r="320" spans="1:6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  <c r="E320" s="86">
        <f>COUNTIF(E295:E316,"Fail")</f>
        <v>0</v>
      </c>
      <c r="F320" s="86">
        <f>COUNTIF(F295:F316,"Fail")</f>
        <v>0</v>
      </c>
    </row>
    <row r="321" spans="1:6" x14ac:dyDescent="0.25">
      <c r="A321" s="2" t="s">
        <v>145</v>
      </c>
      <c r="B321" s="82">
        <f>COUNT(B298:B316,"Untested")</f>
        <v>0</v>
      </c>
      <c r="C321" s="82">
        <f>COUNT(C298:C316,"Untested")</f>
        <v>0</v>
      </c>
      <c r="D321" s="82">
        <f>COUNT(D298:D316,"Untested")</f>
        <v>0</v>
      </c>
      <c r="E321" s="82">
        <f>COUNT(E298:E316,"Untested")</f>
        <v>0</v>
      </c>
      <c r="F321" s="82">
        <f>COUNT(F298:F316,"Untested")</f>
        <v>0</v>
      </c>
    </row>
    <row r="322" spans="1:6" x14ac:dyDescent="0.25">
      <c r="A322" s="2" t="s">
        <v>139</v>
      </c>
      <c r="B322" s="82">
        <f>B317+B320+B319+B321+B318</f>
        <v>14</v>
      </c>
      <c r="C322" s="82">
        <f t="shared" ref="C322:F322" si="31">C317+C320+C319+C321+C318</f>
        <v>10</v>
      </c>
      <c r="D322" s="82">
        <f t="shared" si="31"/>
        <v>3</v>
      </c>
      <c r="E322" s="82">
        <f t="shared" si="31"/>
        <v>0</v>
      </c>
      <c r="F322" s="82">
        <f t="shared" si="31"/>
        <v>0</v>
      </c>
    </row>
    <row r="323" spans="1:6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  <c r="E323" s="87">
        <f>IF(E$322=0, 0, (E$317+E$318)/E$322)</f>
        <v>0</v>
      </c>
      <c r="F323" s="87">
        <f>IF(F$322=0, 0, (F$317+F$318)/F$322)</f>
        <v>0</v>
      </c>
    </row>
    <row r="324" spans="1:6" ht="15.75" thickBot="1" x14ac:dyDescent="0.3">
      <c r="A324" s="13"/>
      <c r="B324" s="13"/>
      <c r="C324" s="13"/>
      <c r="D324" s="13"/>
      <c r="E324" s="13"/>
      <c r="F324" s="13"/>
    </row>
    <row r="325" spans="1:6" x14ac:dyDescent="0.25">
      <c r="A325" s="15" t="s">
        <v>345</v>
      </c>
      <c r="B325" s="80" t="s">
        <v>5</v>
      </c>
      <c r="C325" s="81" t="s">
        <v>151</v>
      </c>
      <c r="D325" s="81" t="s">
        <v>188</v>
      </c>
      <c r="E325" s="81" t="s">
        <v>364</v>
      </c>
      <c r="F325" s="3" t="s">
        <v>186</v>
      </c>
    </row>
    <row r="326" spans="1:6" x14ac:dyDescent="0.25">
      <c r="A326" s="58" t="s">
        <v>346</v>
      </c>
      <c r="B326" s="89" t="s">
        <v>6</v>
      </c>
      <c r="C326" s="90" t="s">
        <v>175</v>
      </c>
      <c r="D326" s="89" t="s">
        <v>6</v>
      </c>
      <c r="E326" s="90" t="s">
        <v>175</v>
      </c>
      <c r="F326" s="90" t="s">
        <v>175</v>
      </c>
    </row>
    <row r="327" spans="1:6" x14ac:dyDescent="0.25">
      <c r="A327" s="15" t="s">
        <v>445</v>
      </c>
      <c r="B327" s="21" t="s">
        <v>6</v>
      </c>
      <c r="C327" s="91" t="s">
        <v>175</v>
      </c>
      <c r="D327" s="21" t="s">
        <v>6</v>
      </c>
      <c r="E327" s="91" t="s">
        <v>175</v>
      </c>
      <c r="F327" s="91" t="s">
        <v>175</v>
      </c>
    </row>
    <row r="328" spans="1:6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  <c r="E328" s="84">
        <f>COUNTIF(E327,"pass")</f>
        <v>0</v>
      </c>
      <c r="F328" s="84">
        <f>COUNTIF(F327,"pass")</f>
        <v>0</v>
      </c>
    </row>
    <row r="329" spans="1:6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  <c r="E329" s="35">
        <f>COUNTIF(E327,"Ok")</f>
        <v>0</v>
      </c>
      <c r="F329" s="35">
        <f>COUNTIF(F327,"Ok")</f>
        <v>0</v>
      </c>
    </row>
    <row r="330" spans="1:6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  <c r="E330" s="85">
        <f>COUNTIF(E327,"workaround")</f>
        <v>0</v>
      </c>
      <c r="F330" s="85">
        <f>COUNTIF(F327,"workaround")</f>
        <v>0</v>
      </c>
    </row>
    <row r="331" spans="1:6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  <c r="E331" s="86">
        <f>COUNTIF(E327,"Fail")</f>
        <v>0</v>
      </c>
      <c r="F331" s="86">
        <f>COUNTIF(F327,"Fail")</f>
        <v>0</v>
      </c>
    </row>
    <row r="332" spans="1:6" x14ac:dyDescent="0.25">
      <c r="A332" s="2" t="s">
        <v>145</v>
      </c>
      <c r="B332" s="82">
        <f>COUNT(B327,"Untested")</f>
        <v>0</v>
      </c>
      <c r="C332" s="82">
        <f>COUNT(C327,"Untested")</f>
        <v>0</v>
      </c>
      <c r="D332" s="82">
        <f>COUNT(D327,"Untested")</f>
        <v>0</v>
      </c>
      <c r="E332" s="82">
        <f>COUNT(E327,"Untested")</f>
        <v>0</v>
      </c>
      <c r="F332" s="82">
        <f>COUNT(F327,"Untested")</f>
        <v>0</v>
      </c>
    </row>
    <row r="333" spans="1:6" x14ac:dyDescent="0.25">
      <c r="A333" s="2" t="s">
        <v>139</v>
      </c>
      <c r="B333" s="82">
        <f>B328+B331+B330+B332+B329</f>
        <v>1</v>
      </c>
      <c r="C333" s="82">
        <f>C328+C331+C330+C332+C329</f>
        <v>0</v>
      </c>
      <c r="D333" s="82">
        <f>D328+D331+D330+D332+D329</f>
        <v>1</v>
      </c>
      <c r="E333" s="82">
        <f>E328+E331+E330+E332+E329</f>
        <v>0</v>
      </c>
      <c r="F333" s="82">
        <f>F328+F331+F330+F332+F329</f>
        <v>0</v>
      </c>
    </row>
    <row r="334" spans="1:6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  <c r="E334" s="87">
        <f>IF(E$343=0, 0, (E$338+E$339)/E$343)</f>
        <v>1</v>
      </c>
      <c r="F334" s="87">
        <f>IF(F$343=0, 0, (F$338+F$339)/F$343)</f>
        <v>0</v>
      </c>
    </row>
    <row r="335" spans="1:6" ht="15.75" thickBot="1" x14ac:dyDescent="0.3">
      <c r="A335" s="13"/>
      <c r="B335" s="13"/>
      <c r="C335" s="13"/>
      <c r="D335" s="13"/>
      <c r="E335" s="13"/>
      <c r="F335" s="13"/>
    </row>
    <row r="336" spans="1:6" x14ac:dyDescent="0.25">
      <c r="A336" s="15" t="s">
        <v>10</v>
      </c>
      <c r="B336" s="80" t="s">
        <v>5</v>
      </c>
      <c r="C336" s="81" t="s">
        <v>151</v>
      </c>
      <c r="D336" s="81" t="s">
        <v>188</v>
      </c>
      <c r="E336" s="81" t="s">
        <v>364</v>
      </c>
      <c r="F336" s="3" t="s">
        <v>186</v>
      </c>
    </row>
    <row r="337" spans="1:6" x14ac:dyDescent="0.25">
      <c r="A337" s="28" t="s">
        <v>11</v>
      </c>
      <c r="B337" s="29" t="s">
        <v>6</v>
      </c>
      <c r="C337" s="68" t="s">
        <v>175</v>
      </c>
      <c r="D337" s="29" t="s">
        <v>6</v>
      </c>
      <c r="E337" s="29" t="s">
        <v>6</v>
      </c>
      <c r="F337" s="68" t="s">
        <v>175</v>
      </c>
    </row>
    <row r="338" spans="1:6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  <c r="E338" s="84">
        <f>COUNTIF(E337,"pass")</f>
        <v>1</v>
      </c>
      <c r="F338" s="84">
        <f>COUNTIF(F337,"pass")</f>
        <v>0</v>
      </c>
    </row>
    <row r="339" spans="1:6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  <c r="E339" s="35">
        <f>COUNTIF(E337,"Ok")</f>
        <v>0</v>
      </c>
      <c r="F339" s="35">
        <f>COUNTIF(F337,"Ok")</f>
        <v>0</v>
      </c>
    </row>
    <row r="340" spans="1:6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  <c r="E340" s="85">
        <f>COUNTIF(E337,"workaround")</f>
        <v>0</v>
      </c>
      <c r="F340" s="85">
        <f>COUNTIF(F337,"workaround")</f>
        <v>0</v>
      </c>
    </row>
    <row r="341" spans="1:6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  <c r="E341" s="86">
        <f>COUNTIF(E337,"Fail")</f>
        <v>0</v>
      </c>
      <c r="F341" s="86">
        <f>COUNTIF(F337,"Fail")</f>
        <v>0</v>
      </c>
    </row>
    <row r="342" spans="1:6" x14ac:dyDescent="0.25">
      <c r="A342" s="2" t="s">
        <v>145</v>
      </c>
      <c r="B342" s="82">
        <f>COUNT(B337,"Untested")</f>
        <v>0</v>
      </c>
      <c r="C342" s="82">
        <f>COUNT(C337,"Untested")</f>
        <v>0</v>
      </c>
      <c r="D342" s="82">
        <f>COUNT(D337,"Untested")</f>
        <v>0</v>
      </c>
      <c r="E342" s="82">
        <f>COUNT(E337,"Untested")</f>
        <v>0</v>
      </c>
      <c r="F342" s="82">
        <f>COUNT(F337,"Untested")</f>
        <v>0</v>
      </c>
    </row>
    <row r="343" spans="1:6" x14ac:dyDescent="0.25">
      <c r="A343" s="2" t="s">
        <v>139</v>
      </c>
      <c r="B343" s="82">
        <f>B338+B341+B340+B342+B339</f>
        <v>1</v>
      </c>
      <c r="C343" s="82">
        <f>C338+C341+C340+C342+C339</f>
        <v>0</v>
      </c>
      <c r="D343" s="82">
        <f>D338+D341+D340+D342+D339</f>
        <v>1</v>
      </c>
      <c r="E343" s="82">
        <f>E338+E341+E340+E342+E339</f>
        <v>1</v>
      </c>
      <c r="F343" s="82">
        <f>F338+F341+F340+F342+F339</f>
        <v>0</v>
      </c>
    </row>
    <row r="344" spans="1:6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  <c r="E344" s="87">
        <f>IF(E$343=0, 0, (E$338+E$339)/E$343)</f>
        <v>1</v>
      </c>
      <c r="F344" s="87">
        <f>IF(F$343=0, 0, (F$338+F$339)/F$343)</f>
        <v>0</v>
      </c>
    </row>
    <row r="345" spans="1:6" s="2" customFormat="1" x14ac:dyDescent="0.25">
      <c r="A345" s="1"/>
      <c r="B345" s="1"/>
      <c r="C345" s="1"/>
      <c r="D345" s="1"/>
      <c r="E345" s="1"/>
      <c r="F345" s="1"/>
    </row>
    <row r="346" spans="1:6" s="2" customFormat="1" x14ac:dyDescent="0.25">
      <c r="B346" s="20"/>
      <c r="C346" s="20"/>
      <c r="D346" s="20"/>
      <c r="E346" s="20"/>
      <c r="F346" s="20"/>
    </row>
    <row r="347" spans="1:6" x14ac:dyDescent="0.25">
      <c r="A347" s="2"/>
      <c r="B347" s="20"/>
      <c r="C347" s="20"/>
      <c r="D347" s="20"/>
      <c r="E347" s="20"/>
      <c r="F347" s="20"/>
    </row>
    <row r="348" spans="1:6" x14ac:dyDescent="0.25">
      <c r="A348" s="2"/>
      <c r="B348" s="2"/>
      <c r="C348" s="2"/>
      <c r="D348" s="2"/>
      <c r="E348" s="2"/>
      <c r="F34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98" t="s">
        <v>395</v>
      </c>
      <c r="B1" s="98"/>
      <c r="C1" s="98"/>
      <c r="D1" s="98"/>
      <c r="E1" s="98"/>
      <c r="F1" s="98"/>
      <c r="G1" s="98"/>
    </row>
    <row r="2" spans="1:7" x14ac:dyDescent="0.25">
      <c r="A2" s="97" t="s">
        <v>168</v>
      </c>
      <c r="B2" s="99"/>
      <c r="C2" s="99"/>
      <c r="D2" s="99"/>
      <c r="E2" s="99"/>
      <c r="F2" s="99"/>
      <c r="G2" s="99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0" t="s">
        <v>5</v>
      </c>
      <c r="C4" s="100"/>
      <c r="D4" s="101" t="s">
        <v>151</v>
      </c>
      <c r="E4" s="101"/>
      <c r="F4" s="101" t="s">
        <v>150</v>
      </c>
      <c r="G4" s="101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98" t="s">
        <v>396</v>
      </c>
      <c r="B1" s="98"/>
      <c r="C1" s="98"/>
      <c r="D1" s="98"/>
      <c r="E1" s="98"/>
      <c r="F1" s="98"/>
      <c r="G1" s="98"/>
    </row>
    <row r="2" spans="1:7" x14ac:dyDescent="0.25">
      <c r="A2" s="97" t="s">
        <v>168</v>
      </c>
      <c r="B2" s="99"/>
      <c r="C2" s="99"/>
      <c r="D2" s="99"/>
      <c r="E2" s="99"/>
      <c r="F2" s="99"/>
      <c r="G2" s="99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00" t="s">
        <v>5</v>
      </c>
      <c r="C4" s="100"/>
      <c r="D4" s="101" t="s">
        <v>151</v>
      </c>
      <c r="E4" s="101"/>
      <c r="F4" s="101" t="s">
        <v>150</v>
      </c>
      <c r="G4" s="101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102" t="s">
        <v>5</v>
      </c>
      <c r="C1" s="102"/>
      <c r="D1" s="103" t="s">
        <v>151</v>
      </c>
      <c r="E1" s="103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topLeftCell="A178" workbookViewId="0">
      <selection activeCell="I207" sqref="I207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5" t="s">
        <v>399</v>
      </c>
      <c r="B1" s="95"/>
      <c r="C1" s="95"/>
      <c r="D1" s="95"/>
      <c r="E1" s="95"/>
      <c r="F1" s="95"/>
      <c r="G1" s="65"/>
      <c r="H1" s="65"/>
      <c r="I1" s="65"/>
      <c r="J1" s="65"/>
      <c r="K1" s="65"/>
      <c r="L1" s="65"/>
      <c r="M1" s="65"/>
    </row>
    <row r="2" spans="1:13" x14ac:dyDescent="0.25">
      <c r="A2" s="96" t="s">
        <v>400</v>
      </c>
      <c r="B2" s="96"/>
      <c r="C2" s="96"/>
      <c r="D2" s="96"/>
      <c r="E2" s="96"/>
      <c r="F2" s="96"/>
      <c r="G2" s="66"/>
      <c r="H2" s="66"/>
      <c r="I2" s="66"/>
      <c r="J2" s="66"/>
      <c r="K2" s="66"/>
      <c r="L2" s="66"/>
      <c r="M2" s="66"/>
    </row>
    <row r="4" spans="1:13" x14ac:dyDescent="0.25">
      <c r="A4" s="97" t="s">
        <v>402</v>
      </c>
      <c r="B4" s="97"/>
      <c r="C4" s="97"/>
      <c r="D4" s="97"/>
      <c r="E4" s="97"/>
      <c r="F4" s="97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95" t="s">
        <v>399</v>
      </c>
      <c r="B1" s="95"/>
      <c r="C1" s="95"/>
      <c r="D1" s="95"/>
      <c r="E1" s="95"/>
      <c r="F1" s="95"/>
      <c r="G1" s="65"/>
      <c r="H1" s="65"/>
      <c r="I1" s="65"/>
      <c r="J1" s="65"/>
      <c r="K1" s="65"/>
      <c r="L1" s="65"/>
      <c r="M1" s="65"/>
    </row>
    <row r="2" spans="1:13" x14ac:dyDescent="0.25">
      <c r="A2" s="96" t="s">
        <v>400</v>
      </c>
      <c r="B2" s="96"/>
      <c r="C2" s="96"/>
      <c r="D2" s="96"/>
      <c r="E2" s="96"/>
      <c r="F2" s="96"/>
      <c r="G2" s="66"/>
      <c r="H2" s="66"/>
      <c r="I2" s="66"/>
      <c r="J2" s="66"/>
      <c r="K2" s="66"/>
      <c r="L2" s="66"/>
      <c r="M2" s="66"/>
    </row>
    <row r="4" spans="1:13" x14ac:dyDescent="0.25">
      <c r="A4" s="97" t="s">
        <v>398</v>
      </c>
      <c r="B4" s="97"/>
      <c r="C4" s="97"/>
      <c r="D4" s="97"/>
      <c r="E4" s="97"/>
      <c r="F4" s="97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95" t="s">
        <v>399</v>
      </c>
      <c r="B1" s="95"/>
      <c r="C1" s="95"/>
      <c r="D1" s="95"/>
      <c r="E1" s="95"/>
      <c r="F1" s="95"/>
    </row>
    <row r="2" spans="1:6" x14ac:dyDescent="0.25">
      <c r="A2" s="96" t="s">
        <v>400</v>
      </c>
      <c r="B2" s="96"/>
      <c r="C2" s="96"/>
      <c r="D2" s="96"/>
      <c r="E2" s="96"/>
      <c r="F2" s="96"/>
    </row>
    <row r="4" spans="1:6" x14ac:dyDescent="0.25">
      <c r="A4" s="97" t="s">
        <v>401</v>
      </c>
      <c r="B4" s="97"/>
      <c r="C4" s="97"/>
      <c r="D4" s="97"/>
      <c r="E4" s="97"/>
      <c r="F4" s="97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98" t="s">
        <v>390</v>
      </c>
      <c r="B1" s="98"/>
      <c r="C1" s="98"/>
      <c r="D1" s="98"/>
      <c r="E1" s="98"/>
    </row>
    <row r="2" spans="1:5" x14ac:dyDescent="0.25">
      <c r="A2" s="97" t="s">
        <v>168</v>
      </c>
      <c r="B2" s="97"/>
      <c r="C2" s="97"/>
      <c r="D2" s="97"/>
      <c r="E2" s="9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98" t="s">
        <v>391</v>
      </c>
      <c r="B1" s="98"/>
      <c r="C1" s="98"/>
      <c r="D1" s="98"/>
      <c r="E1" s="98"/>
    </row>
    <row r="2" spans="1:5" x14ac:dyDescent="0.25">
      <c r="A2" s="97" t="s">
        <v>168</v>
      </c>
      <c r="B2" s="97"/>
      <c r="C2" s="97"/>
      <c r="D2" s="97"/>
      <c r="E2" s="9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98" t="s">
        <v>392</v>
      </c>
      <c r="B1" s="98"/>
      <c r="C1" s="98"/>
      <c r="D1" s="98"/>
      <c r="E1" s="98"/>
    </row>
    <row r="2" spans="1:5" x14ac:dyDescent="0.25">
      <c r="A2" s="97" t="s">
        <v>168</v>
      </c>
      <c r="B2" s="97"/>
      <c r="C2" s="97"/>
      <c r="D2" s="97"/>
      <c r="E2" s="9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98" t="s">
        <v>393</v>
      </c>
      <c r="B1" s="98"/>
      <c r="C1" s="98"/>
      <c r="D1" s="98"/>
      <c r="E1" s="98"/>
    </row>
    <row r="2" spans="1:5" x14ac:dyDescent="0.25">
      <c r="A2" s="97" t="s">
        <v>168</v>
      </c>
      <c r="B2" s="97"/>
      <c r="C2" s="97"/>
      <c r="D2" s="97"/>
      <c r="E2" s="9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98" t="s">
        <v>394</v>
      </c>
      <c r="B1" s="98"/>
      <c r="C1" s="98"/>
      <c r="D1" s="98"/>
      <c r="E1" s="98"/>
    </row>
    <row r="2" spans="1:5" x14ac:dyDescent="0.25">
      <c r="A2" s="97" t="s">
        <v>168</v>
      </c>
      <c r="B2" s="97"/>
      <c r="C2" s="97"/>
      <c r="D2" s="97"/>
      <c r="E2" s="97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2015-03</vt:lpstr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cp:lastPrinted>2015-04-17T19:35:51Z</cp:lastPrinted>
  <dcterms:created xsi:type="dcterms:W3CDTF">2012-12-22T17:12:30Z</dcterms:created>
  <dcterms:modified xsi:type="dcterms:W3CDTF">2015-04-17T19:36:51Z</dcterms:modified>
</cp:coreProperties>
</file>