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780"/>
  </bookViews>
  <sheets>
    <sheet name="2012-12" sheetId="3" r:id="rId1"/>
    <sheet name="2012-11" sheetId="1" r:id="rId2"/>
  </sheets>
  <calcPr calcId="144525"/>
</workbook>
</file>

<file path=xl/calcChain.xml><?xml version="1.0" encoding="utf-8"?>
<calcChain xmlns="http://schemas.openxmlformats.org/spreadsheetml/2006/main">
  <c r="G54" i="3" l="1"/>
  <c r="G55" i="3"/>
  <c r="G56" i="3"/>
  <c r="G57" i="3"/>
  <c r="G58" i="3"/>
  <c r="G86" i="3"/>
  <c r="G87" i="3"/>
  <c r="G88" i="3"/>
  <c r="G89" i="3"/>
  <c r="G90" i="3"/>
  <c r="G103" i="3"/>
  <c r="G104" i="3"/>
  <c r="G106" i="3"/>
  <c r="G107" i="3"/>
  <c r="G131" i="3"/>
  <c r="G132" i="3"/>
  <c r="G133" i="3"/>
  <c r="G134" i="3"/>
  <c r="G135" i="3"/>
  <c r="G189" i="3"/>
  <c r="G190" i="3"/>
  <c r="G191" i="3"/>
  <c r="G192" i="3"/>
  <c r="G193" i="3"/>
  <c r="G211" i="3"/>
  <c r="G212" i="3"/>
  <c r="G213" i="3"/>
  <c r="G214" i="3"/>
  <c r="G215" i="3"/>
  <c r="G221" i="3"/>
  <c r="G222" i="3"/>
  <c r="G223" i="3"/>
  <c r="G224" i="3"/>
  <c r="G225" i="3"/>
  <c r="F225" i="3"/>
  <c r="E225" i="3"/>
  <c r="D225" i="3"/>
  <c r="C225" i="3"/>
  <c r="B225" i="3"/>
  <c r="F224" i="3"/>
  <c r="E224" i="3"/>
  <c r="D224" i="3"/>
  <c r="C224" i="3"/>
  <c r="B224" i="3"/>
  <c r="F223" i="3"/>
  <c r="E223" i="3"/>
  <c r="D223" i="3"/>
  <c r="C223" i="3"/>
  <c r="B223" i="3"/>
  <c r="F222" i="3"/>
  <c r="E222" i="3"/>
  <c r="D222" i="3"/>
  <c r="C222" i="3"/>
  <c r="B222" i="3"/>
  <c r="F221" i="3"/>
  <c r="E221" i="3"/>
  <c r="D221" i="3"/>
  <c r="C221" i="3"/>
  <c r="B221" i="3"/>
  <c r="F215" i="3"/>
  <c r="E215" i="3"/>
  <c r="D215" i="3"/>
  <c r="C215" i="3"/>
  <c r="B215" i="3"/>
  <c r="F214" i="3"/>
  <c r="E214" i="3"/>
  <c r="D214" i="3"/>
  <c r="C214" i="3"/>
  <c r="B214" i="3"/>
  <c r="F213" i="3"/>
  <c r="E213" i="3"/>
  <c r="D213" i="3"/>
  <c r="C213" i="3"/>
  <c r="B213" i="3"/>
  <c r="F212" i="3"/>
  <c r="E212" i="3"/>
  <c r="D212" i="3"/>
  <c r="C212" i="3"/>
  <c r="B212" i="3"/>
  <c r="F211" i="3"/>
  <c r="E211" i="3"/>
  <c r="D211" i="3"/>
  <c r="C211" i="3"/>
  <c r="B211" i="3"/>
  <c r="F193" i="3"/>
  <c r="E193" i="3"/>
  <c r="D193" i="3"/>
  <c r="C193" i="3"/>
  <c r="B193" i="3"/>
  <c r="F192" i="3"/>
  <c r="E192" i="3"/>
  <c r="D192" i="3"/>
  <c r="C192" i="3"/>
  <c r="B192" i="3"/>
  <c r="F191" i="3"/>
  <c r="E191" i="3"/>
  <c r="D191" i="3"/>
  <c r="C191" i="3"/>
  <c r="B191" i="3"/>
  <c r="F190" i="3"/>
  <c r="E190" i="3"/>
  <c r="D190" i="3"/>
  <c r="C190" i="3"/>
  <c r="B190" i="3"/>
  <c r="F189" i="3"/>
  <c r="E189" i="3"/>
  <c r="D189" i="3"/>
  <c r="C189" i="3"/>
  <c r="B189" i="3"/>
  <c r="F135" i="3"/>
  <c r="E135" i="3"/>
  <c r="D135" i="3"/>
  <c r="C135" i="3"/>
  <c r="B135" i="3"/>
  <c r="F134" i="3"/>
  <c r="E134" i="3"/>
  <c r="D134" i="3"/>
  <c r="C134" i="3"/>
  <c r="B134" i="3"/>
  <c r="F133" i="3"/>
  <c r="E133" i="3"/>
  <c r="D133" i="3"/>
  <c r="C133" i="3"/>
  <c r="B133" i="3"/>
  <c r="F132" i="3"/>
  <c r="E132" i="3"/>
  <c r="D132" i="3"/>
  <c r="C132" i="3"/>
  <c r="B132" i="3"/>
  <c r="F131" i="3"/>
  <c r="E131" i="3"/>
  <c r="D131" i="3"/>
  <c r="C131" i="3"/>
  <c r="B131" i="3"/>
  <c r="F107" i="3"/>
  <c r="E107" i="3"/>
  <c r="D107" i="3"/>
  <c r="C107" i="3"/>
  <c r="B107" i="3"/>
  <c r="F106" i="3"/>
  <c r="E106" i="3"/>
  <c r="D106" i="3"/>
  <c r="C106" i="3"/>
  <c r="B106" i="3"/>
  <c r="F104" i="3"/>
  <c r="E104" i="3"/>
  <c r="D104" i="3"/>
  <c r="C104" i="3"/>
  <c r="B104" i="3"/>
  <c r="F103" i="3"/>
  <c r="E103" i="3"/>
  <c r="D103" i="3"/>
  <c r="C103" i="3"/>
  <c r="B103" i="3"/>
  <c r="F90" i="3"/>
  <c r="E90" i="3"/>
  <c r="D90" i="3"/>
  <c r="C90" i="3"/>
  <c r="B90" i="3"/>
  <c r="F89" i="3"/>
  <c r="E89" i="3"/>
  <c r="D89" i="3"/>
  <c r="C89" i="3"/>
  <c r="B89" i="3"/>
  <c r="F88" i="3"/>
  <c r="E88" i="3"/>
  <c r="D88" i="3"/>
  <c r="C88" i="3"/>
  <c r="B88" i="3"/>
  <c r="F87" i="3"/>
  <c r="E87" i="3"/>
  <c r="D87" i="3"/>
  <c r="C87" i="3"/>
  <c r="B87" i="3"/>
  <c r="F86" i="3"/>
  <c r="E86" i="3"/>
  <c r="D86" i="3"/>
  <c r="C86" i="3"/>
  <c r="B86" i="3"/>
  <c r="F58" i="3"/>
  <c r="E58" i="3"/>
  <c r="D58" i="3"/>
  <c r="C58" i="3"/>
  <c r="B58" i="3"/>
  <c r="F57" i="3"/>
  <c r="E57" i="3"/>
  <c r="D57" i="3"/>
  <c r="C57" i="3"/>
  <c r="B57" i="3"/>
  <c r="F56" i="3"/>
  <c r="E56" i="3"/>
  <c r="D56" i="3"/>
  <c r="C56" i="3"/>
  <c r="B56" i="3"/>
  <c r="F55" i="3"/>
  <c r="E55" i="3"/>
  <c r="D55" i="3"/>
  <c r="C55" i="3"/>
  <c r="B55" i="3"/>
  <c r="F54" i="3"/>
  <c r="E54" i="3"/>
  <c r="D54" i="3"/>
  <c r="C54" i="3"/>
  <c r="B54" i="3"/>
  <c r="G226" i="3" l="1"/>
  <c r="G227" i="3" s="1"/>
  <c r="G91" i="3"/>
  <c r="G216" i="3"/>
  <c r="G217" i="3" s="1"/>
  <c r="G194" i="3"/>
  <c r="G136" i="3"/>
  <c r="G59" i="3"/>
  <c r="E91" i="3"/>
  <c r="E216" i="3"/>
  <c r="E217" i="3" s="1"/>
  <c r="F216" i="3"/>
  <c r="F217" i="3" s="1"/>
  <c r="F91" i="3"/>
  <c r="B194" i="3"/>
  <c r="D59" i="3"/>
  <c r="B91" i="3"/>
  <c r="D136" i="3"/>
  <c r="E226" i="3"/>
  <c r="E227" i="3" s="1"/>
  <c r="E59" i="3"/>
  <c r="D194" i="3"/>
  <c r="B216" i="3"/>
  <c r="B217" i="3" s="1"/>
  <c r="B59" i="3"/>
  <c r="D91" i="3"/>
  <c r="E194" i="3"/>
  <c r="C216" i="3"/>
  <c r="C217" i="3" s="1"/>
  <c r="F59" i="3"/>
  <c r="C59" i="3"/>
  <c r="F136" i="3"/>
  <c r="B226" i="3"/>
  <c r="B227" i="3" s="1"/>
  <c r="C91" i="3"/>
  <c r="E136" i="3"/>
  <c r="C226" i="3"/>
  <c r="C227" i="3" s="1"/>
  <c r="D226" i="3"/>
  <c r="D227" i="3" s="1"/>
  <c r="F194" i="3"/>
  <c r="C194" i="3"/>
  <c r="D216" i="3"/>
  <c r="D217" i="3" s="1"/>
  <c r="F226" i="3"/>
  <c r="F227" i="3" s="1"/>
  <c r="C136" i="3"/>
  <c r="B136" i="3"/>
  <c r="D159" i="1"/>
  <c r="E159" i="1"/>
  <c r="D160" i="1"/>
  <c r="E160" i="1"/>
  <c r="D161" i="1"/>
  <c r="E161" i="1"/>
  <c r="D162" i="1"/>
  <c r="E162" i="1"/>
  <c r="D163" i="1"/>
  <c r="E163" i="1"/>
  <c r="D100" i="1"/>
  <c r="E100" i="1"/>
  <c r="D101" i="1"/>
  <c r="E101" i="1"/>
  <c r="D102" i="1"/>
  <c r="E102" i="1"/>
  <c r="D103" i="1"/>
  <c r="E103" i="1"/>
  <c r="D104" i="1"/>
  <c r="E104" i="1"/>
  <c r="C101" i="1"/>
  <c r="C102" i="1"/>
  <c r="C103" i="1"/>
  <c r="C104" i="1"/>
  <c r="D70" i="1"/>
  <c r="E70" i="1"/>
  <c r="D71" i="1"/>
  <c r="E71" i="1"/>
  <c r="D73" i="1"/>
  <c r="E73" i="1"/>
  <c r="D74" i="1"/>
  <c r="E74" i="1"/>
  <c r="D53" i="1"/>
  <c r="E53" i="1"/>
  <c r="D54" i="1"/>
  <c r="E54" i="1"/>
  <c r="D55" i="1"/>
  <c r="E55" i="1"/>
  <c r="D56" i="1"/>
  <c r="E56" i="1"/>
  <c r="D57" i="1"/>
  <c r="E57" i="1"/>
  <c r="D21" i="1"/>
  <c r="E21" i="1"/>
  <c r="D22" i="1"/>
  <c r="E22" i="1"/>
  <c r="D23" i="1"/>
  <c r="E23" i="1"/>
  <c r="D24" i="1"/>
  <c r="E24" i="1"/>
  <c r="D25" i="1"/>
  <c r="E25" i="1"/>
  <c r="D180" i="1"/>
  <c r="E180" i="1"/>
  <c r="D181" i="1"/>
  <c r="E181" i="1"/>
  <c r="D182" i="1"/>
  <c r="E182" i="1"/>
  <c r="D183" i="1"/>
  <c r="E183" i="1"/>
  <c r="D184" i="1"/>
  <c r="E184" i="1"/>
  <c r="D190" i="1"/>
  <c r="E190" i="1"/>
  <c r="D191" i="1"/>
  <c r="E191" i="1"/>
  <c r="D192" i="1"/>
  <c r="E192" i="1"/>
  <c r="D193" i="1"/>
  <c r="E193" i="1"/>
  <c r="D194" i="1"/>
  <c r="E194" i="1"/>
  <c r="C180" i="1"/>
  <c r="C181" i="1"/>
  <c r="C182" i="1"/>
  <c r="C183" i="1"/>
  <c r="C184" i="1"/>
  <c r="C190" i="1"/>
  <c r="C191" i="1"/>
  <c r="C192" i="1"/>
  <c r="C193" i="1"/>
  <c r="C194" i="1"/>
  <c r="B194" i="1"/>
  <c r="B193" i="1"/>
  <c r="B192" i="1"/>
  <c r="B191" i="1"/>
  <c r="B190" i="1"/>
  <c r="B184" i="1"/>
  <c r="B183" i="1"/>
  <c r="B182" i="1"/>
  <c r="B181" i="1"/>
  <c r="B180" i="1"/>
  <c r="C159" i="1"/>
  <c r="C160" i="1"/>
  <c r="C161" i="1"/>
  <c r="C162" i="1"/>
  <c r="C163" i="1"/>
  <c r="B163" i="1"/>
  <c r="B162" i="1"/>
  <c r="B161" i="1"/>
  <c r="B160" i="1"/>
  <c r="B159" i="1"/>
  <c r="C100" i="1"/>
  <c r="B104" i="1"/>
  <c r="B103" i="1"/>
  <c r="B102" i="1"/>
  <c r="B101" i="1"/>
  <c r="B100" i="1"/>
  <c r="B25" i="1"/>
  <c r="C25" i="1"/>
  <c r="C57" i="1"/>
  <c r="B57" i="1"/>
  <c r="B74" i="1"/>
  <c r="B73" i="1"/>
  <c r="B71" i="1"/>
  <c r="B70" i="1"/>
  <c r="C53" i="1"/>
  <c r="C54" i="1"/>
  <c r="C55" i="1"/>
  <c r="C56" i="1"/>
  <c r="C21" i="1"/>
  <c r="C22" i="1"/>
  <c r="C23" i="1"/>
  <c r="C24" i="1"/>
  <c r="B53" i="1"/>
  <c r="B55" i="1"/>
  <c r="B56" i="1"/>
  <c r="B54" i="1"/>
  <c r="B22" i="1"/>
  <c r="B23" i="1"/>
  <c r="B24" i="1"/>
  <c r="B21" i="1"/>
  <c r="B13" i="3" l="1"/>
  <c r="B137" i="3"/>
  <c r="C13" i="3"/>
  <c r="C137" i="3"/>
  <c r="D14" i="3"/>
  <c r="D195" i="3"/>
  <c r="B195" i="3"/>
  <c r="B14" i="3"/>
  <c r="G137" i="3"/>
  <c r="G13" i="3"/>
  <c r="E105" i="3"/>
  <c r="E108" i="3" s="1"/>
  <c r="E109" i="3" s="1"/>
  <c r="E13" i="3"/>
  <c r="E137" i="3"/>
  <c r="E14" i="3"/>
  <c r="E195" i="3"/>
  <c r="C14" i="3"/>
  <c r="C195" i="3"/>
  <c r="D13" i="3"/>
  <c r="D137" i="3"/>
  <c r="F13" i="3"/>
  <c r="F137" i="3"/>
  <c r="G14" i="3"/>
  <c r="G195" i="3"/>
  <c r="F14" i="3"/>
  <c r="F195" i="3"/>
  <c r="E10" i="3"/>
  <c r="E60" i="3"/>
  <c r="F11" i="3"/>
  <c r="F92" i="3"/>
  <c r="D92" i="3"/>
  <c r="D11" i="3"/>
  <c r="C92" i="3"/>
  <c r="C11" i="3"/>
  <c r="B10" i="3"/>
  <c r="B60" i="3"/>
  <c r="E92" i="3"/>
  <c r="E11" i="3"/>
  <c r="D60" i="3"/>
  <c r="D10" i="3"/>
  <c r="G11" i="3"/>
  <c r="G92" i="3"/>
  <c r="B11" i="3"/>
  <c r="B92" i="3"/>
  <c r="C60" i="3"/>
  <c r="C10" i="3"/>
  <c r="F10" i="3"/>
  <c r="F60" i="3"/>
  <c r="G10" i="3"/>
  <c r="G60" i="3"/>
  <c r="G105" i="3"/>
  <c r="G108" i="3" s="1"/>
  <c r="B105" i="3"/>
  <c r="B108" i="3" s="1"/>
  <c r="F105" i="3"/>
  <c r="F108" i="3" s="1"/>
  <c r="D105" i="3"/>
  <c r="D108" i="3" s="1"/>
  <c r="C105" i="3"/>
  <c r="C108" i="3" s="1"/>
  <c r="E26" i="1"/>
  <c r="E27" i="1" s="1"/>
  <c r="D195" i="1"/>
  <c r="D196" i="1" s="1"/>
  <c r="D26" i="1"/>
  <c r="D27" i="1" s="1"/>
  <c r="E195" i="1"/>
  <c r="E196" i="1" s="1"/>
  <c r="D164" i="1"/>
  <c r="D165" i="1" s="1"/>
  <c r="E164" i="1"/>
  <c r="E165" i="1" s="1"/>
  <c r="C105" i="1"/>
  <c r="C106" i="1" s="1"/>
  <c r="E105" i="1"/>
  <c r="E106" i="1" s="1"/>
  <c r="D105" i="1"/>
  <c r="D106" i="1" s="1"/>
  <c r="D72" i="1" s="1"/>
  <c r="D75" i="1" s="1"/>
  <c r="D76" i="1" s="1"/>
  <c r="E58" i="1"/>
  <c r="E59" i="1" s="1"/>
  <c r="D58" i="1"/>
  <c r="D59" i="1" s="1"/>
  <c r="E185" i="1"/>
  <c r="E186" i="1" s="1"/>
  <c r="D185" i="1"/>
  <c r="D186" i="1" s="1"/>
  <c r="C185" i="1"/>
  <c r="C186" i="1" s="1"/>
  <c r="C164" i="1"/>
  <c r="C165" i="1" s="1"/>
  <c r="C195" i="1"/>
  <c r="C196" i="1" s="1"/>
  <c r="B185" i="1"/>
  <c r="B186" i="1" s="1"/>
  <c r="B164" i="1"/>
  <c r="B165" i="1" s="1"/>
  <c r="C58" i="1"/>
  <c r="C59" i="1" s="1"/>
  <c r="B105" i="1"/>
  <c r="C26" i="1"/>
  <c r="C27" i="1" s="1"/>
  <c r="B26" i="1"/>
  <c r="B27" i="1" s="1"/>
  <c r="B58" i="1"/>
  <c r="B59" i="1" s="1"/>
  <c r="E12" i="3" l="1"/>
  <c r="F109" i="3"/>
  <c r="F12" i="3"/>
  <c r="G12" i="3"/>
  <c r="G109" i="3"/>
  <c r="D109" i="3"/>
  <c r="D12" i="3"/>
  <c r="C109" i="3"/>
  <c r="C12" i="3"/>
  <c r="B12" i="3"/>
  <c r="B109" i="3"/>
  <c r="E72" i="1"/>
  <c r="E75" i="1" s="1"/>
  <c r="E76" i="1" s="1"/>
  <c r="B106" i="1"/>
  <c r="B72" i="1" s="1"/>
  <c r="B75" i="1" s="1"/>
  <c r="B76" i="1" s="1"/>
  <c r="B195" i="1" l="1"/>
  <c r="B196" i="1" s="1"/>
  <c r="C72" i="1" l="1"/>
  <c r="C71" i="1" l="1"/>
  <c r="C70" i="1"/>
  <c r="C73" i="1"/>
  <c r="C74" i="1"/>
  <c r="C75" i="1" l="1"/>
  <c r="C76" i="1" s="1"/>
</calcChain>
</file>

<file path=xl/comments1.xml><?xml version="1.0" encoding="utf-8"?>
<comments xmlns="http://schemas.openxmlformats.org/spreadsheetml/2006/main">
  <authors>
    <author>Groove</author>
  </authors>
  <commentList>
    <comment ref="B40" authorId="0">
      <text>
        <r>
          <rPr>
            <b/>
            <sz val="9"/>
            <color indexed="81"/>
            <rFont val="Tahoma"/>
            <family val="2"/>
          </rPr>
          <t xml:space="preserve"> Object labels not used in the debug output log.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Object labels not used in the debug output log.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coherent qualifier on image2D result in a parsing error.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coherent qualifier on image2D result in a parsing error.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 xml:space="preserve">dvec4 vertex input generates an error: "unknown opcode modifier"
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dvec4 vertex input generates an error: "unknown opcode modifier"</t>
        </r>
      </text>
    </comment>
    <comment ref="B46" authorId="0">
      <text>
        <r>
          <rPr>
            <b/>
            <sz val="9"/>
            <color indexed="81"/>
            <rFont val="Tahoma"/>
            <family val="2"/>
          </rPr>
          <t>readonly and writeonly qualifiers generates parsing errors</t>
        </r>
      </text>
    </comment>
    <comment ref="B73" authorId="0">
      <text>
        <r>
          <rPr>
            <b/>
            <sz val="9"/>
            <color indexed="81"/>
            <rFont val="Tahoma"/>
            <family val="2"/>
          </rPr>
          <t>Structure for vertex inputs supported</t>
        </r>
      </text>
    </comment>
    <comment ref="C73" authorId="0">
      <text>
        <r>
          <rPr>
            <b/>
            <sz val="9"/>
            <color indexed="81"/>
            <rFont val="Tahoma"/>
            <family val="2"/>
          </rPr>
          <t>Structure for vertex inputs supported</t>
        </r>
      </text>
    </comment>
    <comment ref="D80" authorId="0">
      <text>
        <r>
          <rPr>
            <b/>
            <sz val="9"/>
            <color indexed="81"/>
            <rFont val="Tahoma"/>
            <family val="2"/>
          </rPr>
          <t xml:space="preserve">BPTC online conversions is not/won't be supported
</t>
        </r>
      </text>
    </comment>
    <comment ref="E80" authorId="0">
      <text>
        <r>
          <rPr>
            <b/>
            <sz val="9"/>
            <color indexed="81"/>
            <rFont val="Tahoma"/>
            <family val="2"/>
          </rPr>
          <t xml:space="preserve">BPTC online conversions is not/won't be supported
</t>
        </r>
      </text>
    </comment>
    <comment ref="B84" authorId="0">
      <text>
        <r>
          <rPr>
            <b/>
            <sz val="9"/>
            <color indexed="81"/>
            <rFont val="Tahoma"/>
            <family val="2"/>
          </rPr>
          <t>Convertions with precision qualifiers are not working correctly</t>
        </r>
      </text>
    </comment>
    <comment ref="C84" authorId="0">
      <text>
        <r>
          <rPr>
            <b/>
            <sz val="9"/>
            <color indexed="81"/>
            <rFont val="Tahoma"/>
            <family val="2"/>
          </rPr>
          <t>Convertions with precision qualifiers are not working correctly</t>
        </r>
      </text>
    </comment>
    <comment ref="D84" authorId="0">
      <text>
        <r>
          <rPr>
            <b/>
            <sz val="9"/>
            <color indexed="81"/>
            <rFont val="Tahoma"/>
            <family val="2"/>
          </rPr>
          <t>Allows an implicit cast on texture coordinates parameter</t>
        </r>
      </text>
    </comment>
    <comment ref="E84" authorId="0">
      <text>
        <r>
          <rPr>
            <b/>
            <sz val="9"/>
            <color indexed="81"/>
            <rFont val="Tahoma"/>
            <family val="2"/>
          </rPr>
          <t>Allows an implicit cast on texture coordinates parameter</t>
        </r>
      </text>
    </comment>
    <comment ref="F113" authorId="0">
      <text>
        <r>
          <rPr>
            <b/>
            <sz val="9"/>
            <color indexed="81"/>
            <rFont val="Tahoma"/>
            <family val="2"/>
          </rPr>
          <t xml:space="preserve">Fail to render
</t>
        </r>
      </text>
    </comment>
    <comment ref="F114" authorId="0">
      <text>
        <r>
          <rPr>
            <b/>
            <sz val="9"/>
            <color indexed="81"/>
            <rFont val="Tahoma"/>
            <family val="2"/>
          </rPr>
          <t xml:space="preserve">The rendering is corrupt
</t>
        </r>
      </text>
    </comment>
    <comment ref="F116" authorId="0">
      <text>
        <r>
          <rPr>
            <b/>
            <sz val="9"/>
            <color indexed="81"/>
            <rFont val="Tahoma"/>
            <family val="2"/>
          </rPr>
          <t xml:space="preserve">The rendering is corrupt
</t>
        </r>
      </text>
    </comment>
    <comment ref="F117" authorId="0">
      <text>
        <r>
          <rPr>
            <b/>
            <sz val="9"/>
            <color indexed="81"/>
            <rFont val="Tahoma"/>
            <family val="2"/>
          </rPr>
          <t xml:space="preserve">The rendering is corrupt
</t>
        </r>
      </text>
    </comment>
    <comment ref="F119" authorId="0">
      <text>
        <r>
          <rPr>
            <b/>
            <sz val="9"/>
            <color indexed="81"/>
            <rFont val="Tahoma"/>
            <family val="2"/>
          </rPr>
          <t xml:space="preserve">Zoming and rotating the quad shows tessellated triangle disappearing
</t>
        </r>
      </text>
    </comment>
    <comment ref="G119" authorId="0">
      <text>
        <r>
          <rPr>
            <b/>
            <sz val="9"/>
            <color indexed="81"/>
            <rFont val="Tahoma"/>
            <family val="2"/>
          </rPr>
          <t>One of the two quad is not displayed</t>
        </r>
      </text>
    </comment>
    <comment ref="D122" authorId="0">
      <text>
        <r>
          <rPr>
            <b/>
            <sz val="9"/>
            <color indexed="81"/>
            <rFont val="Tahoma"/>
            <family val="2"/>
          </rPr>
          <t>Unable to call directly a subroutine</t>
        </r>
      </text>
    </comment>
    <comment ref="E122" authorId="0">
      <text>
        <r>
          <rPr>
            <b/>
            <sz val="9"/>
            <color indexed="81"/>
            <rFont val="Tahoma"/>
            <family val="2"/>
          </rPr>
          <t xml:space="preserve">BPTC online conversions is not/won't be supported
</t>
        </r>
      </text>
    </comment>
    <comment ref="B129" authorId="0">
      <text>
        <r>
          <rPr>
            <b/>
            <sz val="9"/>
            <color indexed="81"/>
            <rFont val="Tahoma"/>
            <family val="2"/>
          </rPr>
          <t>EXT_transform_feedback extension string missing</t>
        </r>
      </text>
    </comment>
    <comment ref="C129" authorId="0">
      <text>
        <r>
          <rPr>
            <b/>
            <sz val="9"/>
            <color indexed="81"/>
            <rFont val="Tahoma"/>
            <family val="2"/>
          </rPr>
          <t>EXT_transform_feedback extension string missing</t>
        </r>
      </text>
    </comment>
    <comment ref="B130" authorId="0">
      <text>
        <r>
          <rPr>
            <b/>
            <sz val="9"/>
            <color indexed="81"/>
            <rFont val="Tahoma"/>
            <family val="2"/>
          </rPr>
          <t>layout(triangles) in; declaration is required by the specification</t>
        </r>
      </text>
    </comment>
    <comment ref="C130" authorId="0">
      <text>
        <r>
          <rPr>
            <b/>
            <sz val="9"/>
            <color indexed="81"/>
            <rFont val="Tahoma"/>
            <family val="2"/>
          </rPr>
          <t xml:space="preserve">layout(triangles) in; declaration is required by the specification
</t>
        </r>
      </text>
    </comment>
    <comment ref="F141" authorId="0">
      <text>
        <r>
          <rPr>
            <b/>
            <sz val="9"/>
            <color indexed="81"/>
            <rFont val="Tahoma"/>
            <family val="2"/>
          </rPr>
          <t xml:space="preserve">Per framebuffer color mask are not functional
</t>
        </r>
      </text>
    </comment>
    <comment ref="F152" authorId="0">
      <text>
        <r>
          <rPr>
            <b/>
            <sz val="9"/>
            <color indexed="81"/>
            <rFont val="Tahoma"/>
            <family val="2"/>
          </rPr>
          <t xml:space="preserve">Layered rendering is not functional
</t>
        </r>
      </text>
    </comment>
    <comment ref="F156" authorId="0">
      <text>
        <r>
          <rPr>
            <b/>
            <sz val="9"/>
            <color indexed="81"/>
            <rFont val="Tahoma"/>
            <family val="2"/>
          </rPr>
          <t xml:space="preserve">Rendering to multiple color attachment seems defective when each attachment is a different texture object
</t>
        </r>
      </text>
    </comment>
    <comment ref="B162" authorId="0">
      <text>
        <r>
          <rPr>
            <b/>
            <sz val="9"/>
            <color indexed="81"/>
            <rFont val="Tahoma"/>
            <family val="2"/>
          </rPr>
          <t>Pop free clipping</t>
        </r>
      </text>
    </comment>
    <comment ref="C162" authorId="0">
      <text>
        <r>
          <rPr>
            <b/>
            <sz val="9"/>
            <color indexed="81"/>
            <rFont val="Tahoma"/>
            <family val="2"/>
          </rPr>
          <t>Pop free clipping</t>
        </r>
      </text>
    </comment>
    <comment ref="F162" authorId="0">
      <text>
        <r>
          <rPr>
            <b/>
            <sz val="9"/>
            <color indexed="81"/>
            <rFont val="Tahoma"/>
            <family val="2"/>
          </rPr>
          <t xml:space="preserve">Scissor test is performed at the center of the point sprite only, not each fragment of the point.
</t>
        </r>
      </text>
    </comment>
    <comment ref="F171" authorId="0">
      <text>
        <r>
          <rPr>
            <b/>
            <sz val="9"/>
            <color indexed="81"/>
            <rFont val="Tahoma"/>
            <family val="2"/>
          </rPr>
          <t xml:space="preserve">The GLSL compiler generates the error: "'structure' : samplers cannot be structure or block members"
</t>
        </r>
      </text>
    </comment>
    <comment ref="F176" authorId="0">
      <text>
        <r>
          <rPr>
            <b/>
            <sz val="9"/>
            <color indexed="81"/>
            <rFont val="Tahoma"/>
            <family val="2"/>
          </rPr>
          <t>GLSL compiler results an invalid warning, GLSL version are not deprecated in core profile</t>
        </r>
      </text>
    </comment>
    <comment ref="G176" authorId="0">
      <text>
        <r>
          <rPr>
            <b/>
            <sz val="9"/>
            <color indexed="81"/>
            <rFont val="Tahoma"/>
            <family val="2"/>
          </rPr>
          <t>GLSL compiler results an invalid warning, GLSL version are not deprecated in core profile</t>
        </r>
      </text>
    </comment>
    <comment ref="B182" authorId="0">
      <text>
        <r>
          <rPr>
            <b/>
            <sz val="9"/>
            <color indexed="81"/>
            <rFont val="Tahoma"/>
            <family val="2"/>
          </rPr>
          <t>EXT_texture_snorm string missing</t>
        </r>
      </text>
    </comment>
    <comment ref="C182" authorId="0">
      <text>
        <r>
          <rPr>
            <b/>
            <sz val="9"/>
            <color indexed="81"/>
            <rFont val="Tahoma"/>
            <family val="2"/>
          </rPr>
          <t>EXT_texture_snorm string missing</t>
        </r>
      </text>
    </comment>
    <comment ref="F187" authorId="0">
      <text>
        <r>
          <rPr>
            <b/>
            <sz val="9"/>
            <color indexed="81"/>
            <rFont val="Tahoma"/>
            <family val="2"/>
          </rPr>
          <t xml:space="preserve">glGetActiveUniform fails to return correct results
</t>
        </r>
      </text>
    </comment>
    <comment ref="B198" authorId="0">
      <text>
        <r>
          <rPr>
            <b/>
            <sz val="9"/>
            <color indexed="81"/>
            <rFont val="Tahoma"/>
            <family val="2"/>
          </rPr>
          <t xml:space="preserve">dvec4 vertex input generates an error: "unknown opcode modifier"
</t>
        </r>
      </text>
    </comment>
    <comment ref="D199" authorId="0">
      <text>
        <r>
          <rPr>
            <b/>
            <sz val="9"/>
            <color indexed="81"/>
            <rFont val="Tahoma"/>
            <family val="2"/>
          </rPr>
          <t>GL_NV_gpu_shader5 not supported</t>
        </r>
      </text>
    </comment>
    <comment ref="E199" authorId="0">
      <text>
        <r>
          <rPr>
            <b/>
            <sz val="9"/>
            <color indexed="81"/>
            <rFont val="Tahoma"/>
            <family val="2"/>
          </rPr>
          <t>GL_NV_gpu_shader5 not supported</t>
        </r>
      </text>
    </comment>
    <comment ref="F199" authorId="0">
      <text>
        <r>
          <rPr>
            <b/>
            <sz val="9"/>
            <color indexed="81"/>
            <rFont val="Tahoma"/>
            <family val="2"/>
          </rPr>
          <t>GL_NV_gpu_shader5 not supported</t>
        </r>
      </text>
    </comment>
    <comment ref="B203" authorId="0">
      <text>
        <r>
          <rPr>
            <b/>
            <sz val="9"/>
            <color indexed="81"/>
            <rFont val="Tahoma"/>
            <family val="2"/>
          </rPr>
          <t xml:space="preserve">dvec4 vertex input generates an error: "unknown opcode modifier"
</t>
        </r>
      </text>
    </comment>
    <comment ref="B205" authorId="0">
      <text>
        <r>
          <rPr>
            <b/>
            <sz val="9"/>
            <color indexed="81"/>
            <rFont val="Tahoma"/>
            <family val="2"/>
          </rPr>
          <t xml:space="preserve">dvec4 vertex input generates an error: "unknown opcode modifier"
</t>
        </r>
      </text>
    </comment>
  </commentList>
</comments>
</file>

<file path=xl/comments2.xml><?xml version="1.0" encoding="utf-8"?>
<comments xmlns="http://schemas.openxmlformats.org/spreadsheetml/2006/main">
  <authors>
    <author>Groove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 xml:space="preserve"> Object labels not used in the debug output log.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Object labels not used in the debug output log.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coherent qualifier on image2D result in a parsing error.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coherent qualifier on image2D result in a parsing error.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 xml:space="preserve">dvec4 vertex input generates an error: "unknown opcode modifier"
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dvec4 vertex input generates an error: "unknown opcode modifier"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readonly and writeonly qualifiers generates parsing errors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Structure for vertex inputs supported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Structure for vertex inputs supported</t>
        </r>
      </text>
    </comment>
    <comment ref="D47" authorId="0">
      <text>
        <r>
          <rPr>
            <b/>
            <sz val="9"/>
            <color indexed="81"/>
            <rFont val="Tahoma"/>
            <family val="2"/>
          </rPr>
          <t xml:space="preserve">BPTC online conversions is not/won't be supported
</t>
        </r>
      </text>
    </comment>
    <comment ref="E47" authorId="0">
      <text>
        <r>
          <rPr>
            <b/>
            <sz val="9"/>
            <color indexed="81"/>
            <rFont val="Tahoma"/>
            <family val="2"/>
          </rPr>
          <t xml:space="preserve">BPTC online conversions is not/won't be supported
</t>
        </r>
      </text>
    </comment>
    <comment ref="B51" authorId="0">
      <text>
        <r>
          <rPr>
            <b/>
            <sz val="9"/>
            <color indexed="81"/>
            <rFont val="Tahoma"/>
            <family val="2"/>
          </rPr>
          <t>Convertions with precision qualifiers are not working correctly</t>
        </r>
      </text>
    </comment>
    <comment ref="C51" authorId="0">
      <text>
        <r>
          <rPr>
            <b/>
            <sz val="9"/>
            <color indexed="81"/>
            <rFont val="Tahoma"/>
            <family val="2"/>
          </rPr>
          <t>Convertions with precision qualifiers are not working correctly</t>
        </r>
      </text>
    </comment>
    <comment ref="D51" authorId="0">
      <text>
        <r>
          <rPr>
            <b/>
            <sz val="9"/>
            <color indexed="81"/>
            <rFont val="Tahoma"/>
            <family val="2"/>
          </rPr>
          <t>Allows an implicit cast on texture coordinates parameter</t>
        </r>
      </text>
    </comment>
    <comment ref="E51" authorId="0">
      <text>
        <r>
          <rPr>
            <b/>
            <sz val="9"/>
            <color indexed="81"/>
            <rFont val="Tahoma"/>
            <family val="2"/>
          </rPr>
          <t>Allows an implicit cast on texture coordinates parameter</t>
        </r>
      </text>
    </comment>
    <comment ref="D96" authorId="0">
      <text>
        <r>
          <rPr>
            <b/>
            <sz val="9"/>
            <color indexed="81"/>
            <rFont val="Tahoma"/>
            <family val="2"/>
          </rPr>
          <t>Unable to call directly a subroutine</t>
        </r>
      </text>
    </comment>
    <comment ref="E96" authorId="0">
      <text>
        <r>
          <rPr>
            <b/>
            <sz val="9"/>
            <color indexed="81"/>
            <rFont val="Tahoma"/>
            <family val="2"/>
          </rPr>
          <t xml:space="preserve">BPTC online conversions is not/won't be supported
</t>
        </r>
      </text>
    </comment>
    <comment ref="B98" authorId="0">
      <text>
        <r>
          <rPr>
            <b/>
            <sz val="9"/>
            <color indexed="81"/>
            <rFont val="Tahoma"/>
            <family val="2"/>
          </rPr>
          <t>EXT_transform_feedback extension string missing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>EXT_transform_feedback extension string missing</t>
        </r>
      </text>
    </comment>
    <comment ref="B99" authorId="0">
      <text>
        <r>
          <rPr>
            <b/>
            <sz val="9"/>
            <color indexed="81"/>
            <rFont val="Tahoma"/>
            <family val="2"/>
          </rPr>
          <t>layout(triangles) in; declaration is required by the specification</t>
        </r>
      </text>
    </comment>
    <comment ref="C99" authorId="0">
      <text>
        <r>
          <rPr>
            <b/>
            <sz val="9"/>
            <color indexed="81"/>
            <rFont val="Tahoma"/>
            <family val="2"/>
          </rPr>
          <t xml:space="preserve">layout(triangles) in; declaration is required by the specification
</t>
        </r>
      </text>
    </comment>
    <comment ref="D99" authorId="0">
      <text>
        <r>
          <rPr>
            <b/>
            <sz val="9"/>
            <color indexed="81"/>
            <rFont val="Tahoma"/>
            <family val="2"/>
          </rPr>
          <t>layout(triangles) in; declaration is required by the specification</t>
        </r>
      </text>
    </comment>
    <comment ref="B132" authorId="0">
      <text>
        <r>
          <rPr>
            <b/>
            <sz val="9"/>
            <color indexed="81"/>
            <rFont val="Tahoma"/>
            <family val="2"/>
          </rPr>
          <t>Pop free clipping</t>
        </r>
      </text>
    </comment>
    <comment ref="C132" authorId="0">
      <text>
        <r>
          <rPr>
            <b/>
            <sz val="9"/>
            <color indexed="81"/>
            <rFont val="Tahoma"/>
            <family val="2"/>
          </rPr>
          <t>Pop free clipping</t>
        </r>
      </text>
    </comment>
    <comment ref="B152" authorId="0">
      <text>
        <r>
          <rPr>
            <b/>
            <sz val="9"/>
            <color indexed="81"/>
            <rFont val="Tahoma"/>
            <family val="2"/>
          </rPr>
          <t>EXT_texture_snorm string missing</t>
        </r>
      </text>
    </comment>
    <comment ref="C152" authorId="0">
      <text>
        <r>
          <rPr>
            <b/>
            <sz val="9"/>
            <color indexed="81"/>
            <rFont val="Tahoma"/>
            <family val="2"/>
          </rPr>
          <t>EXT_texture_snorm string missing</t>
        </r>
      </text>
    </comment>
    <comment ref="B168" authorId="0">
      <text>
        <r>
          <rPr>
            <b/>
            <sz val="9"/>
            <color indexed="81"/>
            <rFont val="Tahoma"/>
            <family val="2"/>
          </rPr>
          <t xml:space="preserve">dvec4 vertex input generates an error: "unknown opcode modifier"
</t>
        </r>
      </text>
    </comment>
    <comment ref="B172" authorId="0">
      <text>
        <r>
          <rPr>
            <b/>
            <sz val="9"/>
            <color indexed="81"/>
            <rFont val="Tahoma"/>
            <family val="2"/>
          </rPr>
          <t xml:space="preserve">dvec4 vertex input generates an error: "unknown opcode modifier"
</t>
        </r>
      </text>
    </comment>
    <comment ref="B174" authorId="0">
      <text>
        <r>
          <rPr>
            <b/>
            <sz val="9"/>
            <color indexed="81"/>
            <rFont val="Tahoma"/>
            <family val="2"/>
          </rPr>
          <t xml:space="preserve">dvec4 vertex input generates an error: "unknown opcode modifier"
</t>
        </r>
      </text>
    </comment>
  </commentList>
</comments>
</file>

<file path=xl/sharedStrings.xml><?xml version="1.0" encoding="utf-8"?>
<sst xmlns="http://schemas.openxmlformats.org/spreadsheetml/2006/main" count="1476" uniqueCount="170">
  <si>
    <t>gl-430-texture-view</t>
  </si>
  <si>
    <t>gl-430-texture-storage</t>
  </si>
  <si>
    <t>gl-430-texture-query</t>
  </si>
  <si>
    <t>gl-430-texture-copy</t>
  </si>
  <si>
    <t>gl-430-texture-bufer</t>
  </si>
  <si>
    <t>NVIDIA</t>
  </si>
  <si>
    <t>Pass</t>
  </si>
  <si>
    <t>Fail</t>
  </si>
  <si>
    <t>%</t>
  </si>
  <si>
    <t>gl-430-program-subroutine</t>
  </si>
  <si>
    <t>OpenGL ES 2.0</t>
  </si>
  <si>
    <t>es-200-draw-elements</t>
  </si>
  <si>
    <t>OpenGL 3.3</t>
  </si>
  <si>
    <t>gl-330-alpha-coverage</t>
  </si>
  <si>
    <t>gl-330-blend-index</t>
  </si>
  <si>
    <t>gl-330-blend-rtt</t>
  </si>
  <si>
    <t>gl-330-buffer-type</t>
  </si>
  <si>
    <t>gl-330-buffer-uniform</t>
  </si>
  <si>
    <t>gl-330-buffer-uniform-shared</t>
  </si>
  <si>
    <t>gl-330-buffer-update</t>
  </si>
  <si>
    <t>gl-330-draw-base-vertex</t>
  </si>
  <si>
    <t>gl-330-draw-instanced</t>
  </si>
  <si>
    <t>gl-330-draw-instanced-array</t>
  </si>
  <si>
    <t>gl-330-draw-multiple</t>
  </si>
  <si>
    <t>gl-330-draw-without-vertex-attrib</t>
  </si>
  <si>
    <t>gl-330-fbo-blit</t>
  </si>
  <si>
    <t>gl-330-fbo-layered</t>
  </si>
  <si>
    <t>gl-330-fbo-mipmaps</t>
  </si>
  <si>
    <t>gl-330-fbo-multisample</t>
  </si>
  <si>
    <t>gl-330-fbo-multisample-explicit</t>
  </si>
  <si>
    <t>gl-330-fbo-multisample-explicit-nv</t>
  </si>
  <si>
    <t>gl-330-fbo-rtt</t>
  </si>
  <si>
    <t>gl-330-fbo-rtt-texture-array</t>
  </si>
  <si>
    <t>gl-330-fbo-srgb</t>
  </si>
  <si>
    <t>gl-330-glsl-discard</t>
  </si>
  <si>
    <t>gl-330-primitive-front-face</t>
  </si>
  <si>
    <t>gl-330-primitive-point</t>
  </si>
  <si>
    <t>gl-330-primitive-point-sprite</t>
  </si>
  <si>
    <t>gl-330-primitive-smooth-shading</t>
  </si>
  <si>
    <t>gl-330-query-conditional</t>
  </si>
  <si>
    <t>gl-330-query-occlusion</t>
  </si>
  <si>
    <t>gl-330-query-timer</t>
  </si>
  <si>
    <t>gl-330-rasterizer-viewport</t>
  </si>
  <si>
    <t>gl-330-sampler-anisotropy-ext</t>
  </si>
  <si>
    <t>gl-330-sampler-fetch</t>
  </si>
  <si>
    <t>gl-330-sampler-filter</t>
  </si>
  <si>
    <t>gl-330-sampler-object</t>
  </si>
  <si>
    <t>gl-330-sampler-offset</t>
  </si>
  <si>
    <t>gl-330-sampler-wrap</t>
  </si>
  <si>
    <t>gl-330-sync</t>
  </si>
  <si>
    <t>gl-330-test-scissor</t>
  </si>
  <si>
    <t>gl-330-texture-2d</t>
  </si>
  <si>
    <t>gl-330-texture-3d</t>
  </si>
  <si>
    <t>gl-330-texture-array</t>
  </si>
  <si>
    <t>gl-330-texture-buffer</t>
  </si>
  <si>
    <t>gl-330-texture-compressed-ext</t>
  </si>
  <si>
    <t>gl-330-texture-cube</t>
  </si>
  <si>
    <t>gl-330-texture-format</t>
  </si>
  <si>
    <t>gl-330-texture-pixel-store</t>
  </si>
  <si>
    <t>gl-330-texture-rect</t>
  </si>
  <si>
    <t>gl-330-texture-streaming</t>
  </si>
  <si>
    <t>gl-330-texture-swizzle</t>
  </si>
  <si>
    <t>gl-330-transform-feedback-interleaved</t>
  </si>
  <si>
    <t>gl-330-transform-feedback-separated</t>
  </si>
  <si>
    <t>OpenGL 4.0</t>
  </si>
  <si>
    <t>gl-400-blend-rtt</t>
  </si>
  <si>
    <t>gl-400-buffer-uniform</t>
  </si>
  <si>
    <t>gl-400-draw-indirect</t>
  </si>
  <si>
    <t>gl-400-fbo-layered</t>
  </si>
  <si>
    <t>gl-400-fbo-multisample</t>
  </si>
  <si>
    <t>gl-400-fbo-rtt</t>
  </si>
  <si>
    <t>gl-400-fbo-rtt-texture-array</t>
  </si>
  <si>
    <t>gl-400-primitive-instanced</t>
  </si>
  <si>
    <t>gl-400-primitive-smooth-shading</t>
  </si>
  <si>
    <t>gl-400-primitive-tessellation</t>
  </si>
  <si>
    <t>gl-400-program-64</t>
  </si>
  <si>
    <t>gl-400-program-subroutine</t>
  </si>
  <si>
    <t>gl-400-program-varying-blocks</t>
  </si>
  <si>
    <t>gl-400-program-varying-structs</t>
  </si>
  <si>
    <t>gl-400-sampler-array</t>
  </si>
  <si>
    <t>gl-400-sampler-fetch</t>
  </si>
  <si>
    <t>gl-400-sampler-gather</t>
  </si>
  <si>
    <t>gl-400-texture-buffer-rgb</t>
  </si>
  <si>
    <t>gl-400-transform-feedback-object</t>
  </si>
  <si>
    <t>gl-400-transform-feedback-stream</t>
  </si>
  <si>
    <t>OpenGL 4.1</t>
  </si>
  <si>
    <t>gl-410-fbo-layered</t>
  </si>
  <si>
    <t>gl-410-primitive-instanced</t>
  </si>
  <si>
    <t>gl-410-primitive-tessellation-2</t>
  </si>
  <si>
    <t>gl-410-primitive-tessellation-5</t>
  </si>
  <si>
    <t>gl-410-program-64</t>
  </si>
  <si>
    <t>gl-410-program-binary</t>
  </si>
  <si>
    <t>gl-410-program-separate</t>
  </si>
  <si>
    <t>gl-410-sampler-custom</t>
  </si>
  <si>
    <t>gl-420-atomic-counter</t>
  </si>
  <si>
    <t>gl-420-blend-op-amd</t>
  </si>
  <si>
    <t>gl-420-buffer-pinned-amd</t>
  </si>
  <si>
    <t>gl-420-buffer-uniform</t>
  </si>
  <si>
    <t>gl-420-clipping</t>
  </si>
  <si>
    <t>gl-420-debug-output</t>
  </si>
  <si>
    <t>gl-420-draw-base-instance</t>
  </si>
  <si>
    <t>gl-420-draw-image-space-rendering</t>
  </si>
  <si>
    <t>OpenGL 4.2</t>
  </si>
  <si>
    <t>gl-420-fbo</t>
  </si>
  <si>
    <t>gl-420-fbo-layered-amd</t>
  </si>
  <si>
    <t>gl-420-fbo-multisample-dsa-nv</t>
  </si>
  <si>
    <t>gl-420-fbo-multisample-position-amd</t>
  </si>
  <si>
    <t>gl-420-fbo-srgb-decode-ext</t>
  </si>
  <si>
    <t>gl-420-image-load</t>
  </si>
  <si>
    <t>gl-420-image-store</t>
  </si>
  <si>
    <t>gl-420-image-unpack</t>
  </si>
  <si>
    <t>gl-420-interface-matching</t>
  </si>
  <si>
    <t>gl-420-memory-barrier</t>
  </si>
  <si>
    <t>gl-420-picking</t>
  </si>
  <si>
    <t>gl-420-primitive-bindless-nv</t>
  </si>
  <si>
    <t>gl-420-primitive-line-aa</t>
  </si>
  <si>
    <t>gl-420-sampler-fetch</t>
  </si>
  <si>
    <t>gl-420-test-depth-clamp-separate-amd</t>
  </si>
  <si>
    <t>gl-420-test-depth-conservative</t>
  </si>
  <si>
    <t>gl-420-texture-bindless-nv</t>
  </si>
  <si>
    <t>gl-420-texture-compressed</t>
  </si>
  <si>
    <t>gl-420-texture-conversion</t>
  </si>
  <si>
    <t>gl-420-texture-cube</t>
  </si>
  <si>
    <t>gl-420-texture-pixel-store</t>
  </si>
  <si>
    <t>gl-420-texture-shadow</t>
  </si>
  <si>
    <t>gl-420-texture-sparse-amd</t>
  </si>
  <si>
    <t>gl-420-texture-storage</t>
  </si>
  <si>
    <t>gl-420-transform-feedback-instanced</t>
  </si>
  <si>
    <t>OpenGL 4.3</t>
  </si>
  <si>
    <t>gl-430-atomic-counter</t>
  </si>
  <si>
    <t>gl-430-debug</t>
  </si>
  <si>
    <t>gl-430-direct-state-access-ext</t>
  </si>
  <si>
    <t>gl-430-draw-without-vertex-attrib</t>
  </si>
  <si>
    <t>gl-430-image-sampling</t>
  </si>
  <si>
    <t>gl-430-image-store</t>
  </si>
  <si>
    <t>gl-430-interface-matching</t>
  </si>
  <si>
    <t>gl-430-multi-draw-indirect</t>
  </si>
  <si>
    <t>gl-430-program-compute</t>
  </si>
  <si>
    <t>gl-430-program-compute-image</t>
  </si>
  <si>
    <t>Sub-Total</t>
  </si>
  <si>
    <t>Workaround</t>
  </si>
  <si>
    <t>310.64</t>
  </si>
  <si>
    <t>310.33</t>
  </si>
  <si>
    <t>Ok but not conform</t>
  </si>
  <si>
    <t>Ok</t>
  </si>
  <si>
    <t>Untested</t>
  </si>
  <si>
    <t>Extensions</t>
  </si>
  <si>
    <t>Vendor</t>
  </si>
  <si>
    <t>Drivers version</t>
  </si>
  <si>
    <t>Release date</t>
  </si>
  <si>
    <t>Intel</t>
  </si>
  <si>
    <t>AMD</t>
  </si>
  <si>
    <t>12.11 beta 11</t>
  </si>
  <si>
    <t>12.11 beta 4</t>
  </si>
  <si>
    <t>15.28.10.2897</t>
  </si>
  <si>
    <t>gl-400-subroutine</t>
  </si>
  <si>
    <t>gl-400-sampler-array-nv</t>
  </si>
  <si>
    <t>Samples versions</t>
  </si>
  <si>
    <t>4.3.0.3</t>
  </si>
  <si>
    <t>4.3.1.0</t>
  </si>
  <si>
    <t>15.31.64.2885</t>
  </si>
  <si>
    <t>Summary</t>
  </si>
  <si>
    <t>NVIDIA 310.33</t>
  </si>
  <si>
    <t>NVIDIA 310.64</t>
  </si>
  <si>
    <t>AMD 12.11 b4</t>
  </si>
  <si>
    <t>AMD 12.11 b11</t>
  </si>
  <si>
    <t>Intel 15.28.10.2897</t>
  </si>
  <si>
    <t>Intel 15.31.64.2885</t>
  </si>
  <si>
    <t>G-Truc Creation</t>
  </si>
  <si>
    <t>OpenGL Status - December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</si>
</sst>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1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b/>
      <u/>
      <sz val="11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80FF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080"/>
        <bgColor indexed="64"/>
      </patternFill>
    </fill>
    <fill>
      <patternFill patternType="solid">
        <fgColor rgb="FFFFFF8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2" fillId="0" borderId="0" applyFill="0" applyBorder="0" applyAlignment="0" applyProtection="0"/>
    <xf numFmtId="164" fontId="2" fillId="0" borderId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 applyBorder="1"/>
    <xf numFmtId="0" fontId="0" fillId="0" borderId="3" xfId="0" applyBorder="1"/>
    <xf numFmtId="0" fontId="1" fillId="2" borderId="0" xfId="1" applyFill="1" applyBorder="1" applyAlignment="1">
      <alignment horizontal="center" wrapText="1"/>
    </xf>
    <xf numFmtId="0" fontId="0" fillId="5" borderId="0" xfId="0" applyFill="1" applyBorder="1"/>
    <xf numFmtId="9" fontId="0" fillId="0" borderId="4" xfId="0" applyNumberFormat="1" applyBorder="1"/>
    <xf numFmtId="0" fontId="1" fillId="4" borderId="0" xfId="1" applyFill="1" applyBorder="1" applyAlignment="1">
      <alignment horizontal="center" wrapText="1"/>
    </xf>
    <xf numFmtId="0" fontId="4" fillId="3" borderId="0" xfId="1" applyFont="1" applyFill="1" applyBorder="1" applyAlignment="1">
      <alignment horizontal="center" wrapText="1"/>
    </xf>
    <xf numFmtId="0" fontId="1" fillId="3" borderId="0" xfId="1" applyFill="1" applyBorder="1" applyAlignment="1">
      <alignment horizontal="center" wrapText="1"/>
    </xf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0" borderId="5" xfId="0" applyBorder="1"/>
    <xf numFmtId="0" fontId="0" fillId="0" borderId="2" xfId="0" applyBorder="1"/>
    <xf numFmtId="0" fontId="0" fillId="0" borderId="1" xfId="0" applyBorder="1"/>
    <xf numFmtId="9" fontId="0" fillId="0" borderId="5" xfId="0" applyNumberFormat="1" applyBorder="1"/>
    <xf numFmtId="14" fontId="0" fillId="0" borderId="0" xfId="0" applyNumberFormat="1" applyBorder="1"/>
    <xf numFmtId="0" fontId="0" fillId="0" borderId="4" xfId="0" applyBorder="1"/>
    <xf numFmtId="0" fontId="0" fillId="0" borderId="1" xfId="0" applyFill="1" applyBorder="1"/>
    <xf numFmtId="9" fontId="0" fillId="0" borderId="0" xfId="0" applyNumberFormat="1" applyBorder="1"/>
    <xf numFmtId="0" fontId="1" fillId="2" borderId="1" xfId="1" applyFill="1" applyBorder="1" applyAlignment="1">
      <alignment horizontal="center" wrapText="1"/>
    </xf>
    <xf numFmtId="0" fontId="1" fillId="4" borderId="1" xfId="1" applyFill="1" applyBorder="1" applyAlignment="1">
      <alignment horizontal="center" wrapText="1"/>
    </xf>
    <xf numFmtId="0" fontId="0" fillId="0" borderId="0" xfId="0" applyFill="1" applyBorder="1"/>
    <xf numFmtId="0" fontId="1" fillId="0" borderId="0" xfId="1" applyFill="1" applyBorder="1" applyAlignment="1">
      <alignment horizontal="center" wrapText="1"/>
    </xf>
    <xf numFmtId="9" fontId="0" fillId="0" borderId="2" xfId="0" applyNumberFormat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Border="1"/>
    <xf numFmtId="0" fontId="1" fillId="2" borderId="6" xfId="1" applyFill="1" applyBorder="1" applyAlignment="1">
      <alignment horizontal="center" wrapText="1"/>
    </xf>
    <xf numFmtId="0" fontId="1" fillId="0" borderId="0" xfId="1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3" xfId="1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8" fillId="0" borderId="0" xfId="4" applyFont="1" applyAlignment="1">
      <alignment horizontal="center"/>
    </xf>
  </cellXfs>
  <cellStyles count="5">
    <cellStyle name="Comma 2" xfId="3"/>
    <cellStyle name="Hyperlink" xfId="4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80"/>
      <color rgb="FFFFC080"/>
      <color rgb="FFFF8080"/>
      <color rgb="FFFFC0C0"/>
      <color rgb="FF80FF80"/>
      <color rgb="FFC0FF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'2012-12'!$B$9</c:f>
              <c:strCache>
                <c:ptCount val="1"/>
                <c:pt idx="0">
                  <c:v>NVIDIA 310.33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'2012-12'!$A$10:$A$14</c:f>
              <c:strCache>
                <c:ptCount val="5"/>
                <c:pt idx="0">
                  <c:v>OpenGL 4.3</c:v>
                </c:pt>
                <c:pt idx="1">
                  <c:v>OpenGL 4.2</c:v>
                </c:pt>
                <c:pt idx="2">
                  <c:v>OpenGL 4.1</c:v>
                </c:pt>
                <c:pt idx="3">
                  <c:v>OpenGL 4.0</c:v>
                </c:pt>
                <c:pt idx="4">
                  <c:v>OpenGL 3.3</c:v>
                </c:pt>
              </c:strCache>
            </c:strRef>
          </c:cat>
          <c:val>
            <c:numRef>
              <c:f>'2012-12'!$B$10:$B$14</c:f>
              <c:numCache>
                <c:formatCode>0%</c:formatCode>
                <c:ptCount val="5"/>
                <c:pt idx="0">
                  <c:v>0.73333333333333328</c:v>
                </c:pt>
                <c:pt idx="1">
                  <c:v>0.95454545454545459</c:v>
                </c:pt>
                <c:pt idx="2">
                  <c:v>0.88888888888888884</c:v>
                </c:pt>
                <c:pt idx="3">
                  <c:v>0.94736842105263153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'2012-12'!$C$9</c:f>
              <c:strCache>
                <c:ptCount val="1"/>
                <c:pt idx="0">
                  <c:v>NVIDIA 310.64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strRef>
              <c:f>'2012-12'!$A$10:$A$14</c:f>
              <c:strCache>
                <c:ptCount val="5"/>
                <c:pt idx="0">
                  <c:v>OpenGL 4.3</c:v>
                </c:pt>
                <c:pt idx="1">
                  <c:v>OpenGL 4.2</c:v>
                </c:pt>
                <c:pt idx="2">
                  <c:v>OpenGL 4.1</c:v>
                </c:pt>
                <c:pt idx="3">
                  <c:v>OpenGL 4.0</c:v>
                </c:pt>
                <c:pt idx="4">
                  <c:v>OpenGL 3.3</c:v>
                </c:pt>
              </c:strCache>
            </c:strRef>
          </c:cat>
          <c:val>
            <c:numRef>
              <c:f>'2012-12'!$C$10:$C$14</c:f>
              <c:numCache>
                <c:formatCode>0%</c:formatCode>
                <c:ptCount val="5"/>
                <c:pt idx="0">
                  <c:v>0.8</c:v>
                </c:pt>
                <c:pt idx="1">
                  <c:v>0.95652173913043481</c:v>
                </c:pt>
                <c:pt idx="2">
                  <c:v>0.88888888888888884</c:v>
                </c:pt>
                <c:pt idx="3">
                  <c:v>0.94736842105263153</c:v>
                </c:pt>
                <c:pt idx="4">
                  <c:v>1</c:v>
                </c:pt>
              </c:numCache>
            </c:numRef>
          </c:val>
        </c:ser>
        <c:ser>
          <c:idx val="2"/>
          <c:order val="2"/>
          <c:tx>
            <c:strRef>
              <c:f>'2012-12'!$D$9</c:f>
              <c:strCache>
                <c:ptCount val="1"/>
                <c:pt idx="0">
                  <c:v>AMD 12.11 b4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'2012-12'!$A$10:$A$14</c:f>
              <c:strCache>
                <c:ptCount val="5"/>
                <c:pt idx="0">
                  <c:v>OpenGL 4.3</c:v>
                </c:pt>
                <c:pt idx="1">
                  <c:v>OpenGL 4.2</c:v>
                </c:pt>
                <c:pt idx="2">
                  <c:v>OpenGL 4.1</c:v>
                </c:pt>
                <c:pt idx="3">
                  <c:v>OpenGL 4.0</c:v>
                </c:pt>
                <c:pt idx="4">
                  <c:v>OpenGL 3.3</c:v>
                </c:pt>
              </c:strCache>
            </c:strRef>
          </c:cat>
          <c:val>
            <c:numRef>
              <c:f>'2012-12'!$D$10:$D$14</c:f>
              <c:numCache>
                <c:formatCode>0%</c:formatCode>
                <c:ptCount val="5"/>
                <c:pt idx="0">
                  <c:v>0</c:v>
                </c:pt>
                <c:pt idx="1">
                  <c:v>0.90909090909090906</c:v>
                </c:pt>
                <c:pt idx="2">
                  <c:v>0.88888888888888884</c:v>
                </c:pt>
                <c:pt idx="3">
                  <c:v>0.89473684210526316</c:v>
                </c:pt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'2012-12'!$E$9</c:f>
              <c:strCache>
                <c:ptCount val="1"/>
                <c:pt idx="0">
                  <c:v>AMD 12.11 b11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</c:spPr>
          <c:invertIfNegative val="0"/>
          <c:cat>
            <c:strRef>
              <c:f>'2012-12'!$A$10:$A$14</c:f>
              <c:strCache>
                <c:ptCount val="5"/>
                <c:pt idx="0">
                  <c:v>OpenGL 4.3</c:v>
                </c:pt>
                <c:pt idx="1">
                  <c:v>OpenGL 4.2</c:v>
                </c:pt>
                <c:pt idx="2">
                  <c:v>OpenGL 4.1</c:v>
                </c:pt>
                <c:pt idx="3">
                  <c:v>OpenGL 4.0</c:v>
                </c:pt>
                <c:pt idx="4">
                  <c:v>OpenGL 3.3</c:v>
                </c:pt>
              </c:strCache>
            </c:strRef>
          </c:cat>
          <c:val>
            <c:numRef>
              <c:f>'2012-12'!$E$10:$E$14</c:f>
              <c:numCache>
                <c:formatCode>0%</c:formatCode>
                <c:ptCount val="5"/>
                <c:pt idx="0">
                  <c:v>0</c:v>
                </c:pt>
                <c:pt idx="1">
                  <c:v>0.91304347826086951</c:v>
                </c:pt>
                <c:pt idx="2">
                  <c:v>0.88888888888888884</c:v>
                </c:pt>
                <c:pt idx="3">
                  <c:v>0.89473684210526316</c:v>
                </c:pt>
                <c:pt idx="4">
                  <c:v>1</c:v>
                </c:pt>
              </c:numCache>
            </c:numRef>
          </c:val>
        </c:ser>
        <c:ser>
          <c:idx val="4"/>
          <c:order val="4"/>
          <c:tx>
            <c:strRef>
              <c:f>'2012-12'!$F$9</c:f>
              <c:strCache>
                <c:ptCount val="1"/>
                <c:pt idx="0">
                  <c:v>Intel 15.28.10.2897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'2012-12'!$A$10:$A$14</c:f>
              <c:strCache>
                <c:ptCount val="5"/>
                <c:pt idx="0">
                  <c:v>OpenGL 4.3</c:v>
                </c:pt>
                <c:pt idx="1">
                  <c:v>OpenGL 4.2</c:v>
                </c:pt>
                <c:pt idx="2">
                  <c:v>OpenGL 4.1</c:v>
                </c:pt>
                <c:pt idx="3">
                  <c:v>OpenGL 4.0</c:v>
                </c:pt>
                <c:pt idx="4">
                  <c:v>OpenGL 3.3</c:v>
                </c:pt>
              </c:strCache>
            </c:strRef>
          </c:cat>
          <c:val>
            <c:numRef>
              <c:f>'2012-12'!$F$10:$F$14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0.73684210526315785</c:v>
                </c:pt>
                <c:pt idx="4">
                  <c:v>0.8571428571428571</c:v>
                </c:pt>
              </c:numCache>
            </c:numRef>
          </c:val>
        </c:ser>
        <c:ser>
          <c:idx val="5"/>
          <c:order val="5"/>
          <c:tx>
            <c:strRef>
              <c:f>'2012-12'!$G$9</c:f>
              <c:strCache>
                <c:ptCount val="1"/>
                <c:pt idx="0">
                  <c:v>Intel 15.31.64.2885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</c:spPr>
          <c:invertIfNegative val="0"/>
          <c:cat>
            <c:strRef>
              <c:f>'2012-12'!$A$10:$A$14</c:f>
              <c:strCache>
                <c:ptCount val="5"/>
                <c:pt idx="0">
                  <c:v>OpenGL 4.3</c:v>
                </c:pt>
                <c:pt idx="1">
                  <c:v>OpenGL 4.2</c:v>
                </c:pt>
                <c:pt idx="2">
                  <c:v>OpenGL 4.1</c:v>
                </c:pt>
                <c:pt idx="3">
                  <c:v>OpenGL 4.0</c:v>
                </c:pt>
                <c:pt idx="4">
                  <c:v>OpenGL 3.3</c:v>
                </c:pt>
              </c:strCache>
            </c:strRef>
          </c:cat>
          <c:val>
            <c:numRef>
              <c:f>'2012-12'!$G$10:$G$14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0.94736842105263153</c:v>
                </c:pt>
                <c:pt idx="4">
                  <c:v>0.91836734693877553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34336"/>
        <c:axId val="42758528"/>
      </c:barChart>
      <c:catAx>
        <c:axId val="42734336"/>
        <c:scaling>
          <c:orientation val="minMax"/>
        </c:scaling>
        <c:delete val="0"/>
        <c:axPos val="b"/>
        <c:majorTickMark val="out"/>
        <c:minorTickMark val="none"/>
        <c:tickLblPos val="nextTo"/>
        <c:crossAx val="42758528"/>
        <c:crosses val="autoZero"/>
        <c:auto val="1"/>
        <c:lblAlgn val="ctr"/>
        <c:lblOffset val="100"/>
        <c:noMultiLvlLbl val="0"/>
      </c:catAx>
      <c:valAx>
        <c:axId val="427585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2734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1447800</xdr:colOff>
      <xdr:row>16</xdr:row>
      <xdr:rowOff>57150</xdr:rowOff>
    </xdr:from>
    <xdr:to>
      <xdr:col>5</xdr:col>
      <xdr:colOff>333375</xdr:colOff>
      <xdr:row>30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-truc.net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1"/>
  <sheetViews>
    <sheetView tabSelected="1" workbookViewId="0">
      <selection activeCell="A2" sqref="A2:G2"/>
    </sheetView>
  </sheetViews>
  <sheetFormatPr defaultRowHeight="15" x14ac:dyDescent="0.25"/>
  <cols>
    <col min="1" max="1" width="36.42578125" style="1" bestFit="1" customWidth="1"/>
    <col min="2" max="3" width="13.5703125" style="1" bestFit="1" customWidth="1"/>
    <col min="4" max="4" width="12.85546875" style="1" bestFit="1" customWidth="1"/>
    <col min="5" max="5" width="14" style="1" bestFit="1" customWidth="1"/>
    <col min="6" max="6" width="12.7109375" style="1" bestFit="1" customWidth="1"/>
    <col min="7" max="7" width="17.5703125" style="1" bestFit="1" customWidth="1"/>
    <col min="8" max="16384" width="9.140625" style="1"/>
  </cols>
  <sheetData>
    <row r="1" spans="1:7" ht="20.25" x14ac:dyDescent="0.3">
      <c r="A1" s="33" t="s">
        <v>169</v>
      </c>
      <c r="B1" s="33"/>
      <c r="C1" s="33"/>
      <c r="D1" s="33"/>
      <c r="E1" s="33"/>
      <c r="F1" s="33"/>
      <c r="G1" s="33"/>
    </row>
    <row r="2" spans="1:7" x14ac:dyDescent="0.25">
      <c r="A2" s="36" t="s">
        <v>168</v>
      </c>
      <c r="B2" s="32"/>
      <c r="C2" s="32"/>
      <c r="D2" s="32"/>
      <c r="E2" s="32"/>
      <c r="F2" s="32"/>
      <c r="G2" s="32"/>
    </row>
    <row r="3" spans="1:7" ht="15.75" thickBot="1" x14ac:dyDescent="0.3">
      <c r="A3" s="14"/>
      <c r="B3" s="14"/>
      <c r="C3" s="14"/>
      <c r="D3" s="14"/>
      <c r="E3" s="14"/>
      <c r="F3" s="14"/>
      <c r="G3" s="14"/>
    </row>
    <row r="4" spans="1:7" x14ac:dyDescent="0.25">
      <c r="A4" s="3" t="s">
        <v>147</v>
      </c>
      <c r="B4" s="34" t="s">
        <v>5</v>
      </c>
      <c r="C4" s="34"/>
      <c r="D4" s="35" t="s">
        <v>151</v>
      </c>
      <c r="E4" s="35"/>
      <c r="F4" s="35" t="s">
        <v>150</v>
      </c>
      <c r="G4" s="35"/>
    </row>
    <row r="5" spans="1:7" x14ac:dyDescent="0.25">
      <c r="A5" s="2" t="s">
        <v>149</v>
      </c>
      <c r="B5" s="17">
        <v>41206</v>
      </c>
      <c r="C5" s="17">
        <v>41241</v>
      </c>
      <c r="D5" s="17">
        <v>41205</v>
      </c>
      <c r="E5" s="17">
        <v>41247</v>
      </c>
      <c r="F5" s="17">
        <v>41250</v>
      </c>
      <c r="G5" s="17">
        <v>41259</v>
      </c>
    </row>
    <row r="6" spans="1:7" x14ac:dyDescent="0.25">
      <c r="A6" s="2" t="s">
        <v>148</v>
      </c>
      <c r="B6" s="2" t="s">
        <v>142</v>
      </c>
      <c r="C6" s="2" t="s">
        <v>141</v>
      </c>
      <c r="D6" s="2" t="s">
        <v>153</v>
      </c>
      <c r="E6" s="2" t="s">
        <v>152</v>
      </c>
      <c r="F6" s="2" t="s">
        <v>154</v>
      </c>
      <c r="G6" s="23" t="s">
        <v>160</v>
      </c>
    </row>
    <row r="7" spans="1:7" ht="15.75" thickBot="1" x14ac:dyDescent="0.3">
      <c r="A7" s="26" t="s">
        <v>157</v>
      </c>
      <c r="B7" s="14" t="s">
        <v>158</v>
      </c>
      <c r="C7" s="14" t="s">
        <v>159</v>
      </c>
      <c r="D7" s="14" t="s">
        <v>158</v>
      </c>
      <c r="E7" s="14" t="s">
        <v>159</v>
      </c>
      <c r="F7" s="14" t="s">
        <v>159</v>
      </c>
      <c r="G7" s="14" t="s">
        <v>159</v>
      </c>
    </row>
    <row r="8" spans="1:7" ht="15.75" thickBot="1" x14ac:dyDescent="0.3">
      <c r="A8" s="26"/>
      <c r="B8" s="14"/>
      <c r="C8" s="14"/>
      <c r="D8" s="14"/>
      <c r="E8" s="14"/>
      <c r="F8" s="14"/>
      <c r="G8" s="14"/>
    </row>
    <row r="9" spans="1:7" x14ac:dyDescent="0.25">
      <c r="A9" s="27" t="s">
        <v>161</v>
      </c>
      <c r="B9" s="3" t="s">
        <v>162</v>
      </c>
      <c r="C9" s="3" t="s">
        <v>163</v>
      </c>
      <c r="D9" s="3" t="s">
        <v>164</v>
      </c>
      <c r="E9" s="3" t="s">
        <v>165</v>
      </c>
      <c r="F9" s="3" t="s">
        <v>166</v>
      </c>
      <c r="G9" s="3" t="s">
        <v>167</v>
      </c>
    </row>
    <row r="10" spans="1:7" x14ac:dyDescent="0.25">
      <c r="A10" s="2" t="s">
        <v>128</v>
      </c>
      <c r="B10" s="20">
        <f>IF(B$59=0, 0,(B$54+B$55)/B$59)</f>
        <v>0.73333333333333328</v>
      </c>
      <c r="C10" s="20">
        <f t="shared" ref="C10:G10" si="0">IF(C$59=0, 0,(C$54+C$55)/C$59)</f>
        <v>0.8</v>
      </c>
      <c r="D10" s="20">
        <f t="shared" si="0"/>
        <v>0</v>
      </c>
      <c r="E10" s="20">
        <f t="shared" si="0"/>
        <v>0</v>
      </c>
      <c r="F10" s="20">
        <f t="shared" si="0"/>
        <v>0</v>
      </c>
      <c r="G10" s="20">
        <f t="shared" si="0"/>
        <v>0</v>
      </c>
    </row>
    <row r="11" spans="1:7" x14ac:dyDescent="0.25">
      <c r="A11" s="2" t="s">
        <v>102</v>
      </c>
      <c r="B11" s="20">
        <f>IF(B$91=0,0,(B$86+B$87)/B$91)</f>
        <v>0.95454545454545459</v>
      </c>
      <c r="C11" s="20">
        <f t="shared" ref="C11:G11" si="1">IF(C$91=0,0,(C$86+C$87)/C$91)</f>
        <v>0.95652173913043481</v>
      </c>
      <c r="D11" s="20">
        <f t="shared" si="1"/>
        <v>0.90909090909090906</v>
      </c>
      <c r="E11" s="20">
        <f t="shared" si="1"/>
        <v>0.91304347826086951</v>
      </c>
      <c r="F11" s="20">
        <f t="shared" si="1"/>
        <v>0</v>
      </c>
      <c r="G11" s="20">
        <f t="shared" si="1"/>
        <v>0</v>
      </c>
    </row>
    <row r="12" spans="1:7" x14ac:dyDescent="0.25">
      <c r="A12" s="2" t="s">
        <v>85</v>
      </c>
      <c r="B12" s="20">
        <f>IF(B$108=0, 0, (B$103+B$104)/B$108)</f>
        <v>0.88888888888888884</v>
      </c>
      <c r="C12" s="20">
        <f t="shared" ref="C12:G12" si="2">IF(C$108=0, 0, (C$103+C$104)/C$108)</f>
        <v>0.88888888888888884</v>
      </c>
      <c r="D12" s="20">
        <f t="shared" si="2"/>
        <v>0.88888888888888884</v>
      </c>
      <c r="E12" s="20">
        <f t="shared" si="2"/>
        <v>0.88888888888888884</v>
      </c>
      <c r="F12" s="20">
        <f t="shared" si="2"/>
        <v>0</v>
      </c>
      <c r="G12" s="20">
        <f t="shared" si="2"/>
        <v>0</v>
      </c>
    </row>
    <row r="13" spans="1:7" x14ac:dyDescent="0.25">
      <c r="A13" s="2" t="s">
        <v>64</v>
      </c>
      <c r="B13" s="20">
        <f>IF(B$136=0, 0, (B$131+B$132)/B$136)</f>
        <v>0.94736842105263153</v>
      </c>
      <c r="C13" s="20">
        <f t="shared" ref="C13:G13" si="3">IF(C$136=0, 0, (C$131+C$132)/C$136)</f>
        <v>0.94736842105263153</v>
      </c>
      <c r="D13" s="20">
        <f t="shared" si="3"/>
        <v>0.89473684210526316</v>
      </c>
      <c r="E13" s="20">
        <f t="shared" si="3"/>
        <v>0.89473684210526316</v>
      </c>
      <c r="F13" s="20">
        <f t="shared" si="3"/>
        <v>0.73684210526315785</v>
      </c>
      <c r="G13" s="20">
        <f t="shared" si="3"/>
        <v>0.94736842105263153</v>
      </c>
    </row>
    <row r="14" spans="1:7" ht="15.75" thickBot="1" x14ac:dyDescent="0.3">
      <c r="A14" s="14" t="s">
        <v>12</v>
      </c>
      <c r="B14" s="25">
        <f>IF(B$194=0, 0, (B$189+B$190)/B$194)</f>
        <v>1</v>
      </c>
      <c r="C14" s="25">
        <f t="shared" ref="C14:G14" si="4">IF(C$194=0, 0, (C$189+C$190)/C$194)</f>
        <v>1</v>
      </c>
      <c r="D14" s="25">
        <f t="shared" si="4"/>
        <v>1</v>
      </c>
      <c r="E14" s="25">
        <f t="shared" si="4"/>
        <v>1</v>
      </c>
      <c r="F14" s="25">
        <f t="shared" si="4"/>
        <v>0.8571428571428571</v>
      </c>
      <c r="G14" s="25">
        <f t="shared" si="4"/>
        <v>0.91836734693877553</v>
      </c>
    </row>
    <row r="15" spans="1:7" x14ac:dyDescent="0.25">
      <c r="A15" s="2"/>
      <c r="B15" s="20"/>
      <c r="C15" s="20"/>
      <c r="D15" s="20"/>
      <c r="E15" s="20"/>
      <c r="F15" s="20"/>
      <c r="G15" s="20"/>
    </row>
    <row r="16" spans="1:7" x14ac:dyDescent="0.25">
      <c r="A16" s="2"/>
      <c r="B16" s="20"/>
      <c r="C16" s="20"/>
      <c r="D16" s="20"/>
      <c r="E16" s="20"/>
      <c r="F16" s="20"/>
      <c r="G16" s="20"/>
    </row>
    <row r="17" spans="1:7" x14ac:dyDescent="0.25">
      <c r="A17" s="2"/>
      <c r="B17" s="20"/>
      <c r="C17" s="20"/>
      <c r="D17" s="20"/>
      <c r="E17" s="20"/>
      <c r="F17" s="20"/>
      <c r="G17" s="20"/>
    </row>
    <row r="18" spans="1:7" x14ac:dyDescent="0.25">
      <c r="A18" s="2"/>
      <c r="B18" s="20"/>
      <c r="C18" s="20"/>
      <c r="D18" s="20"/>
      <c r="E18" s="20"/>
      <c r="F18" s="20"/>
      <c r="G18" s="20"/>
    </row>
    <row r="19" spans="1:7" x14ac:dyDescent="0.25">
      <c r="A19" s="2"/>
      <c r="B19" s="20"/>
      <c r="C19" s="20"/>
      <c r="D19" s="20"/>
      <c r="E19" s="20"/>
      <c r="F19" s="20"/>
      <c r="G19" s="20"/>
    </row>
    <row r="20" spans="1:7" x14ac:dyDescent="0.25">
      <c r="A20" s="2"/>
      <c r="B20" s="20"/>
      <c r="C20" s="20"/>
      <c r="D20" s="20"/>
      <c r="E20" s="20"/>
      <c r="F20" s="20"/>
      <c r="G20" s="20"/>
    </row>
    <row r="21" spans="1:7" x14ac:dyDescent="0.25">
      <c r="A21" s="2"/>
      <c r="B21" s="20"/>
      <c r="C21" s="20"/>
      <c r="D21" s="20"/>
      <c r="E21" s="20"/>
      <c r="F21" s="20"/>
      <c r="G21" s="20"/>
    </row>
    <row r="22" spans="1:7" x14ac:dyDescent="0.25">
      <c r="A22" s="2"/>
      <c r="B22" s="20"/>
      <c r="C22" s="20"/>
      <c r="D22" s="20"/>
      <c r="E22" s="20"/>
      <c r="F22" s="20"/>
      <c r="G22" s="20"/>
    </row>
    <row r="23" spans="1:7" x14ac:dyDescent="0.25">
      <c r="A23" s="2"/>
      <c r="B23" s="20"/>
      <c r="C23" s="20"/>
      <c r="D23" s="20"/>
      <c r="E23" s="20"/>
      <c r="F23" s="20"/>
      <c r="G23" s="20"/>
    </row>
    <row r="24" spans="1:7" x14ac:dyDescent="0.25">
      <c r="A24" s="2"/>
      <c r="B24" s="20"/>
      <c r="C24" s="20"/>
      <c r="D24" s="20"/>
      <c r="E24" s="20"/>
      <c r="F24" s="20"/>
      <c r="G24" s="20"/>
    </row>
    <row r="25" spans="1:7" x14ac:dyDescent="0.25">
      <c r="A25" s="2"/>
      <c r="B25" s="20"/>
      <c r="C25" s="20"/>
      <c r="D25" s="20"/>
      <c r="E25" s="20"/>
      <c r="F25" s="20"/>
      <c r="G25" s="20"/>
    </row>
    <row r="26" spans="1:7" x14ac:dyDescent="0.25">
      <c r="A26" s="2"/>
      <c r="B26" s="20"/>
      <c r="C26" s="20"/>
      <c r="D26" s="20"/>
      <c r="E26" s="20"/>
      <c r="F26" s="20"/>
      <c r="G26" s="20"/>
    </row>
    <row r="27" spans="1:7" x14ac:dyDescent="0.25">
      <c r="A27" s="2"/>
      <c r="B27" s="20"/>
      <c r="C27" s="20"/>
      <c r="D27" s="20"/>
      <c r="E27" s="20"/>
      <c r="F27" s="20"/>
      <c r="G27" s="20"/>
    </row>
    <row r="28" spans="1:7" x14ac:dyDescent="0.25">
      <c r="A28" s="2"/>
      <c r="B28" s="20"/>
      <c r="C28" s="20"/>
      <c r="D28" s="20"/>
      <c r="E28" s="20"/>
      <c r="F28" s="20"/>
      <c r="G28" s="20"/>
    </row>
    <row r="29" spans="1:7" x14ac:dyDescent="0.25">
      <c r="A29" s="2"/>
      <c r="B29" s="20"/>
      <c r="C29" s="20"/>
      <c r="D29" s="20"/>
      <c r="E29" s="20"/>
      <c r="F29" s="20"/>
      <c r="G29" s="20"/>
    </row>
    <row r="30" spans="1:7" x14ac:dyDescent="0.25">
      <c r="A30" s="2"/>
      <c r="B30" s="20"/>
      <c r="C30" s="20"/>
      <c r="D30" s="20"/>
      <c r="E30" s="20"/>
      <c r="F30" s="20"/>
      <c r="G30" s="20"/>
    </row>
    <row r="31" spans="1:7" x14ac:dyDescent="0.25">
      <c r="A31" s="2"/>
      <c r="B31" s="20"/>
      <c r="C31" s="20"/>
      <c r="D31" s="20"/>
      <c r="E31" s="20"/>
      <c r="F31" s="20"/>
      <c r="G31" s="20"/>
    </row>
    <row r="32" spans="1:7" x14ac:dyDescent="0.25">
      <c r="A32" s="2"/>
      <c r="B32" s="20"/>
      <c r="C32" s="20"/>
      <c r="D32" s="20"/>
      <c r="E32" s="20"/>
      <c r="F32" s="20"/>
      <c r="G32" s="20"/>
    </row>
    <row r="33" spans="1:7" x14ac:dyDescent="0.25">
      <c r="A33" s="2"/>
      <c r="B33" s="20"/>
      <c r="C33" s="20"/>
      <c r="D33" s="20"/>
      <c r="E33" s="20"/>
      <c r="F33" s="20"/>
      <c r="G33" s="20"/>
    </row>
    <row r="34" spans="1:7" x14ac:dyDescent="0.25">
      <c r="A34" s="2"/>
      <c r="B34" s="20"/>
      <c r="C34" s="20"/>
      <c r="D34" s="20"/>
      <c r="E34" s="20"/>
      <c r="F34" s="20"/>
      <c r="G34" s="20"/>
    </row>
    <row r="35" spans="1:7" x14ac:dyDescent="0.25">
      <c r="A35" s="2"/>
      <c r="B35" s="20"/>
      <c r="C35" s="20"/>
      <c r="D35" s="20"/>
      <c r="E35" s="20"/>
      <c r="F35" s="20"/>
      <c r="G35" s="20"/>
    </row>
    <row r="36" spans="1:7" x14ac:dyDescent="0.25">
      <c r="A36" s="2"/>
      <c r="B36" s="20"/>
      <c r="C36" s="20"/>
      <c r="D36" s="20"/>
      <c r="E36" s="20"/>
      <c r="F36" s="20"/>
      <c r="G36" s="20"/>
    </row>
    <row r="37" spans="1:7" ht="15.75" thickBot="1" x14ac:dyDescent="0.3">
      <c r="A37" s="2"/>
      <c r="B37" s="17"/>
      <c r="C37" s="17"/>
      <c r="D37" s="17"/>
      <c r="E37" s="17"/>
      <c r="F37" s="17"/>
    </row>
    <row r="38" spans="1:7" x14ac:dyDescent="0.25">
      <c r="A38" s="3" t="s">
        <v>128</v>
      </c>
      <c r="B38" s="3"/>
      <c r="C38" s="3"/>
      <c r="D38" s="3"/>
      <c r="E38" s="3"/>
      <c r="F38" s="3"/>
      <c r="G38" s="3"/>
    </row>
    <row r="39" spans="1:7" x14ac:dyDescent="0.25">
      <c r="A39" s="2" t="s">
        <v>129</v>
      </c>
      <c r="B39" s="4" t="s">
        <v>6</v>
      </c>
      <c r="C39" s="4" t="s">
        <v>6</v>
      </c>
      <c r="D39" s="2"/>
      <c r="E39" s="2"/>
      <c r="F39" s="2"/>
    </row>
    <row r="40" spans="1:7" x14ac:dyDescent="0.25">
      <c r="A40" s="2" t="s">
        <v>130</v>
      </c>
      <c r="B40" s="7" t="s">
        <v>140</v>
      </c>
      <c r="C40" s="7" t="s">
        <v>140</v>
      </c>
      <c r="D40" s="2"/>
      <c r="E40" s="2"/>
      <c r="F40" s="2"/>
    </row>
    <row r="41" spans="1:7" x14ac:dyDescent="0.25">
      <c r="A41" s="2" t="s">
        <v>132</v>
      </c>
      <c r="B41" s="4" t="s">
        <v>6</v>
      </c>
      <c r="C41" s="4" t="s">
        <v>6</v>
      </c>
      <c r="D41" s="2"/>
      <c r="E41" s="2"/>
      <c r="F41" s="2"/>
    </row>
    <row r="42" spans="1:7" x14ac:dyDescent="0.25">
      <c r="A42" s="2" t="s">
        <v>133</v>
      </c>
      <c r="B42" s="4" t="s">
        <v>6</v>
      </c>
      <c r="C42" s="4" t="s">
        <v>6</v>
      </c>
      <c r="D42" s="2"/>
      <c r="E42" s="2"/>
      <c r="F42" s="2"/>
    </row>
    <row r="43" spans="1:7" x14ac:dyDescent="0.25">
      <c r="A43" s="2" t="s">
        <v>134</v>
      </c>
      <c r="B43" s="7" t="s">
        <v>140</v>
      </c>
      <c r="C43" s="7" t="s">
        <v>140</v>
      </c>
      <c r="D43" s="2"/>
      <c r="E43" s="2"/>
      <c r="F43" s="2"/>
    </row>
    <row r="44" spans="1:7" x14ac:dyDescent="0.25">
      <c r="A44" s="2" t="s">
        <v>135</v>
      </c>
      <c r="B44" s="8" t="s">
        <v>7</v>
      </c>
      <c r="C44" s="9" t="s">
        <v>7</v>
      </c>
      <c r="D44" s="2"/>
      <c r="E44" s="2"/>
      <c r="F44" s="2"/>
    </row>
    <row r="45" spans="1:7" x14ac:dyDescent="0.25">
      <c r="A45" s="2" t="s">
        <v>136</v>
      </c>
      <c r="B45" s="4" t="s">
        <v>6</v>
      </c>
      <c r="C45" s="4" t="s">
        <v>6</v>
      </c>
      <c r="D45" s="2"/>
      <c r="E45" s="2"/>
      <c r="F45" s="2"/>
    </row>
    <row r="46" spans="1:7" x14ac:dyDescent="0.25">
      <c r="A46" s="2" t="s">
        <v>137</v>
      </c>
      <c r="B46" s="7" t="s">
        <v>140</v>
      </c>
      <c r="C46" s="4" t="s">
        <v>6</v>
      </c>
      <c r="D46" s="2"/>
      <c r="E46" s="2"/>
      <c r="F46" s="2"/>
    </row>
    <row r="47" spans="1:7" x14ac:dyDescent="0.25">
      <c r="A47" s="2" t="s">
        <v>138</v>
      </c>
      <c r="B47" s="4" t="s">
        <v>6</v>
      </c>
      <c r="C47" s="4" t="s">
        <v>6</v>
      </c>
      <c r="D47" s="2"/>
      <c r="E47" s="2"/>
      <c r="F47" s="2"/>
    </row>
    <row r="48" spans="1:7" x14ac:dyDescent="0.25">
      <c r="A48" s="2" t="s">
        <v>9</v>
      </c>
      <c r="B48" s="4" t="s">
        <v>6</v>
      </c>
      <c r="C48" s="4" t="s">
        <v>6</v>
      </c>
      <c r="D48" s="2"/>
      <c r="E48" s="2"/>
      <c r="F48" s="2"/>
    </row>
    <row r="49" spans="1:7" x14ac:dyDescent="0.25">
      <c r="A49" s="2" t="s">
        <v>0</v>
      </c>
      <c r="B49" s="4" t="s">
        <v>6</v>
      </c>
      <c r="C49" s="4" t="s">
        <v>6</v>
      </c>
      <c r="D49" s="2"/>
      <c r="E49" s="2"/>
      <c r="F49" s="2"/>
    </row>
    <row r="50" spans="1:7" x14ac:dyDescent="0.25">
      <c r="A50" s="2" t="s">
        <v>1</v>
      </c>
      <c r="B50" s="4" t="s">
        <v>6</v>
      </c>
      <c r="C50" s="4" t="s">
        <v>6</v>
      </c>
      <c r="D50" s="2"/>
      <c r="E50" s="2"/>
      <c r="F50" s="2"/>
    </row>
    <row r="51" spans="1:7" x14ac:dyDescent="0.25">
      <c r="A51" s="2" t="s">
        <v>2</v>
      </c>
      <c r="B51" s="4" t="s">
        <v>6</v>
      </c>
      <c r="C51" s="4" t="s">
        <v>6</v>
      </c>
      <c r="D51" s="2"/>
      <c r="E51" s="2"/>
      <c r="F51" s="2"/>
    </row>
    <row r="52" spans="1:7" x14ac:dyDescent="0.25">
      <c r="A52" s="2" t="s">
        <v>3</v>
      </c>
      <c r="B52" s="4" t="s">
        <v>6</v>
      </c>
      <c r="C52" s="4" t="s">
        <v>6</v>
      </c>
      <c r="D52" s="2"/>
      <c r="E52" s="2"/>
      <c r="F52" s="2"/>
    </row>
    <row r="53" spans="1:7" x14ac:dyDescent="0.25">
      <c r="A53" s="15" t="s">
        <v>4</v>
      </c>
      <c r="B53" s="21" t="s">
        <v>6</v>
      </c>
      <c r="C53" s="21" t="s">
        <v>6</v>
      </c>
      <c r="D53" s="15"/>
      <c r="E53" s="15"/>
      <c r="F53" s="15"/>
      <c r="G53" s="15"/>
    </row>
    <row r="54" spans="1:7" x14ac:dyDescent="0.25">
      <c r="A54" s="2" t="s">
        <v>6</v>
      </c>
      <c r="B54" s="10">
        <f>COUNTIF(B39:B53,"pass")</f>
        <v>11</v>
      </c>
      <c r="C54" s="10">
        <f>COUNTIF(C39:C53,"pass")</f>
        <v>12</v>
      </c>
      <c r="D54" s="10">
        <f t="shared" ref="D54:F54" si="5">COUNTIF(D39:D53,"pass")</f>
        <v>0</v>
      </c>
      <c r="E54" s="10">
        <f t="shared" si="5"/>
        <v>0</v>
      </c>
      <c r="F54" s="10">
        <f t="shared" si="5"/>
        <v>0</v>
      </c>
      <c r="G54" s="10">
        <f>COUNTIF(G39:G53,"pass")</f>
        <v>0</v>
      </c>
    </row>
    <row r="55" spans="1:7" x14ac:dyDescent="0.25">
      <c r="A55" s="2" t="s">
        <v>143</v>
      </c>
      <c r="B55" s="5">
        <f>COUNTIF(B39:B53,"Ok")</f>
        <v>0</v>
      </c>
      <c r="C55" s="5">
        <f>COUNTIF(C39:C53,"Ok")</f>
        <v>0</v>
      </c>
      <c r="D55" s="5">
        <f t="shared" ref="D55:F55" si="6">COUNTIF(D39:D53,"Ok")</f>
        <v>0</v>
      </c>
      <c r="E55" s="5">
        <f t="shared" si="6"/>
        <v>0</v>
      </c>
      <c r="F55" s="5">
        <f t="shared" si="6"/>
        <v>0</v>
      </c>
      <c r="G55" s="5">
        <f>COUNTIF(G39:G53,"Ok")</f>
        <v>0</v>
      </c>
    </row>
    <row r="56" spans="1:7" x14ac:dyDescent="0.25">
      <c r="A56" s="2" t="s">
        <v>140</v>
      </c>
      <c r="B56" s="11">
        <f>COUNTIF(B39:B53,"workaround")</f>
        <v>3</v>
      </c>
      <c r="C56" s="11">
        <f>COUNTIF(C39:C53,"workaround")</f>
        <v>2</v>
      </c>
      <c r="D56" s="11">
        <f t="shared" ref="D56:F56" si="7">COUNTIF(D39:D53,"workaround")</f>
        <v>0</v>
      </c>
      <c r="E56" s="11">
        <f t="shared" si="7"/>
        <v>0</v>
      </c>
      <c r="F56" s="11">
        <f t="shared" si="7"/>
        <v>0</v>
      </c>
      <c r="G56" s="11">
        <f>COUNTIF(G39:G53,"workaround")</f>
        <v>0</v>
      </c>
    </row>
    <row r="57" spans="1:7" x14ac:dyDescent="0.25">
      <c r="A57" s="2" t="s">
        <v>7</v>
      </c>
      <c r="B57" s="12">
        <f>COUNTIF(B39:B53,"Fail")</f>
        <v>1</v>
      </c>
      <c r="C57" s="12">
        <f>COUNTIF(C39:C53,"Fail")</f>
        <v>1</v>
      </c>
      <c r="D57" s="12">
        <f t="shared" ref="D57:F57" si="8">COUNTIF(D39:D53,"Fail")</f>
        <v>0</v>
      </c>
      <c r="E57" s="12">
        <f t="shared" si="8"/>
        <v>0</v>
      </c>
      <c r="F57" s="12">
        <f t="shared" si="8"/>
        <v>0</v>
      </c>
      <c r="G57" s="12">
        <f>COUNTIF(G39:G53,"Fail")</f>
        <v>0</v>
      </c>
    </row>
    <row r="58" spans="1:7" x14ac:dyDescent="0.25">
      <c r="A58" s="2" t="s">
        <v>145</v>
      </c>
      <c r="B58" s="2">
        <f>COUNT(B39:B53,"Untested")</f>
        <v>0</v>
      </c>
      <c r="C58" s="2">
        <f>COUNT(C39:C53,"Untested")</f>
        <v>0</v>
      </c>
      <c r="D58" s="2">
        <f t="shared" ref="D58:F58" si="9">COUNT(D39:D53,"Untested")</f>
        <v>0</v>
      </c>
      <c r="E58" s="2">
        <f t="shared" si="9"/>
        <v>0</v>
      </c>
      <c r="F58" s="2">
        <f t="shared" si="9"/>
        <v>0</v>
      </c>
      <c r="G58" s="2">
        <f>COUNT(G39:G53,"Untested")</f>
        <v>0</v>
      </c>
    </row>
    <row r="59" spans="1:7" x14ac:dyDescent="0.25">
      <c r="A59" s="2" t="s">
        <v>139</v>
      </c>
      <c r="B59" s="2">
        <f>B54+B57+B56+B58+B55</f>
        <v>15</v>
      </c>
      <c r="C59" s="2">
        <f>C54+C57+C56+C58+C55</f>
        <v>15</v>
      </c>
      <c r="D59" s="2">
        <f t="shared" ref="D59:F59" si="10">D54+D57+D56+D58+D55</f>
        <v>0</v>
      </c>
      <c r="E59" s="2">
        <f t="shared" si="10"/>
        <v>0</v>
      </c>
      <c r="F59" s="2">
        <f t="shared" si="10"/>
        <v>0</v>
      </c>
      <c r="G59" s="2">
        <f t="shared" ref="G59" si="11">G54+G57+G56+G58+G55</f>
        <v>0</v>
      </c>
    </row>
    <row r="60" spans="1:7" ht="15.75" thickBot="1" x14ac:dyDescent="0.3">
      <c r="A60" s="18" t="s">
        <v>8</v>
      </c>
      <c r="B60" s="6">
        <f>IF(B$59=0, 0,(B$54+B$55)/B$59)</f>
        <v>0.73333333333333328</v>
      </c>
      <c r="C60" s="6">
        <f t="shared" ref="C60:G60" si="12">IF(C$59=0, 0,(C$54+C$55)/C$59)</f>
        <v>0.8</v>
      </c>
      <c r="D60" s="6">
        <f t="shared" si="12"/>
        <v>0</v>
      </c>
      <c r="E60" s="6">
        <f t="shared" si="12"/>
        <v>0</v>
      </c>
      <c r="F60" s="6">
        <f t="shared" si="12"/>
        <v>0</v>
      </c>
      <c r="G60" s="6">
        <f t="shared" si="12"/>
        <v>0</v>
      </c>
    </row>
    <row r="61" spans="1:7" ht="15.75" thickBot="1" x14ac:dyDescent="0.3">
      <c r="A61" s="2"/>
      <c r="B61" s="20"/>
      <c r="C61" s="20"/>
      <c r="D61" s="20"/>
      <c r="E61" s="20"/>
      <c r="F61" s="20"/>
      <c r="G61" s="20"/>
    </row>
    <row r="62" spans="1:7" x14ac:dyDescent="0.25">
      <c r="A62" s="3" t="s">
        <v>102</v>
      </c>
      <c r="B62" s="3"/>
      <c r="C62" s="3"/>
      <c r="D62" s="3"/>
      <c r="E62" s="3"/>
      <c r="F62" s="3"/>
      <c r="G62" s="3"/>
    </row>
    <row r="63" spans="1:7" x14ac:dyDescent="0.25">
      <c r="A63" s="2" t="s">
        <v>94</v>
      </c>
      <c r="B63" s="4" t="s">
        <v>6</v>
      </c>
      <c r="C63" s="4" t="s">
        <v>6</v>
      </c>
      <c r="D63" s="4" t="s">
        <v>6</v>
      </c>
      <c r="E63" s="4" t="s">
        <v>6</v>
      </c>
      <c r="F63" s="2"/>
      <c r="G63" s="2"/>
    </row>
    <row r="64" spans="1:7" x14ac:dyDescent="0.25">
      <c r="A64" s="2" t="s">
        <v>97</v>
      </c>
      <c r="B64" s="4" t="s">
        <v>6</v>
      </c>
      <c r="C64" s="4" t="s">
        <v>6</v>
      </c>
      <c r="D64" s="4" t="s">
        <v>6</v>
      </c>
      <c r="E64" s="4" t="s">
        <v>6</v>
      </c>
      <c r="F64" s="2"/>
      <c r="G64" s="2"/>
    </row>
    <row r="65" spans="1:7" x14ac:dyDescent="0.25">
      <c r="A65" s="2" t="s">
        <v>98</v>
      </c>
      <c r="B65" s="4" t="s">
        <v>6</v>
      </c>
      <c r="C65" s="4" t="s">
        <v>6</v>
      </c>
      <c r="D65" s="4" t="s">
        <v>6</v>
      </c>
      <c r="E65" s="4" t="s">
        <v>6</v>
      </c>
      <c r="F65" s="2"/>
      <c r="G65" s="2"/>
    </row>
    <row r="66" spans="1:7" x14ac:dyDescent="0.25">
      <c r="A66" s="2" t="s">
        <v>99</v>
      </c>
      <c r="B66" s="4" t="s">
        <v>6</v>
      </c>
      <c r="C66" s="4" t="s">
        <v>6</v>
      </c>
      <c r="D66" s="4" t="s">
        <v>6</v>
      </c>
      <c r="E66" s="4" t="s">
        <v>6</v>
      </c>
      <c r="F66" s="2"/>
      <c r="G66" s="2"/>
    </row>
    <row r="67" spans="1:7" x14ac:dyDescent="0.25">
      <c r="A67" s="2" t="s">
        <v>100</v>
      </c>
      <c r="B67" s="4" t="s">
        <v>6</v>
      </c>
      <c r="C67" s="4" t="s">
        <v>6</v>
      </c>
      <c r="D67" s="4" t="s">
        <v>6</v>
      </c>
      <c r="E67" s="4" t="s">
        <v>6</v>
      </c>
      <c r="F67" s="2"/>
      <c r="G67" s="2"/>
    </row>
    <row r="68" spans="1:7" x14ac:dyDescent="0.25">
      <c r="A68" s="2" t="s">
        <v>101</v>
      </c>
      <c r="B68" s="24"/>
      <c r="C68" s="4" t="s">
        <v>6</v>
      </c>
      <c r="D68" s="24"/>
      <c r="E68" s="4" t="s">
        <v>6</v>
      </c>
      <c r="F68" s="2"/>
      <c r="G68" s="2"/>
    </row>
    <row r="69" spans="1:7" x14ac:dyDescent="0.25">
      <c r="A69" s="2" t="s">
        <v>103</v>
      </c>
      <c r="B69" s="4" t="s">
        <v>6</v>
      </c>
      <c r="C69" s="4" t="s">
        <v>6</v>
      </c>
      <c r="D69" s="4" t="s">
        <v>6</v>
      </c>
      <c r="E69" s="4" t="s">
        <v>6</v>
      </c>
      <c r="F69" s="2"/>
      <c r="G69" s="2"/>
    </row>
    <row r="70" spans="1:7" x14ac:dyDescent="0.25">
      <c r="A70" s="2" t="s">
        <v>108</v>
      </c>
      <c r="B70" s="4" t="s">
        <v>6</v>
      </c>
      <c r="C70" s="4" t="s">
        <v>6</v>
      </c>
      <c r="D70" s="4" t="s">
        <v>6</v>
      </c>
      <c r="E70" s="4" t="s">
        <v>6</v>
      </c>
      <c r="F70" s="2"/>
      <c r="G70" s="2"/>
    </row>
    <row r="71" spans="1:7" x14ac:dyDescent="0.25">
      <c r="A71" s="2" t="s">
        <v>109</v>
      </c>
      <c r="B71" s="4" t="s">
        <v>6</v>
      </c>
      <c r="C71" s="4" t="s">
        <v>6</v>
      </c>
      <c r="D71" s="4" t="s">
        <v>6</v>
      </c>
      <c r="E71" s="4" t="s">
        <v>6</v>
      </c>
      <c r="F71" s="2"/>
      <c r="G71" s="2"/>
    </row>
    <row r="72" spans="1:7" x14ac:dyDescent="0.25">
      <c r="A72" s="2" t="s">
        <v>110</v>
      </c>
      <c r="B72" s="4" t="s">
        <v>6</v>
      </c>
      <c r="C72" s="4" t="s">
        <v>6</v>
      </c>
      <c r="D72" s="4" t="s">
        <v>6</v>
      </c>
      <c r="E72" s="4" t="s">
        <v>6</v>
      </c>
      <c r="F72" s="2"/>
      <c r="G72" s="2"/>
    </row>
    <row r="73" spans="1:7" x14ac:dyDescent="0.25">
      <c r="A73" s="2" t="s">
        <v>111</v>
      </c>
      <c r="B73" s="5" t="s">
        <v>144</v>
      </c>
      <c r="C73" s="5" t="s">
        <v>144</v>
      </c>
      <c r="D73" s="4" t="s">
        <v>6</v>
      </c>
      <c r="E73" s="4" t="s">
        <v>6</v>
      </c>
      <c r="F73" s="2"/>
      <c r="G73" s="2"/>
    </row>
    <row r="74" spans="1:7" x14ac:dyDescent="0.25">
      <c r="A74" s="2" t="s">
        <v>112</v>
      </c>
      <c r="B74" s="4" t="s">
        <v>6</v>
      </c>
      <c r="C74" s="4" t="s">
        <v>6</v>
      </c>
      <c r="D74" s="4" t="s">
        <v>6</v>
      </c>
      <c r="E74" s="4" t="s">
        <v>6</v>
      </c>
      <c r="F74" s="2"/>
      <c r="G74" s="2"/>
    </row>
    <row r="75" spans="1:7" x14ac:dyDescent="0.25">
      <c r="A75" s="2" t="s">
        <v>113</v>
      </c>
      <c r="B75" s="4" t="s">
        <v>6</v>
      </c>
      <c r="C75" s="4" t="s">
        <v>6</v>
      </c>
      <c r="D75" s="4" t="s">
        <v>6</v>
      </c>
      <c r="E75" s="4" t="s">
        <v>6</v>
      </c>
      <c r="F75" s="2"/>
      <c r="G75" s="2"/>
    </row>
    <row r="76" spans="1:7" x14ac:dyDescent="0.25">
      <c r="A76" s="2" t="s">
        <v>115</v>
      </c>
      <c r="B76" s="4" t="s">
        <v>6</v>
      </c>
      <c r="C76" s="4" t="s">
        <v>6</v>
      </c>
      <c r="D76" s="4" t="s">
        <v>6</v>
      </c>
      <c r="E76" s="4" t="s">
        <v>6</v>
      </c>
      <c r="F76" s="2"/>
      <c r="G76" s="2"/>
    </row>
    <row r="77" spans="1:7" x14ac:dyDescent="0.25">
      <c r="A77" s="2" t="s">
        <v>116</v>
      </c>
      <c r="B77" s="4" t="s">
        <v>6</v>
      </c>
      <c r="C77" s="4" t="s">
        <v>6</v>
      </c>
      <c r="D77" s="4" t="s">
        <v>6</v>
      </c>
      <c r="E77" s="4" t="s">
        <v>6</v>
      </c>
      <c r="F77" s="2"/>
      <c r="G77" s="2"/>
    </row>
    <row r="78" spans="1:7" x14ac:dyDescent="0.25">
      <c r="A78" s="2" t="s">
        <v>118</v>
      </c>
      <c r="B78" s="4" t="s">
        <v>6</v>
      </c>
      <c r="C78" s="4" t="s">
        <v>6</v>
      </c>
      <c r="D78" s="4" t="s">
        <v>6</v>
      </c>
      <c r="E78" s="4" t="s">
        <v>6</v>
      </c>
      <c r="F78" s="2"/>
      <c r="G78" s="2"/>
    </row>
    <row r="79" spans="1:7" x14ac:dyDescent="0.25">
      <c r="A79" s="2" t="s">
        <v>120</v>
      </c>
      <c r="B79" s="4" t="s">
        <v>6</v>
      </c>
      <c r="C79" s="4" t="s">
        <v>6</v>
      </c>
      <c r="D79" s="4" t="s">
        <v>6</v>
      </c>
      <c r="E79" s="4" t="s">
        <v>6</v>
      </c>
      <c r="F79" s="2"/>
      <c r="G79" s="2"/>
    </row>
    <row r="80" spans="1:7" x14ac:dyDescent="0.25">
      <c r="A80" s="2" t="s">
        <v>121</v>
      </c>
      <c r="B80" s="4" t="s">
        <v>6</v>
      </c>
      <c r="C80" s="4" t="s">
        <v>6</v>
      </c>
      <c r="D80" s="8" t="s">
        <v>7</v>
      </c>
      <c r="E80" s="8" t="s">
        <v>7</v>
      </c>
      <c r="F80" s="2"/>
      <c r="G80" s="2"/>
    </row>
    <row r="81" spans="1:7" x14ac:dyDescent="0.25">
      <c r="A81" s="2" t="s">
        <v>122</v>
      </c>
      <c r="B81" s="4" t="s">
        <v>6</v>
      </c>
      <c r="C81" s="4" t="s">
        <v>6</v>
      </c>
      <c r="D81" s="4" t="s">
        <v>6</v>
      </c>
      <c r="E81" s="4" t="s">
        <v>6</v>
      </c>
      <c r="F81" s="2"/>
      <c r="G81" s="2"/>
    </row>
    <row r="82" spans="1:7" x14ac:dyDescent="0.25">
      <c r="A82" s="2" t="s">
        <v>123</v>
      </c>
      <c r="B82" s="4" t="s">
        <v>6</v>
      </c>
      <c r="C82" s="4" t="s">
        <v>6</v>
      </c>
      <c r="D82" s="4" t="s">
        <v>6</v>
      </c>
      <c r="E82" s="4" t="s">
        <v>6</v>
      </c>
      <c r="F82" s="2"/>
      <c r="G82" s="2"/>
    </row>
    <row r="83" spans="1:7" x14ac:dyDescent="0.25">
      <c r="A83" s="2" t="s">
        <v>124</v>
      </c>
      <c r="B83" s="4" t="s">
        <v>6</v>
      </c>
      <c r="C83" s="4" t="s">
        <v>6</v>
      </c>
      <c r="D83" s="4" t="s">
        <v>6</v>
      </c>
      <c r="E83" s="4" t="s">
        <v>6</v>
      </c>
      <c r="F83" s="2"/>
      <c r="G83" s="2"/>
    </row>
    <row r="84" spans="1:7" x14ac:dyDescent="0.25">
      <c r="A84" s="2" t="s">
        <v>126</v>
      </c>
      <c r="B84" s="7" t="s">
        <v>140</v>
      </c>
      <c r="C84" s="7" t="s">
        <v>140</v>
      </c>
      <c r="D84" s="7" t="s">
        <v>140</v>
      </c>
      <c r="E84" s="7" t="s">
        <v>140</v>
      </c>
      <c r="F84" s="2"/>
      <c r="G84" s="2"/>
    </row>
    <row r="85" spans="1:7" x14ac:dyDescent="0.25">
      <c r="A85" s="15" t="s">
        <v>127</v>
      </c>
      <c r="B85" s="21" t="s">
        <v>6</v>
      </c>
      <c r="C85" s="21" t="s">
        <v>6</v>
      </c>
      <c r="D85" s="21" t="s">
        <v>6</v>
      </c>
      <c r="E85" s="21" t="s">
        <v>6</v>
      </c>
      <c r="F85" s="15"/>
      <c r="G85" s="15"/>
    </row>
    <row r="86" spans="1:7" x14ac:dyDescent="0.25">
      <c r="A86" s="2" t="s">
        <v>6</v>
      </c>
      <c r="B86" s="10">
        <f>COUNTIF(B63:B85,"pass")</f>
        <v>20</v>
      </c>
      <c r="C86" s="10">
        <f>COUNTIF(C63:C85,"pass")</f>
        <v>21</v>
      </c>
      <c r="D86" s="10">
        <f t="shared" ref="D86:F86" si="13">COUNTIF(D63:D85,"pass")</f>
        <v>20</v>
      </c>
      <c r="E86" s="10">
        <f t="shared" si="13"/>
        <v>21</v>
      </c>
      <c r="F86" s="10">
        <f t="shared" si="13"/>
        <v>0</v>
      </c>
      <c r="G86" s="10">
        <f t="shared" ref="G86" si="14">COUNTIF(G63:G85,"pass")</f>
        <v>0</v>
      </c>
    </row>
    <row r="87" spans="1:7" x14ac:dyDescent="0.25">
      <c r="A87" s="2" t="s">
        <v>143</v>
      </c>
      <c r="B87" s="5">
        <f>COUNTIF(B63:B85,"Ok")</f>
        <v>1</v>
      </c>
      <c r="C87" s="5">
        <f>COUNTIF(C63:C85,"Ok")</f>
        <v>1</v>
      </c>
      <c r="D87" s="5">
        <f t="shared" ref="D87:F87" si="15">COUNTIF(D63:D85,"Ok")</f>
        <v>0</v>
      </c>
      <c r="E87" s="5">
        <f t="shared" si="15"/>
        <v>0</v>
      </c>
      <c r="F87" s="5">
        <f t="shared" si="15"/>
        <v>0</v>
      </c>
      <c r="G87" s="5">
        <f t="shared" ref="G87" si="16">COUNTIF(G63:G85,"Ok")</f>
        <v>0</v>
      </c>
    </row>
    <row r="88" spans="1:7" x14ac:dyDescent="0.25">
      <c r="A88" s="2" t="s">
        <v>140</v>
      </c>
      <c r="B88" s="11">
        <f>COUNTIF(B63:B85,"workaround")</f>
        <v>1</v>
      </c>
      <c r="C88" s="11">
        <f>COUNTIF(C63:C85,"workaround")</f>
        <v>1</v>
      </c>
      <c r="D88" s="11">
        <f t="shared" ref="D88:F88" si="17">COUNTIF(D63:D85,"workaround")</f>
        <v>1</v>
      </c>
      <c r="E88" s="11">
        <f t="shared" si="17"/>
        <v>1</v>
      </c>
      <c r="F88" s="11">
        <f t="shared" si="17"/>
        <v>0</v>
      </c>
      <c r="G88" s="11">
        <f t="shared" ref="G88" si="18">COUNTIF(G63:G85,"workaround")</f>
        <v>0</v>
      </c>
    </row>
    <row r="89" spans="1:7" x14ac:dyDescent="0.25">
      <c r="A89" s="2" t="s">
        <v>7</v>
      </c>
      <c r="B89" s="12">
        <f>COUNTIF(B63:B85,"Fail")</f>
        <v>0</v>
      </c>
      <c r="C89" s="12">
        <f>COUNTIF(C63:C85,"Fail")</f>
        <v>0</v>
      </c>
      <c r="D89" s="12">
        <f t="shared" ref="D89:F89" si="19">COUNTIF(D63:D85,"Fail")</f>
        <v>1</v>
      </c>
      <c r="E89" s="12">
        <f t="shared" si="19"/>
        <v>1</v>
      </c>
      <c r="F89" s="12">
        <f t="shared" si="19"/>
        <v>0</v>
      </c>
      <c r="G89" s="12">
        <f t="shared" ref="G89" si="20">COUNTIF(G63:G85,"Fail")</f>
        <v>0</v>
      </c>
    </row>
    <row r="90" spans="1:7" x14ac:dyDescent="0.25">
      <c r="A90" s="2" t="s">
        <v>145</v>
      </c>
      <c r="B90" s="2">
        <f>COUNT(B63:B85,"Untested")</f>
        <v>0</v>
      </c>
      <c r="C90" s="2">
        <f>COUNT(C63:C85,"Untested")</f>
        <v>0</v>
      </c>
      <c r="D90" s="2">
        <f t="shared" ref="D90:F90" si="21">COUNT(D63:D85,"Untested")</f>
        <v>0</v>
      </c>
      <c r="E90" s="2">
        <f t="shared" si="21"/>
        <v>0</v>
      </c>
      <c r="F90" s="2">
        <f t="shared" si="21"/>
        <v>0</v>
      </c>
      <c r="G90" s="2">
        <f t="shared" ref="G90" si="22">COUNT(G63:G85,"Untested")</f>
        <v>0</v>
      </c>
    </row>
    <row r="91" spans="1:7" x14ac:dyDescent="0.25">
      <c r="A91" s="2" t="s">
        <v>139</v>
      </c>
      <c r="B91" s="2">
        <f>B86+B89+B88+B90+B87</f>
        <v>22</v>
      </c>
      <c r="C91" s="2">
        <f>C86+C89+C88+C90+C87</f>
        <v>23</v>
      </c>
      <c r="D91" s="2">
        <f t="shared" ref="D91:F91" si="23">D86+D89+D88+D90+D87</f>
        <v>22</v>
      </c>
      <c r="E91" s="2">
        <f t="shared" si="23"/>
        <v>23</v>
      </c>
      <c r="F91" s="2">
        <f t="shared" si="23"/>
        <v>0</v>
      </c>
      <c r="G91" s="2">
        <f t="shared" ref="G91" si="24">G86+G89+G88+G90+G87</f>
        <v>0</v>
      </c>
    </row>
    <row r="92" spans="1:7" ht="15.75" thickBot="1" x14ac:dyDescent="0.3">
      <c r="A92" s="18" t="s">
        <v>8</v>
      </c>
      <c r="B92" s="6">
        <f>IF(B$91=0,0,(B$86+B$87)/B$91)</f>
        <v>0.95454545454545459</v>
      </c>
      <c r="C92" s="6">
        <f t="shared" ref="C92:G92" si="25">IF(C$91=0,0,(C$86+C$87)/C$91)</f>
        <v>0.95652173913043481</v>
      </c>
      <c r="D92" s="6">
        <f t="shared" si="25"/>
        <v>0.90909090909090906</v>
      </c>
      <c r="E92" s="6">
        <f t="shared" si="25"/>
        <v>0.91304347826086951</v>
      </c>
      <c r="F92" s="6">
        <f t="shared" si="25"/>
        <v>0</v>
      </c>
      <c r="G92" s="6">
        <f t="shared" si="25"/>
        <v>0</v>
      </c>
    </row>
    <row r="93" spans="1:7" ht="15.75" thickBot="1" x14ac:dyDescent="0.3">
      <c r="A93" s="2"/>
      <c r="B93" s="20"/>
      <c r="C93" s="20"/>
      <c r="D93" s="20"/>
      <c r="E93" s="20"/>
      <c r="F93" s="20"/>
      <c r="G93" s="20"/>
    </row>
    <row r="94" spans="1:7" x14ac:dyDescent="0.25">
      <c r="A94" s="3" t="s">
        <v>85</v>
      </c>
      <c r="B94" s="3"/>
      <c r="C94" s="3"/>
      <c r="D94" s="3"/>
      <c r="E94" s="3"/>
      <c r="F94" s="3"/>
      <c r="G94" s="3"/>
    </row>
    <row r="95" spans="1:7" x14ac:dyDescent="0.25">
      <c r="A95" s="2" t="s">
        <v>86</v>
      </c>
      <c r="B95" s="4" t="s">
        <v>6</v>
      </c>
      <c r="C95" s="4" t="s">
        <v>6</v>
      </c>
      <c r="D95" s="4" t="s">
        <v>6</v>
      </c>
      <c r="E95" s="4" t="s">
        <v>6</v>
      </c>
      <c r="F95" s="2"/>
      <c r="G95" s="2"/>
    </row>
    <row r="96" spans="1:7" x14ac:dyDescent="0.25">
      <c r="A96" s="2" t="s">
        <v>87</v>
      </c>
      <c r="B96" s="4" t="s">
        <v>6</v>
      </c>
      <c r="C96" s="4" t="s">
        <v>6</v>
      </c>
      <c r="D96" s="4" t="s">
        <v>6</v>
      </c>
      <c r="E96" s="4" t="s">
        <v>6</v>
      </c>
      <c r="F96" s="2"/>
      <c r="G96" s="2"/>
    </row>
    <row r="97" spans="1:7" x14ac:dyDescent="0.25">
      <c r="A97" s="2" t="s">
        <v>88</v>
      </c>
      <c r="B97" s="4" t="s">
        <v>6</v>
      </c>
      <c r="C97" s="4" t="s">
        <v>6</v>
      </c>
      <c r="D97" s="4" t="s">
        <v>6</v>
      </c>
      <c r="E97" s="4" t="s">
        <v>6</v>
      </c>
      <c r="F97" s="2"/>
      <c r="G97" s="2"/>
    </row>
    <row r="98" spans="1:7" x14ac:dyDescent="0.25">
      <c r="A98" s="2" t="s">
        <v>89</v>
      </c>
      <c r="B98" s="4" t="s">
        <v>6</v>
      </c>
      <c r="C98" s="4" t="s">
        <v>6</v>
      </c>
      <c r="D98" s="4" t="s">
        <v>6</v>
      </c>
      <c r="E98" s="4" t="s">
        <v>6</v>
      </c>
      <c r="F98" s="2"/>
      <c r="G98" s="2"/>
    </row>
    <row r="99" spans="1:7" x14ac:dyDescent="0.25">
      <c r="A99" s="2" t="s">
        <v>90</v>
      </c>
      <c r="B99" s="4" t="s">
        <v>6</v>
      </c>
      <c r="C99" s="4" t="s">
        <v>6</v>
      </c>
      <c r="D99" s="4" t="s">
        <v>6</v>
      </c>
      <c r="E99" s="4" t="s">
        <v>6</v>
      </c>
      <c r="F99" s="2"/>
      <c r="G99" s="2"/>
    </row>
    <row r="100" spans="1:7" x14ac:dyDescent="0.25">
      <c r="A100" s="2" t="s">
        <v>91</v>
      </c>
      <c r="B100" s="4" t="s">
        <v>6</v>
      </c>
      <c r="C100" s="4" t="s">
        <v>6</v>
      </c>
      <c r="D100" s="4" t="s">
        <v>6</v>
      </c>
      <c r="E100" s="4" t="s">
        <v>6</v>
      </c>
      <c r="F100" s="2"/>
      <c r="G100" s="2"/>
    </row>
    <row r="101" spans="1:7" x14ac:dyDescent="0.25">
      <c r="A101" s="2" t="s">
        <v>92</v>
      </c>
      <c r="B101" s="4" t="s">
        <v>6</v>
      </c>
      <c r="C101" s="4" t="s">
        <v>6</v>
      </c>
      <c r="D101" s="4" t="s">
        <v>6</v>
      </c>
      <c r="E101" s="4" t="s">
        <v>6</v>
      </c>
      <c r="F101" s="2"/>
      <c r="G101" s="2"/>
    </row>
    <row r="102" spans="1:7" x14ac:dyDescent="0.25">
      <c r="A102" s="15" t="s">
        <v>93</v>
      </c>
      <c r="B102" s="21" t="s">
        <v>6</v>
      </c>
      <c r="C102" s="21" t="s">
        <v>6</v>
      </c>
      <c r="D102" s="21" t="s">
        <v>6</v>
      </c>
      <c r="E102" s="21" t="s">
        <v>6</v>
      </c>
      <c r="F102" s="15"/>
      <c r="G102" s="15"/>
    </row>
    <row r="103" spans="1:7" x14ac:dyDescent="0.25">
      <c r="A103" s="2" t="s">
        <v>6</v>
      </c>
      <c r="B103" s="10">
        <f>COUNTIF(B95:B102,"pass")</f>
        <v>8</v>
      </c>
      <c r="C103" s="10">
        <f>COUNTIF(C95:C102,"pass")</f>
        <v>8</v>
      </c>
      <c r="D103" s="10">
        <f t="shared" ref="D103:F103" si="26">COUNTIF(D95:D102,"pass")</f>
        <v>8</v>
      </c>
      <c r="E103" s="10">
        <f t="shared" si="26"/>
        <v>8</v>
      </c>
      <c r="F103" s="10">
        <f t="shared" si="26"/>
        <v>0</v>
      </c>
      <c r="G103" s="10">
        <f t="shared" ref="G103" si="27">COUNTIF(G95:G102,"pass")</f>
        <v>0</v>
      </c>
    </row>
    <row r="104" spans="1:7" x14ac:dyDescent="0.25">
      <c r="A104" s="2" t="s">
        <v>143</v>
      </c>
      <c r="B104" s="5">
        <f>COUNTIF(B95:B102,"Ok")</f>
        <v>0</v>
      </c>
      <c r="C104" s="5">
        <f>COUNTIF(C95:C102,"Ok")</f>
        <v>0</v>
      </c>
      <c r="D104" s="5">
        <f t="shared" ref="D104:F104" si="28">COUNTIF(D95:D102,"Ok")</f>
        <v>0</v>
      </c>
      <c r="E104" s="5">
        <f t="shared" si="28"/>
        <v>0</v>
      </c>
      <c r="F104" s="5">
        <f t="shared" si="28"/>
        <v>0</v>
      </c>
      <c r="G104" s="5">
        <f t="shared" ref="G104" si="29">COUNTIF(G95:G102,"Ok")</f>
        <v>0</v>
      </c>
    </row>
    <row r="105" spans="1:7" x14ac:dyDescent="0.25">
      <c r="A105" s="2" t="s">
        <v>140</v>
      </c>
      <c r="B105" s="11">
        <f t="shared" ref="B105:G105" si="30">COUNTIF(B126:B195,"workaround")</f>
        <v>1</v>
      </c>
      <c r="C105" s="11">
        <f t="shared" si="30"/>
        <v>1</v>
      </c>
      <c r="D105" s="11">
        <f t="shared" si="30"/>
        <v>1</v>
      </c>
      <c r="E105" s="11">
        <f t="shared" si="30"/>
        <v>1</v>
      </c>
      <c r="F105" s="11">
        <f t="shared" si="30"/>
        <v>1</v>
      </c>
      <c r="G105" s="11">
        <f t="shared" si="30"/>
        <v>1</v>
      </c>
    </row>
    <row r="106" spans="1:7" x14ac:dyDescent="0.25">
      <c r="A106" s="2" t="s">
        <v>7</v>
      </c>
      <c r="B106" s="12">
        <f>COUNTIF(B95:B102,"Fail")</f>
        <v>0</v>
      </c>
      <c r="C106" s="12">
        <f>COUNTIF(C95:C102,"Fail")</f>
        <v>0</v>
      </c>
      <c r="D106" s="12">
        <f t="shared" ref="D106:F106" si="31">COUNTIF(D95:D102,"Fail")</f>
        <v>0</v>
      </c>
      <c r="E106" s="12">
        <f t="shared" si="31"/>
        <v>0</v>
      </c>
      <c r="F106" s="12">
        <f t="shared" si="31"/>
        <v>0</v>
      </c>
      <c r="G106" s="12">
        <f t="shared" ref="G106" si="32">COUNTIF(G95:G102,"Fail")</f>
        <v>0</v>
      </c>
    </row>
    <row r="107" spans="1:7" x14ac:dyDescent="0.25">
      <c r="A107" s="2" t="s">
        <v>145</v>
      </c>
      <c r="B107" s="2">
        <f>COUNT(B95:B102,"Untested")</f>
        <v>0</v>
      </c>
      <c r="C107" s="2">
        <f>COUNT(C95:C102,"Untested")</f>
        <v>0</v>
      </c>
      <c r="D107" s="2">
        <f t="shared" ref="D107:F107" si="33">COUNT(D95:D102,"Untested")</f>
        <v>0</v>
      </c>
      <c r="E107" s="2">
        <f t="shared" si="33"/>
        <v>0</v>
      </c>
      <c r="F107" s="2">
        <f t="shared" si="33"/>
        <v>0</v>
      </c>
      <c r="G107" s="2">
        <f t="shared" ref="G107" si="34">COUNT(G95:G102,"Untested")</f>
        <v>0</v>
      </c>
    </row>
    <row r="108" spans="1:7" x14ac:dyDescent="0.25">
      <c r="A108" s="2" t="s">
        <v>139</v>
      </c>
      <c r="B108" s="2">
        <f>B103+B106+B105+B107+B104</f>
        <v>9</v>
      </c>
      <c r="C108" s="2">
        <f>C103+C106+C105+C107+C104</f>
        <v>9</v>
      </c>
      <c r="D108" s="2">
        <f t="shared" ref="D108:F108" si="35">D103+D106+D105+D107+D104</f>
        <v>9</v>
      </c>
      <c r="E108" s="2">
        <f t="shared" si="35"/>
        <v>9</v>
      </c>
      <c r="F108" s="2">
        <f t="shared" si="35"/>
        <v>1</v>
      </c>
      <c r="G108" s="2">
        <f t="shared" ref="G108" si="36">G103+G106+G105+G107+G104</f>
        <v>1</v>
      </c>
    </row>
    <row r="109" spans="1:7" ht="15.75" thickBot="1" x14ac:dyDescent="0.3">
      <c r="A109" s="18" t="s">
        <v>8</v>
      </c>
      <c r="B109" s="6">
        <f>IF(B$108=0, 0, (B$103+B$104)/B$108)</f>
        <v>0.88888888888888884</v>
      </c>
      <c r="C109" s="6">
        <f t="shared" ref="C109:G109" si="37">IF(C$108=0, 0, (C$103+C$104)/C$108)</f>
        <v>0.88888888888888884</v>
      </c>
      <c r="D109" s="6">
        <f t="shared" si="37"/>
        <v>0.88888888888888884</v>
      </c>
      <c r="E109" s="6">
        <f t="shared" si="37"/>
        <v>0.88888888888888884</v>
      </c>
      <c r="F109" s="6">
        <f t="shared" si="37"/>
        <v>0</v>
      </c>
      <c r="G109" s="6">
        <f t="shared" si="37"/>
        <v>0</v>
      </c>
    </row>
    <row r="110" spans="1:7" ht="15.75" thickBot="1" x14ac:dyDescent="0.3">
      <c r="A110" s="13"/>
      <c r="B110" s="16"/>
      <c r="C110" s="16"/>
      <c r="D110" s="16"/>
      <c r="E110" s="16"/>
      <c r="F110" s="16"/>
      <c r="G110" s="16"/>
    </row>
    <row r="111" spans="1:7" x14ac:dyDescent="0.25">
      <c r="A111" s="15" t="s">
        <v>64</v>
      </c>
      <c r="B111" s="15"/>
      <c r="C111" s="15"/>
      <c r="D111" s="15"/>
      <c r="E111" s="15"/>
      <c r="F111" s="15"/>
      <c r="G111" s="15"/>
    </row>
    <row r="112" spans="1:7" x14ac:dyDescent="0.25">
      <c r="A112" s="2" t="s">
        <v>65</v>
      </c>
      <c r="B112" s="4" t="s">
        <v>6</v>
      </c>
      <c r="C112" s="4" t="s">
        <v>6</v>
      </c>
      <c r="D112" s="4" t="s">
        <v>6</v>
      </c>
      <c r="E112" s="4" t="s">
        <v>6</v>
      </c>
      <c r="F112" s="4" t="s">
        <v>6</v>
      </c>
      <c r="G112" s="4" t="s">
        <v>6</v>
      </c>
    </row>
    <row r="113" spans="1:7" x14ac:dyDescent="0.25">
      <c r="A113" s="2" t="s">
        <v>67</v>
      </c>
      <c r="B113" s="4" t="s">
        <v>6</v>
      </c>
      <c r="C113" s="4" t="s">
        <v>6</v>
      </c>
      <c r="D113" s="4" t="s">
        <v>6</v>
      </c>
      <c r="E113" s="4" t="s">
        <v>6</v>
      </c>
      <c r="F113" s="8" t="s">
        <v>7</v>
      </c>
      <c r="G113" s="4" t="s">
        <v>6</v>
      </c>
    </row>
    <row r="114" spans="1:7" x14ac:dyDescent="0.25">
      <c r="A114" s="2" t="s">
        <v>68</v>
      </c>
      <c r="B114" s="4" t="s">
        <v>6</v>
      </c>
      <c r="C114" s="4" t="s">
        <v>6</v>
      </c>
      <c r="D114" s="4" t="s">
        <v>6</v>
      </c>
      <c r="E114" s="4" t="s">
        <v>6</v>
      </c>
      <c r="F114" s="8" t="s">
        <v>7</v>
      </c>
      <c r="G114" s="4" t="s">
        <v>6</v>
      </c>
    </row>
    <row r="115" spans="1:7" x14ac:dyDescent="0.25">
      <c r="A115" s="2" t="s">
        <v>69</v>
      </c>
      <c r="B115" s="4" t="s">
        <v>6</v>
      </c>
      <c r="C115" s="4" t="s">
        <v>6</v>
      </c>
      <c r="D115" s="4" t="s">
        <v>6</v>
      </c>
      <c r="E115" s="4" t="s">
        <v>6</v>
      </c>
      <c r="F115" s="4" t="s">
        <v>6</v>
      </c>
      <c r="G115" s="4" t="s">
        <v>6</v>
      </c>
    </row>
    <row r="116" spans="1:7" x14ac:dyDescent="0.25">
      <c r="A116" s="2" t="s">
        <v>70</v>
      </c>
      <c r="B116" s="4" t="s">
        <v>6</v>
      </c>
      <c r="C116" s="4" t="s">
        <v>6</v>
      </c>
      <c r="D116" s="4" t="s">
        <v>6</v>
      </c>
      <c r="E116" s="4" t="s">
        <v>6</v>
      </c>
      <c r="F116" s="8" t="s">
        <v>7</v>
      </c>
      <c r="G116" s="4" t="s">
        <v>6</v>
      </c>
    </row>
    <row r="117" spans="1:7" x14ac:dyDescent="0.25">
      <c r="A117" s="2" t="s">
        <v>71</v>
      </c>
      <c r="B117" s="4" t="s">
        <v>6</v>
      </c>
      <c r="C117" s="4" t="s">
        <v>6</v>
      </c>
      <c r="D117" s="4" t="s">
        <v>6</v>
      </c>
      <c r="E117" s="4" t="s">
        <v>6</v>
      </c>
      <c r="F117" s="8" t="s">
        <v>7</v>
      </c>
      <c r="G117" s="4" t="s">
        <v>6</v>
      </c>
    </row>
    <row r="118" spans="1:7" x14ac:dyDescent="0.25">
      <c r="A118" s="2" t="s">
        <v>72</v>
      </c>
      <c r="B118" s="4" t="s">
        <v>6</v>
      </c>
      <c r="C118" s="4" t="s">
        <v>6</v>
      </c>
      <c r="D118" s="4" t="s">
        <v>6</v>
      </c>
      <c r="E118" s="4" t="s">
        <v>6</v>
      </c>
      <c r="F118" s="4" t="s">
        <v>6</v>
      </c>
      <c r="G118" s="4" t="s">
        <v>6</v>
      </c>
    </row>
    <row r="119" spans="1:7" x14ac:dyDescent="0.25">
      <c r="A119" s="2" t="s">
        <v>73</v>
      </c>
      <c r="B119" s="4" t="s">
        <v>6</v>
      </c>
      <c r="C119" s="4" t="s">
        <v>6</v>
      </c>
      <c r="D119" s="4" t="s">
        <v>6</v>
      </c>
      <c r="E119" s="4" t="s">
        <v>6</v>
      </c>
      <c r="F119" s="8" t="s">
        <v>7</v>
      </c>
      <c r="G119" s="8" t="s">
        <v>7</v>
      </c>
    </row>
    <row r="120" spans="1:7" x14ac:dyDescent="0.25">
      <c r="A120" s="2" t="s">
        <v>74</v>
      </c>
      <c r="B120" s="4" t="s">
        <v>6</v>
      </c>
      <c r="C120" s="4" t="s">
        <v>6</v>
      </c>
      <c r="D120" s="4" t="s">
        <v>6</v>
      </c>
      <c r="E120" s="4" t="s">
        <v>6</v>
      </c>
      <c r="F120" s="4" t="s">
        <v>6</v>
      </c>
      <c r="G120" s="4" t="s">
        <v>6</v>
      </c>
    </row>
    <row r="121" spans="1:7" x14ac:dyDescent="0.25">
      <c r="A121" s="2" t="s">
        <v>75</v>
      </c>
      <c r="B121" s="4" t="s">
        <v>6</v>
      </c>
      <c r="C121" s="4" t="s">
        <v>6</v>
      </c>
      <c r="D121" s="4" t="s">
        <v>6</v>
      </c>
      <c r="E121" s="4" t="s">
        <v>6</v>
      </c>
      <c r="F121" s="4" t="s">
        <v>6</v>
      </c>
      <c r="G121" s="4" t="s">
        <v>6</v>
      </c>
    </row>
    <row r="122" spans="1:7" x14ac:dyDescent="0.25">
      <c r="A122" s="2" t="s">
        <v>76</v>
      </c>
      <c r="B122" s="4" t="s">
        <v>6</v>
      </c>
      <c r="C122" s="4" t="s">
        <v>6</v>
      </c>
      <c r="D122" s="8" t="s">
        <v>7</v>
      </c>
      <c r="E122" s="8" t="s">
        <v>7</v>
      </c>
      <c r="F122" s="4" t="s">
        <v>6</v>
      </c>
      <c r="G122" s="4" t="s">
        <v>6</v>
      </c>
    </row>
    <row r="123" spans="1:7" x14ac:dyDescent="0.25">
      <c r="A123" s="2" t="s">
        <v>77</v>
      </c>
      <c r="B123" s="4" t="s">
        <v>6</v>
      </c>
      <c r="C123" s="4" t="s">
        <v>6</v>
      </c>
      <c r="D123" s="4" t="s">
        <v>6</v>
      </c>
      <c r="E123" s="4" t="s">
        <v>6</v>
      </c>
      <c r="F123" s="4" t="s">
        <v>6</v>
      </c>
      <c r="G123" s="4" t="s">
        <v>6</v>
      </c>
    </row>
    <row r="124" spans="1:7" x14ac:dyDescent="0.25">
      <c r="A124" s="2" t="s">
        <v>78</v>
      </c>
      <c r="B124" s="4" t="s">
        <v>6</v>
      </c>
      <c r="C124" s="4" t="s">
        <v>6</v>
      </c>
      <c r="D124" s="4" t="s">
        <v>6</v>
      </c>
      <c r="E124" s="4" t="s">
        <v>6</v>
      </c>
      <c r="F124" s="4" t="s">
        <v>6</v>
      </c>
      <c r="G124" s="4" t="s">
        <v>6</v>
      </c>
    </row>
    <row r="125" spans="1:7" x14ac:dyDescent="0.25">
      <c r="A125" s="2" t="s">
        <v>79</v>
      </c>
      <c r="B125" s="4" t="s">
        <v>6</v>
      </c>
      <c r="C125" s="4" t="s">
        <v>6</v>
      </c>
      <c r="D125" s="4" t="s">
        <v>6</v>
      </c>
      <c r="E125" s="4" t="s">
        <v>6</v>
      </c>
      <c r="F125" s="4" t="s">
        <v>6</v>
      </c>
      <c r="G125" s="4" t="s">
        <v>6</v>
      </c>
    </row>
    <row r="126" spans="1:7" x14ac:dyDescent="0.25">
      <c r="A126" s="2" t="s">
        <v>80</v>
      </c>
      <c r="B126" s="4" t="s">
        <v>6</v>
      </c>
      <c r="C126" s="4" t="s">
        <v>6</v>
      </c>
      <c r="D126" s="4" t="s">
        <v>6</v>
      </c>
      <c r="E126" s="4" t="s">
        <v>6</v>
      </c>
      <c r="F126" s="4" t="s">
        <v>6</v>
      </c>
      <c r="G126" s="4" t="s">
        <v>6</v>
      </c>
    </row>
    <row r="127" spans="1:7" x14ac:dyDescent="0.25">
      <c r="A127" s="2" t="s">
        <v>81</v>
      </c>
      <c r="B127" s="4" t="s">
        <v>6</v>
      </c>
      <c r="C127" s="4" t="s">
        <v>6</v>
      </c>
      <c r="D127" s="4" t="s">
        <v>6</v>
      </c>
      <c r="E127" s="4" t="s">
        <v>6</v>
      </c>
      <c r="F127" s="4" t="s">
        <v>6</v>
      </c>
      <c r="G127" s="4" t="s">
        <v>6</v>
      </c>
    </row>
    <row r="128" spans="1:7" x14ac:dyDescent="0.25">
      <c r="A128" s="2" t="s">
        <v>82</v>
      </c>
      <c r="B128" s="4" t="s">
        <v>6</v>
      </c>
      <c r="C128" s="4" t="s">
        <v>6</v>
      </c>
      <c r="D128" s="4" t="s">
        <v>6</v>
      </c>
      <c r="E128" s="4" t="s">
        <v>6</v>
      </c>
      <c r="F128" s="4" t="s">
        <v>6</v>
      </c>
      <c r="G128" s="4" t="s">
        <v>6</v>
      </c>
    </row>
    <row r="129" spans="1:7" x14ac:dyDescent="0.25">
      <c r="A129" s="2" t="s">
        <v>83</v>
      </c>
      <c r="B129" s="4" t="s">
        <v>6</v>
      </c>
      <c r="C129" s="4" t="s">
        <v>6</v>
      </c>
      <c r="D129" s="4" t="s">
        <v>6</v>
      </c>
      <c r="E129" s="4" t="s">
        <v>6</v>
      </c>
      <c r="F129" s="4" t="s">
        <v>6</v>
      </c>
      <c r="G129" s="4" t="s">
        <v>6</v>
      </c>
    </row>
    <row r="130" spans="1:7" x14ac:dyDescent="0.25">
      <c r="A130" s="15" t="s">
        <v>84</v>
      </c>
      <c r="B130" s="22" t="s">
        <v>140</v>
      </c>
      <c r="C130" s="22" t="s">
        <v>140</v>
      </c>
      <c r="D130" s="22" t="s">
        <v>140</v>
      </c>
      <c r="E130" s="22" t="s">
        <v>140</v>
      </c>
      <c r="F130" s="21" t="s">
        <v>6</v>
      </c>
      <c r="G130" s="21" t="s">
        <v>6</v>
      </c>
    </row>
    <row r="131" spans="1:7" x14ac:dyDescent="0.25">
      <c r="A131" s="2" t="s">
        <v>6</v>
      </c>
      <c r="B131" s="10">
        <f t="shared" ref="B131:G131" si="38">COUNTIF(B112:B130,"pass")</f>
        <v>18</v>
      </c>
      <c r="C131" s="10">
        <f t="shared" si="38"/>
        <v>18</v>
      </c>
      <c r="D131" s="10">
        <f t="shared" si="38"/>
        <v>17</v>
      </c>
      <c r="E131" s="10">
        <f t="shared" si="38"/>
        <v>17</v>
      </c>
      <c r="F131" s="10">
        <f t="shared" si="38"/>
        <v>14</v>
      </c>
      <c r="G131" s="10">
        <f t="shared" si="38"/>
        <v>18</v>
      </c>
    </row>
    <row r="132" spans="1:7" x14ac:dyDescent="0.25">
      <c r="A132" s="2" t="s">
        <v>143</v>
      </c>
      <c r="B132" s="5">
        <f t="shared" ref="B132:G132" si="39">COUNTIF(B112:B130,"Ok")</f>
        <v>0</v>
      </c>
      <c r="C132" s="5">
        <f t="shared" si="39"/>
        <v>0</v>
      </c>
      <c r="D132" s="5">
        <f t="shared" si="39"/>
        <v>0</v>
      </c>
      <c r="E132" s="5">
        <f t="shared" si="39"/>
        <v>0</v>
      </c>
      <c r="F132" s="5">
        <f t="shared" si="39"/>
        <v>0</v>
      </c>
      <c r="G132" s="5">
        <f t="shared" si="39"/>
        <v>0</v>
      </c>
    </row>
    <row r="133" spans="1:7" x14ac:dyDescent="0.25">
      <c r="A133" s="2" t="s">
        <v>140</v>
      </c>
      <c r="B133" s="11">
        <f t="shared" ref="B133:G133" si="40">COUNTIF(B112:B130,"workaround")</f>
        <v>1</v>
      </c>
      <c r="C133" s="11">
        <f t="shared" si="40"/>
        <v>1</v>
      </c>
      <c r="D133" s="11">
        <f t="shared" si="40"/>
        <v>1</v>
      </c>
      <c r="E133" s="11">
        <f t="shared" si="40"/>
        <v>1</v>
      </c>
      <c r="F133" s="11">
        <f t="shared" si="40"/>
        <v>0</v>
      </c>
      <c r="G133" s="11">
        <f t="shared" si="40"/>
        <v>0</v>
      </c>
    </row>
    <row r="134" spans="1:7" x14ac:dyDescent="0.25">
      <c r="A134" s="2" t="s">
        <v>7</v>
      </c>
      <c r="B134" s="12">
        <f t="shared" ref="B134:G134" si="41">COUNTIF(B112:B130,"Fail")</f>
        <v>0</v>
      </c>
      <c r="C134" s="12">
        <f t="shared" si="41"/>
        <v>0</v>
      </c>
      <c r="D134" s="12">
        <f t="shared" si="41"/>
        <v>1</v>
      </c>
      <c r="E134" s="12">
        <f t="shared" si="41"/>
        <v>1</v>
      </c>
      <c r="F134" s="12">
        <f t="shared" si="41"/>
        <v>5</v>
      </c>
      <c r="G134" s="12">
        <f t="shared" si="41"/>
        <v>1</v>
      </c>
    </row>
    <row r="135" spans="1:7" x14ac:dyDescent="0.25">
      <c r="A135" s="2" t="s">
        <v>145</v>
      </c>
      <c r="B135" s="2">
        <f t="shared" ref="B135:G135" si="42">COUNT(B112:B130,"Untested")</f>
        <v>0</v>
      </c>
      <c r="C135" s="2">
        <f t="shared" si="42"/>
        <v>0</v>
      </c>
      <c r="D135" s="2">
        <f t="shared" si="42"/>
        <v>0</v>
      </c>
      <c r="E135" s="2">
        <f t="shared" si="42"/>
        <v>0</v>
      </c>
      <c r="F135" s="2">
        <f t="shared" si="42"/>
        <v>0</v>
      </c>
      <c r="G135" s="2">
        <f t="shared" si="42"/>
        <v>0</v>
      </c>
    </row>
    <row r="136" spans="1:7" x14ac:dyDescent="0.25">
      <c r="A136" s="2" t="s">
        <v>139</v>
      </c>
      <c r="B136" s="2">
        <f>B131+B134+B133+B135+B132</f>
        <v>19</v>
      </c>
      <c r="C136" s="2">
        <f>C131+C134+C133+C135+C132</f>
        <v>19</v>
      </c>
      <c r="D136" s="2">
        <f t="shared" ref="D136:F136" si="43">D131+D134+D133+D135+D132</f>
        <v>19</v>
      </c>
      <c r="E136" s="2">
        <f t="shared" si="43"/>
        <v>19</v>
      </c>
      <c r="F136" s="2">
        <f t="shared" si="43"/>
        <v>19</v>
      </c>
      <c r="G136" s="2">
        <f t="shared" ref="G136" si="44">G131+G134+G133+G135+G132</f>
        <v>19</v>
      </c>
    </row>
    <row r="137" spans="1:7" ht="15.75" thickBot="1" x14ac:dyDescent="0.3">
      <c r="A137" s="18" t="s">
        <v>8</v>
      </c>
      <c r="B137" s="6">
        <f>IF(B$136=0, 0, (B$131+B$132)/B$136)</f>
        <v>0.94736842105263153</v>
      </c>
      <c r="C137" s="6">
        <f t="shared" ref="C137:G137" si="45">IF(C$136=0, 0, (C$131+C$132)/C$136)</f>
        <v>0.94736842105263153</v>
      </c>
      <c r="D137" s="6">
        <f t="shared" si="45"/>
        <v>0.89473684210526316</v>
      </c>
      <c r="E137" s="6">
        <f t="shared" si="45"/>
        <v>0.89473684210526316</v>
      </c>
      <c r="F137" s="6">
        <f t="shared" si="45"/>
        <v>0.73684210526315785</v>
      </c>
      <c r="G137" s="6">
        <f t="shared" si="45"/>
        <v>0.94736842105263153</v>
      </c>
    </row>
    <row r="138" spans="1:7" ht="15.75" thickBot="1" x14ac:dyDescent="0.3">
      <c r="A138" s="14"/>
      <c r="B138" s="14"/>
      <c r="C138" s="14"/>
      <c r="D138" s="14"/>
      <c r="E138" s="14"/>
      <c r="F138" s="14"/>
      <c r="G138" s="14"/>
    </row>
    <row r="139" spans="1:7" x14ac:dyDescent="0.25">
      <c r="A139" s="15" t="s">
        <v>12</v>
      </c>
      <c r="B139" s="15"/>
      <c r="C139" s="15"/>
      <c r="D139" s="15"/>
      <c r="E139" s="15"/>
      <c r="F139" s="15"/>
      <c r="G139" s="15"/>
    </row>
    <row r="140" spans="1:7" x14ac:dyDescent="0.25">
      <c r="A140" s="2" t="s">
        <v>14</v>
      </c>
      <c r="B140" s="4" t="s">
        <v>6</v>
      </c>
      <c r="C140" s="4" t="s">
        <v>6</v>
      </c>
      <c r="D140" s="4" t="s">
        <v>6</v>
      </c>
      <c r="E140" s="4" t="s">
        <v>6</v>
      </c>
      <c r="F140" s="4" t="s">
        <v>6</v>
      </c>
      <c r="G140" s="4" t="s">
        <v>6</v>
      </c>
    </row>
    <row r="141" spans="1:7" x14ac:dyDescent="0.25">
      <c r="A141" s="2" t="s">
        <v>15</v>
      </c>
      <c r="B141" s="4" t="s">
        <v>6</v>
      </c>
      <c r="C141" s="4" t="s">
        <v>6</v>
      </c>
      <c r="D141" s="4" t="s">
        <v>6</v>
      </c>
      <c r="E141" s="4" t="s">
        <v>6</v>
      </c>
      <c r="F141" s="8" t="s">
        <v>7</v>
      </c>
      <c r="G141" s="8" t="s">
        <v>7</v>
      </c>
    </row>
    <row r="142" spans="1:7" x14ac:dyDescent="0.25">
      <c r="A142" s="2" t="s">
        <v>16</v>
      </c>
      <c r="B142" s="4" t="s">
        <v>6</v>
      </c>
      <c r="C142" s="4" t="s">
        <v>6</v>
      </c>
      <c r="D142" s="4" t="s">
        <v>6</v>
      </c>
      <c r="E142" s="4" t="s">
        <v>6</v>
      </c>
      <c r="F142" s="4" t="s">
        <v>6</v>
      </c>
      <c r="G142" s="4" t="s">
        <v>6</v>
      </c>
    </row>
    <row r="143" spans="1:7" x14ac:dyDescent="0.25">
      <c r="A143" s="2" t="s">
        <v>17</v>
      </c>
      <c r="B143" s="4" t="s">
        <v>6</v>
      </c>
      <c r="C143" s="4" t="s">
        <v>6</v>
      </c>
      <c r="D143" s="4" t="s">
        <v>6</v>
      </c>
      <c r="E143" s="4" t="s">
        <v>6</v>
      </c>
      <c r="F143" s="4" t="s">
        <v>6</v>
      </c>
      <c r="G143" s="4" t="s">
        <v>6</v>
      </c>
    </row>
    <row r="144" spans="1:7" x14ac:dyDescent="0.25">
      <c r="A144" s="2" t="s">
        <v>18</v>
      </c>
      <c r="B144" s="4" t="s">
        <v>6</v>
      </c>
      <c r="C144" s="4" t="s">
        <v>6</v>
      </c>
      <c r="D144" s="4" t="s">
        <v>6</v>
      </c>
      <c r="E144" s="4" t="s">
        <v>6</v>
      </c>
      <c r="F144" s="4" t="s">
        <v>6</v>
      </c>
      <c r="G144" s="4" t="s">
        <v>6</v>
      </c>
    </row>
    <row r="145" spans="1:7" x14ac:dyDescent="0.25">
      <c r="A145" s="2" t="s">
        <v>19</v>
      </c>
      <c r="B145" s="4" t="s">
        <v>6</v>
      </c>
      <c r="C145" s="4" t="s">
        <v>6</v>
      </c>
      <c r="D145" s="4" t="s">
        <v>6</v>
      </c>
      <c r="E145" s="4" t="s">
        <v>6</v>
      </c>
      <c r="F145" s="4" t="s">
        <v>6</v>
      </c>
      <c r="G145" s="4" t="s">
        <v>6</v>
      </c>
    </row>
    <row r="146" spans="1:7" x14ac:dyDescent="0.25">
      <c r="A146" s="2" t="s">
        <v>20</v>
      </c>
      <c r="B146" s="4" t="s">
        <v>6</v>
      </c>
      <c r="C146" s="4" t="s">
        <v>6</v>
      </c>
      <c r="D146" s="4" t="s">
        <v>6</v>
      </c>
      <c r="E146" s="4" t="s">
        <v>6</v>
      </c>
      <c r="F146" s="4" t="s">
        <v>6</v>
      </c>
      <c r="G146" s="4" t="s">
        <v>6</v>
      </c>
    </row>
    <row r="147" spans="1:7" x14ac:dyDescent="0.25">
      <c r="A147" s="2" t="s">
        <v>21</v>
      </c>
      <c r="B147" s="4" t="s">
        <v>6</v>
      </c>
      <c r="C147" s="4" t="s">
        <v>6</v>
      </c>
      <c r="D147" s="4" t="s">
        <v>6</v>
      </c>
      <c r="E147" s="4" t="s">
        <v>6</v>
      </c>
      <c r="F147" s="4" t="s">
        <v>6</v>
      </c>
      <c r="G147" s="4" t="s">
        <v>6</v>
      </c>
    </row>
    <row r="148" spans="1:7" x14ac:dyDescent="0.25">
      <c r="A148" s="2" t="s">
        <v>22</v>
      </c>
      <c r="B148" s="4" t="s">
        <v>6</v>
      </c>
      <c r="C148" s="4" t="s">
        <v>6</v>
      </c>
      <c r="D148" s="4" t="s">
        <v>6</v>
      </c>
      <c r="E148" s="4" t="s">
        <v>6</v>
      </c>
      <c r="F148" s="4" t="s">
        <v>6</v>
      </c>
      <c r="G148" s="4" t="s">
        <v>6</v>
      </c>
    </row>
    <row r="149" spans="1:7" x14ac:dyDescent="0.25">
      <c r="A149" s="2" t="s">
        <v>23</v>
      </c>
      <c r="B149" s="4" t="s">
        <v>6</v>
      </c>
      <c r="C149" s="4" t="s">
        <v>6</v>
      </c>
      <c r="D149" s="4" t="s">
        <v>6</v>
      </c>
      <c r="E149" s="4" t="s">
        <v>6</v>
      </c>
      <c r="F149" s="4" t="s">
        <v>6</v>
      </c>
      <c r="G149" s="4" t="s">
        <v>6</v>
      </c>
    </row>
    <row r="150" spans="1:7" x14ac:dyDescent="0.25">
      <c r="A150" s="2" t="s">
        <v>24</v>
      </c>
      <c r="B150" s="4" t="s">
        <v>6</v>
      </c>
      <c r="C150" s="4" t="s">
        <v>6</v>
      </c>
      <c r="D150" s="4" t="s">
        <v>6</v>
      </c>
      <c r="E150" s="4" t="s">
        <v>6</v>
      </c>
      <c r="F150" s="4" t="s">
        <v>6</v>
      </c>
      <c r="G150" s="4" t="s">
        <v>6</v>
      </c>
    </row>
    <row r="151" spans="1:7" x14ac:dyDescent="0.25">
      <c r="A151" s="2" t="s">
        <v>25</v>
      </c>
      <c r="B151" s="4" t="s">
        <v>6</v>
      </c>
      <c r="C151" s="4" t="s">
        <v>6</v>
      </c>
      <c r="D151" s="4" t="s">
        <v>6</v>
      </c>
      <c r="E151" s="4" t="s">
        <v>6</v>
      </c>
      <c r="F151" s="4" t="s">
        <v>6</v>
      </c>
      <c r="G151" s="4" t="s">
        <v>6</v>
      </c>
    </row>
    <row r="152" spans="1:7" x14ac:dyDescent="0.25">
      <c r="A152" s="2" t="s">
        <v>26</v>
      </c>
      <c r="B152" s="4" t="s">
        <v>6</v>
      </c>
      <c r="C152" s="4" t="s">
        <v>6</v>
      </c>
      <c r="D152" s="4" t="s">
        <v>6</v>
      </c>
      <c r="E152" s="4" t="s">
        <v>6</v>
      </c>
      <c r="F152" s="8" t="s">
        <v>7</v>
      </c>
      <c r="G152" s="4" t="s">
        <v>6</v>
      </c>
    </row>
    <row r="153" spans="1:7" x14ac:dyDescent="0.25">
      <c r="A153" s="2" t="s">
        <v>27</v>
      </c>
      <c r="B153" s="4" t="s">
        <v>6</v>
      </c>
      <c r="C153" s="4" t="s">
        <v>6</v>
      </c>
      <c r="D153" s="4" t="s">
        <v>6</v>
      </c>
      <c r="E153" s="4" t="s">
        <v>6</v>
      </c>
      <c r="F153" s="4" t="s">
        <v>6</v>
      </c>
      <c r="G153" s="4" t="s">
        <v>6</v>
      </c>
    </row>
    <row r="154" spans="1:7" x14ac:dyDescent="0.25">
      <c r="A154" s="2" t="s">
        <v>28</v>
      </c>
      <c r="B154" s="4" t="s">
        <v>6</v>
      </c>
      <c r="C154" s="4" t="s">
        <v>6</v>
      </c>
      <c r="D154" s="4" t="s">
        <v>6</v>
      </c>
      <c r="E154" s="4" t="s">
        <v>6</v>
      </c>
      <c r="F154" s="4" t="s">
        <v>6</v>
      </c>
      <c r="G154" s="4" t="s">
        <v>6</v>
      </c>
    </row>
    <row r="155" spans="1:7" x14ac:dyDescent="0.25">
      <c r="A155" s="2" t="s">
        <v>29</v>
      </c>
      <c r="B155" s="4" t="s">
        <v>6</v>
      </c>
      <c r="C155" s="4" t="s">
        <v>6</v>
      </c>
      <c r="D155" s="4" t="s">
        <v>6</v>
      </c>
      <c r="E155" s="4" t="s">
        <v>6</v>
      </c>
      <c r="F155" s="4" t="s">
        <v>6</v>
      </c>
      <c r="G155" s="4" t="s">
        <v>6</v>
      </c>
    </row>
    <row r="156" spans="1:7" x14ac:dyDescent="0.25">
      <c r="A156" s="2" t="s">
        <v>31</v>
      </c>
      <c r="B156" s="4" t="s">
        <v>6</v>
      </c>
      <c r="C156" s="4" t="s">
        <v>6</v>
      </c>
      <c r="D156" s="4" t="s">
        <v>6</v>
      </c>
      <c r="E156" s="4" t="s">
        <v>6</v>
      </c>
      <c r="F156" s="8" t="s">
        <v>7</v>
      </c>
      <c r="G156" s="4" t="s">
        <v>6</v>
      </c>
    </row>
    <row r="157" spans="1:7" x14ac:dyDescent="0.25">
      <c r="A157" s="2" t="s">
        <v>32</v>
      </c>
      <c r="B157" s="4" t="s">
        <v>6</v>
      </c>
      <c r="C157" s="4" t="s">
        <v>6</v>
      </c>
      <c r="D157" s="4" t="s">
        <v>6</v>
      </c>
      <c r="E157" s="4" t="s">
        <v>6</v>
      </c>
      <c r="F157" s="4" t="s">
        <v>6</v>
      </c>
      <c r="G157" s="4" t="s">
        <v>6</v>
      </c>
    </row>
    <row r="158" spans="1:7" x14ac:dyDescent="0.25">
      <c r="A158" s="2" t="s">
        <v>33</v>
      </c>
      <c r="B158" s="4" t="s">
        <v>6</v>
      </c>
      <c r="C158" s="4" t="s">
        <v>6</v>
      </c>
      <c r="D158" s="4" t="s">
        <v>6</v>
      </c>
      <c r="E158" s="4" t="s">
        <v>6</v>
      </c>
      <c r="F158" s="4" t="s">
        <v>6</v>
      </c>
      <c r="G158" s="4" t="s">
        <v>6</v>
      </c>
    </row>
    <row r="159" spans="1:7" x14ac:dyDescent="0.25">
      <c r="A159" s="2" t="s">
        <v>34</v>
      </c>
      <c r="B159" s="4" t="s">
        <v>6</v>
      </c>
      <c r="C159" s="4" t="s">
        <v>6</v>
      </c>
      <c r="D159" s="4" t="s">
        <v>6</v>
      </c>
      <c r="E159" s="4" t="s">
        <v>6</v>
      </c>
      <c r="F159" s="4" t="s">
        <v>6</v>
      </c>
      <c r="G159" s="4" t="s">
        <v>6</v>
      </c>
    </row>
    <row r="160" spans="1:7" x14ac:dyDescent="0.25">
      <c r="A160" s="2" t="s">
        <v>35</v>
      </c>
      <c r="B160" s="4" t="s">
        <v>6</v>
      </c>
      <c r="C160" s="4" t="s">
        <v>6</v>
      </c>
      <c r="D160" s="4" t="s">
        <v>6</v>
      </c>
      <c r="E160" s="4" t="s">
        <v>6</v>
      </c>
      <c r="F160" s="4" t="s">
        <v>6</v>
      </c>
      <c r="G160" s="4" t="s">
        <v>6</v>
      </c>
    </row>
    <row r="161" spans="1:7" x14ac:dyDescent="0.25">
      <c r="A161" s="2" t="s">
        <v>36</v>
      </c>
      <c r="B161" s="4" t="s">
        <v>6</v>
      </c>
      <c r="C161" s="4" t="s">
        <v>6</v>
      </c>
      <c r="D161" s="4" t="s">
        <v>6</v>
      </c>
      <c r="E161" s="4" t="s">
        <v>6</v>
      </c>
      <c r="F161" s="4" t="s">
        <v>6</v>
      </c>
      <c r="G161" s="4" t="s">
        <v>6</v>
      </c>
    </row>
    <row r="162" spans="1:7" x14ac:dyDescent="0.25">
      <c r="A162" s="2" t="s">
        <v>37</v>
      </c>
      <c r="B162" s="5" t="s">
        <v>144</v>
      </c>
      <c r="C162" s="5" t="s">
        <v>144</v>
      </c>
      <c r="D162" s="4" t="s">
        <v>6</v>
      </c>
      <c r="E162" s="4" t="s">
        <v>6</v>
      </c>
      <c r="F162" s="8" t="s">
        <v>7</v>
      </c>
      <c r="G162" s="4" t="s">
        <v>6</v>
      </c>
    </row>
    <row r="163" spans="1:7" x14ac:dyDescent="0.25">
      <c r="A163" s="2" t="s">
        <v>38</v>
      </c>
      <c r="B163" s="4" t="s">
        <v>6</v>
      </c>
      <c r="C163" s="4" t="s">
        <v>6</v>
      </c>
      <c r="D163" s="4" t="s">
        <v>6</v>
      </c>
      <c r="E163" s="4" t="s">
        <v>6</v>
      </c>
      <c r="F163" s="4" t="s">
        <v>6</v>
      </c>
      <c r="G163" s="4" t="s">
        <v>6</v>
      </c>
    </row>
    <row r="164" spans="1:7" x14ac:dyDescent="0.25">
      <c r="A164" s="2" t="s">
        <v>39</v>
      </c>
      <c r="B164" s="4" t="s">
        <v>6</v>
      </c>
      <c r="C164" s="4" t="s">
        <v>6</v>
      </c>
      <c r="D164" s="4" t="s">
        <v>6</v>
      </c>
      <c r="E164" s="4" t="s">
        <v>6</v>
      </c>
      <c r="F164" s="4" t="s">
        <v>6</v>
      </c>
      <c r="G164" s="4" t="s">
        <v>6</v>
      </c>
    </row>
    <row r="165" spans="1:7" x14ac:dyDescent="0.25">
      <c r="A165" s="2" t="s">
        <v>40</v>
      </c>
      <c r="B165" s="4" t="s">
        <v>6</v>
      </c>
      <c r="C165" s="4" t="s">
        <v>6</v>
      </c>
      <c r="D165" s="4" t="s">
        <v>6</v>
      </c>
      <c r="E165" s="4" t="s">
        <v>6</v>
      </c>
      <c r="F165" s="4" t="s">
        <v>6</v>
      </c>
      <c r="G165" s="4" t="s">
        <v>6</v>
      </c>
    </row>
    <row r="166" spans="1:7" x14ac:dyDescent="0.25">
      <c r="A166" s="2" t="s">
        <v>41</v>
      </c>
      <c r="B166" s="4" t="s">
        <v>6</v>
      </c>
      <c r="C166" s="4" t="s">
        <v>6</v>
      </c>
      <c r="D166" s="4" t="s">
        <v>6</v>
      </c>
      <c r="E166" s="4" t="s">
        <v>6</v>
      </c>
      <c r="F166" s="4" t="s">
        <v>6</v>
      </c>
      <c r="G166" s="4" t="s">
        <v>6</v>
      </c>
    </row>
    <row r="167" spans="1:7" x14ac:dyDescent="0.25">
      <c r="A167" s="2" t="s">
        <v>42</v>
      </c>
      <c r="B167" s="4" t="s">
        <v>6</v>
      </c>
      <c r="C167" s="4" t="s">
        <v>6</v>
      </c>
      <c r="D167" s="4" t="s">
        <v>6</v>
      </c>
      <c r="E167" s="4" t="s">
        <v>6</v>
      </c>
      <c r="F167" s="4" t="s">
        <v>6</v>
      </c>
      <c r="G167" s="4" t="s">
        <v>6</v>
      </c>
    </row>
    <row r="168" spans="1:7" x14ac:dyDescent="0.25">
      <c r="A168" s="2" t="s">
        <v>43</v>
      </c>
      <c r="B168" s="4" t="s">
        <v>6</v>
      </c>
      <c r="C168" s="4" t="s">
        <v>6</v>
      </c>
      <c r="D168" s="4" t="s">
        <v>6</v>
      </c>
      <c r="E168" s="4" t="s">
        <v>6</v>
      </c>
      <c r="F168" s="4" t="s">
        <v>6</v>
      </c>
      <c r="G168" s="4" t="s">
        <v>6</v>
      </c>
    </row>
    <row r="169" spans="1:7" x14ac:dyDescent="0.25">
      <c r="A169" s="2" t="s">
        <v>44</v>
      </c>
      <c r="B169" s="4" t="s">
        <v>6</v>
      </c>
      <c r="C169" s="4" t="s">
        <v>6</v>
      </c>
      <c r="D169" s="4" t="s">
        <v>6</v>
      </c>
      <c r="E169" s="4" t="s">
        <v>6</v>
      </c>
      <c r="F169" s="4" t="s">
        <v>6</v>
      </c>
      <c r="G169" s="4" t="s">
        <v>6</v>
      </c>
    </row>
    <row r="170" spans="1:7" x14ac:dyDescent="0.25">
      <c r="A170" s="2" t="s">
        <v>45</v>
      </c>
      <c r="B170" s="4" t="s">
        <v>6</v>
      </c>
      <c r="C170" s="4" t="s">
        <v>6</v>
      </c>
      <c r="D170" s="4" t="s">
        <v>6</v>
      </c>
      <c r="E170" s="4" t="s">
        <v>6</v>
      </c>
      <c r="F170" s="4" t="s">
        <v>6</v>
      </c>
      <c r="G170" s="4" t="s">
        <v>6</v>
      </c>
    </row>
    <row r="171" spans="1:7" x14ac:dyDescent="0.25">
      <c r="A171" s="2" t="s">
        <v>46</v>
      </c>
      <c r="B171" s="4" t="s">
        <v>6</v>
      </c>
      <c r="C171" s="4" t="s">
        <v>6</v>
      </c>
      <c r="D171" s="4" t="s">
        <v>6</v>
      </c>
      <c r="E171" s="4" t="s">
        <v>6</v>
      </c>
      <c r="F171" s="8" t="s">
        <v>7</v>
      </c>
      <c r="G171" s="8" t="s">
        <v>7</v>
      </c>
    </row>
    <row r="172" spans="1:7" x14ac:dyDescent="0.25">
      <c r="A172" s="2" t="s">
        <v>47</v>
      </c>
      <c r="B172" s="4" t="s">
        <v>6</v>
      </c>
      <c r="C172" s="4" t="s">
        <v>6</v>
      </c>
      <c r="D172" s="4" t="s">
        <v>6</v>
      </c>
      <c r="E172" s="4" t="s">
        <v>6</v>
      </c>
      <c r="F172" s="4" t="s">
        <v>6</v>
      </c>
      <c r="G172" s="4" t="s">
        <v>6</v>
      </c>
    </row>
    <row r="173" spans="1:7" x14ac:dyDescent="0.25">
      <c r="A173" s="2" t="s">
        <v>48</v>
      </c>
      <c r="B173" s="4" t="s">
        <v>6</v>
      </c>
      <c r="C173" s="4" t="s">
        <v>6</v>
      </c>
      <c r="D173" s="4" t="s">
        <v>6</v>
      </c>
      <c r="E173" s="4" t="s">
        <v>6</v>
      </c>
      <c r="F173" s="4" t="s">
        <v>6</v>
      </c>
      <c r="G173" s="4" t="s">
        <v>6</v>
      </c>
    </row>
    <row r="174" spans="1:7" x14ac:dyDescent="0.25">
      <c r="A174" s="2" t="s">
        <v>49</v>
      </c>
      <c r="B174" s="4" t="s">
        <v>6</v>
      </c>
      <c r="C174" s="4" t="s">
        <v>6</v>
      </c>
      <c r="D174" s="4" t="s">
        <v>6</v>
      </c>
      <c r="E174" s="4" t="s">
        <v>6</v>
      </c>
      <c r="F174" s="4" t="s">
        <v>6</v>
      </c>
      <c r="G174" s="4" t="s">
        <v>6</v>
      </c>
    </row>
    <row r="175" spans="1:7" x14ac:dyDescent="0.25">
      <c r="A175" s="2" t="s">
        <v>50</v>
      </c>
      <c r="B175" s="4" t="s">
        <v>6</v>
      </c>
      <c r="C175" s="4" t="s">
        <v>6</v>
      </c>
      <c r="D175" s="4" t="s">
        <v>6</v>
      </c>
      <c r="E175" s="4" t="s">
        <v>6</v>
      </c>
      <c r="F175" s="4" t="s">
        <v>6</v>
      </c>
      <c r="G175" s="4" t="s">
        <v>6</v>
      </c>
    </row>
    <row r="176" spans="1:7" x14ac:dyDescent="0.25">
      <c r="A176" s="2" t="s">
        <v>51</v>
      </c>
      <c r="B176" s="4" t="s">
        <v>6</v>
      </c>
      <c r="C176" s="4" t="s">
        <v>6</v>
      </c>
      <c r="D176" s="4" t="s">
        <v>6</v>
      </c>
      <c r="E176" s="4" t="s">
        <v>6</v>
      </c>
      <c r="F176" s="7" t="s">
        <v>140</v>
      </c>
      <c r="G176" s="7" t="s">
        <v>140</v>
      </c>
    </row>
    <row r="177" spans="1:7" x14ac:dyDescent="0.25">
      <c r="A177" s="2" t="s">
        <v>52</v>
      </c>
      <c r="B177" s="4" t="s">
        <v>6</v>
      </c>
      <c r="C177" s="4" t="s">
        <v>6</v>
      </c>
      <c r="D177" s="4" t="s">
        <v>6</v>
      </c>
      <c r="E177" s="4" t="s">
        <v>6</v>
      </c>
      <c r="F177" s="4" t="s">
        <v>6</v>
      </c>
      <c r="G177" s="4" t="s">
        <v>6</v>
      </c>
    </row>
    <row r="178" spans="1:7" x14ac:dyDescent="0.25">
      <c r="A178" s="2" t="s">
        <v>53</v>
      </c>
      <c r="B178" s="4" t="s">
        <v>6</v>
      </c>
      <c r="C178" s="4" t="s">
        <v>6</v>
      </c>
      <c r="D178" s="4" t="s">
        <v>6</v>
      </c>
      <c r="E178" s="4" t="s">
        <v>6</v>
      </c>
      <c r="F178" s="4" t="s">
        <v>6</v>
      </c>
      <c r="G178" s="4" t="s">
        <v>6</v>
      </c>
    </row>
    <row r="179" spans="1:7" x14ac:dyDescent="0.25">
      <c r="A179" s="2" t="s">
        <v>54</v>
      </c>
      <c r="B179" s="4" t="s">
        <v>6</v>
      </c>
      <c r="C179" s="4" t="s">
        <v>6</v>
      </c>
      <c r="D179" s="4" t="s">
        <v>6</v>
      </c>
      <c r="E179" s="4" t="s">
        <v>6</v>
      </c>
      <c r="F179" s="4" t="s">
        <v>6</v>
      </c>
      <c r="G179" s="4" t="s">
        <v>6</v>
      </c>
    </row>
    <row r="180" spans="1:7" x14ac:dyDescent="0.25">
      <c r="A180" s="2" t="s">
        <v>55</v>
      </c>
      <c r="B180" s="4" t="s">
        <v>6</v>
      </c>
      <c r="C180" s="4" t="s">
        <v>6</v>
      </c>
      <c r="D180" s="4" t="s">
        <v>6</v>
      </c>
      <c r="E180" s="4" t="s">
        <v>6</v>
      </c>
      <c r="F180" s="4" t="s">
        <v>6</v>
      </c>
      <c r="G180" s="4" t="s">
        <v>6</v>
      </c>
    </row>
    <row r="181" spans="1:7" x14ac:dyDescent="0.25">
      <c r="A181" s="2" t="s">
        <v>56</v>
      </c>
      <c r="B181" s="4" t="s">
        <v>6</v>
      </c>
      <c r="C181" s="4" t="s">
        <v>6</v>
      </c>
      <c r="D181" s="4" t="s">
        <v>6</v>
      </c>
      <c r="E181" s="4" t="s">
        <v>6</v>
      </c>
      <c r="F181" s="4" t="s">
        <v>6</v>
      </c>
      <c r="G181" s="4" t="s">
        <v>6</v>
      </c>
    </row>
    <row r="182" spans="1:7" x14ac:dyDescent="0.25">
      <c r="A182" s="2" t="s">
        <v>57</v>
      </c>
      <c r="B182" s="4" t="s">
        <v>6</v>
      </c>
      <c r="C182" s="4" t="s">
        <v>6</v>
      </c>
      <c r="D182" s="4" t="s">
        <v>6</v>
      </c>
      <c r="E182" s="4" t="s">
        <v>6</v>
      </c>
      <c r="F182" s="4" t="s">
        <v>6</v>
      </c>
      <c r="G182" s="4" t="s">
        <v>6</v>
      </c>
    </row>
    <row r="183" spans="1:7" x14ac:dyDescent="0.25">
      <c r="A183" s="2" t="s">
        <v>58</v>
      </c>
      <c r="B183" s="4" t="s">
        <v>6</v>
      </c>
      <c r="C183" s="4" t="s">
        <v>6</v>
      </c>
      <c r="D183" s="4" t="s">
        <v>6</v>
      </c>
      <c r="E183" s="4" t="s">
        <v>6</v>
      </c>
      <c r="F183" s="4" t="s">
        <v>6</v>
      </c>
      <c r="G183" s="4" t="s">
        <v>6</v>
      </c>
    </row>
    <row r="184" spans="1:7" x14ac:dyDescent="0.25">
      <c r="A184" s="2" t="s">
        <v>59</v>
      </c>
      <c r="B184" s="4" t="s">
        <v>6</v>
      </c>
      <c r="C184" s="4" t="s">
        <v>6</v>
      </c>
      <c r="D184" s="4" t="s">
        <v>6</v>
      </c>
      <c r="E184" s="4" t="s">
        <v>6</v>
      </c>
      <c r="F184" s="4" t="s">
        <v>6</v>
      </c>
      <c r="G184" s="4" t="s">
        <v>6</v>
      </c>
    </row>
    <row r="185" spans="1:7" x14ac:dyDescent="0.25">
      <c r="A185" s="2" t="s">
        <v>60</v>
      </c>
      <c r="B185" s="4" t="s">
        <v>6</v>
      </c>
      <c r="C185" s="4" t="s">
        <v>6</v>
      </c>
      <c r="D185" s="4" t="s">
        <v>6</v>
      </c>
      <c r="E185" s="4" t="s">
        <v>6</v>
      </c>
      <c r="F185" s="4" t="s">
        <v>6</v>
      </c>
      <c r="G185" s="4" t="s">
        <v>6</v>
      </c>
    </row>
    <row r="186" spans="1:7" x14ac:dyDescent="0.25">
      <c r="A186" s="2" t="s">
        <v>61</v>
      </c>
      <c r="B186" s="4" t="s">
        <v>6</v>
      </c>
      <c r="C186" s="4" t="s">
        <v>6</v>
      </c>
      <c r="D186" s="4" t="s">
        <v>6</v>
      </c>
      <c r="E186" s="4" t="s">
        <v>6</v>
      </c>
      <c r="F186" s="4" t="s">
        <v>6</v>
      </c>
      <c r="G186" s="4" t="s">
        <v>6</v>
      </c>
    </row>
    <row r="187" spans="1:7" x14ac:dyDescent="0.25">
      <c r="A187" s="2" t="s">
        <v>62</v>
      </c>
      <c r="B187" s="4" t="s">
        <v>6</v>
      </c>
      <c r="C187" s="4" t="s">
        <v>6</v>
      </c>
      <c r="D187" s="4" t="s">
        <v>6</v>
      </c>
      <c r="E187" s="4" t="s">
        <v>6</v>
      </c>
      <c r="F187" s="8" t="s">
        <v>7</v>
      </c>
      <c r="G187" s="8" t="s">
        <v>7</v>
      </c>
    </row>
    <row r="188" spans="1:7" x14ac:dyDescent="0.25">
      <c r="A188" s="15" t="s">
        <v>63</v>
      </c>
      <c r="B188" s="21" t="s">
        <v>6</v>
      </c>
      <c r="C188" s="21" t="s">
        <v>6</v>
      </c>
      <c r="D188" s="21" t="s">
        <v>6</v>
      </c>
      <c r="E188" s="21" t="s">
        <v>6</v>
      </c>
      <c r="F188" s="21" t="s">
        <v>6</v>
      </c>
      <c r="G188" s="21" t="s">
        <v>6</v>
      </c>
    </row>
    <row r="189" spans="1:7" x14ac:dyDescent="0.25">
      <c r="A189" s="2" t="s">
        <v>6</v>
      </c>
      <c r="B189" s="10">
        <f t="shared" ref="B189:G189" si="46">COUNTIF(B140:B188,"pass")</f>
        <v>48</v>
      </c>
      <c r="C189" s="10">
        <f t="shared" si="46"/>
        <v>48</v>
      </c>
      <c r="D189" s="10">
        <f t="shared" si="46"/>
        <v>49</v>
      </c>
      <c r="E189" s="10">
        <f t="shared" si="46"/>
        <v>49</v>
      </c>
      <c r="F189" s="10">
        <f t="shared" si="46"/>
        <v>42</v>
      </c>
      <c r="G189" s="10">
        <f t="shared" si="46"/>
        <v>45</v>
      </c>
    </row>
    <row r="190" spans="1:7" x14ac:dyDescent="0.25">
      <c r="A190" s="2" t="s">
        <v>143</v>
      </c>
      <c r="B190" s="5">
        <f t="shared" ref="B190:G190" si="47">COUNTIF(B140:B188,"Ok")</f>
        <v>1</v>
      </c>
      <c r="C190" s="5">
        <f t="shared" si="47"/>
        <v>1</v>
      </c>
      <c r="D190" s="5">
        <f t="shared" si="47"/>
        <v>0</v>
      </c>
      <c r="E190" s="5">
        <f t="shared" si="47"/>
        <v>0</v>
      </c>
      <c r="F190" s="5">
        <f t="shared" si="47"/>
        <v>0</v>
      </c>
      <c r="G190" s="5">
        <f t="shared" si="47"/>
        <v>0</v>
      </c>
    </row>
    <row r="191" spans="1:7" x14ac:dyDescent="0.25">
      <c r="A191" s="2" t="s">
        <v>140</v>
      </c>
      <c r="B191" s="11">
        <f t="shared" ref="B191:G191" si="48">COUNTIF(B140:B188,"workaround")</f>
        <v>0</v>
      </c>
      <c r="C191" s="11">
        <f t="shared" si="48"/>
        <v>0</v>
      </c>
      <c r="D191" s="11">
        <f t="shared" si="48"/>
        <v>0</v>
      </c>
      <c r="E191" s="11">
        <f t="shared" si="48"/>
        <v>0</v>
      </c>
      <c r="F191" s="11">
        <f t="shared" si="48"/>
        <v>1</v>
      </c>
      <c r="G191" s="11">
        <f t="shared" si="48"/>
        <v>1</v>
      </c>
    </row>
    <row r="192" spans="1:7" x14ac:dyDescent="0.25">
      <c r="A192" s="2" t="s">
        <v>7</v>
      </c>
      <c r="B192" s="12">
        <f t="shared" ref="B192:G192" si="49">COUNTIF(B140:B188,"Fail")</f>
        <v>0</v>
      </c>
      <c r="C192" s="12">
        <f t="shared" si="49"/>
        <v>0</v>
      </c>
      <c r="D192" s="12">
        <f t="shared" si="49"/>
        <v>0</v>
      </c>
      <c r="E192" s="12">
        <f t="shared" si="49"/>
        <v>0</v>
      </c>
      <c r="F192" s="12">
        <f t="shared" si="49"/>
        <v>6</v>
      </c>
      <c r="G192" s="12">
        <f t="shared" si="49"/>
        <v>3</v>
      </c>
    </row>
    <row r="193" spans="1:7" x14ac:dyDescent="0.25">
      <c r="A193" s="2" t="s">
        <v>145</v>
      </c>
      <c r="B193" s="2">
        <f t="shared" ref="B193:G193" si="50">COUNT(B140:B188,"Untested")</f>
        <v>0</v>
      </c>
      <c r="C193" s="2">
        <f t="shared" si="50"/>
        <v>0</v>
      </c>
      <c r="D193" s="2">
        <f t="shared" si="50"/>
        <v>0</v>
      </c>
      <c r="E193" s="2">
        <f t="shared" si="50"/>
        <v>0</v>
      </c>
      <c r="F193" s="2">
        <f t="shared" si="50"/>
        <v>0</v>
      </c>
      <c r="G193" s="2">
        <f t="shared" si="50"/>
        <v>0</v>
      </c>
    </row>
    <row r="194" spans="1:7" x14ac:dyDescent="0.25">
      <c r="A194" s="2" t="s">
        <v>139</v>
      </c>
      <c r="B194" s="2">
        <f>B189+B192+B191+B193+B190</f>
        <v>49</v>
      </c>
      <c r="C194" s="2">
        <f>C189+C192+C191+C193+C190</f>
        <v>49</v>
      </c>
      <c r="D194" s="2">
        <f t="shared" ref="D194:F194" si="51">D189+D192+D191+D193+D190</f>
        <v>49</v>
      </c>
      <c r="E194" s="2">
        <f t="shared" si="51"/>
        <v>49</v>
      </c>
      <c r="F194" s="2">
        <f t="shared" si="51"/>
        <v>49</v>
      </c>
      <c r="G194" s="2">
        <f t="shared" ref="G194" si="52">G189+G192+G191+G193+G190</f>
        <v>49</v>
      </c>
    </row>
    <row r="195" spans="1:7" ht="15.75" thickBot="1" x14ac:dyDescent="0.3">
      <c r="A195" s="18" t="s">
        <v>8</v>
      </c>
      <c r="B195" s="6">
        <f>IF(B$194=0, 0, (B$189+B$190)/B$194)</f>
        <v>1</v>
      </c>
      <c r="C195" s="6">
        <f t="shared" ref="C195:G195" si="53">IF(C$194=0, 0, (C$189+C$190)/C$194)</f>
        <v>1</v>
      </c>
      <c r="D195" s="6">
        <f t="shared" si="53"/>
        <v>1</v>
      </c>
      <c r="E195" s="6">
        <f t="shared" si="53"/>
        <v>1</v>
      </c>
      <c r="F195" s="6">
        <f t="shared" si="53"/>
        <v>0.8571428571428571</v>
      </c>
      <c r="G195" s="6">
        <f t="shared" si="53"/>
        <v>0.91836734693877553</v>
      </c>
    </row>
    <row r="196" spans="1:7" ht="15.75" thickBot="1" x14ac:dyDescent="0.3">
      <c r="A196" s="13"/>
      <c r="B196" s="16"/>
      <c r="C196" s="16"/>
      <c r="D196" s="13"/>
      <c r="E196" s="13"/>
      <c r="F196" s="13"/>
      <c r="G196" s="13"/>
    </row>
    <row r="197" spans="1:7" x14ac:dyDescent="0.25">
      <c r="A197" s="19" t="s">
        <v>146</v>
      </c>
      <c r="B197" s="15"/>
      <c r="C197" s="15"/>
      <c r="D197" s="15"/>
      <c r="E197" s="15"/>
      <c r="F197" s="15"/>
      <c r="G197" s="15"/>
    </row>
    <row r="198" spans="1:7" x14ac:dyDescent="0.25">
      <c r="A198" s="2" t="s">
        <v>30</v>
      </c>
      <c r="B198" s="8" t="s">
        <v>7</v>
      </c>
      <c r="C198" s="4" t="s">
        <v>6</v>
      </c>
      <c r="D198" s="4" t="s">
        <v>6</v>
      </c>
      <c r="E198" s="4" t="s">
        <v>6</v>
      </c>
      <c r="F198" s="2"/>
      <c r="G198" s="2"/>
    </row>
    <row r="199" spans="1:7" x14ac:dyDescent="0.25">
      <c r="A199" s="23" t="s">
        <v>156</v>
      </c>
      <c r="B199" s="4" t="s">
        <v>6</v>
      </c>
      <c r="C199" s="4" t="s">
        <v>6</v>
      </c>
      <c r="D199" s="2"/>
      <c r="E199" s="2"/>
      <c r="F199" s="2"/>
      <c r="G199" s="2"/>
    </row>
    <row r="200" spans="1:7" x14ac:dyDescent="0.25">
      <c r="A200" s="2" t="s">
        <v>95</v>
      </c>
      <c r="B200" s="2"/>
      <c r="C200" s="2"/>
      <c r="D200" s="4" t="s">
        <v>6</v>
      </c>
      <c r="E200" s="4" t="s">
        <v>6</v>
      </c>
      <c r="F200" s="2"/>
      <c r="G200" s="2"/>
    </row>
    <row r="201" spans="1:7" x14ac:dyDescent="0.25">
      <c r="A201" s="2" t="s">
        <v>96</v>
      </c>
      <c r="B201" s="2"/>
      <c r="C201" s="2"/>
      <c r="D201" s="4" t="s">
        <v>6</v>
      </c>
      <c r="E201" s="4" t="s">
        <v>6</v>
      </c>
      <c r="F201" s="2"/>
      <c r="G201" s="2"/>
    </row>
    <row r="202" spans="1:7" x14ac:dyDescent="0.25">
      <c r="A202" s="2" t="s">
        <v>104</v>
      </c>
      <c r="B202" s="2"/>
      <c r="C202" s="2"/>
      <c r="D202" s="4" t="s">
        <v>6</v>
      </c>
      <c r="E202" s="4" t="s">
        <v>6</v>
      </c>
      <c r="F202" s="2"/>
      <c r="G202" s="2"/>
    </row>
    <row r="203" spans="1:7" x14ac:dyDescent="0.25">
      <c r="A203" s="2" t="s">
        <v>105</v>
      </c>
      <c r="B203" s="8" t="s">
        <v>7</v>
      </c>
      <c r="C203" s="4" t="s">
        <v>6</v>
      </c>
      <c r="D203" s="2"/>
      <c r="E203" s="2"/>
      <c r="F203" s="2"/>
      <c r="G203" s="2"/>
    </row>
    <row r="204" spans="1:7" x14ac:dyDescent="0.25">
      <c r="A204" s="2" t="s">
        <v>106</v>
      </c>
      <c r="B204" s="2"/>
      <c r="C204" s="2"/>
      <c r="D204" s="4" t="s">
        <v>6</v>
      </c>
      <c r="E204" s="4" t="s">
        <v>6</v>
      </c>
      <c r="F204" s="2"/>
      <c r="G204" s="2"/>
    </row>
    <row r="205" spans="1:7" x14ac:dyDescent="0.25">
      <c r="A205" s="2" t="s">
        <v>107</v>
      </c>
      <c r="B205" s="8" t="s">
        <v>7</v>
      </c>
      <c r="C205" s="4" t="s">
        <v>6</v>
      </c>
      <c r="D205" s="4" t="s">
        <v>6</v>
      </c>
      <c r="E205" s="4" t="s">
        <v>6</v>
      </c>
      <c r="F205" s="2"/>
      <c r="G205" s="2"/>
    </row>
    <row r="206" spans="1:7" x14ac:dyDescent="0.25">
      <c r="A206" s="2" t="s">
        <v>114</v>
      </c>
      <c r="B206" s="4" t="s">
        <v>6</v>
      </c>
      <c r="C206" s="4" t="s">
        <v>6</v>
      </c>
      <c r="D206" s="2"/>
      <c r="E206" s="2"/>
      <c r="F206" s="2"/>
      <c r="G206" s="2"/>
    </row>
    <row r="207" spans="1:7" x14ac:dyDescent="0.25">
      <c r="A207" s="2" t="s">
        <v>117</v>
      </c>
      <c r="B207" s="2"/>
      <c r="C207" s="2"/>
      <c r="D207" s="4" t="s">
        <v>6</v>
      </c>
      <c r="E207" s="4" t="s">
        <v>6</v>
      </c>
      <c r="F207" s="2"/>
      <c r="G207" s="2"/>
    </row>
    <row r="208" spans="1:7" x14ac:dyDescent="0.25">
      <c r="A208" s="2" t="s">
        <v>119</v>
      </c>
      <c r="B208" s="4" t="s">
        <v>6</v>
      </c>
      <c r="C208" s="4" t="s">
        <v>6</v>
      </c>
      <c r="D208" s="2"/>
      <c r="E208" s="2"/>
      <c r="F208" s="2"/>
      <c r="G208" s="2"/>
    </row>
    <row r="209" spans="1:7" x14ac:dyDescent="0.25">
      <c r="A209" s="2" t="s">
        <v>125</v>
      </c>
      <c r="B209" s="2"/>
      <c r="C209" s="2"/>
      <c r="D209" s="4" t="s">
        <v>6</v>
      </c>
      <c r="E209" s="4" t="s">
        <v>6</v>
      </c>
      <c r="F209" s="2"/>
      <c r="G209" s="2"/>
    </row>
    <row r="210" spans="1:7" x14ac:dyDescent="0.25">
      <c r="A210" s="15" t="s">
        <v>131</v>
      </c>
      <c r="B210" s="21" t="s">
        <v>6</v>
      </c>
      <c r="C210" s="21" t="s">
        <v>6</v>
      </c>
      <c r="D210" s="15"/>
      <c r="E210" s="15"/>
      <c r="F210" s="15"/>
      <c r="G210" s="15"/>
    </row>
    <row r="211" spans="1:7" x14ac:dyDescent="0.25">
      <c r="A211" s="2" t="s">
        <v>6</v>
      </c>
      <c r="B211" s="10">
        <f>COUNTIF(B198:B210,"pass")</f>
        <v>4</v>
      </c>
      <c r="C211" s="10">
        <f>COUNTIF(C198:C210,"pass")</f>
        <v>7</v>
      </c>
      <c r="D211" s="10">
        <f t="shared" ref="D211:F211" si="54">COUNTIF(D198:D210,"pass")</f>
        <v>8</v>
      </c>
      <c r="E211" s="10">
        <f t="shared" si="54"/>
        <v>8</v>
      </c>
      <c r="F211" s="10">
        <f t="shared" si="54"/>
        <v>0</v>
      </c>
      <c r="G211" s="10">
        <f t="shared" ref="G211" si="55">COUNTIF(G198:G210,"pass")</f>
        <v>0</v>
      </c>
    </row>
    <row r="212" spans="1:7" x14ac:dyDescent="0.25">
      <c r="A212" s="2" t="s">
        <v>143</v>
      </c>
      <c r="B212" s="5">
        <f>COUNTIF(B198:B210,"Ok")</f>
        <v>0</v>
      </c>
      <c r="C212" s="5">
        <f>COUNTIF(C198:C210,"Ok")</f>
        <v>0</v>
      </c>
      <c r="D212" s="5">
        <f t="shared" ref="D212:F212" si="56">COUNTIF(D198:D210,"Ok")</f>
        <v>0</v>
      </c>
      <c r="E212" s="5">
        <f t="shared" si="56"/>
        <v>0</v>
      </c>
      <c r="F212" s="5">
        <f t="shared" si="56"/>
        <v>0</v>
      </c>
      <c r="G212" s="5">
        <f t="shared" ref="G212" si="57">COUNTIF(G198:G210,"Ok")</f>
        <v>0</v>
      </c>
    </row>
    <row r="213" spans="1:7" x14ac:dyDescent="0.25">
      <c r="A213" s="2" t="s">
        <v>140</v>
      </c>
      <c r="B213" s="11">
        <f>COUNTIF(B198:B210,"workaround")</f>
        <v>0</v>
      </c>
      <c r="C213" s="11">
        <f>COUNTIF(C198:C210,"workaround")</f>
        <v>0</v>
      </c>
      <c r="D213" s="11">
        <f t="shared" ref="D213:F213" si="58">COUNTIF(D198:D210,"workaround")</f>
        <v>0</v>
      </c>
      <c r="E213" s="11">
        <f t="shared" si="58"/>
        <v>0</v>
      </c>
      <c r="F213" s="11">
        <f t="shared" si="58"/>
        <v>0</v>
      </c>
      <c r="G213" s="11">
        <f t="shared" ref="G213" si="59">COUNTIF(G198:G210,"workaround")</f>
        <v>0</v>
      </c>
    </row>
    <row r="214" spans="1:7" x14ac:dyDescent="0.25">
      <c r="A214" s="2" t="s">
        <v>7</v>
      </c>
      <c r="B214" s="12">
        <f>COUNTIF(B198:B210,"Fail")</f>
        <v>3</v>
      </c>
      <c r="C214" s="12">
        <f>COUNTIF(C198:C210,"Fail")</f>
        <v>0</v>
      </c>
      <c r="D214" s="12">
        <f t="shared" ref="D214:F214" si="60">COUNTIF(D198:D210,"Fail")</f>
        <v>0</v>
      </c>
      <c r="E214" s="12">
        <f t="shared" si="60"/>
        <v>0</v>
      </c>
      <c r="F214" s="12">
        <f t="shared" si="60"/>
        <v>0</v>
      </c>
      <c r="G214" s="12">
        <f t="shared" ref="G214" si="61">COUNTIF(G198:G210,"Fail")</f>
        <v>0</v>
      </c>
    </row>
    <row r="215" spans="1:7" x14ac:dyDescent="0.25">
      <c r="A215" s="2" t="s">
        <v>145</v>
      </c>
      <c r="B215" s="2">
        <f>COUNT(B198:B210,"Untested")</f>
        <v>0</v>
      </c>
      <c r="C215" s="2">
        <f>COUNT(C198:C210,"Untested")</f>
        <v>0</v>
      </c>
      <c r="D215" s="2">
        <f t="shared" ref="D215:F215" si="62">COUNT(D198:D210,"Untested")</f>
        <v>0</v>
      </c>
      <c r="E215" s="2">
        <f t="shared" si="62"/>
        <v>0</v>
      </c>
      <c r="F215" s="2">
        <f t="shared" si="62"/>
        <v>0</v>
      </c>
      <c r="G215" s="2">
        <f t="shared" ref="G215" si="63">COUNT(G198:G210,"Untested")</f>
        <v>0</v>
      </c>
    </row>
    <row r="216" spans="1:7" x14ac:dyDescent="0.25">
      <c r="A216" s="2" t="s">
        <v>139</v>
      </c>
      <c r="B216" s="2">
        <f>B211+B214+B213+B215+B212</f>
        <v>7</v>
      </c>
      <c r="C216" s="2">
        <f>C211+C214+C213+C215+C212</f>
        <v>7</v>
      </c>
      <c r="D216" s="2">
        <f t="shared" ref="D216:F216" si="64">D211+D214+D213+D215+D212</f>
        <v>8</v>
      </c>
      <c r="E216" s="2">
        <f t="shared" si="64"/>
        <v>8</v>
      </c>
      <c r="F216" s="2">
        <f t="shared" si="64"/>
        <v>0</v>
      </c>
      <c r="G216" s="2">
        <f t="shared" ref="G216" si="65">G211+G214+G213+G215+G212</f>
        <v>0</v>
      </c>
    </row>
    <row r="217" spans="1:7" ht="15.75" thickBot="1" x14ac:dyDescent="0.3">
      <c r="A217" s="18" t="s">
        <v>8</v>
      </c>
      <c r="B217" s="6">
        <f>IF(B$216=0, 0, (B$211+B$212)/B$216)</f>
        <v>0.5714285714285714</v>
      </c>
      <c r="C217" s="6">
        <f t="shared" ref="C217:G217" si="66">IF(C$216=0, 0, (C$211+C$212)/C$216)</f>
        <v>1</v>
      </c>
      <c r="D217" s="6">
        <f t="shared" si="66"/>
        <v>1</v>
      </c>
      <c r="E217" s="6">
        <f t="shared" si="66"/>
        <v>1</v>
      </c>
      <c r="F217" s="6">
        <f t="shared" si="66"/>
        <v>0</v>
      </c>
      <c r="G217" s="6">
        <f t="shared" si="66"/>
        <v>0</v>
      </c>
    </row>
    <row r="218" spans="1:7" ht="15.75" thickBot="1" x14ac:dyDescent="0.3">
      <c r="A218" s="13"/>
      <c r="B218" s="13"/>
      <c r="C218" s="13"/>
      <c r="D218" s="13"/>
      <c r="E218" s="13"/>
      <c r="F218" s="13"/>
      <c r="G218" s="13"/>
    </row>
    <row r="219" spans="1:7" x14ac:dyDescent="0.25">
      <c r="A219" s="15" t="s">
        <v>10</v>
      </c>
      <c r="B219" s="15"/>
      <c r="C219" s="15"/>
      <c r="D219" s="15"/>
      <c r="E219" s="15"/>
      <c r="F219" s="15"/>
      <c r="G219" s="15"/>
    </row>
    <row r="220" spans="1:7" x14ac:dyDescent="0.25">
      <c r="A220" s="28" t="s">
        <v>11</v>
      </c>
      <c r="B220" s="29" t="s">
        <v>6</v>
      </c>
      <c r="C220" s="29" t="s">
        <v>6</v>
      </c>
      <c r="D220" s="28"/>
      <c r="E220" s="28"/>
      <c r="F220" s="29" t="s">
        <v>6</v>
      </c>
      <c r="G220" s="29" t="s">
        <v>6</v>
      </c>
    </row>
    <row r="221" spans="1:7" x14ac:dyDescent="0.25">
      <c r="A221" s="2" t="s">
        <v>6</v>
      </c>
      <c r="B221" s="10">
        <f>COUNTIF(B220,"pass")</f>
        <v>1</v>
      </c>
      <c r="C221" s="10">
        <f>COUNTIF(C220,"pass")</f>
        <v>1</v>
      </c>
      <c r="D221" s="10">
        <f t="shared" ref="D221:F221" si="67">COUNTIF(D220,"pass")</f>
        <v>0</v>
      </c>
      <c r="E221" s="10">
        <f t="shared" si="67"/>
        <v>0</v>
      </c>
      <c r="F221" s="10">
        <f t="shared" si="67"/>
        <v>1</v>
      </c>
      <c r="G221" s="10">
        <f t="shared" ref="G221" si="68">COUNTIF(G220,"pass")</f>
        <v>1</v>
      </c>
    </row>
    <row r="222" spans="1:7" x14ac:dyDescent="0.25">
      <c r="A222" s="2" t="s">
        <v>143</v>
      </c>
      <c r="B222" s="5">
        <f>COUNTIF(B220,"Ok")</f>
        <v>0</v>
      </c>
      <c r="C222" s="5">
        <f>COUNTIF(C220,"Ok")</f>
        <v>0</v>
      </c>
      <c r="D222" s="5">
        <f t="shared" ref="D222:F222" si="69">COUNTIF(D220,"Ok")</f>
        <v>0</v>
      </c>
      <c r="E222" s="5">
        <f t="shared" si="69"/>
        <v>0</v>
      </c>
      <c r="F222" s="5">
        <f t="shared" si="69"/>
        <v>0</v>
      </c>
      <c r="G222" s="5">
        <f t="shared" ref="G222" si="70">COUNTIF(G220,"Ok")</f>
        <v>0</v>
      </c>
    </row>
    <row r="223" spans="1:7" x14ac:dyDescent="0.25">
      <c r="A223" s="2" t="s">
        <v>140</v>
      </c>
      <c r="B223" s="11">
        <f>COUNTIF(B220,"workaround")</f>
        <v>0</v>
      </c>
      <c r="C223" s="11">
        <f>COUNTIF(C220,"workaround")</f>
        <v>0</v>
      </c>
      <c r="D223" s="11">
        <f t="shared" ref="D223:F223" si="71">COUNTIF(D220,"workaround")</f>
        <v>0</v>
      </c>
      <c r="E223" s="11">
        <f t="shared" si="71"/>
        <v>0</v>
      </c>
      <c r="F223" s="11">
        <f t="shared" si="71"/>
        <v>0</v>
      </c>
      <c r="G223" s="11">
        <f t="shared" ref="G223" si="72">COUNTIF(G220,"workaround")</f>
        <v>0</v>
      </c>
    </row>
    <row r="224" spans="1:7" x14ac:dyDescent="0.25">
      <c r="A224" s="2" t="s">
        <v>7</v>
      </c>
      <c r="B224" s="12">
        <f>COUNTIF(B220,"Fail")</f>
        <v>0</v>
      </c>
      <c r="C224" s="12">
        <f>COUNTIF(C220,"Fail")</f>
        <v>0</v>
      </c>
      <c r="D224" s="12">
        <f t="shared" ref="D224:F224" si="73">COUNTIF(D220,"Fail")</f>
        <v>0</v>
      </c>
      <c r="E224" s="12">
        <f t="shared" si="73"/>
        <v>0</v>
      </c>
      <c r="F224" s="12">
        <f t="shared" si="73"/>
        <v>0</v>
      </c>
      <c r="G224" s="12">
        <f t="shared" ref="G224" si="74">COUNTIF(G220,"Fail")</f>
        <v>0</v>
      </c>
    </row>
    <row r="225" spans="1:7" x14ac:dyDescent="0.25">
      <c r="A225" s="2" t="s">
        <v>145</v>
      </c>
      <c r="B225" s="2">
        <f>COUNT(B220,"Untested")</f>
        <v>0</v>
      </c>
      <c r="C225" s="2">
        <f>COUNT(C220,"Untested")</f>
        <v>0</v>
      </c>
      <c r="D225" s="2">
        <f t="shared" ref="D225:F225" si="75">COUNT(D220,"Untested")</f>
        <v>0</v>
      </c>
      <c r="E225" s="2">
        <f t="shared" si="75"/>
        <v>0</v>
      </c>
      <c r="F225" s="2">
        <f t="shared" si="75"/>
        <v>0</v>
      </c>
      <c r="G225" s="2">
        <f t="shared" ref="G225" si="76">COUNT(G220,"Untested")</f>
        <v>0</v>
      </c>
    </row>
    <row r="226" spans="1:7" x14ac:dyDescent="0.25">
      <c r="A226" s="2" t="s">
        <v>139</v>
      </c>
      <c r="B226" s="2">
        <f>B221+B224+B223+B225+B222</f>
        <v>1</v>
      </c>
      <c r="C226" s="2">
        <f>C221+C224+C223+C225+C222</f>
        <v>1</v>
      </c>
      <c r="D226" s="2">
        <f t="shared" ref="D226:F226" si="77">D221+D224+D223+D225+D222</f>
        <v>0</v>
      </c>
      <c r="E226" s="2">
        <f t="shared" si="77"/>
        <v>0</v>
      </c>
      <c r="F226" s="2">
        <f t="shared" si="77"/>
        <v>1</v>
      </c>
      <c r="G226" s="2">
        <f t="shared" ref="G226" si="78">G221+G224+G223+G225+G222</f>
        <v>1</v>
      </c>
    </row>
    <row r="227" spans="1:7" ht="15.75" thickBot="1" x14ac:dyDescent="0.3">
      <c r="A227" s="18" t="s">
        <v>8</v>
      </c>
      <c r="B227" s="6">
        <f>IF(B$226=0, 0, (B$221+B$222)/B$226)</f>
        <v>1</v>
      </c>
      <c r="C227" s="6">
        <f t="shared" ref="C227:G227" si="79">IF(C$226=0, 0, (C$221+C$222)/C$226)</f>
        <v>1</v>
      </c>
      <c r="D227" s="6">
        <f t="shared" si="79"/>
        <v>0</v>
      </c>
      <c r="E227" s="6">
        <f t="shared" si="79"/>
        <v>0</v>
      </c>
      <c r="F227" s="6">
        <f t="shared" si="79"/>
        <v>1</v>
      </c>
      <c r="G227" s="6">
        <f t="shared" si="79"/>
        <v>1</v>
      </c>
    </row>
    <row r="228" spans="1:7" s="2" customFormat="1" x14ac:dyDescent="0.25">
      <c r="A228" s="1"/>
      <c r="B228" s="1"/>
      <c r="C228" s="1"/>
      <c r="D228" s="1"/>
      <c r="E228" s="1"/>
      <c r="F228" s="1"/>
      <c r="G228" s="1"/>
    </row>
    <row r="229" spans="1:7" s="2" customFormat="1" x14ac:dyDescent="0.25">
      <c r="B229" s="20"/>
      <c r="C229" s="20"/>
      <c r="D229" s="20"/>
      <c r="E229" s="20"/>
      <c r="F229" s="20"/>
      <c r="G229" s="20"/>
    </row>
    <row r="230" spans="1:7" s="2" customFormat="1" x14ac:dyDescent="0.25">
      <c r="B230" s="20"/>
      <c r="C230" s="20"/>
      <c r="D230" s="20"/>
      <c r="E230" s="20"/>
      <c r="F230" s="20"/>
      <c r="G230" s="20"/>
    </row>
    <row r="231" spans="1:7" x14ac:dyDescent="0.25">
      <c r="A231" s="2"/>
      <c r="B231" s="2"/>
      <c r="C231" s="2"/>
      <c r="D231" s="2"/>
      <c r="E231" s="2"/>
      <c r="F231" s="2"/>
      <c r="G231" s="2"/>
    </row>
  </sheetData>
  <mergeCells count="5">
    <mergeCell ref="B4:C4"/>
    <mergeCell ref="D4:E4"/>
    <mergeCell ref="F4:G4"/>
    <mergeCell ref="A1:G1"/>
    <mergeCell ref="A2:G2"/>
  </mergeCells>
  <hyperlinks>
    <hyperlink ref="A2" r:id="rId1" display="http://www.g-truc.net"/>
  </hyperlinks>
  <printOptions horizontalCentered="1"/>
  <pageMargins left="0.23622047244094491" right="0.23622047244094491" top="0.74803149606299213" bottom="0.74803149606299213" header="0.31496062992125984" footer="0.31496062992125984"/>
  <pageSetup orientation="landscape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7"/>
  <sheetViews>
    <sheetView workbookViewId="0">
      <selection activeCell="H33" sqref="H33"/>
    </sheetView>
  </sheetViews>
  <sheetFormatPr defaultRowHeight="15" x14ac:dyDescent="0.25"/>
  <cols>
    <col min="1" max="1" width="36.42578125" bestFit="1" customWidth="1"/>
    <col min="2" max="3" width="12.140625" bestFit="1" customWidth="1"/>
    <col min="4" max="4" width="12.42578125" bestFit="1" customWidth="1"/>
    <col min="5" max="5" width="12.140625" bestFit="1" customWidth="1"/>
  </cols>
  <sheetData>
    <row r="1" spans="1:5" x14ac:dyDescent="0.25">
      <c r="A1" s="2" t="s">
        <v>147</v>
      </c>
      <c r="B1" s="30" t="s">
        <v>5</v>
      </c>
      <c r="C1" s="30"/>
      <c r="D1" s="31" t="s">
        <v>151</v>
      </c>
      <c r="E1" s="31"/>
    </row>
    <row r="2" spans="1:5" s="1" customFormat="1" x14ac:dyDescent="0.25">
      <c r="A2" s="2" t="s">
        <v>148</v>
      </c>
      <c r="B2" s="2" t="s">
        <v>142</v>
      </c>
      <c r="C2" s="2" t="s">
        <v>141</v>
      </c>
      <c r="D2" s="2" t="s">
        <v>152</v>
      </c>
      <c r="E2" s="2" t="s">
        <v>153</v>
      </c>
    </row>
    <row r="3" spans="1:5" s="1" customFormat="1" x14ac:dyDescent="0.25">
      <c r="A3" s="2" t="s">
        <v>149</v>
      </c>
      <c r="B3" s="17">
        <v>41206</v>
      </c>
      <c r="C3" s="17">
        <v>41241</v>
      </c>
      <c r="D3" s="17">
        <v>41205</v>
      </c>
      <c r="E3" s="17">
        <v>41247</v>
      </c>
    </row>
    <row r="4" spans="1:5" s="1" customFormat="1" ht="15.75" thickBot="1" x14ac:dyDescent="0.3">
      <c r="A4" s="2"/>
      <c r="B4" s="17"/>
      <c r="C4" s="17"/>
      <c r="D4" s="17"/>
      <c r="E4" s="17"/>
    </row>
    <row r="5" spans="1:5" x14ac:dyDescent="0.25">
      <c r="A5" s="3" t="s">
        <v>128</v>
      </c>
      <c r="B5" s="3"/>
      <c r="C5" s="3"/>
      <c r="D5" s="3"/>
      <c r="E5" s="3"/>
    </row>
    <row r="6" spans="1:5" x14ac:dyDescent="0.25">
      <c r="A6" s="2" t="s">
        <v>129</v>
      </c>
      <c r="B6" s="4" t="s">
        <v>6</v>
      </c>
      <c r="C6" s="4" t="s">
        <v>6</v>
      </c>
      <c r="D6" s="2"/>
      <c r="E6" s="2"/>
    </row>
    <row r="7" spans="1:5" x14ac:dyDescent="0.25">
      <c r="A7" s="2" t="s">
        <v>130</v>
      </c>
      <c r="B7" s="7" t="s">
        <v>140</v>
      </c>
      <c r="C7" s="7" t="s">
        <v>140</v>
      </c>
      <c r="D7" s="2"/>
      <c r="E7" s="2"/>
    </row>
    <row r="8" spans="1:5" x14ac:dyDescent="0.25">
      <c r="A8" s="2" t="s">
        <v>132</v>
      </c>
      <c r="B8" s="4" t="s">
        <v>6</v>
      </c>
      <c r="C8" s="4" t="s">
        <v>6</v>
      </c>
      <c r="D8" s="2"/>
      <c r="E8" s="2"/>
    </row>
    <row r="9" spans="1:5" x14ac:dyDescent="0.25">
      <c r="A9" s="2" t="s">
        <v>133</v>
      </c>
      <c r="B9" s="4" t="s">
        <v>6</v>
      </c>
      <c r="C9" s="4" t="s">
        <v>6</v>
      </c>
      <c r="D9" s="2"/>
      <c r="E9" s="2"/>
    </row>
    <row r="10" spans="1:5" x14ac:dyDescent="0.25">
      <c r="A10" s="2" t="s">
        <v>134</v>
      </c>
      <c r="B10" s="7" t="s">
        <v>140</v>
      </c>
      <c r="C10" s="7" t="s">
        <v>140</v>
      </c>
      <c r="D10" s="2"/>
      <c r="E10" s="2"/>
    </row>
    <row r="11" spans="1:5" x14ac:dyDescent="0.25">
      <c r="A11" s="2" t="s">
        <v>135</v>
      </c>
      <c r="B11" s="8" t="s">
        <v>7</v>
      </c>
      <c r="C11" s="9" t="s">
        <v>7</v>
      </c>
      <c r="D11" s="2"/>
      <c r="E11" s="2"/>
    </row>
    <row r="12" spans="1:5" x14ac:dyDescent="0.25">
      <c r="A12" s="2" t="s">
        <v>136</v>
      </c>
      <c r="B12" s="4" t="s">
        <v>6</v>
      </c>
      <c r="C12" s="4" t="s">
        <v>6</v>
      </c>
      <c r="D12" s="2"/>
      <c r="E12" s="2"/>
    </row>
    <row r="13" spans="1:5" x14ac:dyDescent="0.25">
      <c r="A13" s="2" t="s">
        <v>137</v>
      </c>
      <c r="B13" s="7" t="s">
        <v>140</v>
      </c>
      <c r="C13" s="4" t="s">
        <v>6</v>
      </c>
      <c r="D13" s="2"/>
      <c r="E13" s="2"/>
    </row>
    <row r="14" spans="1:5" x14ac:dyDescent="0.25">
      <c r="A14" s="2" t="s">
        <v>138</v>
      </c>
      <c r="B14" s="4" t="s">
        <v>6</v>
      </c>
      <c r="C14" s="4" t="s">
        <v>6</v>
      </c>
      <c r="D14" s="2"/>
      <c r="E14" s="2"/>
    </row>
    <row r="15" spans="1:5" x14ac:dyDescent="0.25">
      <c r="A15" s="2" t="s">
        <v>9</v>
      </c>
      <c r="B15" s="4" t="s">
        <v>6</v>
      </c>
      <c r="C15" s="4" t="s">
        <v>6</v>
      </c>
      <c r="D15" s="2"/>
      <c r="E15" s="2"/>
    </row>
    <row r="16" spans="1:5" x14ac:dyDescent="0.25">
      <c r="A16" s="2" t="s">
        <v>0</v>
      </c>
      <c r="B16" s="4" t="s">
        <v>6</v>
      </c>
      <c r="C16" s="4" t="s">
        <v>6</v>
      </c>
      <c r="D16" s="2"/>
      <c r="E16" s="2"/>
    </row>
    <row r="17" spans="1:5" x14ac:dyDescent="0.25">
      <c r="A17" s="2" t="s">
        <v>1</v>
      </c>
      <c r="B17" s="4" t="s">
        <v>6</v>
      </c>
      <c r="C17" s="4" t="s">
        <v>6</v>
      </c>
      <c r="D17" s="2"/>
      <c r="E17" s="2"/>
    </row>
    <row r="18" spans="1:5" x14ac:dyDescent="0.25">
      <c r="A18" s="2" t="s">
        <v>2</v>
      </c>
      <c r="B18" s="4" t="s">
        <v>6</v>
      </c>
      <c r="C18" s="4" t="s">
        <v>6</v>
      </c>
      <c r="D18" s="2"/>
      <c r="E18" s="2"/>
    </row>
    <row r="19" spans="1:5" x14ac:dyDescent="0.25">
      <c r="A19" s="2" t="s">
        <v>3</v>
      </c>
      <c r="B19" s="4" t="s">
        <v>6</v>
      </c>
      <c r="C19" s="4" t="s">
        <v>6</v>
      </c>
      <c r="D19" s="2"/>
      <c r="E19" s="2"/>
    </row>
    <row r="20" spans="1:5" x14ac:dyDescent="0.25">
      <c r="A20" s="15" t="s">
        <v>4</v>
      </c>
      <c r="B20" s="21" t="s">
        <v>6</v>
      </c>
      <c r="C20" s="21" t="s">
        <v>6</v>
      </c>
      <c r="D20" s="15"/>
      <c r="E20" s="15"/>
    </row>
    <row r="21" spans="1:5" x14ac:dyDescent="0.25">
      <c r="A21" s="2" t="s">
        <v>6</v>
      </c>
      <c r="B21" s="10">
        <f>COUNTIF(B6:B20,"pass")</f>
        <v>11</v>
      </c>
      <c r="C21" s="10">
        <f>COUNTIF(C6:C20,"pass")</f>
        <v>12</v>
      </c>
      <c r="D21" s="10">
        <f t="shared" ref="D21:E21" si="0">COUNTIF(D6:D20,"pass")</f>
        <v>0</v>
      </c>
      <c r="E21" s="10">
        <f t="shared" si="0"/>
        <v>0</v>
      </c>
    </row>
    <row r="22" spans="1:5" s="1" customFormat="1" x14ac:dyDescent="0.25">
      <c r="A22" s="2" t="s">
        <v>143</v>
      </c>
      <c r="B22" s="5">
        <f>COUNTIF(B6:B20,"Ok")</f>
        <v>0</v>
      </c>
      <c r="C22" s="5">
        <f>COUNTIF(C6:C20,"Ok")</f>
        <v>0</v>
      </c>
      <c r="D22" s="5">
        <f t="shared" ref="D22:E22" si="1">COUNTIF(D6:D20,"Ok")</f>
        <v>0</v>
      </c>
      <c r="E22" s="5">
        <f t="shared" si="1"/>
        <v>0</v>
      </c>
    </row>
    <row r="23" spans="1:5" x14ac:dyDescent="0.25">
      <c r="A23" s="2" t="s">
        <v>140</v>
      </c>
      <c r="B23" s="11">
        <f>COUNTIF(B6:B20,"workaround")</f>
        <v>3</v>
      </c>
      <c r="C23" s="11">
        <f>COUNTIF(C6:C20,"workaround")</f>
        <v>2</v>
      </c>
      <c r="D23" s="11">
        <f t="shared" ref="D23:E23" si="2">COUNTIF(D6:D20,"workaround")</f>
        <v>0</v>
      </c>
      <c r="E23" s="11">
        <f t="shared" si="2"/>
        <v>0</v>
      </c>
    </row>
    <row r="24" spans="1:5" x14ac:dyDescent="0.25">
      <c r="A24" s="2" t="s">
        <v>7</v>
      </c>
      <c r="B24" s="12">
        <f>COUNTIF(B6:B20,"Fail")</f>
        <v>1</v>
      </c>
      <c r="C24" s="12">
        <f>COUNTIF(C6:C20,"Fail")</f>
        <v>1</v>
      </c>
      <c r="D24" s="12">
        <f t="shared" ref="D24:E24" si="3">COUNTIF(D6:D20,"Fail")</f>
        <v>0</v>
      </c>
      <c r="E24" s="12">
        <f t="shared" si="3"/>
        <v>0</v>
      </c>
    </row>
    <row r="25" spans="1:5" x14ac:dyDescent="0.25">
      <c r="A25" s="2" t="s">
        <v>145</v>
      </c>
      <c r="B25" s="2">
        <f>COUNT(B6:B20,"Untested")</f>
        <v>0</v>
      </c>
      <c r="C25" s="2">
        <f>COUNT(C6:C20,"Untested")</f>
        <v>0</v>
      </c>
      <c r="D25" s="2">
        <f t="shared" ref="D25:E25" si="4">COUNT(D6:D20,"Untested")</f>
        <v>0</v>
      </c>
      <c r="E25" s="2">
        <f t="shared" si="4"/>
        <v>0</v>
      </c>
    </row>
    <row r="26" spans="1:5" x14ac:dyDescent="0.25">
      <c r="A26" s="2" t="s">
        <v>139</v>
      </c>
      <c r="B26" s="2">
        <f>B21+B24+B23+B25+B22</f>
        <v>15</v>
      </c>
      <c r="C26" s="2">
        <f>C21+C24+C23+C25+C22</f>
        <v>15</v>
      </c>
      <c r="D26" s="2">
        <f t="shared" ref="D26:E26" si="5">D21+D24+D23+D25+D22</f>
        <v>0</v>
      </c>
      <c r="E26" s="2">
        <f t="shared" si="5"/>
        <v>0</v>
      </c>
    </row>
    <row r="27" spans="1:5" ht="15.75" thickBot="1" x14ac:dyDescent="0.3">
      <c r="A27" s="18" t="s">
        <v>8</v>
      </c>
      <c r="B27" s="6">
        <f>(B21+B22)/B26</f>
        <v>0.73333333333333328</v>
      </c>
      <c r="C27" s="6">
        <f>(C21+C22)/C26</f>
        <v>0.8</v>
      </c>
      <c r="D27" s="6" t="e">
        <f t="shared" ref="D27:E27" si="6">(D21+D22)/D26</f>
        <v>#DIV/0!</v>
      </c>
      <c r="E27" s="6" t="e">
        <f t="shared" si="6"/>
        <v>#DIV/0!</v>
      </c>
    </row>
    <row r="28" spans="1:5" s="1" customFormat="1" ht="15.75" thickBot="1" x14ac:dyDescent="0.3">
      <c r="A28" s="2"/>
      <c r="B28" s="20"/>
      <c r="C28" s="20"/>
      <c r="D28" s="20"/>
      <c r="E28" s="20"/>
    </row>
    <row r="29" spans="1:5" x14ac:dyDescent="0.25">
      <c r="A29" s="3" t="s">
        <v>102</v>
      </c>
      <c r="B29" s="3"/>
      <c r="C29" s="3"/>
      <c r="D29" s="3"/>
      <c r="E29" s="3"/>
    </row>
    <row r="30" spans="1:5" x14ac:dyDescent="0.25">
      <c r="A30" s="2" t="s">
        <v>94</v>
      </c>
      <c r="B30" s="4" t="s">
        <v>6</v>
      </c>
      <c r="C30" s="4" t="s">
        <v>6</v>
      </c>
      <c r="D30" s="4" t="s">
        <v>6</v>
      </c>
      <c r="E30" s="4" t="s">
        <v>6</v>
      </c>
    </row>
    <row r="31" spans="1:5" x14ac:dyDescent="0.25">
      <c r="A31" s="2" t="s">
        <v>97</v>
      </c>
      <c r="B31" s="4" t="s">
        <v>6</v>
      </c>
      <c r="C31" s="4" t="s">
        <v>6</v>
      </c>
      <c r="D31" s="4" t="s">
        <v>6</v>
      </c>
      <c r="E31" s="4" t="s">
        <v>6</v>
      </c>
    </row>
    <row r="32" spans="1:5" x14ac:dyDescent="0.25">
      <c r="A32" s="2" t="s">
        <v>98</v>
      </c>
      <c r="B32" s="4" t="s">
        <v>6</v>
      </c>
      <c r="C32" s="4" t="s">
        <v>6</v>
      </c>
      <c r="D32" s="4" t="s">
        <v>6</v>
      </c>
      <c r="E32" s="4" t="s">
        <v>6</v>
      </c>
    </row>
    <row r="33" spans="1:5" x14ac:dyDescent="0.25">
      <c r="A33" s="2" t="s">
        <v>99</v>
      </c>
      <c r="B33" s="4" t="s">
        <v>6</v>
      </c>
      <c r="C33" s="4" t="s">
        <v>6</v>
      </c>
      <c r="D33" s="4" t="s">
        <v>6</v>
      </c>
      <c r="E33" s="4" t="s">
        <v>6</v>
      </c>
    </row>
    <row r="34" spans="1:5" x14ac:dyDescent="0.25">
      <c r="A34" s="2" t="s">
        <v>100</v>
      </c>
      <c r="B34" s="4" t="s">
        <v>6</v>
      </c>
      <c r="C34" s="4" t="s">
        <v>6</v>
      </c>
      <c r="D34" s="4" t="s">
        <v>6</v>
      </c>
      <c r="E34" s="4" t="s">
        <v>6</v>
      </c>
    </row>
    <row r="35" spans="1:5" x14ac:dyDescent="0.25">
      <c r="A35" s="2" t="s">
        <v>101</v>
      </c>
      <c r="B35" s="4" t="s">
        <v>6</v>
      </c>
      <c r="C35" s="4" t="s">
        <v>6</v>
      </c>
      <c r="D35" s="4" t="s">
        <v>6</v>
      </c>
      <c r="E35" s="4" t="s">
        <v>6</v>
      </c>
    </row>
    <row r="36" spans="1:5" x14ac:dyDescent="0.25">
      <c r="A36" s="2" t="s">
        <v>103</v>
      </c>
      <c r="B36" s="4" t="s">
        <v>6</v>
      </c>
      <c r="C36" s="4" t="s">
        <v>6</v>
      </c>
      <c r="D36" s="4" t="s">
        <v>6</v>
      </c>
      <c r="E36" s="4" t="s">
        <v>6</v>
      </c>
    </row>
    <row r="37" spans="1:5" x14ac:dyDescent="0.25">
      <c r="A37" s="2" t="s">
        <v>108</v>
      </c>
      <c r="B37" s="4" t="s">
        <v>6</v>
      </c>
      <c r="C37" s="4" t="s">
        <v>6</v>
      </c>
      <c r="D37" s="4" t="s">
        <v>6</v>
      </c>
      <c r="E37" s="4" t="s">
        <v>6</v>
      </c>
    </row>
    <row r="38" spans="1:5" x14ac:dyDescent="0.25">
      <c r="A38" s="2" t="s">
        <v>109</v>
      </c>
      <c r="B38" s="4" t="s">
        <v>6</v>
      </c>
      <c r="C38" s="4" t="s">
        <v>6</v>
      </c>
      <c r="D38" s="4" t="s">
        <v>6</v>
      </c>
      <c r="E38" s="4" t="s">
        <v>6</v>
      </c>
    </row>
    <row r="39" spans="1:5" x14ac:dyDescent="0.25">
      <c r="A39" s="2" t="s">
        <v>110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5" x14ac:dyDescent="0.25">
      <c r="A40" s="2" t="s">
        <v>111</v>
      </c>
      <c r="B40" s="5" t="s">
        <v>144</v>
      </c>
      <c r="C40" s="5" t="s">
        <v>144</v>
      </c>
      <c r="D40" s="4" t="s">
        <v>6</v>
      </c>
      <c r="E40" s="4" t="s">
        <v>6</v>
      </c>
    </row>
    <row r="41" spans="1:5" x14ac:dyDescent="0.25">
      <c r="A41" s="2" t="s">
        <v>112</v>
      </c>
      <c r="B41" s="4" t="s">
        <v>6</v>
      </c>
      <c r="C41" s="4" t="s">
        <v>6</v>
      </c>
      <c r="D41" s="4" t="s">
        <v>6</v>
      </c>
      <c r="E41" s="4" t="s">
        <v>6</v>
      </c>
    </row>
    <row r="42" spans="1:5" x14ac:dyDescent="0.25">
      <c r="A42" s="2" t="s">
        <v>113</v>
      </c>
      <c r="B42" s="4" t="s">
        <v>6</v>
      </c>
      <c r="C42" s="4" t="s">
        <v>6</v>
      </c>
      <c r="D42" s="4" t="s">
        <v>6</v>
      </c>
      <c r="E42" s="4" t="s">
        <v>6</v>
      </c>
    </row>
    <row r="43" spans="1:5" x14ac:dyDescent="0.25">
      <c r="A43" s="2" t="s">
        <v>115</v>
      </c>
      <c r="B43" s="4" t="s">
        <v>6</v>
      </c>
      <c r="C43" s="4" t="s">
        <v>6</v>
      </c>
      <c r="D43" s="4" t="s">
        <v>6</v>
      </c>
      <c r="E43" s="4" t="s">
        <v>6</v>
      </c>
    </row>
    <row r="44" spans="1:5" x14ac:dyDescent="0.25">
      <c r="A44" s="2" t="s">
        <v>116</v>
      </c>
      <c r="B44" s="4" t="s">
        <v>6</v>
      </c>
      <c r="C44" s="4" t="s">
        <v>6</v>
      </c>
      <c r="D44" s="4" t="s">
        <v>6</v>
      </c>
      <c r="E44" s="4" t="s">
        <v>6</v>
      </c>
    </row>
    <row r="45" spans="1:5" x14ac:dyDescent="0.25">
      <c r="A45" s="2" t="s">
        <v>118</v>
      </c>
      <c r="B45" s="4" t="s">
        <v>6</v>
      </c>
      <c r="C45" s="4" t="s">
        <v>6</v>
      </c>
      <c r="D45" s="4" t="s">
        <v>6</v>
      </c>
      <c r="E45" s="4" t="s">
        <v>6</v>
      </c>
    </row>
    <row r="46" spans="1:5" x14ac:dyDescent="0.25">
      <c r="A46" s="2" t="s">
        <v>120</v>
      </c>
      <c r="B46" s="4" t="s">
        <v>6</v>
      </c>
      <c r="C46" s="4" t="s">
        <v>6</v>
      </c>
      <c r="D46" s="4" t="s">
        <v>6</v>
      </c>
      <c r="E46" s="4" t="s">
        <v>6</v>
      </c>
    </row>
    <row r="47" spans="1:5" x14ac:dyDescent="0.25">
      <c r="A47" s="2" t="s">
        <v>121</v>
      </c>
      <c r="B47" s="4" t="s">
        <v>6</v>
      </c>
      <c r="C47" s="4" t="s">
        <v>6</v>
      </c>
      <c r="D47" s="8" t="s">
        <v>7</v>
      </c>
      <c r="E47" s="8" t="s">
        <v>7</v>
      </c>
    </row>
    <row r="48" spans="1:5" x14ac:dyDescent="0.25">
      <c r="A48" s="2" t="s">
        <v>122</v>
      </c>
      <c r="B48" s="4" t="s">
        <v>6</v>
      </c>
      <c r="C48" s="4" t="s">
        <v>6</v>
      </c>
      <c r="D48" s="4" t="s">
        <v>6</v>
      </c>
      <c r="E48" s="4" t="s">
        <v>6</v>
      </c>
    </row>
    <row r="49" spans="1:5" x14ac:dyDescent="0.25">
      <c r="A49" s="2" t="s">
        <v>123</v>
      </c>
      <c r="B49" s="4" t="s">
        <v>6</v>
      </c>
      <c r="C49" s="4" t="s">
        <v>6</v>
      </c>
      <c r="D49" s="4" t="s">
        <v>6</v>
      </c>
      <c r="E49" s="4" t="s">
        <v>6</v>
      </c>
    </row>
    <row r="50" spans="1:5" x14ac:dyDescent="0.25">
      <c r="A50" s="2" t="s">
        <v>124</v>
      </c>
      <c r="B50" s="4" t="s">
        <v>6</v>
      </c>
      <c r="C50" s="4" t="s">
        <v>6</v>
      </c>
      <c r="D50" s="4" t="s">
        <v>6</v>
      </c>
      <c r="E50" s="4" t="s">
        <v>6</v>
      </c>
    </row>
    <row r="51" spans="1:5" x14ac:dyDescent="0.25">
      <c r="A51" s="2" t="s">
        <v>126</v>
      </c>
      <c r="B51" s="7" t="s">
        <v>140</v>
      </c>
      <c r="C51" s="7" t="s">
        <v>140</v>
      </c>
      <c r="D51" s="7" t="s">
        <v>140</v>
      </c>
      <c r="E51" s="7" t="s">
        <v>140</v>
      </c>
    </row>
    <row r="52" spans="1:5" x14ac:dyDescent="0.25">
      <c r="A52" s="15" t="s">
        <v>127</v>
      </c>
      <c r="B52" s="21" t="s">
        <v>6</v>
      </c>
      <c r="C52" s="21" t="s">
        <v>6</v>
      </c>
      <c r="D52" s="21" t="s">
        <v>6</v>
      </c>
      <c r="E52" s="21" t="s">
        <v>6</v>
      </c>
    </row>
    <row r="53" spans="1:5" s="1" customFormat="1" x14ac:dyDescent="0.25">
      <c r="A53" s="2" t="s">
        <v>6</v>
      </c>
      <c r="B53" s="10">
        <f>COUNTIF(B30:B52,"pass")</f>
        <v>21</v>
      </c>
      <c r="C53" s="10">
        <f>COUNTIF(C30:C52,"pass")</f>
        <v>21</v>
      </c>
      <c r="D53" s="10">
        <f t="shared" ref="D53:E53" si="7">COUNTIF(D30:D52,"pass")</f>
        <v>21</v>
      </c>
      <c r="E53" s="10">
        <f t="shared" si="7"/>
        <v>21</v>
      </c>
    </row>
    <row r="54" spans="1:5" s="1" customFormat="1" x14ac:dyDescent="0.25">
      <c r="A54" s="2" t="s">
        <v>143</v>
      </c>
      <c r="B54" s="5">
        <f>COUNTIF(B30:B52,"Ok")</f>
        <v>1</v>
      </c>
      <c r="C54" s="5">
        <f>COUNTIF(C30:C52,"Ok")</f>
        <v>1</v>
      </c>
      <c r="D54" s="5">
        <f t="shared" ref="D54:E54" si="8">COUNTIF(D30:D52,"Ok")</f>
        <v>0</v>
      </c>
      <c r="E54" s="5">
        <f t="shared" si="8"/>
        <v>0</v>
      </c>
    </row>
    <row r="55" spans="1:5" s="1" customFormat="1" x14ac:dyDescent="0.25">
      <c r="A55" s="2" t="s">
        <v>140</v>
      </c>
      <c r="B55" s="11">
        <f>COUNTIF(B30:B52,"workaround")</f>
        <v>1</v>
      </c>
      <c r="C55" s="11">
        <f>COUNTIF(C30:C52,"workaround")</f>
        <v>1</v>
      </c>
      <c r="D55" s="11">
        <f t="shared" ref="D55:E55" si="9">COUNTIF(D30:D52,"workaround")</f>
        <v>1</v>
      </c>
      <c r="E55" s="11">
        <f t="shared" si="9"/>
        <v>1</v>
      </c>
    </row>
    <row r="56" spans="1:5" s="1" customFormat="1" x14ac:dyDescent="0.25">
      <c r="A56" s="2" t="s">
        <v>7</v>
      </c>
      <c r="B56" s="12">
        <f>COUNTIF(B30:B52,"Fail")</f>
        <v>0</v>
      </c>
      <c r="C56" s="12">
        <f>COUNTIF(C30:C52,"Fail")</f>
        <v>0</v>
      </c>
      <c r="D56" s="12">
        <f t="shared" ref="D56:E56" si="10">COUNTIF(D30:D52,"Fail")</f>
        <v>1</v>
      </c>
      <c r="E56" s="12">
        <f t="shared" si="10"/>
        <v>1</v>
      </c>
    </row>
    <row r="57" spans="1:5" s="1" customFormat="1" x14ac:dyDescent="0.25">
      <c r="A57" s="2" t="s">
        <v>145</v>
      </c>
      <c r="B57" s="2">
        <f>COUNT(B30:B52,"Untested")</f>
        <v>0</v>
      </c>
      <c r="C57" s="2">
        <f>COUNT(C30:C52,"Untested")</f>
        <v>0</v>
      </c>
      <c r="D57" s="2">
        <f t="shared" ref="D57:E57" si="11">COUNT(D30:D52,"Untested")</f>
        <v>0</v>
      </c>
      <c r="E57" s="2">
        <f t="shared" si="11"/>
        <v>0</v>
      </c>
    </row>
    <row r="58" spans="1:5" s="1" customFormat="1" x14ac:dyDescent="0.25">
      <c r="A58" s="2" t="s">
        <v>139</v>
      </c>
      <c r="B58" s="2">
        <f>B53+B56+B55+B57+B54</f>
        <v>23</v>
      </c>
      <c r="C58" s="2">
        <f>C53+C56+C55+C57+C54</f>
        <v>23</v>
      </c>
      <c r="D58" s="2">
        <f t="shared" ref="D58:E58" si="12">D53+D56+D55+D57+D54</f>
        <v>23</v>
      </c>
      <c r="E58" s="2">
        <f t="shared" si="12"/>
        <v>23</v>
      </c>
    </row>
    <row r="59" spans="1:5" s="1" customFormat="1" ht="15.75" thickBot="1" x14ac:dyDescent="0.3">
      <c r="A59" s="18" t="s">
        <v>8</v>
      </c>
      <c r="B59" s="6">
        <f>(B53+B54)/B58</f>
        <v>0.95652173913043481</v>
      </c>
      <c r="C59" s="6">
        <f>(C53+C54)/C58</f>
        <v>0.95652173913043481</v>
      </c>
      <c r="D59" s="6">
        <f t="shared" ref="D59:E59" si="13">(D53+D54)/D58</f>
        <v>0.91304347826086951</v>
      </c>
      <c r="E59" s="6">
        <f t="shared" si="13"/>
        <v>0.91304347826086951</v>
      </c>
    </row>
    <row r="60" spans="1:5" s="1" customFormat="1" ht="15.75" thickBot="1" x14ac:dyDescent="0.3">
      <c r="A60" s="2"/>
      <c r="B60" s="20"/>
      <c r="C60" s="20"/>
      <c r="D60" s="20"/>
      <c r="E60" s="20"/>
    </row>
    <row r="61" spans="1:5" x14ac:dyDescent="0.25">
      <c r="A61" s="3" t="s">
        <v>85</v>
      </c>
      <c r="B61" s="3"/>
      <c r="C61" s="3"/>
      <c r="D61" s="3"/>
      <c r="E61" s="3"/>
    </row>
    <row r="62" spans="1:5" x14ac:dyDescent="0.25">
      <c r="A62" s="2" t="s">
        <v>86</v>
      </c>
      <c r="B62" s="4" t="s">
        <v>6</v>
      </c>
      <c r="C62" s="4" t="s">
        <v>6</v>
      </c>
      <c r="D62" s="4" t="s">
        <v>6</v>
      </c>
      <c r="E62" s="4" t="s">
        <v>6</v>
      </c>
    </row>
    <row r="63" spans="1:5" x14ac:dyDescent="0.25">
      <c r="A63" s="2" t="s">
        <v>87</v>
      </c>
      <c r="B63" s="4" t="s">
        <v>6</v>
      </c>
      <c r="C63" s="4" t="s">
        <v>6</v>
      </c>
      <c r="D63" s="4" t="s">
        <v>6</v>
      </c>
      <c r="E63" s="4" t="s">
        <v>6</v>
      </c>
    </row>
    <row r="64" spans="1:5" x14ac:dyDescent="0.25">
      <c r="A64" s="2" t="s">
        <v>88</v>
      </c>
      <c r="B64" s="4" t="s">
        <v>6</v>
      </c>
      <c r="C64" s="4" t="s">
        <v>6</v>
      </c>
      <c r="D64" s="4" t="s">
        <v>6</v>
      </c>
      <c r="E64" s="4" t="s">
        <v>6</v>
      </c>
    </row>
    <row r="65" spans="1:5" x14ac:dyDescent="0.25">
      <c r="A65" s="2" t="s">
        <v>89</v>
      </c>
      <c r="B65" s="4" t="s">
        <v>6</v>
      </c>
      <c r="C65" s="4" t="s">
        <v>6</v>
      </c>
      <c r="D65" s="4" t="s">
        <v>6</v>
      </c>
      <c r="E65" s="4" t="s">
        <v>6</v>
      </c>
    </row>
    <row r="66" spans="1:5" x14ac:dyDescent="0.25">
      <c r="A66" s="2" t="s">
        <v>90</v>
      </c>
      <c r="B66" s="4" t="s">
        <v>6</v>
      </c>
      <c r="C66" s="4" t="s">
        <v>6</v>
      </c>
      <c r="D66" s="4" t="s">
        <v>6</v>
      </c>
      <c r="E66" s="4" t="s">
        <v>6</v>
      </c>
    </row>
    <row r="67" spans="1:5" x14ac:dyDescent="0.25">
      <c r="A67" s="2" t="s">
        <v>91</v>
      </c>
      <c r="B67" s="4" t="s">
        <v>6</v>
      </c>
      <c r="C67" s="4" t="s">
        <v>6</v>
      </c>
      <c r="D67" s="4" t="s">
        <v>6</v>
      </c>
      <c r="E67" s="4" t="s">
        <v>6</v>
      </c>
    </row>
    <row r="68" spans="1:5" x14ac:dyDescent="0.25">
      <c r="A68" s="2" t="s">
        <v>92</v>
      </c>
      <c r="B68" s="4" t="s">
        <v>6</v>
      </c>
      <c r="C68" s="4" t="s">
        <v>6</v>
      </c>
      <c r="D68" s="4" t="s">
        <v>6</v>
      </c>
      <c r="E68" s="4" t="s">
        <v>6</v>
      </c>
    </row>
    <row r="69" spans="1:5" x14ac:dyDescent="0.25">
      <c r="A69" s="15" t="s">
        <v>93</v>
      </c>
      <c r="B69" s="21" t="s">
        <v>6</v>
      </c>
      <c r="C69" s="21" t="s">
        <v>6</v>
      </c>
      <c r="D69" s="21" t="s">
        <v>6</v>
      </c>
      <c r="E69" s="21" t="s">
        <v>6</v>
      </c>
    </row>
    <row r="70" spans="1:5" s="1" customFormat="1" x14ac:dyDescent="0.25">
      <c r="A70" s="2" t="s">
        <v>6</v>
      </c>
      <c r="B70" s="10">
        <f>COUNTIF(B62:B69,"pass")</f>
        <v>8</v>
      </c>
      <c r="C70" s="10">
        <f>COUNTIF(C62:C69,"pass")</f>
        <v>8</v>
      </c>
      <c r="D70" s="10">
        <f t="shared" ref="D70:E70" si="14">COUNTIF(D62:D69,"pass")</f>
        <v>8</v>
      </c>
      <c r="E70" s="10">
        <f t="shared" si="14"/>
        <v>8</v>
      </c>
    </row>
    <row r="71" spans="1:5" s="1" customFormat="1" x14ac:dyDescent="0.25">
      <c r="A71" s="2" t="s">
        <v>143</v>
      </c>
      <c r="B71" s="5">
        <f>COUNTIF(B62:B69,"Ok")</f>
        <v>0</v>
      </c>
      <c r="C71" s="5">
        <f>COUNTIF(C62:C69,"Ok")</f>
        <v>0</v>
      </c>
      <c r="D71" s="5">
        <f t="shared" ref="D71:E71" si="15">COUNTIF(D62:D69,"Ok")</f>
        <v>0</v>
      </c>
      <c r="E71" s="5">
        <f t="shared" si="15"/>
        <v>0</v>
      </c>
    </row>
    <row r="72" spans="1:5" s="1" customFormat="1" x14ac:dyDescent="0.25">
      <c r="A72" s="2" t="s">
        <v>140</v>
      </c>
      <c r="B72" s="11">
        <f>COUNTIF(B94:B165,"workaround")</f>
        <v>1</v>
      </c>
      <c r="C72" s="11">
        <f>COUNTIF(C94:C165,"workaround")</f>
        <v>1</v>
      </c>
      <c r="D72" s="11">
        <f>COUNTIF(D94:D165,"workaround")</f>
        <v>1</v>
      </c>
      <c r="E72" s="11">
        <f>COUNTIF(E94:E165,"workaround")</f>
        <v>1</v>
      </c>
    </row>
    <row r="73" spans="1:5" s="1" customFormat="1" x14ac:dyDescent="0.25">
      <c r="A73" s="2" t="s">
        <v>7</v>
      </c>
      <c r="B73" s="12">
        <f>COUNTIF(B62:B69,"Fail")</f>
        <v>0</v>
      </c>
      <c r="C73" s="12">
        <f>COUNTIF(C62:C69,"Fail")</f>
        <v>0</v>
      </c>
      <c r="D73" s="12">
        <f t="shared" ref="D73:E73" si="16">COUNTIF(D62:D69,"Fail")</f>
        <v>0</v>
      </c>
      <c r="E73" s="12">
        <f t="shared" si="16"/>
        <v>0</v>
      </c>
    </row>
    <row r="74" spans="1:5" s="1" customFormat="1" x14ac:dyDescent="0.25">
      <c r="A74" s="2" t="s">
        <v>145</v>
      </c>
      <c r="B74" s="2">
        <f>COUNT(B62:B69,"Untested")</f>
        <v>0</v>
      </c>
      <c r="C74" s="2">
        <f>COUNT(C62:C69,"Untested")</f>
        <v>0</v>
      </c>
      <c r="D74" s="2">
        <f t="shared" ref="D74:E74" si="17">COUNT(D62:D69,"Untested")</f>
        <v>0</v>
      </c>
      <c r="E74" s="2">
        <f t="shared" si="17"/>
        <v>0</v>
      </c>
    </row>
    <row r="75" spans="1:5" s="1" customFormat="1" x14ac:dyDescent="0.25">
      <c r="A75" s="2" t="s">
        <v>139</v>
      </c>
      <c r="B75" s="2">
        <f>B70+B73+B72+B74+B71</f>
        <v>9</v>
      </c>
      <c r="C75" s="2">
        <f>C70+C73+C72+C74+C71</f>
        <v>9</v>
      </c>
      <c r="D75" s="2">
        <f t="shared" ref="D75:E75" si="18">D70+D73+D72+D74+D71</f>
        <v>9</v>
      </c>
      <c r="E75" s="2">
        <f t="shared" si="18"/>
        <v>9</v>
      </c>
    </row>
    <row r="76" spans="1:5" s="1" customFormat="1" ht="15.75" thickBot="1" x14ac:dyDescent="0.3">
      <c r="A76" s="18" t="s">
        <v>8</v>
      </c>
      <c r="B76" s="6">
        <f>(B70+B71)/B75</f>
        <v>0.88888888888888884</v>
      </c>
      <c r="C76" s="6">
        <f>(C70+C71)/C75</f>
        <v>0.88888888888888884</v>
      </c>
      <c r="D76" s="6">
        <f t="shared" ref="D76:E76" si="19">(D70+D71)/D75</f>
        <v>0.88888888888888884</v>
      </c>
      <c r="E76" s="6">
        <f t="shared" si="19"/>
        <v>0.88888888888888884</v>
      </c>
    </row>
    <row r="77" spans="1:5" s="1" customFormat="1" ht="15.75" thickBot="1" x14ac:dyDescent="0.3">
      <c r="A77" s="13"/>
      <c r="B77" s="16"/>
      <c r="C77" s="16"/>
      <c r="D77" s="16"/>
      <c r="E77" s="16"/>
    </row>
    <row r="78" spans="1:5" x14ac:dyDescent="0.25">
      <c r="A78" s="15" t="s">
        <v>64</v>
      </c>
      <c r="B78" s="15"/>
      <c r="C78" s="15"/>
      <c r="D78" s="15"/>
      <c r="E78" s="15"/>
    </row>
    <row r="79" spans="1:5" x14ac:dyDescent="0.25">
      <c r="A79" s="2" t="s">
        <v>65</v>
      </c>
      <c r="B79" s="4" t="s">
        <v>6</v>
      </c>
      <c r="C79" s="4" t="s">
        <v>6</v>
      </c>
      <c r="D79" s="4" t="s">
        <v>6</v>
      </c>
      <c r="E79" s="4" t="s">
        <v>6</v>
      </c>
    </row>
    <row r="80" spans="1:5" x14ac:dyDescent="0.25">
      <c r="A80" s="2" t="s">
        <v>66</v>
      </c>
      <c r="B80" s="4" t="s">
        <v>6</v>
      </c>
      <c r="C80" s="4" t="s">
        <v>6</v>
      </c>
      <c r="D80" s="4" t="s">
        <v>6</v>
      </c>
      <c r="E80" s="4" t="s">
        <v>6</v>
      </c>
    </row>
    <row r="81" spans="1:5" x14ac:dyDescent="0.25">
      <c r="A81" s="2" t="s">
        <v>67</v>
      </c>
      <c r="B81" s="4" t="s">
        <v>6</v>
      </c>
      <c r="C81" s="4" t="s">
        <v>6</v>
      </c>
      <c r="D81" s="4" t="s">
        <v>6</v>
      </c>
      <c r="E81" s="4" t="s">
        <v>6</v>
      </c>
    </row>
    <row r="82" spans="1:5" x14ac:dyDescent="0.25">
      <c r="A82" s="2" t="s">
        <v>68</v>
      </c>
      <c r="B82" s="4" t="s">
        <v>6</v>
      </c>
      <c r="C82" s="4" t="s">
        <v>6</v>
      </c>
      <c r="D82" s="4" t="s">
        <v>6</v>
      </c>
      <c r="E82" s="4" t="s">
        <v>6</v>
      </c>
    </row>
    <row r="83" spans="1:5" x14ac:dyDescent="0.25">
      <c r="A83" s="2" t="s">
        <v>69</v>
      </c>
      <c r="B83" s="4" t="s">
        <v>6</v>
      </c>
      <c r="C83" s="4" t="s">
        <v>6</v>
      </c>
      <c r="D83" s="4" t="s">
        <v>6</v>
      </c>
      <c r="E83" s="4" t="s">
        <v>6</v>
      </c>
    </row>
    <row r="84" spans="1:5" x14ac:dyDescent="0.25">
      <c r="A84" s="2" t="s">
        <v>70</v>
      </c>
      <c r="B84" s="4" t="s">
        <v>6</v>
      </c>
      <c r="C84" s="4" t="s">
        <v>6</v>
      </c>
      <c r="D84" s="4" t="s">
        <v>6</v>
      </c>
      <c r="E84" s="4" t="s">
        <v>6</v>
      </c>
    </row>
    <row r="85" spans="1:5" x14ac:dyDescent="0.25">
      <c r="A85" s="2" t="s">
        <v>71</v>
      </c>
      <c r="B85" s="4" t="s">
        <v>6</v>
      </c>
      <c r="C85" s="4" t="s">
        <v>6</v>
      </c>
      <c r="D85" s="4" t="s">
        <v>6</v>
      </c>
      <c r="E85" s="4" t="s">
        <v>6</v>
      </c>
    </row>
    <row r="86" spans="1:5" x14ac:dyDescent="0.25">
      <c r="A86" s="2" t="s">
        <v>72</v>
      </c>
      <c r="B86" s="4" t="s">
        <v>6</v>
      </c>
      <c r="C86" s="4" t="s">
        <v>6</v>
      </c>
      <c r="D86" s="4" t="s">
        <v>6</v>
      </c>
      <c r="E86" s="4" t="s">
        <v>6</v>
      </c>
    </row>
    <row r="87" spans="1:5" x14ac:dyDescent="0.25">
      <c r="A87" s="2" t="s">
        <v>73</v>
      </c>
      <c r="B87" s="4" t="s">
        <v>6</v>
      </c>
      <c r="C87" s="4" t="s">
        <v>6</v>
      </c>
      <c r="D87" s="4" t="s">
        <v>6</v>
      </c>
      <c r="E87" s="4" t="s">
        <v>6</v>
      </c>
    </row>
    <row r="88" spans="1:5" x14ac:dyDescent="0.25">
      <c r="A88" s="2" t="s">
        <v>74</v>
      </c>
      <c r="B88" s="4" t="s">
        <v>6</v>
      </c>
      <c r="C88" s="4" t="s">
        <v>6</v>
      </c>
      <c r="D88" s="4" t="s">
        <v>6</v>
      </c>
      <c r="E88" s="4" t="s">
        <v>6</v>
      </c>
    </row>
    <row r="89" spans="1:5" x14ac:dyDescent="0.25">
      <c r="A89" s="2" t="s">
        <v>75</v>
      </c>
      <c r="B89" s="4" t="s">
        <v>6</v>
      </c>
      <c r="C89" s="4" t="s">
        <v>6</v>
      </c>
      <c r="D89" s="4" t="s">
        <v>6</v>
      </c>
      <c r="E89" s="4" t="s">
        <v>6</v>
      </c>
    </row>
    <row r="90" spans="1:5" x14ac:dyDescent="0.25">
      <c r="A90" s="2" t="s">
        <v>76</v>
      </c>
      <c r="B90" s="4" t="s">
        <v>6</v>
      </c>
      <c r="C90" s="4" t="s">
        <v>6</v>
      </c>
      <c r="D90" s="4" t="s">
        <v>6</v>
      </c>
      <c r="E90" s="4" t="s">
        <v>6</v>
      </c>
    </row>
    <row r="91" spans="1:5" x14ac:dyDescent="0.25">
      <c r="A91" s="2" t="s">
        <v>77</v>
      </c>
      <c r="B91" s="4" t="s">
        <v>6</v>
      </c>
      <c r="C91" s="4" t="s">
        <v>6</v>
      </c>
      <c r="D91" s="4" t="s">
        <v>6</v>
      </c>
      <c r="E91" s="4" t="s">
        <v>6</v>
      </c>
    </row>
    <row r="92" spans="1:5" x14ac:dyDescent="0.25">
      <c r="A92" s="2" t="s">
        <v>78</v>
      </c>
      <c r="B92" s="4" t="s">
        <v>6</v>
      </c>
      <c r="C92" s="4" t="s">
        <v>6</v>
      </c>
      <c r="D92" s="4" t="s">
        <v>6</v>
      </c>
      <c r="E92" s="4" t="s">
        <v>6</v>
      </c>
    </row>
    <row r="93" spans="1:5" x14ac:dyDescent="0.25">
      <c r="A93" s="2" t="s">
        <v>79</v>
      </c>
      <c r="B93" s="4" t="s">
        <v>6</v>
      </c>
      <c r="C93" s="4" t="s">
        <v>6</v>
      </c>
      <c r="D93" s="4" t="s">
        <v>6</v>
      </c>
      <c r="E93" s="4" t="s">
        <v>6</v>
      </c>
    </row>
    <row r="94" spans="1:5" x14ac:dyDescent="0.25">
      <c r="A94" s="2" t="s">
        <v>80</v>
      </c>
      <c r="B94" s="4" t="s">
        <v>6</v>
      </c>
      <c r="C94" s="4" t="s">
        <v>6</v>
      </c>
      <c r="D94" s="4" t="s">
        <v>6</v>
      </c>
      <c r="E94" s="4" t="s">
        <v>6</v>
      </c>
    </row>
    <row r="95" spans="1:5" s="1" customFormat="1" x14ac:dyDescent="0.25">
      <c r="A95" s="2" t="s">
        <v>81</v>
      </c>
      <c r="B95" s="4" t="s">
        <v>6</v>
      </c>
      <c r="C95" s="4" t="s">
        <v>6</v>
      </c>
      <c r="D95" s="4" t="s">
        <v>6</v>
      </c>
      <c r="E95" s="4" t="s">
        <v>6</v>
      </c>
    </row>
    <row r="96" spans="1:5" x14ac:dyDescent="0.25">
      <c r="A96" s="2" t="s">
        <v>155</v>
      </c>
      <c r="B96" s="4" t="s">
        <v>6</v>
      </c>
      <c r="C96" s="4" t="s">
        <v>6</v>
      </c>
      <c r="D96" s="8" t="s">
        <v>7</v>
      </c>
      <c r="E96" s="8" t="s">
        <v>7</v>
      </c>
    </row>
    <row r="97" spans="1:5" x14ac:dyDescent="0.25">
      <c r="A97" s="2" t="s">
        <v>82</v>
      </c>
      <c r="B97" s="4" t="s">
        <v>6</v>
      </c>
      <c r="C97" s="4" t="s">
        <v>6</v>
      </c>
      <c r="D97" s="4" t="s">
        <v>6</v>
      </c>
      <c r="E97" s="4" t="s">
        <v>6</v>
      </c>
    </row>
    <row r="98" spans="1:5" x14ac:dyDescent="0.25">
      <c r="A98" s="2" t="s">
        <v>83</v>
      </c>
      <c r="B98" s="4" t="s">
        <v>6</v>
      </c>
      <c r="C98" s="4" t="s">
        <v>6</v>
      </c>
      <c r="D98" s="4" t="s">
        <v>6</v>
      </c>
      <c r="E98" s="4" t="s">
        <v>6</v>
      </c>
    </row>
    <row r="99" spans="1:5" x14ac:dyDescent="0.25">
      <c r="A99" s="15" t="s">
        <v>84</v>
      </c>
      <c r="B99" s="22" t="s">
        <v>140</v>
      </c>
      <c r="C99" s="22" t="s">
        <v>140</v>
      </c>
      <c r="D99" s="22" t="s">
        <v>140</v>
      </c>
      <c r="E99" s="22" t="s">
        <v>140</v>
      </c>
    </row>
    <row r="100" spans="1:5" s="1" customFormat="1" x14ac:dyDescent="0.25">
      <c r="A100" s="2" t="s">
        <v>6</v>
      </c>
      <c r="B100" s="10">
        <f>COUNTIF(B79:B99,"pass")</f>
        <v>20</v>
      </c>
      <c r="C100" s="10">
        <f>COUNTIF(C79:C99,"pass")</f>
        <v>20</v>
      </c>
      <c r="D100" s="10">
        <f t="shared" ref="D100:E100" si="20">COUNTIF(D79:D99,"pass")</f>
        <v>19</v>
      </c>
      <c r="E100" s="10">
        <f t="shared" si="20"/>
        <v>19</v>
      </c>
    </row>
    <row r="101" spans="1:5" s="1" customFormat="1" x14ac:dyDescent="0.25">
      <c r="A101" s="2" t="s">
        <v>143</v>
      </c>
      <c r="B101" s="5">
        <f>COUNTIF(B79:B99,"Ok")</f>
        <v>0</v>
      </c>
      <c r="C101" s="5">
        <f>COUNTIF(C79:C99,"Ok")</f>
        <v>0</v>
      </c>
      <c r="D101" s="5">
        <f t="shared" ref="D101:E101" si="21">COUNTIF(D79:D99,"Ok")</f>
        <v>0</v>
      </c>
      <c r="E101" s="5">
        <f t="shared" si="21"/>
        <v>0</v>
      </c>
    </row>
    <row r="102" spans="1:5" s="1" customFormat="1" x14ac:dyDescent="0.25">
      <c r="A102" s="2" t="s">
        <v>140</v>
      </c>
      <c r="B102" s="11">
        <f>COUNTIF(B79:B99,"workaround")</f>
        <v>1</v>
      </c>
      <c r="C102" s="11">
        <f>COUNTIF(C79:C99,"workaround")</f>
        <v>1</v>
      </c>
      <c r="D102" s="11">
        <f t="shared" ref="D102:E102" si="22">COUNTIF(D79:D99,"workaround")</f>
        <v>1</v>
      </c>
      <c r="E102" s="11">
        <f t="shared" si="22"/>
        <v>1</v>
      </c>
    </row>
    <row r="103" spans="1:5" s="1" customFormat="1" x14ac:dyDescent="0.25">
      <c r="A103" s="2" t="s">
        <v>7</v>
      </c>
      <c r="B103" s="12">
        <f>COUNTIF(B79:B99,"Fail")</f>
        <v>0</v>
      </c>
      <c r="C103" s="12">
        <f>COUNTIF(C79:C99,"Fail")</f>
        <v>0</v>
      </c>
      <c r="D103" s="12">
        <f t="shared" ref="D103:E103" si="23">COUNTIF(D79:D99,"Fail")</f>
        <v>1</v>
      </c>
      <c r="E103" s="12">
        <f t="shared" si="23"/>
        <v>1</v>
      </c>
    </row>
    <row r="104" spans="1:5" s="1" customFormat="1" x14ac:dyDescent="0.25">
      <c r="A104" s="2" t="s">
        <v>145</v>
      </c>
      <c r="B104" s="2">
        <f>COUNT(B79:B99,"Untested")</f>
        <v>0</v>
      </c>
      <c r="C104" s="2">
        <f>COUNT(C79:C99,"Untested")</f>
        <v>0</v>
      </c>
      <c r="D104" s="2">
        <f t="shared" ref="D104:E104" si="24">COUNT(D79:D99,"Untested")</f>
        <v>0</v>
      </c>
      <c r="E104" s="2">
        <f t="shared" si="24"/>
        <v>0</v>
      </c>
    </row>
    <row r="105" spans="1:5" s="1" customFormat="1" x14ac:dyDescent="0.25">
      <c r="A105" s="2" t="s">
        <v>139</v>
      </c>
      <c r="B105" s="2">
        <f>B100+B103+B102+B104+B101</f>
        <v>21</v>
      </c>
      <c r="C105" s="2">
        <f>C100+C103+C102+C104+C101</f>
        <v>21</v>
      </c>
      <c r="D105" s="2">
        <f t="shared" ref="D105:E105" si="25">D100+D103+D102+D104+D101</f>
        <v>21</v>
      </c>
      <c r="E105" s="2">
        <f t="shared" si="25"/>
        <v>21</v>
      </c>
    </row>
    <row r="106" spans="1:5" s="1" customFormat="1" ht="15.75" thickBot="1" x14ac:dyDescent="0.3">
      <c r="A106" s="18" t="s">
        <v>8</v>
      </c>
      <c r="B106" s="6">
        <f>(B100+B101)/B105</f>
        <v>0.95238095238095233</v>
      </c>
      <c r="C106" s="6">
        <f>(C100+C101)/C105</f>
        <v>0.95238095238095233</v>
      </c>
      <c r="D106" s="6">
        <f t="shared" ref="D106:E106" si="26">(D100+D101)/D105</f>
        <v>0.90476190476190477</v>
      </c>
      <c r="E106" s="6">
        <f t="shared" si="26"/>
        <v>0.90476190476190477</v>
      </c>
    </row>
    <row r="107" spans="1:5" ht="15.75" thickBot="1" x14ac:dyDescent="0.3">
      <c r="A107" s="14"/>
      <c r="B107" s="14"/>
      <c r="C107" s="14"/>
      <c r="D107" s="14"/>
      <c r="E107" s="14"/>
    </row>
    <row r="108" spans="1:5" x14ac:dyDescent="0.25">
      <c r="A108" s="15" t="s">
        <v>12</v>
      </c>
      <c r="B108" s="15"/>
      <c r="C108" s="15"/>
      <c r="D108" s="15"/>
      <c r="E108" s="15"/>
    </row>
    <row r="109" spans="1:5" x14ac:dyDescent="0.25">
      <c r="A109" s="2" t="s">
        <v>13</v>
      </c>
      <c r="B109" s="4" t="s">
        <v>6</v>
      </c>
      <c r="C109" s="4" t="s">
        <v>6</v>
      </c>
      <c r="D109" s="4" t="s">
        <v>6</v>
      </c>
      <c r="E109" s="4" t="s">
        <v>6</v>
      </c>
    </row>
    <row r="110" spans="1:5" x14ac:dyDescent="0.25">
      <c r="A110" s="2" t="s">
        <v>14</v>
      </c>
      <c r="B110" s="4" t="s">
        <v>6</v>
      </c>
      <c r="C110" s="4" t="s">
        <v>6</v>
      </c>
      <c r="D110" s="4" t="s">
        <v>6</v>
      </c>
      <c r="E110" s="4" t="s">
        <v>6</v>
      </c>
    </row>
    <row r="111" spans="1:5" x14ac:dyDescent="0.25">
      <c r="A111" s="2" t="s">
        <v>15</v>
      </c>
      <c r="B111" s="4" t="s">
        <v>6</v>
      </c>
      <c r="C111" s="4" t="s">
        <v>6</v>
      </c>
      <c r="D111" s="4" t="s">
        <v>6</v>
      </c>
      <c r="E111" s="4" t="s">
        <v>6</v>
      </c>
    </row>
    <row r="112" spans="1:5" x14ac:dyDescent="0.25">
      <c r="A112" s="2" t="s">
        <v>16</v>
      </c>
      <c r="B112" s="4" t="s">
        <v>6</v>
      </c>
      <c r="C112" s="4" t="s">
        <v>6</v>
      </c>
      <c r="D112" s="4" t="s">
        <v>6</v>
      </c>
      <c r="E112" s="4" t="s">
        <v>6</v>
      </c>
    </row>
    <row r="113" spans="1:5" x14ac:dyDescent="0.25">
      <c r="A113" s="2" t="s">
        <v>17</v>
      </c>
      <c r="B113" s="4" t="s">
        <v>6</v>
      </c>
      <c r="C113" s="4" t="s">
        <v>6</v>
      </c>
      <c r="D113" s="4" t="s">
        <v>6</v>
      </c>
      <c r="E113" s="4" t="s">
        <v>6</v>
      </c>
    </row>
    <row r="114" spans="1:5" x14ac:dyDescent="0.25">
      <c r="A114" s="2" t="s">
        <v>18</v>
      </c>
      <c r="B114" s="4" t="s">
        <v>6</v>
      </c>
      <c r="C114" s="4" t="s">
        <v>6</v>
      </c>
      <c r="D114" s="4" t="s">
        <v>6</v>
      </c>
      <c r="E114" s="4" t="s">
        <v>6</v>
      </c>
    </row>
    <row r="115" spans="1:5" x14ac:dyDescent="0.25">
      <c r="A115" s="2" t="s">
        <v>19</v>
      </c>
      <c r="B115" s="4" t="s">
        <v>6</v>
      </c>
      <c r="C115" s="4" t="s">
        <v>6</v>
      </c>
      <c r="D115" s="4" t="s">
        <v>6</v>
      </c>
      <c r="E115" s="4" t="s">
        <v>6</v>
      </c>
    </row>
    <row r="116" spans="1:5" x14ac:dyDescent="0.25">
      <c r="A116" s="2" t="s">
        <v>20</v>
      </c>
      <c r="B116" s="4" t="s">
        <v>6</v>
      </c>
      <c r="C116" s="4" t="s">
        <v>6</v>
      </c>
      <c r="D116" s="4" t="s">
        <v>6</v>
      </c>
      <c r="E116" s="4" t="s">
        <v>6</v>
      </c>
    </row>
    <row r="117" spans="1:5" x14ac:dyDescent="0.25">
      <c r="A117" s="2" t="s">
        <v>21</v>
      </c>
      <c r="B117" s="4" t="s">
        <v>6</v>
      </c>
      <c r="C117" s="4" t="s">
        <v>6</v>
      </c>
      <c r="D117" s="4" t="s">
        <v>6</v>
      </c>
      <c r="E117" s="4" t="s">
        <v>6</v>
      </c>
    </row>
    <row r="118" spans="1:5" x14ac:dyDescent="0.25">
      <c r="A118" s="2" t="s">
        <v>22</v>
      </c>
      <c r="B118" s="4" t="s">
        <v>6</v>
      </c>
      <c r="C118" s="4" t="s">
        <v>6</v>
      </c>
      <c r="D118" s="4" t="s">
        <v>6</v>
      </c>
      <c r="E118" s="4" t="s">
        <v>6</v>
      </c>
    </row>
    <row r="119" spans="1:5" x14ac:dyDescent="0.25">
      <c r="A119" s="2" t="s">
        <v>23</v>
      </c>
      <c r="B119" s="4" t="s">
        <v>6</v>
      </c>
      <c r="C119" s="4" t="s">
        <v>6</v>
      </c>
      <c r="D119" s="4" t="s">
        <v>6</v>
      </c>
      <c r="E119" s="4" t="s">
        <v>6</v>
      </c>
    </row>
    <row r="120" spans="1:5" x14ac:dyDescent="0.25">
      <c r="A120" s="2" t="s">
        <v>24</v>
      </c>
      <c r="B120" s="4" t="s">
        <v>6</v>
      </c>
      <c r="C120" s="4" t="s">
        <v>6</v>
      </c>
      <c r="D120" s="4" t="s">
        <v>6</v>
      </c>
      <c r="E120" s="4" t="s">
        <v>6</v>
      </c>
    </row>
    <row r="121" spans="1:5" x14ac:dyDescent="0.25">
      <c r="A121" s="2" t="s">
        <v>25</v>
      </c>
      <c r="B121" s="4" t="s">
        <v>6</v>
      </c>
      <c r="C121" s="4" t="s">
        <v>6</v>
      </c>
      <c r="D121" s="4" t="s">
        <v>6</v>
      </c>
      <c r="E121" s="4" t="s">
        <v>6</v>
      </c>
    </row>
    <row r="122" spans="1:5" x14ac:dyDescent="0.25">
      <c r="A122" s="2" t="s">
        <v>26</v>
      </c>
      <c r="B122" s="4" t="s">
        <v>6</v>
      </c>
      <c r="C122" s="4" t="s">
        <v>6</v>
      </c>
      <c r="D122" s="4" t="s">
        <v>6</v>
      </c>
      <c r="E122" s="4" t="s">
        <v>6</v>
      </c>
    </row>
    <row r="123" spans="1:5" x14ac:dyDescent="0.25">
      <c r="A123" s="2" t="s">
        <v>27</v>
      </c>
      <c r="B123" s="4" t="s">
        <v>6</v>
      </c>
      <c r="C123" s="4" t="s">
        <v>6</v>
      </c>
      <c r="D123" s="4" t="s">
        <v>6</v>
      </c>
      <c r="E123" s="4" t="s">
        <v>6</v>
      </c>
    </row>
    <row r="124" spans="1:5" x14ac:dyDescent="0.25">
      <c r="A124" s="2" t="s">
        <v>28</v>
      </c>
      <c r="B124" s="4" t="s">
        <v>6</v>
      </c>
      <c r="C124" s="4" t="s">
        <v>6</v>
      </c>
      <c r="D124" s="4" t="s">
        <v>6</v>
      </c>
      <c r="E124" s="4" t="s">
        <v>6</v>
      </c>
    </row>
    <row r="125" spans="1:5" x14ac:dyDescent="0.25">
      <c r="A125" s="2" t="s">
        <v>29</v>
      </c>
      <c r="B125" s="4" t="s">
        <v>6</v>
      </c>
      <c r="C125" s="4" t="s">
        <v>6</v>
      </c>
      <c r="D125" s="4" t="s">
        <v>6</v>
      </c>
      <c r="E125" s="4" t="s">
        <v>6</v>
      </c>
    </row>
    <row r="126" spans="1:5" x14ac:dyDescent="0.25">
      <c r="A126" s="2" t="s">
        <v>31</v>
      </c>
      <c r="B126" s="4" t="s">
        <v>6</v>
      </c>
      <c r="C126" s="4" t="s">
        <v>6</v>
      </c>
      <c r="D126" s="4" t="s">
        <v>6</v>
      </c>
      <c r="E126" s="4" t="s">
        <v>6</v>
      </c>
    </row>
    <row r="127" spans="1:5" x14ac:dyDescent="0.25">
      <c r="A127" s="2" t="s">
        <v>32</v>
      </c>
      <c r="B127" s="4" t="s">
        <v>6</v>
      </c>
      <c r="C127" s="4" t="s">
        <v>6</v>
      </c>
      <c r="D127" s="4" t="s">
        <v>6</v>
      </c>
      <c r="E127" s="4" t="s">
        <v>6</v>
      </c>
    </row>
    <row r="128" spans="1:5" x14ac:dyDescent="0.25">
      <c r="A128" s="2" t="s">
        <v>33</v>
      </c>
      <c r="B128" s="4" t="s">
        <v>6</v>
      </c>
      <c r="C128" s="4" t="s">
        <v>6</v>
      </c>
      <c r="D128" s="4" t="s">
        <v>6</v>
      </c>
      <c r="E128" s="4" t="s">
        <v>6</v>
      </c>
    </row>
    <row r="129" spans="1:5" x14ac:dyDescent="0.25">
      <c r="A129" s="2" t="s">
        <v>34</v>
      </c>
      <c r="B129" s="4" t="s">
        <v>6</v>
      </c>
      <c r="C129" s="4" t="s">
        <v>6</v>
      </c>
      <c r="D129" s="4" t="s">
        <v>6</v>
      </c>
      <c r="E129" s="4" t="s">
        <v>6</v>
      </c>
    </row>
    <row r="130" spans="1:5" x14ac:dyDescent="0.25">
      <c r="A130" s="2" t="s">
        <v>35</v>
      </c>
      <c r="B130" s="4" t="s">
        <v>6</v>
      </c>
      <c r="C130" s="4" t="s">
        <v>6</v>
      </c>
      <c r="D130" s="4" t="s">
        <v>6</v>
      </c>
      <c r="E130" s="4" t="s">
        <v>6</v>
      </c>
    </row>
    <row r="131" spans="1:5" x14ac:dyDescent="0.25">
      <c r="A131" s="2" t="s">
        <v>36</v>
      </c>
      <c r="B131" s="4" t="s">
        <v>6</v>
      </c>
      <c r="C131" s="4" t="s">
        <v>6</v>
      </c>
      <c r="D131" s="4" t="s">
        <v>6</v>
      </c>
      <c r="E131" s="4" t="s">
        <v>6</v>
      </c>
    </row>
    <row r="132" spans="1:5" x14ac:dyDescent="0.25">
      <c r="A132" s="2" t="s">
        <v>37</v>
      </c>
      <c r="B132" s="5" t="s">
        <v>144</v>
      </c>
      <c r="C132" s="5" t="s">
        <v>144</v>
      </c>
      <c r="D132" s="4" t="s">
        <v>6</v>
      </c>
      <c r="E132" s="4" t="s">
        <v>6</v>
      </c>
    </row>
    <row r="133" spans="1:5" x14ac:dyDescent="0.25">
      <c r="A133" s="2" t="s">
        <v>38</v>
      </c>
      <c r="B133" s="4" t="s">
        <v>6</v>
      </c>
      <c r="C133" s="4" t="s">
        <v>6</v>
      </c>
      <c r="D133" s="4" t="s">
        <v>6</v>
      </c>
      <c r="E133" s="4" t="s">
        <v>6</v>
      </c>
    </row>
    <row r="134" spans="1:5" x14ac:dyDescent="0.25">
      <c r="A134" s="2" t="s">
        <v>39</v>
      </c>
      <c r="B134" s="4" t="s">
        <v>6</v>
      </c>
      <c r="C134" s="4" t="s">
        <v>6</v>
      </c>
      <c r="D134" s="4" t="s">
        <v>6</v>
      </c>
      <c r="E134" s="4" t="s">
        <v>6</v>
      </c>
    </row>
    <row r="135" spans="1:5" x14ac:dyDescent="0.25">
      <c r="A135" s="2" t="s">
        <v>40</v>
      </c>
      <c r="B135" s="4" t="s">
        <v>6</v>
      </c>
      <c r="C135" s="4" t="s">
        <v>6</v>
      </c>
      <c r="D135" s="4" t="s">
        <v>6</v>
      </c>
      <c r="E135" s="4" t="s">
        <v>6</v>
      </c>
    </row>
    <row r="136" spans="1:5" x14ac:dyDescent="0.25">
      <c r="A136" s="2" t="s">
        <v>41</v>
      </c>
      <c r="B136" s="4" t="s">
        <v>6</v>
      </c>
      <c r="C136" s="4" t="s">
        <v>6</v>
      </c>
      <c r="D136" s="4" t="s">
        <v>6</v>
      </c>
      <c r="E136" s="4" t="s">
        <v>6</v>
      </c>
    </row>
    <row r="137" spans="1:5" x14ac:dyDescent="0.25">
      <c r="A137" s="2" t="s">
        <v>42</v>
      </c>
      <c r="B137" s="4" t="s">
        <v>6</v>
      </c>
      <c r="C137" s="4" t="s">
        <v>6</v>
      </c>
      <c r="D137" s="4" t="s">
        <v>6</v>
      </c>
      <c r="E137" s="4" t="s">
        <v>6</v>
      </c>
    </row>
    <row r="138" spans="1:5" x14ac:dyDescent="0.25">
      <c r="A138" s="2" t="s">
        <v>43</v>
      </c>
      <c r="B138" s="4" t="s">
        <v>6</v>
      </c>
      <c r="C138" s="4" t="s">
        <v>6</v>
      </c>
      <c r="D138" s="4" t="s">
        <v>6</v>
      </c>
      <c r="E138" s="4" t="s">
        <v>6</v>
      </c>
    </row>
    <row r="139" spans="1:5" x14ac:dyDescent="0.25">
      <c r="A139" s="2" t="s">
        <v>44</v>
      </c>
      <c r="B139" s="4" t="s">
        <v>6</v>
      </c>
      <c r="C139" s="4" t="s">
        <v>6</v>
      </c>
      <c r="D139" s="4" t="s">
        <v>6</v>
      </c>
      <c r="E139" s="4" t="s">
        <v>6</v>
      </c>
    </row>
    <row r="140" spans="1:5" x14ac:dyDescent="0.25">
      <c r="A140" s="2" t="s">
        <v>45</v>
      </c>
      <c r="B140" s="4" t="s">
        <v>6</v>
      </c>
      <c r="C140" s="4" t="s">
        <v>6</v>
      </c>
      <c r="D140" s="4" t="s">
        <v>6</v>
      </c>
      <c r="E140" s="4" t="s">
        <v>6</v>
      </c>
    </row>
    <row r="141" spans="1:5" x14ac:dyDescent="0.25">
      <c r="A141" s="2" t="s">
        <v>46</v>
      </c>
      <c r="B141" s="4" t="s">
        <v>6</v>
      </c>
      <c r="C141" s="4" t="s">
        <v>6</v>
      </c>
      <c r="D141" s="4" t="s">
        <v>6</v>
      </c>
      <c r="E141" s="4" t="s">
        <v>6</v>
      </c>
    </row>
    <row r="142" spans="1:5" x14ac:dyDescent="0.25">
      <c r="A142" s="2" t="s">
        <v>47</v>
      </c>
      <c r="B142" s="4" t="s">
        <v>6</v>
      </c>
      <c r="C142" s="4" t="s">
        <v>6</v>
      </c>
      <c r="D142" s="4" t="s">
        <v>6</v>
      </c>
      <c r="E142" s="4" t="s">
        <v>6</v>
      </c>
    </row>
    <row r="143" spans="1:5" x14ac:dyDescent="0.25">
      <c r="A143" s="2" t="s">
        <v>48</v>
      </c>
      <c r="B143" s="4" t="s">
        <v>6</v>
      </c>
      <c r="C143" s="4" t="s">
        <v>6</v>
      </c>
      <c r="D143" s="4" t="s">
        <v>6</v>
      </c>
      <c r="E143" s="4" t="s">
        <v>6</v>
      </c>
    </row>
    <row r="144" spans="1:5" x14ac:dyDescent="0.25">
      <c r="A144" s="2" t="s">
        <v>49</v>
      </c>
      <c r="B144" s="4" t="s">
        <v>6</v>
      </c>
      <c r="C144" s="4" t="s">
        <v>6</v>
      </c>
      <c r="D144" s="4" t="s">
        <v>6</v>
      </c>
      <c r="E144" s="4" t="s">
        <v>6</v>
      </c>
    </row>
    <row r="145" spans="1:5" x14ac:dyDescent="0.25">
      <c r="A145" s="2" t="s">
        <v>50</v>
      </c>
      <c r="B145" s="4" t="s">
        <v>6</v>
      </c>
      <c r="C145" s="4" t="s">
        <v>6</v>
      </c>
      <c r="D145" s="4" t="s">
        <v>6</v>
      </c>
      <c r="E145" s="4" t="s">
        <v>6</v>
      </c>
    </row>
    <row r="146" spans="1:5" x14ac:dyDescent="0.25">
      <c r="A146" s="2" t="s">
        <v>51</v>
      </c>
      <c r="B146" s="4" t="s">
        <v>6</v>
      </c>
      <c r="C146" s="4" t="s">
        <v>6</v>
      </c>
      <c r="D146" s="4" t="s">
        <v>6</v>
      </c>
      <c r="E146" s="4" t="s">
        <v>6</v>
      </c>
    </row>
    <row r="147" spans="1:5" x14ac:dyDescent="0.25">
      <c r="A147" s="2" t="s">
        <v>52</v>
      </c>
      <c r="B147" s="4" t="s">
        <v>6</v>
      </c>
      <c r="C147" s="4" t="s">
        <v>6</v>
      </c>
      <c r="D147" s="4" t="s">
        <v>6</v>
      </c>
      <c r="E147" s="4" t="s">
        <v>6</v>
      </c>
    </row>
    <row r="148" spans="1:5" x14ac:dyDescent="0.25">
      <c r="A148" s="2" t="s">
        <v>53</v>
      </c>
      <c r="B148" s="4" t="s">
        <v>6</v>
      </c>
      <c r="C148" s="4" t="s">
        <v>6</v>
      </c>
      <c r="D148" s="4" t="s">
        <v>6</v>
      </c>
      <c r="E148" s="4" t="s">
        <v>6</v>
      </c>
    </row>
    <row r="149" spans="1:5" x14ac:dyDescent="0.25">
      <c r="A149" s="2" t="s">
        <v>54</v>
      </c>
      <c r="B149" s="4" t="s">
        <v>6</v>
      </c>
      <c r="C149" s="4" t="s">
        <v>6</v>
      </c>
      <c r="D149" s="4" t="s">
        <v>6</v>
      </c>
      <c r="E149" s="4" t="s">
        <v>6</v>
      </c>
    </row>
    <row r="150" spans="1:5" x14ac:dyDescent="0.25">
      <c r="A150" s="2" t="s">
        <v>55</v>
      </c>
      <c r="B150" s="4" t="s">
        <v>6</v>
      </c>
      <c r="C150" s="4" t="s">
        <v>6</v>
      </c>
      <c r="D150" s="4" t="s">
        <v>6</v>
      </c>
      <c r="E150" s="4" t="s">
        <v>6</v>
      </c>
    </row>
    <row r="151" spans="1:5" x14ac:dyDescent="0.25">
      <c r="A151" s="2" t="s">
        <v>56</v>
      </c>
      <c r="B151" s="4" t="s">
        <v>6</v>
      </c>
      <c r="C151" s="4" t="s">
        <v>6</v>
      </c>
      <c r="D151" s="4" t="s">
        <v>6</v>
      </c>
      <c r="E151" s="4" t="s">
        <v>6</v>
      </c>
    </row>
    <row r="152" spans="1:5" x14ac:dyDescent="0.25">
      <c r="A152" s="2" t="s">
        <v>57</v>
      </c>
      <c r="B152" s="4" t="s">
        <v>6</v>
      </c>
      <c r="C152" s="4" t="s">
        <v>6</v>
      </c>
      <c r="D152" s="4" t="s">
        <v>6</v>
      </c>
      <c r="E152" s="4" t="s">
        <v>6</v>
      </c>
    </row>
    <row r="153" spans="1:5" x14ac:dyDescent="0.25">
      <c r="A153" s="2" t="s">
        <v>58</v>
      </c>
      <c r="B153" s="4" t="s">
        <v>6</v>
      </c>
      <c r="C153" s="4" t="s">
        <v>6</v>
      </c>
      <c r="D153" s="4" t="s">
        <v>6</v>
      </c>
      <c r="E153" s="4" t="s">
        <v>6</v>
      </c>
    </row>
    <row r="154" spans="1:5" x14ac:dyDescent="0.25">
      <c r="A154" s="2" t="s">
        <v>59</v>
      </c>
      <c r="B154" s="4" t="s">
        <v>6</v>
      </c>
      <c r="C154" s="4" t="s">
        <v>6</v>
      </c>
      <c r="D154" s="4" t="s">
        <v>6</v>
      </c>
      <c r="E154" s="4" t="s">
        <v>6</v>
      </c>
    </row>
    <row r="155" spans="1:5" x14ac:dyDescent="0.25">
      <c r="A155" s="2" t="s">
        <v>60</v>
      </c>
      <c r="B155" s="4" t="s">
        <v>6</v>
      </c>
      <c r="C155" s="4" t="s">
        <v>6</v>
      </c>
      <c r="D155" s="4" t="s">
        <v>6</v>
      </c>
      <c r="E155" s="4" t="s">
        <v>6</v>
      </c>
    </row>
    <row r="156" spans="1:5" x14ac:dyDescent="0.25">
      <c r="A156" s="2" t="s">
        <v>61</v>
      </c>
      <c r="B156" s="4" t="s">
        <v>6</v>
      </c>
      <c r="C156" s="4" t="s">
        <v>6</v>
      </c>
      <c r="D156" s="4" t="s">
        <v>6</v>
      </c>
      <c r="E156" s="4" t="s">
        <v>6</v>
      </c>
    </row>
    <row r="157" spans="1:5" x14ac:dyDescent="0.25">
      <c r="A157" s="2" t="s">
        <v>62</v>
      </c>
      <c r="B157" s="4" t="s">
        <v>6</v>
      </c>
      <c r="C157" s="4" t="s">
        <v>6</v>
      </c>
      <c r="D157" s="4" t="s">
        <v>6</v>
      </c>
      <c r="E157" s="4" t="s">
        <v>6</v>
      </c>
    </row>
    <row r="158" spans="1:5" x14ac:dyDescent="0.25">
      <c r="A158" s="15" t="s">
        <v>63</v>
      </c>
      <c r="B158" s="21" t="s">
        <v>6</v>
      </c>
      <c r="C158" s="21" t="s">
        <v>6</v>
      </c>
      <c r="D158" s="21" t="s">
        <v>6</v>
      </c>
      <c r="E158" s="21" t="s">
        <v>6</v>
      </c>
    </row>
    <row r="159" spans="1:5" s="1" customFormat="1" x14ac:dyDescent="0.25">
      <c r="A159" s="2" t="s">
        <v>6</v>
      </c>
      <c r="B159" s="10">
        <f>COUNTIF(B109:B158,"pass")</f>
        <v>49</v>
      </c>
      <c r="C159" s="10">
        <f>COUNTIF(C109:C158,"pass")</f>
        <v>49</v>
      </c>
      <c r="D159" s="10">
        <f t="shared" ref="D159:E159" si="27">COUNTIF(D109:D158,"pass")</f>
        <v>50</v>
      </c>
      <c r="E159" s="10">
        <f t="shared" si="27"/>
        <v>50</v>
      </c>
    </row>
    <row r="160" spans="1:5" s="1" customFormat="1" x14ac:dyDescent="0.25">
      <c r="A160" s="2" t="s">
        <v>143</v>
      </c>
      <c r="B160" s="5">
        <f>COUNTIF(B109:B158,"Ok")</f>
        <v>1</v>
      </c>
      <c r="C160" s="5">
        <f>COUNTIF(C109:C158,"Ok")</f>
        <v>1</v>
      </c>
      <c r="D160" s="5">
        <f t="shared" ref="D160:E160" si="28">COUNTIF(D109:D158,"Ok")</f>
        <v>0</v>
      </c>
      <c r="E160" s="5">
        <f t="shared" si="28"/>
        <v>0</v>
      </c>
    </row>
    <row r="161" spans="1:5" s="1" customFormat="1" x14ac:dyDescent="0.25">
      <c r="A161" s="2" t="s">
        <v>140</v>
      </c>
      <c r="B161" s="11">
        <f>COUNTIF(B109:B158,"workaround")</f>
        <v>0</v>
      </c>
      <c r="C161" s="11">
        <f>COUNTIF(C109:C158,"workaround")</f>
        <v>0</v>
      </c>
      <c r="D161" s="11">
        <f t="shared" ref="D161:E161" si="29">COUNTIF(D109:D158,"workaround")</f>
        <v>0</v>
      </c>
      <c r="E161" s="11">
        <f t="shared" si="29"/>
        <v>0</v>
      </c>
    </row>
    <row r="162" spans="1:5" s="1" customFormat="1" x14ac:dyDescent="0.25">
      <c r="A162" s="2" t="s">
        <v>7</v>
      </c>
      <c r="B162" s="12">
        <f>COUNTIF(B109:B158,"Fail")</f>
        <v>0</v>
      </c>
      <c r="C162" s="12">
        <f>COUNTIF(C109:C158,"Fail")</f>
        <v>0</v>
      </c>
      <c r="D162" s="12">
        <f t="shared" ref="D162:E162" si="30">COUNTIF(D109:D158,"Fail")</f>
        <v>0</v>
      </c>
      <c r="E162" s="12">
        <f t="shared" si="30"/>
        <v>0</v>
      </c>
    </row>
    <row r="163" spans="1:5" s="1" customFormat="1" x14ac:dyDescent="0.25">
      <c r="A163" s="2" t="s">
        <v>145</v>
      </c>
      <c r="B163" s="2">
        <f>COUNT(B109:B158,"Untested")</f>
        <v>0</v>
      </c>
      <c r="C163" s="2">
        <f>COUNT(C109:C158,"Untested")</f>
        <v>0</v>
      </c>
      <c r="D163" s="2">
        <f t="shared" ref="D163:E163" si="31">COUNT(D109:D158,"Untested")</f>
        <v>0</v>
      </c>
      <c r="E163" s="2">
        <f t="shared" si="31"/>
        <v>0</v>
      </c>
    </row>
    <row r="164" spans="1:5" s="1" customFormat="1" x14ac:dyDescent="0.25">
      <c r="A164" s="2" t="s">
        <v>139</v>
      </c>
      <c r="B164" s="2">
        <f>B159+B162+B161+B163+B160</f>
        <v>50</v>
      </c>
      <c r="C164" s="2">
        <f>C159+C162+C161+C163+C160</f>
        <v>50</v>
      </c>
      <c r="D164" s="2">
        <f t="shared" ref="D164:E164" si="32">D159+D162+D161+D163+D160</f>
        <v>50</v>
      </c>
      <c r="E164" s="2">
        <f t="shared" si="32"/>
        <v>50</v>
      </c>
    </row>
    <row r="165" spans="1:5" s="1" customFormat="1" ht="15.75" thickBot="1" x14ac:dyDescent="0.3">
      <c r="A165" s="18" t="s">
        <v>8</v>
      </c>
      <c r="B165" s="6">
        <f>(B159+B160)/B164</f>
        <v>1</v>
      </c>
      <c r="C165" s="6">
        <f>(C159+C160)/C164</f>
        <v>1</v>
      </c>
      <c r="D165" s="6">
        <f t="shared" ref="D165:E165" si="33">(D159+D160)/D164</f>
        <v>1</v>
      </c>
      <c r="E165" s="6">
        <f t="shared" si="33"/>
        <v>1</v>
      </c>
    </row>
    <row r="166" spans="1:5" s="1" customFormat="1" ht="15.75" thickBot="1" x14ac:dyDescent="0.3">
      <c r="A166" s="13"/>
      <c r="B166" s="16"/>
      <c r="C166" s="16"/>
      <c r="D166" s="13"/>
      <c r="E166" s="13"/>
    </row>
    <row r="167" spans="1:5" x14ac:dyDescent="0.25">
      <c r="A167" s="19" t="s">
        <v>146</v>
      </c>
      <c r="B167" s="15"/>
      <c r="C167" s="15"/>
      <c r="D167" s="15"/>
      <c r="E167" s="15"/>
    </row>
    <row r="168" spans="1:5" x14ac:dyDescent="0.25">
      <c r="A168" s="2" t="s">
        <v>30</v>
      </c>
      <c r="B168" s="8" t="s">
        <v>7</v>
      </c>
      <c r="C168" s="4" t="s">
        <v>6</v>
      </c>
      <c r="D168" s="4" t="s">
        <v>6</v>
      </c>
      <c r="E168" s="4" t="s">
        <v>6</v>
      </c>
    </row>
    <row r="169" spans="1:5" x14ac:dyDescent="0.25">
      <c r="A169" s="2" t="s">
        <v>95</v>
      </c>
      <c r="B169" s="2"/>
      <c r="C169" s="2"/>
      <c r="D169" s="4" t="s">
        <v>6</v>
      </c>
      <c r="E169" s="4" t="s">
        <v>6</v>
      </c>
    </row>
    <row r="170" spans="1:5" x14ac:dyDescent="0.25">
      <c r="A170" s="2" t="s">
        <v>96</v>
      </c>
      <c r="B170" s="2"/>
      <c r="C170" s="2"/>
      <c r="D170" s="4" t="s">
        <v>6</v>
      </c>
      <c r="E170" s="4" t="s">
        <v>6</v>
      </c>
    </row>
    <row r="171" spans="1:5" x14ac:dyDescent="0.25">
      <c r="A171" s="2" t="s">
        <v>104</v>
      </c>
      <c r="B171" s="2"/>
      <c r="C171" s="2"/>
      <c r="D171" s="4" t="s">
        <v>6</v>
      </c>
      <c r="E171" s="4" t="s">
        <v>6</v>
      </c>
    </row>
    <row r="172" spans="1:5" x14ac:dyDescent="0.25">
      <c r="A172" s="2" t="s">
        <v>105</v>
      </c>
      <c r="B172" s="8" t="s">
        <v>7</v>
      </c>
      <c r="C172" s="4" t="s">
        <v>6</v>
      </c>
      <c r="D172" s="2"/>
      <c r="E172" s="2"/>
    </row>
    <row r="173" spans="1:5" x14ac:dyDescent="0.25">
      <c r="A173" s="2" t="s">
        <v>106</v>
      </c>
      <c r="B173" s="2"/>
      <c r="C173" s="2"/>
      <c r="D173" s="4" t="s">
        <v>6</v>
      </c>
      <c r="E173" s="4" t="s">
        <v>6</v>
      </c>
    </row>
    <row r="174" spans="1:5" x14ac:dyDescent="0.25">
      <c r="A174" s="2" t="s">
        <v>107</v>
      </c>
      <c r="B174" s="8" t="s">
        <v>7</v>
      </c>
      <c r="C174" s="4" t="s">
        <v>6</v>
      </c>
      <c r="D174" s="4" t="s">
        <v>6</v>
      </c>
      <c r="E174" s="4" t="s">
        <v>6</v>
      </c>
    </row>
    <row r="175" spans="1:5" x14ac:dyDescent="0.25">
      <c r="A175" s="2" t="s">
        <v>114</v>
      </c>
      <c r="B175" s="4" t="s">
        <v>6</v>
      </c>
      <c r="C175" s="4" t="s">
        <v>6</v>
      </c>
      <c r="D175" s="2"/>
      <c r="E175" s="2"/>
    </row>
    <row r="176" spans="1:5" x14ac:dyDescent="0.25">
      <c r="A176" s="2" t="s">
        <v>117</v>
      </c>
      <c r="B176" s="2"/>
      <c r="C176" s="2"/>
      <c r="D176" s="4" t="s">
        <v>6</v>
      </c>
      <c r="E176" s="4" t="s">
        <v>6</v>
      </c>
    </row>
    <row r="177" spans="1:5" x14ac:dyDescent="0.25">
      <c r="A177" s="2" t="s">
        <v>119</v>
      </c>
      <c r="B177" s="4" t="s">
        <v>6</v>
      </c>
      <c r="C177" s="4" t="s">
        <v>6</v>
      </c>
      <c r="D177" s="2"/>
      <c r="E177" s="2"/>
    </row>
    <row r="178" spans="1:5" x14ac:dyDescent="0.25">
      <c r="A178" s="2" t="s">
        <v>125</v>
      </c>
      <c r="B178" s="2"/>
      <c r="C178" s="2"/>
      <c r="D178" s="4" t="s">
        <v>6</v>
      </c>
      <c r="E178" s="4" t="s">
        <v>6</v>
      </c>
    </row>
    <row r="179" spans="1:5" x14ac:dyDescent="0.25">
      <c r="A179" s="15" t="s">
        <v>131</v>
      </c>
      <c r="B179" s="21" t="s">
        <v>6</v>
      </c>
      <c r="C179" s="21" t="s">
        <v>6</v>
      </c>
      <c r="D179" s="15"/>
      <c r="E179" s="15"/>
    </row>
    <row r="180" spans="1:5" s="1" customFormat="1" x14ac:dyDescent="0.25">
      <c r="A180" s="2" t="s">
        <v>6</v>
      </c>
      <c r="B180" s="10">
        <f>COUNTIF(B168:B179,"pass")</f>
        <v>3</v>
      </c>
      <c r="C180" s="10">
        <f>COUNTIF(C168:C179,"pass")</f>
        <v>6</v>
      </c>
      <c r="D180" s="10">
        <f t="shared" ref="D180:E180" si="34">COUNTIF(D168:D179,"pass")</f>
        <v>8</v>
      </c>
      <c r="E180" s="10">
        <f t="shared" si="34"/>
        <v>8</v>
      </c>
    </row>
    <row r="181" spans="1:5" s="1" customFormat="1" x14ac:dyDescent="0.25">
      <c r="A181" s="2" t="s">
        <v>143</v>
      </c>
      <c r="B181" s="5">
        <f>COUNTIF(B168:B179,"Ok")</f>
        <v>0</v>
      </c>
      <c r="C181" s="5">
        <f>COUNTIF(C168:C179,"Ok")</f>
        <v>0</v>
      </c>
      <c r="D181" s="5">
        <f t="shared" ref="D181:E181" si="35">COUNTIF(D168:D179,"Ok")</f>
        <v>0</v>
      </c>
      <c r="E181" s="5">
        <f t="shared" si="35"/>
        <v>0</v>
      </c>
    </row>
    <row r="182" spans="1:5" s="1" customFormat="1" x14ac:dyDescent="0.25">
      <c r="A182" s="2" t="s">
        <v>140</v>
      </c>
      <c r="B182" s="11">
        <f>COUNTIF(B168:B179,"workaround")</f>
        <v>0</v>
      </c>
      <c r="C182" s="11">
        <f>COUNTIF(C168:C179,"workaround")</f>
        <v>0</v>
      </c>
      <c r="D182" s="11">
        <f t="shared" ref="D182:E182" si="36">COUNTIF(D168:D179,"workaround")</f>
        <v>0</v>
      </c>
      <c r="E182" s="11">
        <f t="shared" si="36"/>
        <v>0</v>
      </c>
    </row>
    <row r="183" spans="1:5" s="1" customFormat="1" x14ac:dyDescent="0.25">
      <c r="A183" s="2" t="s">
        <v>7</v>
      </c>
      <c r="B183" s="12">
        <f>COUNTIF(B168:B179,"Fail")</f>
        <v>3</v>
      </c>
      <c r="C183" s="12">
        <f>COUNTIF(C168:C179,"Fail")</f>
        <v>0</v>
      </c>
      <c r="D183" s="12">
        <f t="shared" ref="D183:E183" si="37">COUNTIF(D168:D179,"Fail")</f>
        <v>0</v>
      </c>
      <c r="E183" s="12">
        <f t="shared" si="37"/>
        <v>0</v>
      </c>
    </row>
    <row r="184" spans="1:5" s="1" customFormat="1" x14ac:dyDescent="0.25">
      <c r="A184" s="2" t="s">
        <v>145</v>
      </c>
      <c r="B184" s="2">
        <f>COUNT(B168:B179,"Untested")</f>
        <v>0</v>
      </c>
      <c r="C184" s="2">
        <f>COUNT(C168:C179,"Untested")</f>
        <v>0</v>
      </c>
      <c r="D184" s="2">
        <f t="shared" ref="D184:E184" si="38">COUNT(D168:D179,"Untested")</f>
        <v>0</v>
      </c>
      <c r="E184" s="2">
        <f t="shared" si="38"/>
        <v>0</v>
      </c>
    </row>
    <row r="185" spans="1:5" s="1" customFormat="1" x14ac:dyDescent="0.25">
      <c r="A185" s="2" t="s">
        <v>139</v>
      </c>
      <c r="B185" s="2">
        <f>B180+B183+B182+B184+B181</f>
        <v>6</v>
      </c>
      <c r="C185" s="2">
        <f>C180+C183+C182+C184+C181</f>
        <v>6</v>
      </c>
      <c r="D185" s="2">
        <f t="shared" ref="D185:E185" si="39">D180+D183+D182+D184+D181</f>
        <v>8</v>
      </c>
      <c r="E185" s="2">
        <f t="shared" si="39"/>
        <v>8</v>
      </c>
    </row>
    <row r="186" spans="1:5" s="1" customFormat="1" ht="15.75" thickBot="1" x14ac:dyDescent="0.3">
      <c r="A186" s="18" t="s">
        <v>8</v>
      </c>
      <c r="B186" s="6">
        <f>(B180+B181)/B185</f>
        <v>0.5</v>
      </c>
      <c r="C186" s="6">
        <f>(C180+C181)/C185</f>
        <v>1</v>
      </c>
      <c r="D186" s="6">
        <f t="shared" ref="D186:E186" si="40">(D180+D181)/D185</f>
        <v>1</v>
      </c>
      <c r="E186" s="6">
        <f t="shared" si="40"/>
        <v>1</v>
      </c>
    </row>
    <row r="187" spans="1:5" ht="15.75" thickBot="1" x14ac:dyDescent="0.3">
      <c r="A187" s="13"/>
      <c r="B187" s="13"/>
      <c r="C187" s="13"/>
      <c r="D187" s="13"/>
      <c r="E187" s="13"/>
    </row>
    <row r="188" spans="1:5" x14ac:dyDescent="0.25">
      <c r="A188" s="15" t="s">
        <v>10</v>
      </c>
      <c r="B188" s="15"/>
      <c r="C188" s="15"/>
      <c r="D188" s="15"/>
      <c r="E188" s="15"/>
    </row>
    <row r="189" spans="1:5" x14ac:dyDescent="0.25">
      <c r="A189" s="2" t="s">
        <v>11</v>
      </c>
      <c r="B189" s="4" t="s">
        <v>6</v>
      </c>
      <c r="C189" s="4" t="s">
        <v>6</v>
      </c>
      <c r="D189" s="4" t="s">
        <v>6</v>
      </c>
      <c r="E189" s="4" t="s">
        <v>6</v>
      </c>
    </row>
    <row r="190" spans="1:5" x14ac:dyDescent="0.25">
      <c r="A190" s="2" t="s">
        <v>6</v>
      </c>
      <c r="B190" s="10">
        <f>COUNTIF(B189,"pass")</f>
        <v>1</v>
      </c>
      <c r="C190" s="10">
        <f>COUNTIF(C189,"pass")</f>
        <v>1</v>
      </c>
      <c r="D190" s="10">
        <f t="shared" ref="D190:E190" si="41">COUNTIF(D189,"pass")</f>
        <v>1</v>
      </c>
      <c r="E190" s="10">
        <f t="shared" si="41"/>
        <v>1</v>
      </c>
    </row>
    <row r="191" spans="1:5" x14ac:dyDescent="0.25">
      <c r="A191" s="2" t="s">
        <v>143</v>
      </c>
      <c r="B191" s="5">
        <f>COUNTIF(B189,"Ok")</f>
        <v>0</v>
      </c>
      <c r="C191" s="5">
        <f>COUNTIF(C189,"Ok")</f>
        <v>0</v>
      </c>
      <c r="D191" s="5">
        <f t="shared" ref="D191:E191" si="42">COUNTIF(D189,"Ok")</f>
        <v>0</v>
      </c>
      <c r="E191" s="5">
        <f t="shared" si="42"/>
        <v>0</v>
      </c>
    </row>
    <row r="192" spans="1:5" x14ac:dyDescent="0.25">
      <c r="A192" s="2" t="s">
        <v>140</v>
      </c>
      <c r="B192" s="11">
        <f>COUNTIF(B189,"workaround")</f>
        <v>0</v>
      </c>
      <c r="C192" s="11">
        <f>COUNTIF(C189,"workaround")</f>
        <v>0</v>
      </c>
      <c r="D192" s="11">
        <f t="shared" ref="D192:E192" si="43">COUNTIF(D189,"workaround")</f>
        <v>0</v>
      </c>
      <c r="E192" s="11">
        <f t="shared" si="43"/>
        <v>0</v>
      </c>
    </row>
    <row r="193" spans="1:5" x14ac:dyDescent="0.25">
      <c r="A193" s="2" t="s">
        <v>7</v>
      </c>
      <c r="B193" s="12">
        <f>COUNTIF(B189,"Fail")</f>
        <v>0</v>
      </c>
      <c r="C193" s="12">
        <f>COUNTIF(C189,"Fail")</f>
        <v>0</v>
      </c>
      <c r="D193" s="12">
        <f t="shared" ref="D193:E193" si="44">COUNTIF(D189,"Fail")</f>
        <v>0</v>
      </c>
      <c r="E193" s="12">
        <f t="shared" si="44"/>
        <v>0</v>
      </c>
    </row>
    <row r="194" spans="1:5" x14ac:dyDescent="0.25">
      <c r="A194" s="2" t="s">
        <v>145</v>
      </c>
      <c r="B194" s="2">
        <f>COUNT(B189,"Untested")</f>
        <v>0</v>
      </c>
      <c r="C194" s="2">
        <f>COUNT(C189,"Untested")</f>
        <v>0</v>
      </c>
      <c r="D194" s="2">
        <f t="shared" ref="D194:E194" si="45">COUNT(D189,"Untested")</f>
        <v>0</v>
      </c>
      <c r="E194" s="2">
        <f t="shared" si="45"/>
        <v>0</v>
      </c>
    </row>
    <row r="195" spans="1:5" x14ac:dyDescent="0.25">
      <c r="A195" s="2" t="s">
        <v>139</v>
      </c>
      <c r="B195" s="2">
        <f>B190+B193+B192+B194+B191</f>
        <v>1</v>
      </c>
      <c r="C195" s="2">
        <f>C190+C193+C192+C194+C191</f>
        <v>1</v>
      </c>
      <c r="D195" s="2">
        <f t="shared" ref="D195:E195" si="46">D190+D193+D192+D194+D191</f>
        <v>1</v>
      </c>
      <c r="E195" s="2">
        <f t="shared" si="46"/>
        <v>1</v>
      </c>
    </row>
    <row r="196" spans="1:5" ht="15.75" thickBot="1" x14ac:dyDescent="0.3">
      <c r="A196" s="18" t="s">
        <v>8</v>
      </c>
      <c r="B196" s="6">
        <f>(B190+B191)/B195</f>
        <v>1</v>
      </c>
      <c r="C196" s="6">
        <f>(C190+C191)/C195</f>
        <v>1</v>
      </c>
      <c r="D196" s="6">
        <f t="shared" ref="D196:E196" si="47">(D190+D191)/D195</f>
        <v>1</v>
      </c>
      <c r="E196" s="6">
        <f t="shared" si="47"/>
        <v>1</v>
      </c>
    </row>
    <row r="197" spans="1:5" x14ac:dyDescent="0.25">
      <c r="A197" s="1"/>
    </row>
  </sheetData>
  <mergeCells count="2">
    <mergeCell ref="B1:C1"/>
    <mergeCell ref="D1:E1"/>
  </mergeCells>
  <pageMargins left="0.25" right="0.25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2012-12</vt:lpstr>
      <vt:lpstr>2012-11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Groove</dc:creator>
  <cp:lastModifiedBy>Groove</cp:lastModifiedBy>
  <cp:lastPrinted>2012-12-27T23:02:56Z</cp:lastPrinted>
  <dcterms:created xsi:type="dcterms:W3CDTF">2012-12-22T17:12:30Z</dcterms:created>
  <dcterms:modified xsi:type="dcterms:W3CDTF">2012-12-27T23:04:50Z</dcterms:modified>
</cp:coreProperties>
</file>