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45" yWindow="0" windowWidth="17565" windowHeight="15210"/>
  </bookViews>
  <sheets>
    <sheet name="2015-09" sheetId="14" r:id="rId1"/>
    <sheet name="2015-03" sheetId="13" r:id="rId2"/>
    <sheet name="2014-07" sheetId="12" r:id="rId3"/>
    <sheet name="2014-05" sheetId="11" r:id="rId4"/>
    <sheet name="2014-02" sheetId="10" r:id="rId5"/>
    <sheet name="2013-11" sheetId="9" r:id="rId6"/>
    <sheet name="2013-09" sheetId="8" r:id="rId7"/>
    <sheet name="2013-04" sheetId="7" r:id="rId8"/>
    <sheet name="2013-03" sheetId="6" r:id="rId9"/>
    <sheet name="2013-02" sheetId="5" r:id="rId10"/>
    <sheet name="2013-01" sheetId="4" r:id="rId11"/>
    <sheet name="2012-12" sheetId="3" r:id="rId12"/>
    <sheet name="2012-11" sheetId="1" r:id="rId13"/>
  </sheets>
  <calcPr calcId="152511"/>
</workbook>
</file>

<file path=xl/calcChain.xml><?xml version="1.0" encoding="utf-8"?>
<calcChain xmlns="http://schemas.openxmlformats.org/spreadsheetml/2006/main">
  <c r="D342" i="14" l="1"/>
  <c r="C342" i="14"/>
  <c r="B342" i="14"/>
  <c r="D341" i="14"/>
  <c r="C341" i="14"/>
  <c r="B341" i="14"/>
  <c r="D340" i="14"/>
  <c r="C340" i="14"/>
  <c r="B340" i="14"/>
  <c r="D339" i="14"/>
  <c r="C339" i="14"/>
  <c r="B339" i="14"/>
  <c r="D338" i="14"/>
  <c r="D343" i="14" s="1"/>
  <c r="C338" i="14"/>
  <c r="B338" i="14"/>
  <c r="B343" i="14" s="1"/>
  <c r="D332" i="14"/>
  <c r="C332" i="14"/>
  <c r="B332" i="14"/>
  <c r="D331" i="14"/>
  <c r="C331" i="14"/>
  <c r="B331" i="14"/>
  <c r="D330" i="14"/>
  <c r="C330" i="14"/>
  <c r="B330" i="14"/>
  <c r="D329" i="14"/>
  <c r="C329" i="14"/>
  <c r="B329" i="14"/>
  <c r="D328" i="14"/>
  <c r="C328" i="14"/>
  <c r="B328" i="14"/>
  <c r="D321" i="14"/>
  <c r="C321" i="14"/>
  <c r="B321" i="14"/>
  <c r="D320" i="14"/>
  <c r="C320" i="14"/>
  <c r="B320" i="14"/>
  <c r="D319" i="14"/>
  <c r="C319" i="14"/>
  <c r="B319" i="14"/>
  <c r="D318" i="14"/>
  <c r="C318" i="14"/>
  <c r="B318" i="14"/>
  <c r="D317" i="14"/>
  <c r="C317" i="14"/>
  <c r="B317" i="14"/>
  <c r="B322" i="14" s="1"/>
  <c r="B323" i="14" s="1"/>
  <c r="D290" i="14"/>
  <c r="C290" i="14"/>
  <c r="B290" i="14"/>
  <c r="D289" i="14"/>
  <c r="C289" i="14"/>
  <c r="B289" i="14"/>
  <c r="D288" i="14"/>
  <c r="C288" i="14"/>
  <c r="B288" i="14"/>
  <c r="D287" i="14"/>
  <c r="C287" i="14"/>
  <c r="B287" i="14"/>
  <c r="D286" i="14"/>
  <c r="C286" i="14"/>
  <c r="B286" i="14"/>
  <c r="D221" i="14"/>
  <c r="C221" i="14"/>
  <c r="B221" i="14"/>
  <c r="D220" i="14"/>
  <c r="C220" i="14"/>
  <c r="B220" i="14"/>
  <c r="D219" i="14"/>
  <c r="C219" i="14"/>
  <c r="B219" i="14"/>
  <c r="D218" i="14"/>
  <c r="C218" i="14"/>
  <c r="B218" i="14"/>
  <c r="D217" i="14"/>
  <c r="C217" i="14"/>
  <c r="C222" i="14" s="1"/>
  <c r="B217" i="14"/>
  <c r="D197" i="14"/>
  <c r="C197" i="14"/>
  <c r="B197" i="14"/>
  <c r="D196" i="14"/>
  <c r="C196" i="14"/>
  <c r="B196" i="14"/>
  <c r="D195" i="14"/>
  <c r="C195" i="14"/>
  <c r="B195" i="14"/>
  <c r="D194" i="14"/>
  <c r="C194" i="14"/>
  <c r="B194" i="14"/>
  <c r="D193" i="14"/>
  <c r="C193" i="14"/>
  <c r="B193" i="14"/>
  <c r="B198" i="14" s="1"/>
  <c r="D166" i="14"/>
  <c r="C166" i="14"/>
  <c r="B166" i="14"/>
  <c r="D165" i="14"/>
  <c r="C165" i="14"/>
  <c r="B165" i="14"/>
  <c r="D164" i="14"/>
  <c r="C164" i="14"/>
  <c r="B164" i="14"/>
  <c r="D163" i="14"/>
  <c r="C163" i="14"/>
  <c r="B163" i="14"/>
  <c r="D162" i="14"/>
  <c r="C162" i="14"/>
  <c r="B162" i="14"/>
  <c r="D149" i="14"/>
  <c r="C149" i="14"/>
  <c r="B149" i="14"/>
  <c r="D148" i="14"/>
  <c r="C148" i="14"/>
  <c r="B148" i="14"/>
  <c r="D147" i="14"/>
  <c r="C147" i="14"/>
  <c r="B147" i="14"/>
  <c r="D146" i="14"/>
  <c r="C146" i="14"/>
  <c r="B146" i="14"/>
  <c r="D145" i="14"/>
  <c r="C145" i="14"/>
  <c r="B145" i="14"/>
  <c r="D115" i="14"/>
  <c r="C115" i="14"/>
  <c r="B115" i="14"/>
  <c r="D114" i="14"/>
  <c r="C114" i="14"/>
  <c r="B114" i="14"/>
  <c r="D113" i="14"/>
  <c r="C113" i="14"/>
  <c r="B113" i="14"/>
  <c r="D112" i="14"/>
  <c r="C112" i="14"/>
  <c r="B112" i="14"/>
  <c r="D111" i="14"/>
  <c r="D116" i="14" s="1"/>
  <c r="C111" i="14"/>
  <c r="B111" i="14"/>
  <c r="D85" i="14"/>
  <c r="C85" i="14"/>
  <c r="B85" i="14"/>
  <c r="D84" i="14"/>
  <c r="C84" i="14"/>
  <c r="B84" i="14"/>
  <c r="D83" i="14"/>
  <c r="C83" i="14"/>
  <c r="B83" i="14"/>
  <c r="D82" i="14"/>
  <c r="C82" i="14"/>
  <c r="B82" i="14"/>
  <c r="D81" i="14"/>
  <c r="C81" i="14"/>
  <c r="B81" i="14"/>
  <c r="D65" i="14"/>
  <c r="C65" i="14"/>
  <c r="B65" i="14"/>
  <c r="D64" i="14"/>
  <c r="C64" i="14"/>
  <c r="B64" i="14"/>
  <c r="D63" i="14"/>
  <c r="C63" i="14"/>
  <c r="B63" i="14"/>
  <c r="D62" i="14"/>
  <c r="C62" i="14"/>
  <c r="B62" i="14"/>
  <c r="D61" i="14"/>
  <c r="C61" i="14"/>
  <c r="B61" i="14"/>
  <c r="B66" i="14" s="1"/>
  <c r="D48" i="14"/>
  <c r="C48" i="14"/>
  <c r="B48" i="14"/>
  <c r="D47" i="14"/>
  <c r="C47" i="14"/>
  <c r="B47" i="14"/>
  <c r="D46" i="14"/>
  <c r="C46" i="14"/>
  <c r="B46" i="14"/>
  <c r="D45" i="14"/>
  <c r="C45" i="14"/>
  <c r="B45" i="14"/>
  <c r="D44" i="14"/>
  <c r="D49" i="14" s="1"/>
  <c r="D12" i="14" s="1"/>
  <c r="C44" i="14"/>
  <c r="B44" i="14"/>
  <c r="C167" i="14" l="1"/>
  <c r="C17" i="14" s="1"/>
  <c r="B150" i="14"/>
  <c r="B16" i="14" s="1"/>
  <c r="B86" i="14"/>
  <c r="C116" i="14"/>
  <c r="D150" i="14"/>
  <c r="C343" i="14"/>
  <c r="B49" i="14"/>
  <c r="B291" i="14"/>
  <c r="B20" i="14" s="1"/>
  <c r="C322" i="14"/>
  <c r="C323" i="14" s="1"/>
  <c r="B222" i="14"/>
  <c r="B223" i="14" s="1"/>
  <c r="D322" i="14"/>
  <c r="D323" i="14" s="1"/>
  <c r="C86" i="14"/>
  <c r="C67" i="14" s="1"/>
  <c r="C198" i="14"/>
  <c r="C18" i="14" s="1"/>
  <c r="B333" i="14"/>
  <c r="B116" i="14"/>
  <c r="C333" i="14"/>
  <c r="C150" i="14"/>
  <c r="C151" i="14" s="1"/>
  <c r="D198" i="14"/>
  <c r="D18" i="14" s="1"/>
  <c r="D291" i="14"/>
  <c r="D333" i="14"/>
  <c r="D222" i="14"/>
  <c r="D19" i="14" s="1"/>
  <c r="B167" i="14"/>
  <c r="D167" i="14"/>
  <c r="D66" i="14"/>
  <c r="D86" i="14"/>
  <c r="D87" i="14" s="1"/>
  <c r="C291" i="14"/>
  <c r="C292" i="14" s="1"/>
  <c r="C66" i="14"/>
  <c r="C49" i="14"/>
  <c r="C50" i="14" s="1"/>
  <c r="C16" i="14"/>
  <c r="B67" i="14"/>
  <c r="B13" i="14"/>
  <c r="D16" i="14"/>
  <c r="D151" i="14"/>
  <c r="C344" i="14"/>
  <c r="C334" i="14"/>
  <c r="B14" i="14"/>
  <c r="B87" i="14"/>
  <c r="D344" i="14"/>
  <c r="D334" i="14"/>
  <c r="B199" i="14"/>
  <c r="B18" i="14"/>
  <c r="C15" i="14"/>
  <c r="C117" i="14"/>
  <c r="C199" i="14"/>
  <c r="D117" i="14"/>
  <c r="D15" i="14"/>
  <c r="D168" i="14"/>
  <c r="D17" i="14"/>
  <c r="B168" i="14"/>
  <c r="B17" i="14"/>
  <c r="C19" i="14"/>
  <c r="C223" i="14"/>
  <c r="C20" i="14"/>
  <c r="B12" i="14"/>
  <c r="B50" i="14"/>
  <c r="B15" i="14"/>
  <c r="B117" i="14"/>
  <c r="D292" i="14"/>
  <c r="D20" i="14"/>
  <c r="B344" i="14"/>
  <c r="B334" i="14"/>
  <c r="D50" i="14"/>
  <c r="C61" i="13"/>
  <c r="D61" i="13"/>
  <c r="C62" i="13"/>
  <c r="D62" i="13"/>
  <c r="C63" i="13"/>
  <c r="D63" i="13"/>
  <c r="C64" i="13"/>
  <c r="D64" i="13"/>
  <c r="C65" i="13"/>
  <c r="C66" i="13" s="1"/>
  <c r="D65" i="13"/>
  <c r="C87" i="14" l="1"/>
  <c r="B292" i="14"/>
  <c r="C14" i="14"/>
  <c r="B151" i="14"/>
  <c r="D199" i="14"/>
  <c r="B19" i="14"/>
  <c r="C168" i="14"/>
  <c r="C13" i="14"/>
  <c r="D223" i="14"/>
  <c r="D13" i="14"/>
  <c r="D14" i="14"/>
  <c r="D67" i="14"/>
  <c r="C12" i="14"/>
  <c r="D66" i="13"/>
  <c r="B317" i="13"/>
  <c r="C317" i="13"/>
  <c r="D317" i="13"/>
  <c r="C318" i="13"/>
  <c r="D318" i="13"/>
  <c r="C319" i="13"/>
  <c r="D319" i="13"/>
  <c r="C320" i="13"/>
  <c r="D320" i="13"/>
  <c r="C321" i="13"/>
  <c r="D321" i="13"/>
  <c r="B320" i="13"/>
  <c r="B319" i="13"/>
  <c r="B318" i="13"/>
  <c r="B65" i="13"/>
  <c r="B64" i="13"/>
  <c r="B63" i="13"/>
  <c r="B62" i="13"/>
  <c r="B61" i="13"/>
  <c r="D342" i="13"/>
  <c r="C342" i="13"/>
  <c r="B342" i="13"/>
  <c r="D341" i="13"/>
  <c r="C341" i="13"/>
  <c r="B341" i="13"/>
  <c r="D340" i="13"/>
  <c r="C340" i="13"/>
  <c r="B340" i="13"/>
  <c r="D339" i="13"/>
  <c r="C339" i="13"/>
  <c r="B339" i="13"/>
  <c r="D338" i="13"/>
  <c r="C338" i="13"/>
  <c r="B338" i="13"/>
  <c r="D332" i="13"/>
  <c r="C332" i="13"/>
  <c r="B332" i="13"/>
  <c r="D331" i="13"/>
  <c r="C331" i="13"/>
  <c r="B331" i="13"/>
  <c r="D330" i="13"/>
  <c r="C330" i="13"/>
  <c r="B330" i="13"/>
  <c r="D329" i="13"/>
  <c r="C329" i="13"/>
  <c r="B329" i="13"/>
  <c r="D328" i="13"/>
  <c r="C328" i="13"/>
  <c r="B328" i="13"/>
  <c r="B321" i="13"/>
  <c r="D290" i="13"/>
  <c r="C290" i="13"/>
  <c r="B290" i="13"/>
  <c r="D289" i="13"/>
  <c r="C289" i="13"/>
  <c r="B289" i="13"/>
  <c r="D288" i="13"/>
  <c r="C288" i="13"/>
  <c r="B288" i="13"/>
  <c r="D287" i="13"/>
  <c r="C287" i="13"/>
  <c r="B287" i="13"/>
  <c r="D286" i="13"/>
  <c r="C286" i="13"/>
  <c r="B286" i="13"/>
  <c r="D221" i="13"/>
  <c r="C221" i="13"/>
  <c r="B221" i="13"/>
  <c r="D220" i="13"/>
  <c r="C220" i="13"/>
  <c r="B220" i="13"/>
  <c r="D219" i="13"/>
  <c r="C219" i="13"/>
  <c r="B219" i="13"/>
  <c r="D218" i="13"/>
  <c r="C218" i="13"/>
  <c r="B218" i="13"/>
  <c r="D217" i="13"/>
  <c r="C217" i="13"/>
  <c r="B217" i="13"/>
  <c r="D197" i="13"/>
  <c r="C197" i="13"/>
  <c r="B197" i="13"/>
  <c r="D196" i="13"/>
  <c r="C196" i="13"/>
  <c r="B196" i="13"/>
  <c r="D195" i="13"/>
  <c r="C195" i="13"/>
  <c r="B195" i="13"/>
  <c r="D194" i="13"/>
  <c r="C194" i="13"/>
  <c r="B194" i="13"/>
  <c r="D193" i="13"/>
  <c r="C193" i="13"/>
  <c r="B193" i="13"/>
  <c r="D166" i="13"/>
  <c r="C166" i="13"/>
  <c r="B166" i="13"/>
  <c r="D165" i="13"/>
  <c r="C165" i="13"/>
  <c r="B165" i="13"/>
  <c r="D164" i="13"/>
  <c r="C164" i="13"/>
  <c r="B164" i="13"/>
  <c r="D163" i="13"/>
  <c r="C163" i="13"/>
  <c r="B163" i="13"/>
  <c r="D162" i="13"/>
  <c r="C162" i="13"/>
  <c r="B162" i="13"/>
  <c r="D149" i="13"/>
  <c r="C149" i="13"/>
  <c r="B149" i="13"/>
  <c r="D148" i="13"/>
  <c r="C148" i="13"/>
  <c r="B148" i="13"/>
  <c r="D147" i="13"/>
  <c r="C147" i="13"/>
  <c r="B147" i="13"/>
  <c r="D146" i="13"/>
  <c r="C146" i="13"/>
  <c r="B146" i="13"/>
  <c r="D145" i="13"/>
  <c r="C145" i="13"/>
  <c r="B145" i="13"/>
  <c r="D115" i="13"/>
  <c r="C115" i="13"/>
  <c r="B115" i="13"/>
  <c r="D114" i="13"/>
  <c r="C114" i="13"/>
  <c r="B114" i="13"/>
  <c r="D113" i="13"/>
  <c r="C113" i="13"/>
  <c r="B113" i="13"/>
  <c r="D112" i="13"/>
  <c r="C112" i="13"/>
  <c r="B112" i="13"/>
  <c r="D111" i="13"/>
  <c r="C111" i="13"/>
  <c r="C116" i="13" s="1"/>
  <c r="B111" i="13"/>
  <c r="D85" i="13"/>
  <c r="C85" i="13"/>
  <c r="B85" i="13"/>
  <c r="D84" i="13"/>
  <c r="C84" i="13"/>
  <c r="B84" i="13"/>
  <c r="D83" i="13"/>
  <c r="C83" i="13"/>
  <c r="B83" i="13"/>
  <c r="D82" i="13"/>
  <c r="C82" i="13"/>
  <c r="B82" i="13"/>
  <c r="D81" i="13"/>
  <c r="C81" i="13"/>
  <c r="B81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B116" i="13" l="1"/>
  <c r="D322" i="13"/>
  <c r="C322" i="13"/>
  <c r="C323" i="13" s="1"/>
  <c r="B322" i="13"/>
  <c r="B86" i="13"/>
  <c r="B87" i="13" s="1"/>
  <c r="B167" i="13"/>
  <c r="B17" i="13" s="1"/>
  <c r="B198" i="13"/>
  <c r="B199" i="13" s="1"/>
  <c r="C167" i="13"/>
  <c r="C168" i="13" s="1"/>
  <c r="D198" i="13"/>
  <c r="D199" i="13" s="1"/>
  <c r="C333" i="13"/>
  <c r="B343" i="13"/>
  <c r="B344" i="13" s="1"/>
  <c r="D86" i="13"/>
  <c r="D13" i="13" s="1"/>
  <c r="D49" i="13"/>
  <c r="D50" i="13" s="1"/>
  <c r="B150" i="13"/>
  <c r="B16" i="13" s="1"/>
  <c r="C198" i="13"/>
  <c r="C18" i="13" s="1"/>
  <c r="D333" i="13"/>
  <c r="D343" i="13"/>
  <c r="D334" i="13" s="1"/>
  <c r="C222" i="13"/>
  <c r="C19" i="13" s="1"/>
  <c r="D116" i="13"/>
  <c r="D117" i="13" s="1"/>
  <c r="D150" i="13"/>
  <c r="D16" i="13" s="1"/>
  <c r="C86" i="13"/>
  <c r="D323" i="13"/>
  <c r="B333" i="13"/>
  <c r="C291" i="13"/>
  <c r="C292" i="13" s="1"/>
  <c r="C150" i="13"/>
  <c r="C16" i="13" s="1"/>
  <c r="C343" i="13"/>
  <c r="C334" i="13" s="1"/>
  <c r="D167" i="13"/>
  <c r="D168" i="13" s="1"/>
  <c r="B222" i="13"/>
  <c r="B223" i="13" s="1"/>
  <c r="B291" i="13"/>
  <c r="B292" i="13" s="1"/>
  <c r="B49" i="13"/>
  <c r="B12" i="13" s="1"/>
  <c r="D222" i="13"/>
  <c r="D19" i="13" s="1"/>
  <c r="C49" i="13"/>
  <c r="C12" i="13" s="1"/>
  <c r="D291" i="13"/>
  <c r="D292" i="13" s="1"/>
  <c r="B323" i="13"/>
  <c r="B66" i="13"/>
  <c r="B15" i="13"/>
  <c r="B117" i="13"/>
  <c r="C15" i="13"/>
  <c r="C117" i="13"/>
  <c r="F313" i="12"/>
  <c r="E313" i="12"/>
  <c r="D313" i="12"/>
  <c r="C313" i="12"/>
  <c r="B313" i="12"/>
  <c r="F312" i="12"/>
  <c r="E312" i="12"/>
  <c r="D312" i="12"/>
  <c r="C312" i="12"/>
  <c r="B312" i="12"/>
  <c r="F311" i="12"/>
  <c r="E311" i="12"/>
  <c r="D311" i="12"/>
  <c r="C311" i="12"/>
  <c r="B311" i="12"/>
  <c r="F310" i="12"/>
  <c r="E310" i="12"/>
  <c r="D310" i="12"/>
  <c r="C310" i="12"/>
  <c r="B310" i="12"/>
  <c r="F309" i="12"/>
  <c r="E309" i="12"/>
  <c r="D309" i="12"/>
  <c r="D314" i="12" s="1"/>
  <c r="C309" i="12"/>
  <c r="B309" i="12"/>
  <c r="F303" i="12"/>
  <c r="E303" i="12"/>
  <c r="D303" i="12"/>
  <c r="C303" i="12"/>
  <c r="B303" i="12"/>
  <c r="F302" i="12"/>
  <c r="E302" i="12"/>
  <c r="D302" i="12"/>
  <c r="C302" i="12"/>
  <c r="B302" i="12"/>
  <c r="F301" i="12"/>
  <c r="E301" i="12"/>
  <c r="D301" i="12"/>
  <c r="C301" i="12"/>
  <c r="B301" i="12"/>
  <c r="F300" i="12"/>
  <c r="E300" i="12"/>
  <c r="D300" i="12"/>
  <c r="C300" i="12"/>
  <c r="B300" i="12"/>
  <c r="F299" i="12"/>
  <c r="F304" i="12" s="1"/>
  <c r="E299" i="12"/>
  <c r="D299" i="12"/>
  <c r="C299" i="12"/>
  <c r="C304" i="12" s="1"/>
  <c r="B299" i="12"/>
  <c r="F293" i="12"/>
  <c r="E293" i="12"/>
  <c r="D293" i="12"/>
  <c r="C293" i="12"/>
  <c r="B293" i="12"/>
  <c r="F292" i="12"/>
  <c r="E292" i="12"/>
  <c r="D292" i="12"/>
  <c r="C292" i="12"/>
  <c r="B292" i="12"/>
  <c r="F291" i="12"/>
  <c r="E291" i="12"/>
  <c r="D291" i="12"/>
  <c r="C291" i="12"/>
  <c r="B291" i="12"/>
  <c r="F290" i="12"/>
  <c r="E290" i="12"/>
  <c r="D290" i="12"/>
  <c r="C290" i="12"/>
  <c r="B290" i="12"/>
  <c r="F289" i="12"/>
  <c r="E289" i="12"/>
  <c r="D289" i="12"/>
  <c r="C289" i="12"/>
  <c r="B289" i="12"/>
  <c r="F265" i="12"/>
  <c r="E265" i="12"/>
  <c r="D265" i="12"/>
  <c r="C265" i="12"/>
  <c r="B265" i="12"/>
  <c r="F264" i="12"/>
  <c r="E264" i="12"/>
  <c r="D264" i="12"/>
  <c r="C264" i="12"/>
  <c r="B264" i="12"/>
  <c r="F263" i="12"/>
  <c r="E263" i="12"/>
  <c r="D263" i="12"/>
  <c r="C263" i="12"/>
  <c r="B263" i="12"/>
  <c r="F262" i="12"/>
  <c r="E262" i="12"/>
  <c r="D262" i="12"/>
  <c r="C262" i="12"/>
  <c r="B262" i="12"/>
  <c r="F261" i="12"/>
  <c r="E261" i="12"/>
  <c r="D261" i="12"/>
  <c r="C261" i="12"/>
  <c r="B261" i="12"/>
  <c r="F199" i="12"/>
  <c r="E199" i="12"/>
  <c r="D199" i="12"/>
  <c r="C199" i="12"/>
  <c r="B199" i="12"/>
  <c r="F198" i="12"/>
  <c r="E198" i="12"/>
  <c r="D198" i="12"/>
  <c r="C198" i="12"/>
  <c r="B198" i="12"/>
  <c r="F197" i="12"/>
  <c r="E197" i="12"/>
  <c r="D197" i="12"/>
  <c r="C197" i="12"/>
  <c r="B197" i="12"/>
  <c r="F196" i="12"/>
  <c r="E196" i="12"/>
  <c r="D196" i="12"/>
  <c r="C196" i="12"/>
  <c r="B196" i="12"/>
  <c r="F195" i="12"/>
  <c r="E195" i="12"/>
  <c r="D195" i="12"/>
  <c r="C195" i="12"/>
  <c r="B195" i="12"/>
  <c r="F175" i="12"/>
  <c r="E175" i="12"/>
  <c r="D175" i="12"/>
  <c r="C175" i="12"/>
  <c r="B175" i="12"/>
  <c r="F174" i="12"/>
  <c r="E174" i="12"/>
  <c r="D174" i="12"/>
  <c r="C174" i="12"/>
  <c r="B174" i="12"/>
  <c r="F173" i="12"/>
  <c r="E173" i="12"/>
  <c r="D173" i="12"/>
  <c r="C173" i="12"/>
  <c r="B173" i="12"/>
  <c r="F172" i="12"/>
  <c r="E172" i="12"/>
  <c r="D172" i="12"/>
  <c r="C172" i="12"/>
  <c r="B172" i="12"/>
  <c r="F171" i="12"/>
  <c r="E171" i="12"/>
  <c r="D171" i="12"/>
  <c r="C171" i="12"/>
  <c r="B171" i="12"/>
  <c r="B176" i="12" s="1"/>
  <c r="F144" i="12"/>
  <c r="E144" i="12"/>
  <c r="D144" i="12"/>
  <c r="C144" i="12"/>
  <c r="B144" i="12"/>
  <c r="F143" i="12"/>
  <c r="E143" i="12"/>
  <c r="D143" i="12"/>
  <c r="C143" i="12"/>
  <c r="B143" i="12"/>
  <c r="E142" i="12"/>
  <c r="D142" i="12"/>
  <c r="C142" i="12"/>
  <c r="B142" i="12"/>
  <c r="F141" i="12"/>
  <c r="E141" i="12"/>
  <c r="D141" i="12"/>
  <c r="C141" i="12"/>
  <c r="B141" i="12"/>
  <c r="F140" i="12"/>
  <c r="E140" i="12"/>
  <c r="D140" i="12"/>
  <c r="D145" i="12" s="1"/>
  <c r="C140" i="12"/>
  <c r="C145" i="12" s="1"/>
  <c r="B140" i="12"/>
  <c r="B145" i="12" s="1"/>
  <c r="B146" i="12" s="1"/>
  <c r="F127" i="12"/>
  <c r="D127" i="12"/>
  <c r="C127" i="12"/>
  <c r="B127" i="12"/>
  <c r="F126" i="12"/>
  <c r="D126" i="12"/>
  <c r="C126" i="12"/>
  <c r="B126" i="12"/>
  <c r="F125" i="12"/>
  <c r="D125" i="12"/>
  <c r="C125" i="12"/>
  <c r="B125" i="12"/>
  <c r="F124" i="12"/>
  <c r="D124" i="12"/>
  <c r="C124" i="12"/>
  <c r="B124" i="12"/>
  <c r="F123" i="12"/>
  <c r="D123" i="12"/>
  <c r="C123" i="12"/>
  <c r="B123" i="12"/>
  <c r="B128" i="12" s="1"/>
  <c r="F93" i="12"/>
  <c r="D93" i="12"/>
  <c r="C93" i="12"/>
  <c r="B93" i="12"/>
  <c r="F92" i="12"/>
  <c r="D92" i="12"/>
  <c r="C92" i="12"/>
  <c r="B92" i="12"/>
  <c r="F91" i="12"/>
  <c r="D91" i="12"/>
  <c r="C91" i="12"/>
  <c r="B91" i="12"/>
  <c r="F90" i="12"/>
  <c r="D90" i="12"/>
  <c r="C90" i="12"/>
  <c r="B90" i="12"/>
  <c r="F89" i="12"/>
  <c r="F94" i="12" s="1"/>
  <c r="D89" i="12"/>
  <c r="C89" i="12"/>
  <c r="C94" i="12" s="1"/>
  <c r="B89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E65" i="12" s="1"/>
  <c r="E66" i="12" s="1"/>
  <c r="D60" i="12"/>
  <c r="C60" i="12"/>
  <c r="B60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F46" i="12" s="1"/>
  <c r="E41" i="12"/>
  <c r="D41" i="12"/>
  <c r="C41" i="12"/>
  <c r="B41" i="12"/>
  <c r="E15" i="12"/>
  <c r="E14" i="12"/>
  <c r="C67" i="13" l="1"/>
  <c r="C14" i="13"/>
  <c r="D12" i="13"/>
  <c r="D67" i="13"/>
  <c r="D14" i="13"/>
  <c r="C151" i="13"/>
  <c r="B67" i="13"/>
  <c r="B13" i="13"/>
  <c r="B18" i="13"/>
  <c r="B168" i="13"/>
  <c r="C50" i="13"/>
  <c r="B334" i="13"/>
  <c r="B14" i="13"/>
  <c r="C199" i="13"/>
  <c r="C17" i="13"/>
  <c r="B151" i="13"/>
  <c r="D17" i="13"/>
  <c r="D87" i="13"/>
  <c r="D15" i="13"/>
  <c r="C87" i="13"/>
  <c r="D344" i="13"/>
  <c r="D151" i="13"/>
  <c r="D223" i="13"/>
  <c r="D18" i="13"/>
  <c r="C20" i="13"/>
  <c r="B50" i="13"/>
  <c r="D20" i="13"/>
  <c r="B20" i="13"/>
  <c r="B19" i="13"/>
  <c r="C344" i="13"/>
  <c r="C223" i="13"/>
  <c r="C13" i="13"/>
  <c r="F65" i="12"/>
  <c r="B65" i="12"/>
  <c r="D46" i="12"/>
  <c r="D12" i="12" s="1"/>
  <c r="E46" i="12"/>
  <c r="D65" i="12"/>
  <c r="E304" i="12"/>
  <c r="C314" i="12"/>
  <c r="C315" i="12" s="1"/>
  <c r="C176" i="12"/>
  <c r="B200" i="12"/>
  <c r="E314" i="12"/>
  <c r="F128" i="12"/>
  <c r="F15" i="12" s="1"/>
  <c r="E145" i="12"/>
  <c r="D176" i="12"/>
  <c r="D177" i="12" s="1"/>
  <c r="C200" i="12"/>
  <c r="C18" i="12" s="1"/>
  <c r="F314" i="12"/>
  <c r="F305" i="12" s="1"/>
  <c r="B94" i="12"/>
  <c r="E176" i="12"/>
  <c r="D200" i="12"/>
  <c r="D18" i="12" s="1"/>
  <c r="B294" i="12"/>
  <c r="B295" i="12" s="1"/>
  <c r="B46" i="12"/>
  <c r="F176" i="12"/>
  <c r="E200" i="12"/>
  <c r="E18" i="12" s="1"/>
  <c r="C294" i="12"/>
  <c r="C295" i="12" s="1"/>
  <c r="F294" i="12"/>
  <c r="F295" i="12" s="1"/>
  <c r="B304" i="12"/>
  <c r="E294" i="12"/>
  <c r="E295" i="12" s="1"/>
  <c r="D304" i="12"/>
  <c r="B314" i="12"/>
  <c r="C266" i="12"/>
  <c r="C267" i="12" s="1"/>
  <c r="B266" i="12"/>
  <c r="B19" i="12" s="1"/>
  <c r="F266" i="12"/>
  <c r="F267" i="12" s="1"/>
  <c r="F200" i="12"/>
  <c r="E266" i="12"/>
  <c r="E19" i="12" s="1"/>
  <c r="C128" i="12"/>
  <c r="C15" i="12" s="1"/>
  <c r="C46" i="12"/>
  <c r="C12" i="12" s="1"/>
  <c r="C65" i="12"/>
  <c r="C13" i="12" s="1"/>
  <c r="D266" i="12"/>
  <c r="D19" i="12" s="1"/>
  <c r="D128" i="12"/>
  <c r="D15" i="12" s="1"/>
  <c r="D294" i="12"/>
  <c r="D295" i="12" s="1"/>
  <c r="D94" i="12"/>
  <c r="D95" i="12" s="1"/>
  <c r="C14" i="12"/>
  <c r="C95" i="12"/>
  <c r="C129" i="12"/>
  <c r="D146" i="12"/>
  <c r="D16" i="12"/>
  <c r="C17" i="12"/>
  <c r="C177" i="12"/>
  <c r="B18" i="12"/>
  <c r="B201" i="12"/>
  <c r="F14" i="12"/>
  <c r="F95" i="12"/>
  <c r="F129" i="12"/>
  <c r="E146" i="12"/>
  <c r="E16" i="12"/>
  <c r="D17" i="12"/>
  <c r="C201" i="12"/>
  <c r="D315" i="12"/>
  <c r="D305" i="12"/>
  <c r="E12" i="12"/>
  <c r="E47" i="12"/>
  <c r="D66" i="12"/>
  <c r="D13" i="12"/>
  <c r="F19" i="12"/>
  <c r="F12" i="12"/>
  <c r="F47" i="12"/>
  <c r="C146" i="12"/>
  <c r="C16" i="12"/>
  <c r="F66" i="12"/>
  <c r="F13" i="12"/>
  <c r="D129" i="12"/>
  <c r="B95" i="12"/>
  <c r="B14" i="12"/>
  <c r="B15" i="12"/>
  <c r="B129" i="12"/>
  <c r="E177" i="12"/>
  <c r="E17" i="12"/>
  <c r="B267" i="12"/>
  <c r="E315" i="12"/>
  <c r="E305" i="12"/>
  <c r="B47" i="12"/>
  <c r="B12" i="12"/>
  <c r="F17" i="12"/>
  <c r="F177" i="12"/>
  <c r="E201" i="12"/>
  <c r="B13" i="12"/>
  <c r="B66" i="12"/>
  <c r="F201" i="12"/>
  <c r="F18" i="12"/>
  <c r="B177" i="12"/>
  <c r="B17" i="12"/>
  <c r="B315" i="12"/>
  <c r="B305" i="12"/>
  <c r="E13" i="12"/>
  <c r="B16" i="12"/>
  <c r="D201" i="12"/>
  <c r="B41" i="11"/>
  <c r="B42" i="11"/>
  <c r="B43" i="11"/>
  <c r="B44" i="11"/>
  <c r="B45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C45" i="11"/>
  <c r="C44" i="11"/>
  <c r="C46" i="11" s="1"/>
  <c r="C43" i="11"/>
  <c r="C42" i="11"/>
  <c r="C41" i="11"/>
  <c r="B60" i="11"/>
  <c r="C60" i="11"/>
  <c r="B61" i="11"/>
  <c r="C61" i="11"/>
  <c r="B62" i="11"/>
  <c r="C62" i="11"/>
  <c r="B63" i="11"/>
  <c r="C63" i="11"/>
  <c r="B64" i="11"/>
  <c r="C64" i="11"/>
  <c r="D64" i="11"/>
  <c r="D63" i="11"/>
  <c r="D65" i="11" s="1"/>
  <c r="D62" i="11"/>
  <c r="D61" i="11"/>
  <c r="D60" i="11"/>
  <c r="E60" i="11"/>
  <c r="F60" i="11"/>
  <c r="E61" i="11"/>
  <c r="F61" i="11"/>
  <c r="E62" i="11"/>
  <c r="F62" i="11"/>
  <c r="E63" i="11"/>
  <c r="F63" i="11"/>
  <c r="E64" i="11"/>
  <c r="F64" i="11"/>
  <c r="B65" i="11" l="1"/>
  <c r="F315" i="12"/>
  <c r="E46" i="11"/>
  <c r="C47" i="12"/>
  <c r="C65" i="11"/>
  <c r="B46" i="11"/>
  <c r="B12" i="11" s="1"/>
  <c r="C305" i="12"/>
  <c r="D46" i="11"/>
  <c r="C19" i="12"/>
  <c r="D47" i="12"/>
  <c r="F46" i="11"/>
  <c r="E267" i="12"/>
  <c r="D267" i="12"/>
  <c r="F142" i="12"/>
  <c r="F145" i="12" s="1"/>
  <c r="F146" i="12" s="1"/>
  <c r="C66" i="12"/>
  <c r="D14" i="12"/>
  <c r="E65" i="11"/>
  <c r="E66" i="11" s="1"/>
  <c r="F65" i="11"/>
  <c r="F66" i="11" s="1"/>
  <c r="D66" i="11"/>
  <c r="E47" i="11"/>
  <c r="B47" i="11"/>
  <c r="E12" i="11"/>
  <c r="E13" i="11" l="1"/>
  <c r="F16" i="12"/>
  <c r="F13" i="11"/>
  <c r="D13" i="11"/>
  <c r="E307" i="11"/>
  <c r="E308" i="11"/>
  <c r="E309" i="11"/>
  <c r="E310" i="11"/>
  <c r="E311" i="11"/>
  <c r="E297" i="11"/>
  <c r="E298" i="11"/>
  <c r="E299" i="11"/>
  <c r="E300" i="11"/>
  <c r="E301" i="11"/>
  <c r="E287" i="11"/>
  <c r="E288" i="11"/>
  <c r="E289" i="11"/>
  <c r="E290" i="11"/>
  <c r="E291" i="11"/>
  <c r="E259" i="11"/>
  <c r="E260" i="11"/>
  <c r="E261" i="11"/>
  <c r="E262" i="11"/>
  <c r="E263" i="11"/>
  <c r="E195" i="11"/>
  <c r="E196" i="11"/>
  <c r="E197" i="11"/>
  <c r="E198" i="11"/>
  <c r="E199" i="11"/>
  <c r="E171" i="11"/>
  <c r="E172" i="11"/>
  <c r="E173" i="11"/>
  <c r="E174" i="11"/>
  <c r="E175" i="11"/>
  <c r="E140" i="11"/>
  <c r="E141" i="11"/>
  <c r="E142" i="11"/>
  <c r="E143" i="11"/>
  <c r="E144" i="11"/>
  <c r="E14" i="11"/>
  <c r="E15" i="11"/>
  <c r="E292" i="11" l="1"/>
  <c r="E293" i="11" s="1"/>
  <c r="E312" i="11"/>
  <c r="E176" i="11"/>
  <c r="E264" i="11"/>
  <c r="E19" i="11" s="1"/>
  <c r="E145" i="11"/>
  <c r="E16" i="11" s="1"/>
  <c r="E302" i="11"/>
  <c r="E200" i="11"/>
  <c r="E18" i="11" s="1"/>
  <c r="E313" i="11"/>
  <c r="E303" i="11"/>
  <c r="E265" i="11"/>
  <c r="E177" i="11"/>
  <c r="E17" i="11"/>
  <c r="F311" i="11"/>
  <c r="D311" i="11"/>
  <c r="C311" i="11"/>
  <c r="B311" i="11"/>
  <c r="F310" i="11"/>
  <c r="D310" i="11"/>
  <c r="C310" i="11"/>
  <c r="B310" i="11"/>
  <c r="F309" i="11"/>
  <c r="D309" i="11"/>
  <c r="C309" i="11"/>
  <c r="B309" i="11"/>
  <c r="F308" i="11"/>
  <c r="D308" i="11"/>
  <c r="C308" i="11"/>
  <c r="B308" i="11"/>
  <c r="F307" i="11"/>
  <c r="D307" i="11"/>
  <c r="C307" i="11"/>
  <c r="B307" i="11"/>
  <c r="F301" i="11"/>
  <c r="D301" i="11"/>
  <c r="C301" i="11"/>
  <c r="B301" i="11"/>
  <c r="F300" i="11"/>
  <c r="D300" i="11"/>
  <c r="C300" i="11"/>
  <c r="B300" i="11"/>
  <c r="F299" i="11"/>
  <c r="D299" i="11"/>
  <c r="C299" i="11"/>
  <c r="B299" i="11"/>
  <c r="F298" i="11"/>
  <c r="D298" i="11"/>
  <c r="C298" i="11"/>
  <c r="B298" i="11"/>
  <c r="F297" i="11"/>
  <c r="D297" i="11"/>
  <c r="C297" i="11"/>
  <c r="B297" i="11"/>
  <c r="F291" i="11"/>
  <c r="D291" i="11"/>
  <c r="C291" i="11"/>
  <c r="B291" i="11"/>
  <c r="F290" i="11"/>
  <c r="D290" i="11"/>
  <c r="C290" i="11"/>
  <c r="B290" i="11"/>
  <c r="F289" i="11"/>
  <c r="D289" i="11"/>
  <c r="C289" i="11"/>
  <c r="B289" i="11"/>
  <c r="F288" i="11"/>
  <c r="D288" i="11"/>
  <c r="C288" i="11"/>
  <c r="B288" i="11"/>
  <c r="F287" i="11"/>
  <c r="D287" i="11"/>
  <c r="C287" i="11"/>
  <c r="B287" i="11"/>
  <c r="F263" i="11"/>
  <c r="D263" i="11"/>
  <c r="C263" i="11"/>
  <c r="B263" i="11"/>
  <c r="F262" i="11"/>
  <c r="D262" i="11"/>
  <c r="C262" i="11"/>
  <c r="B262" i="11"/>
  <c r="F261" i="11"/>
  <c r="D261" i="11"/>
  <c r="C261" i="11"/>
  <c r="B261" i="11"/>
  <c r="F260" i="11"/>
  <c r="D260" i="11"/>
  <c r="C260" i="11"/>
  <c r="B260" i="11"/>
  <c r="F259" i="11"/>
  <c r="D259" i="11"/>
  <c r="C259" i="11"/>
  <c r="B259" i="11"/>
  <c r="F199" i="11"/>
  <c r="D199" i="11"/>
  <c r="C199" i="11"/>
  <c r="B199" i="11"/>
  <c r="F198" i="11"/>
  <c r="D198" i="11"/>
  <c r="C198" i="11"/>
  <c r="B198" i="11"/>
  <c r="F197" i="11"/>
  <c r="D197" i="11"/>
  <c r="C197" i="11"/>
  <c r="B197" i="11"/>
  <c r="F196" i="11"/>
  <c r="D196" i="11"/>
  <c r="C196" i="11"/>
  <c r="B196" i="11"/>
  <c r="F195" i="11"/>
  <c r="D195" i="11"/>
  <c r="C195" i="11"/>
  <c r="B195" i="11"/>
  <c r="F175" i="11"/>
  <c r="D175" i="11"/>
  <c r="C175" i="11"/>
  <c r="B175" i="11"/>
  <c r="F174" i="11"/>
  <c r="D174" i="11"/>
  <c r="C174" i="11"/>
  <c r="B174" i="11"/>
  <c r="F173" i="11"/>
  <c r="D173" i="11"/>
  <c r="C173" i="11"/>
  <c r="B173" i="11"/>
  <c r="F172" i="11"/>
  <c r="D172" i="11"/>
  <c r="C172" i="11"/>
  <c r="B172" i="11"/>
  <c r="F171" i="11"/>
  <c r="D171" i="11"/>
  <c r="C171" i="11"/>
  <c r="B171" i="11"/>
  <c r="F144" i="11"/>
  <c r="D144" i="11"/>
  <c r="C144" i="11"/>
  <c r="B144" i="11"/>
  <c r="F143" i="11"/>
  <c r="D143" i="11"/>
  <c r="C143" i="11"/>
  <c r="B143" i="11"/>
  <c r="D142" i="11"/>
  <c r="C142" i="11"/>
  <c r="B142" i="11"/>
  <c r="F141" i="11"/>
  <c r="D141" i="11"/>
  <c r="C141" i="11"/>
  <c r="B141" i="11"/>
  <c r="F140" i="11"/>
  <c r="D140" i="11"/>
  <c r="C140" i="11"/>
  <c r="B140" i="11"/>
  <c r="F127" i="11"/>
  <c r="D127" i="11"/>
  <c r="C127" i="11"/>
  <c r="B127" i="11"/>
  <c r="F126" i="11"/>
  <c r="D126" i="11"/>
  <c r="C126" i="11"/>
  <c r="B126" i="11"/>
  <c r="F125" i="11"/>
  <c r="D125" i="11"/>
  <c r="C125" i="11"/>
  <c r="B125" i="11"/>
  <c r="F124" i="11"/>
  <c r="D124" i="11"/>
  <c r="C124" i="11"/>
  <c r="B124" i="11"/>
  <c r="F123" i="11"/>
  <c r="D123" i="11"/>
  <c r="C123" i="11"/>
  <c r="B123" i="11"/>
  <c r="F93" i="11"/>
  <c r="D93" i="11"/>
  <c r="C93" i="11"/>
  <c r="B93" i="11"/>
  <c r="F92" i="11"/>
  <c r="D92" i="11"/>
  <c r="C92" i="11"/>
  <c r="B92" i="11"/>
  <c r="F91" i="11"/>
  <c r="D91" i="11"/>
  <c r="C91" i="11"/>
  <c r="B91" i="11"/>
  <c r="F90" i="11"/>
  <c r="D90" i="11"/>
  <c r="C90" i="11"/>
  <c r="B90" i="11"/>
  <c r="F89" i="11"/>
  <c r="D89" i="11"/>
  <c r="C89" i="11"/>
  <c r="B89" i="11"/>
  <c r="E146" i="11" l="1"/>
  <c r="E201" i="11"/>
  <c r="F302" i="11"/>
  <c r="B145" i="11"/>
  <c r="B146" i="11" s="1"/>
  <c r="B302" i="11"/>
  <c r="C145" i="11"/>
  <c r="C16" i="11" s="1"/>
  <c r="C176" i="11"/>
  <c r="C17" i="11" s="1"/>
  <c r="C302" i="11"/>
  <c r="F176" i="11"/>
  <c r="F17" i="11" s="1"/>
  <c r="D176" i="11"/>
  <c r="D17" i="11" s="1"/>
  <c r="C312" i="11"/>
  <c r="C303" i="11" s="1"/>
  <c r="F94" i="11"/>
  <c r="F95" i="11" s="1"/>
  <c r="B128" i="11"/>
  <c r="B129" i="11" s="1"/>
  <c r="D128" i="11"/>
  <c r="D15" i="11" s="1"/>
  <c r="C200" i="11"/>
  <c r="C18" i="11" s="1"/>
  <c r="C13" i="11"/>
  <c r="B13" i="11"/>
  <c r="C264" i="11"/>
  <c r="C265" i="11" s="1"/>
  <c r="B264" i="11"/>
  <c r="B19" i="11" s="1"/>
  <c r="D264" i="11"/>
  <c r="D265" i="11" s="1"/>
  <c r="D145" i="11"/>
  <c r="D16" i="11" s="1"/>
  <c r="D200" i="11"/>
  <c r="D18" i="11" s="1"/>
  <c r="D292" i="11"/>
  <c r="D293" i="11" s="1"/>
  <c r="D302" i="11"/>
  <c r="D312" i="11"/>
  <c r="D303" i="11" s="1"/>
  <c r="F128" i="11"/>
  <c r="F15" i="11" s="1"/>
  <c r="B176" i="11"/>
  <c r="B17" i="11" s="1"/>
  <c r="B200" i="11"/>
  <c r="B201" i="11" s="1"/>
  <c r="B292" i="11"/>
  <c r="B293" i="11" s="1"/>
  <c r="B312" i="11"/>
  <c r="B313" i="11" s="1"/>
  <c r="C292" i="11"/>
  <c r="C293" i="11" s="1"/>
  <c r="C94" i="11"/>
  <c r="C14" i="11" s="1"/>
  <c r="B94" i="11"/>
  <c r="B95" i="11" s="1"/>
  <c r="C128" i="11"/>
  <c r="C129" i="11" s="1"/>
  <c r="D94" i="11"/>
  <c r="D95" i="11" s="1"/>
  <c r="F200" i="11"/>
  <c r="F18" i="11" s="1"/>
  <c r="F292" i="11"/>
  <c r="F293" i="11" s="1"/>
  <c r="F312" i="11"/>
  <c r="F303" i="11" s="1"/>
  <c r="F264" i="11"/>
  <c r="F19" i="11" s="1"/>
  <c r="E169" i="10"/>
  <c r="D47" i="11" l="1"/>
  <c r="D12" i="11"/>
  <c r="F12" i="11"/>
  <c r="F47" i="11"/>
  <c r="C12" i="11"/>
  <c r="C47" i="11"/>
  <c r="C146" i="11"/>
  <c r="B66" i="11"/>
  <c r="C66" i="11"/>
  <c r="B16" i="11"/>
  <c r="C177" i="11"/>
  <c r="C313" i="11"/>
  <c r="C95" i="11"/>
  <c r="F177" i="11"/>
  <c r="D177" i="11"/>
  <c r="B177" i="11"/>
  <c r="C201" i="11"/>
  <c r="B303" i="11"/>
  <c r="F14" i="11"/>
  <c r="D129" i="11"/>
  <c r="C15" i="11"/>
  <c r="F129" i="11"/>
  <c r="B15" i="11"/>
  <c r="B14" i="11"/>
  <c r="D313" i="11"/>
  <c r="D14" i="11"/>
  <c r="D146" i="11"/>
  <c r="C19" i="11"/>
  <c r="B265" i="11"/>
  <c r="D19" i="11"/>
  <c r="F313" i="11"/>
  <c r="F201" i="11"/>
  <c r="F142" i="11" s="1"/>
  <c r="F145" i="11" s="1"/>
  <c r="F146" i="11" s="1"/>
  <c r="B18" i="11"/>
  <c r="D201" i="11"/>
  <c r="F265" i="11"/>
  <c r="C262" i="10"/>
  <c r="D262" i="10"/>
  <c r="E262" i="10"/>
  <c r="B262" i="10"/>
  <c r="C261" i="10"/>
  <c r="D261" i="10"/>
  <c r="E261" i="10"/>
  <c r="B261" i="10"/>
  <c r="B260" i="10"/>
  <c r="C259" i="10"/>
  <c r="D259" i="10"/>
  <c r="E259" i="10"/>
  <c r="B259" i="10"/>
  <c r="C258" i="10"/>
  <c r="D258" i="10"/>
  <c r="E258" i="10"/>
  <c r="B258" i="10"/>
  <c r="F16" i="11" l="1"/>
  <c r="E272" i="10"/>
  <c r="D272" i="10"/>
  <c r="C272" i="10"/>
  <c r="B272" i="10"/>
  <c r="E271" i="10"/>
  <c r="D271" i="10"/>
  <c r="C271" i="10"/>
  <c r="B271" i="10"/>
  <c r="E270" i="10"/>
  <c r="D270" i="10"/>
  <c r="C270" i="10"/>
  <c r="B270" i="10"/>
  <c r="E269" i="10"/>
  <c r="D269" i="10"/>
  <c r="C269" i="10"/>
  <c r="B269" i="10"/>
  <c r="E268" i="10"/>
  <c r="D268" i="10"/>
  <c r="C268" i="10"/>
  <c r="B268" i="10"/>
  <c r="E282" i="10"/>
  <c r="D282" i="10"/>
  <c r="C282" i="10"/>
  <c r="B282" i="10"/>
  <c r="E281" i="10"/>
  <c r="D281" i="10"/>
  <c r="C281" i="10"/>
  <c r="B281" i="10"/>
  <c r="E280" i="10"/>
  <c r="D280" i="10"/>
  <c r="C280" i="10"/>
  <c r="B280" i="10"/>
  <c r="E279" i="10"/>
  <c r="D279" i="10"/>
  <c r="C279" i="10"/>
  <c r="B279" i="10"/>
  <c r="E278" i="10"/>
  <c r="E283" i="10" s="1"/>
  <c r="E284" i="10" s="1"/>
  <c r="D278" i="10"/>
  <c r="C278" i="10"/>
  <c r="B278" i="10"/>
  <c r="E260" i="10"/>
  <c r="D260" i="10"/>
  <c r="C260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/>
  <c r="E232" i="10"/>
  <c r="D232" i="10"/>
  <c r="C232" i="10"/>
  <c r="B232" i="10"/>
  <c r="E231" i="10"/>
  <c r="D231" i="10"/>
  <c r="C231" i="10"/>
  <c r="B231" i="10"/>
  <c r="E173" i="10"/>
  <c r="D173" i="10"/>
  <c r="C173" i="10"/>
  <c r="B173" i="10"/>
  <c r="E172" i="10"/>
  <c r="D172" i="10"/>
  <c r="C172" i="10"/>
  <c r="B172" i="10"/>
  <c r="E171" i="10"/>
  <c r="D171" i="10"/>
  <c r="C171" i="10"/>
  <c r="B171" i="10"/>
  <c r="E170" i="10"/>
  <c r="D170" i="10"/>
  <c r="C170" i="10"/>
  <c r="B170" i="10"/>
  <c r="D169" i="10"/>
  <c r="C169" i="10"/>
  <c r="B169" i="10"/>
  <c r="E152" i="10"/>
  <c r="D152" i="10"/>
  <c r="C152" i="10"/>
  <c r="B152" i="10"/>
  <c r="E151" i="10"/>
  <c r="D151" i="10"/>
  <c r="C151" i="10"/>
  <c r="B151" i="10"/>
  <c r="E150" i="10"/>
  <c r="D150" i="10"/>
  <c r="C150" i="10"/>
  <c r="B150" i="10"/>
  <c r="E149" i="10"/>
  <c r="D149" i="10"/>
  <c r="C149" i="10"/>
  <c r="B149" i="10"/>
  <c r="E148" i="10"/>
  <c r="D148" i="10"/>
  <c r="C148" i="10"/>
  <c r="B148" i="10"/>
  <c r="E123" i="10"/>
  <c r="D123" i="10"/>
  <c r="C123" i="10"/>
  <c r="B123" i="10"/>
  <c r="E122" i="10"/>
  <c r="D122" i="10"/>
  <c r="C122" i="10"/>
  <c r="B122" i="10"/>
  <c r="D121" i="10"/>
  <c r="C121" i="10"/>
  <c r="B121" i="10"/>
  <c r="E120" i="10"/>
  <c r="D120" i="10"/>
  <c r="C120" i="10"/>
  <c r="B120" i="10"/>
  <c r="E119" i="10"/>
  <c r="D119" i="10"/>
  <c r="C119" i="10"/>
  <c r="B119" i="10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D50" i="10" l="1"/>
  <c r="E153" i="10"/>
  <c r="E16" i="10" s="1"/>
  <c r="B50" i="10"/>
  <c r="B12" i="10" s="1"/>
  <c r="B108" i="10"/>
  <c r="B109" i="10" s="1"/>
  <c r="C124" i="10"/>
  <c r="C125" i="10" s="1"/>
  <c r="C153" i="10"/>
  <c r="C154" i="10" s="1"/>
  <c r="C50" i="10"/>
  <c r="C12" i="10" s="1"/>
  <c r="C108" i="10"/>
  <c r="C109" i="10" s="1"/>
  <c r="D153" i="10"/>
  <c r="D16" i="10" s="1"/>
  <c r="D283" i="10"/>
  <c r="D284" i="10" s="1"/>
  <c r="C283" i="10"/>
  <c r="C284" i="10" s="1"/>
  <c r="D273" i="10"/>
  <c r="E50" i="10"/>
  <c r="E12" i="10" s="1"/>
  <c r="B273" i="10"/>
  <c r="C273" i="10"/>
  <c r="D75" i="10"/>
  <c r="D13" i="10" s="1"/>
  <c r="E273" i="10"/>
  <c r="E174" i="10"/>
  <c r="E17" i="10" s="1"/>
  <c r="E263" i="10"/>
  <c r="E264" i="10" s="1"/>
  <c r="E75" i="10"/>
  <c r="E76" i="10" s="1"/>
  <c r="B124" i="10"/>
  <c r="B15" i="10" s="1"/>
  <c r="B153" i="10"/>
  <c r="B154" i="10" s="1"/>
  <c r="B174" i="10"/>
  <c r="B17" i="10" s="1"/>
  <c r="B263" i="10"/>
  <c r="B264" i="10" s="1"/>
  <c r="B283" i="10"/>
  <c r="B75" i="10"/>
  <c r="B13" i="10" s="1"/>
  <c r="C174" i="10"/>
  <c r="C175" i="10" s="1"/>
  <c r="C263" i="10"/>
  <c r="C264" i="10" s="1"/>
  <c r="C75" i="10"/>
  <c r="C76" i="10" s="1"/>
  <c r="D124" i="10"/>
  <c r="D125" i="10" s="1"/>
  <c r="D174" i="10"/>
  <c r="D17" i="10" s="1"/>
  <c r="D263" i="10"/>
  <c r="D264" i="10" s="1"/>
  <c r="D108" i="10"/>
  <c r="D109" i="10" s="1"/>
  <c r="E108" i="10"/>
  <c r="E14" i="10" s="1"/>
  <c r="E236" i="10"/>
  <c r="E18" i="10" s="1"/>
  <c r="B236" i="10"/>
  <c r="B237" i="10" s="1"/>
  <c r="C236" i="10"/>
  <c r="C18" i="10" s="1"/>
  <c r="D236" i="10"/>
  <c r="D18" i="10" s="1"/>
  <c r="E274" i="10"/>
  <c r="D12" i="10"/>
  <c r="D51" i="10"/>
  <c r="E15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D102" i="9" l="1"/>
  <c r="C102" i="9"/>
  <c r="B47" i="9"/>
  <c r="B70" i="9"/>
  <c r="B118" i="9"/>
  <c r="C169" i="9"/>
  <c r="C245" i="9"/>
  <c r="C246" i="9" s="1"/>
  <c r="D154" i="10"/>
  <c r="E109" i="10"/>
  <c r="B14" i="10"/>
  <c r="C16" i="10"/>
  <c r="C13" i="10"/>
  <c r="B51" i="10"/>
  <c r="B175" i="10"/>
  <c r="B16" i="10"/>
  <c r="D14" i="10"/>
  <c r="C274" i="10"/>
  <c r="C51" i="10"/>
  <c r="C15" i="10"/>
  <c r="C17" i="10"/>
  <c r="D15" i="10"/>
  <c r="C14" i="10"/>
  <c r="D274" i="10"/>
  <c r="E175" i="10"/>
  <c r="E121" i="10" s="1"/>
  <c r="E124" i="10" s="1"/>
  <c r="E125" i="10" s="1"/>
  <c r="D175" i="10"/>
  <c r="E51" i="10"/>
  <c r="D76" i="10"/>
  <c r="B76" i="10"/>
  <c r="B284" i="10"/>
  <c r="B274" i="10"/>
  <c r="E13" i="10"/>
  <c r="B125" i="10"/>
  <c r="E237" i="10"/>
  <c r="C237" i="10"/>
  <c r="B18" i="10"/>
  <c r="D237" i="10"/>
  <c r="C70" i="9"/>
  <c r="C11" i="9" s="1"/>
  <c r="E148" i="9"/>
  <c r="E149" i="9" s="1"/>
  <c r="B102" i="9"/>
  <c r="B103" i="9" s="1"/>
  <c r="C47" i="9"/>
  <c r="C10" i="9" s="1"/>
  <c r="C118" i="9"/>
  <c r="D148" i="9"/>
  <c r="D14" i="9" s="1"/>
  <c r="E47" i="9"/>
  <c r="C255" i="9"/>
  <c r="C256" i="9" s="1"/>
  <c r="D255" i="9"/>
  <c r="D256" i="9" s="1"/>
  <c r="C148" i="9"/>
  <c r="C14" i="9" s="1"/>
  <c r="D118" i="9"/>
  <c r="D119" i="9" s="1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D11" i="9"/>
  <c r="D71" i="9"/>
  <c r="E11" i="9"/>
  <c r="E71" i="9"/>
  <c r="E103" i="9"/>
  <c r="E12" i="9"/>
  <c r="B48" i="9"/>
  <c r="B10" i="9"/>
  <c r="C12" i="9"/>
  <c r="C103" i="9"/>
  <c r="D16" i="9"/>
  <c r="E48" i="9"/>
  <c r="E10" i="9"/>
  <c r="C119" i="9"/>
  <c r="C13" i="9"/>
  <c r="D170" i="9"/>
  <c r="D15" i="9"/>
  <c r="D103" i="9"/>
  <c r="D12" i="9"/>
  <c r="D44" i="8"/>
  <c r="C44" i="8"/>
  <c r="B44" i="8"/>
  <c r="C115" i="8"/>
  <c r="D115" i="8"/>
  <c r="B115" i="8"/>
  <c r="B12" i="9" l="1"/>
  <c r="C16" i="9"/>
  <c r="D13" i="9"/>
  <c r="C48" i="9"/>
  <c r="B15" i="9"/>
  <c r="E15" i="10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71" i="8" s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4" i="8" s="1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E239" i="7"/>
  <c r="D239" i="7"/>
  <c r="C239" i="7"/>
  <c r="B239" i="7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C240" i="7" s="1"/>
  <c r="C241" i="7" s="1"/>
  <c r="B235" i="7"/>
  <c r="B240" i="7" s="1"/>
  <c r="B241" i="7" s="1"/>
  <c r="E229" i="7"/>
  <c r="D229" i="7"/>
  <c r="C229" i="7"/>
  <c r="B229" i="7"/>
  <c r="E228" i="7"/>
  <c r="D228" i="7"/>
  <c r="C228" i="7"/>
  <c r="B228" i="7"/>
  <c r="E227" i="7"/>
  <c r="D227" i="7"/>
  <c r="C227" i="7"/>
  <c r="B227" i="7"/>
  <c r="E226" i="7"/>
  <c r="D226" i="7"/>
  <c r="C226" i="7"/>
  <c r="B226" i="7"/>
  <c r="E225" i="7"/>
  <c r="E230" i="7" s="1"/>
  <c r="E231" i="7" s="1"/>
  <c r="D225" i="7"/>
  <c r="D230" i="7" s="1"/>
  <c r="D231" i="7" s="1"/>
  <c r="C225" i="7"/>
  <c r="B225" i="7"/>
  <c r="E207" i="7"/>
  <c r="D207" i="7"/>
  <c r="C207" i="7"/>
  <c r="B207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C208" i="7" s="1"/>
  <c r="B203" i="7"/>
  <c r="B208" i="7" s="1"/>
  <c r="E154" i="7"/>
  <c r="D154" i="7"/>
  <c r="C154" i="7"/>
  <c r="B154" i="7"/>
  <c r="E153" i="7"/>
  <c r="D153" i="7"/>
  <c r="C153" i="7"/>
  <c r="B153" i="7"/>
  <c r="E152" i="7"/>
  <c r="D152" i="7"/>
  <c r="C152" i="7"/>
  <c r="B152" i="7"/>
  <c r="E151" i="7"/>
  <c r="D151" i="7"/>
  <c r="C151" i="7"/>
  <c r="B151" i="7"/>
  <c r="E150" i="7"/>
  <c r="D150" i="7"/>
  <c r="C150" i="7"/>
  <c r="C155" i="7" s="1"/>
  <c r="B150" i="7"/>
  <c r="E132" i="7"/>
  <c r="D132" i="7"/>
  <c r="C132" i="7"/>
  <c r="B132" i="7"/>
  <c r="E131" i="7"/>
  <c r="D131" i="7"/>
  <c r="C131" i="7"/>
  <c r="B131" i="7"/>
  <c r="E130" i="7"/>
  <c r="D130" i="7"/>
  <c r="C130" i="7"/>
  <c r="B130" i="7"/>
  <c r="E129" i="7"/>
  <c r="D129" i="7"/>
  <c r="C129" i="7"/>
  <c r="B129" i="7"/>
  <c r="E128" i="7"/>
  <c r="D128" i="7"/>
  <c r="C128" i="7"/>
  <c r="B128" i="7"/>
  <c r="E103" i="7"/>
  <c r="D103" i="7"/>
  <c r="C103" i="7"/>
  <c r="B103" i="7"/>
  <c r="E102" i="7"/>
  <c r="D102" i="7"/>
  <c r="C102" i="7"/>
  <c r="B102" i="7"/>
  <c r="E100" i="7"/>
  <c r="D100" i="7"/>
  <c r="C100" i="7"/>
  <c r="B100" i="7"/>
  <c r="E99" i="7"/>
  <c r="D99" i="7"/>
  <c r="C99" i="7"/>
  <c r="B99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E88" i="7" s="1"/>
  <c r="D83" i="7"/>
  <c r="C83" i="7"/>
  <c r="C88" i="7" s="1"/>
  <c r="B83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D155" i="7" l="1"/>
  <c r="D10" i="8"/>
  <c r="D48" i="8"/>
  <c r="C48" i="8"/>
  <c r="C10" i="8"/>
  <c r="E10" i="8"/>
  <c r="E48" i="8"/>
  <c r="B88" i="7"/>
  <c r="B155" i="7"/>
  <c r="B230" i="7"/>
  <c r="B231" i="7" s="1"/>
  <c r="E103" i="8"/>
  <c r="C230" i="7"/>
  <c r="C231" i="7" s="1"/>
  <c r="B10" i="8"/>
  <c r="B48" i="8"/>
  <c r="E155" i="7"/>
  <c r="C133" i="7"/>
  <c r="C134" i="7" s="1"/>
  <c r="C101" i="7" s="1"/>
  <c r="C104" i="7" s="1"/>
  <c r="D56" i="7"/>
  <c r="D11" i="7" s="1"/>
  <c r="D208" i="7"/>
  <c r="D240" i="7"/>
  <c r="D241" i="7" s="1"/>
  <c r="D88" i="7"/>
  <c r="E56" i="7"/>
  <c r="E11" i="7" s="1"/>
  <c r="E208" i="7"/>
  <c r="E209" i="7" s="1"/>
  <c r="E240" i="7"/>
  <c r="E241" i="7" s="1"/>
  <c r="B16" i="8"/>
  <c r="B15" i="8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6" i="7"/>
  <c r="B56" i="7"/>
  <c r="B156" i="7"/>
  <c r="B15" i="7"/>
  <c r="E89" i="7"/>
  <c r="E12" i="7"/>
  <c r="D89" i="7"/>
  <c r="D12" i="7"/>
  <c r="B209" i="7"/>
  <c r="B16" i="7"/>
  <c r="C16" i="7"/>
  <c r="C209" i="7"/>
  <c r="D57" i="7"/>
  <c r="D10" i="7"/>
  <c r="B89" i="7"/>
  <c r="B12" i="7"/>
  <c r="D156" i="7"/>
  <c r="D15" i="7"/>
  <c r="D209" i="7"/>
  <c r="D16" i="7"/>
  <c r="C89" i="7"/>
  <c r="C12" i="7"/>
  <c r="E156" i="7"/>
  <c r="E15" i="7"/>
  <c r="C14" i="7"/>
  <c r="C15" i="7"/>
  <c r="C156" i="7"/>
  <c r="B133" i="7"/>
  <c r="D133" i="7"/>
  <c r="E133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D226" i="6"/>
  <c r="C226" i="6"/>
  <c r="B226" i="6"/>
  <c r="E225" i="6"/>
  <c r="D225" i="6"/>
  <c r="C225" i="6"/>
  <c r="B225" i="6"/>
  <c r="E224" i="6"/>
  <c r="D224" i="6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C82" i="6"/>
  <c r="B82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C55" i="6" s="1"/>
  <c r="B50" i="6"/>
  <c r="B55" i="6" s="1"/>
  <c r="E154" i="6" l="1"/>
  <c r="E155" i="6" s="1"/>
  <c r="E100" i="6" s="1"/>
  <c r="E103" i="6" s="1"/>
  <c r="B132" i="6"/>
  <c r="C87" i="6"/>
  <c r="C154" i="6"/>
  <c r="C229" i="6"/>
  <c r="C230" i="6" s="1"/>
  <c r="E16" i="7"/>
  <c r="D87" i="6"/>
  <c r="D154" i="6"/>
  <c r="D155" i="6" s="1"/>
  <c r="D229" i="6"/>
  <c r="D230" i="6" s="1"/>
  <c r="B57" i="7"/>
  <c r="B11" i="7"/>
  <c r="E229" i="6"/>
  <c r="E230" i="6" s="1"/>
  <c r="C132" i="6"/>
  <c r="C133" i="6" s="1"/>
  <c r="C207" i="6"/>
  <c r="C208" i="6" s="1"/>
  <c r="C57" i="7"/>
  <c r="C11" i="7"/>
  <c r="D55" i="6"/>
  <c r="D10" i="6" s="1"/>
  <c r="E10" i="7"/>
  <c r="E55" i="6"/>
  <c r="E132" i="6"/>
  <c r="E13" i="6" s="1"/>
  <c r="E239" i="6"/>
  <c r="E240" i="6" s="1"/>
  <c r="E57" i="7"/>
  <c r="B87" i="6"/>
  <c r="B154" i="6"/>
  <c r="B155" i="6" s="1"/>
  <c r="B229" i="6"/>
  <c r="B230" i="6" s="1"/>
  <c r="C119" i="8"/>
  <c r="D13" i="8"/>
  <c r="C13" i="7"/>
  <c r="C105" i="7"/>
  <c r="E14" i="7"/>
  <c r="E134" i="7"/>
  <c r="D14" i="7"/>
  <c r="D134" i="7"/>
  <c r="D101" i="7" s="1"/>
  <c r="D104" i="7" s="1"/>
  <c r="B134" i="7"/>
  <c r="B14" i="7"/>
  <c r="E101" i="7"/>
  <c r="E104" i="7" s="1"/>
  <c r="B101" i="7"/>
  <c r="B104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208" i="6"/>
  <c r="D15" i="6"/>
  <c r="D56" i="6"/>
  <c r="E133" i="6"/>
  <c r="B88" i="6"/>
  <c r="B11" i="6"/>
  <c r="C88" i="6"/>
  <c r="C11" i="6"/>
  <c r="E14" i="6"/>
  <c r="B133" i="6"/>
  <c r="B13" i="6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B14" i="6" l="1"/>
  <c r="B100" i="6"/>
  <c r="B103" i="6" s="1"/>
  <c r="B104" i="6" s="1"/>
  <c r="D14" i="6"/>
  <c r="C100" i="6"/>
  <c r="C103" i="6" s="1"/>
  <c r="C104" i="6" s="1"/>
  <c r="C13" i="6"/>
  <c r="C15" i="6"/>
  <c r="D105" i="7"/>
  <c r="D13" i="7"/>
  <c r="E13" i="7"/>
  <c r="E105" i="7"/>
  <c r="B13" i="7"/>
  <c r="B105" i="7"/>
  <c r="E15" i="6"/>
  <c r="E104" i="6"/>
  <c r="E12" i="6"/>
  <c r="B12" i="6"/>
  <c r="D13" i="6"/>
  <c r="D133" i="6"/>
  <c r="D100" i="6" s="1"/>
  <c r="D103" i="6" s="1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C206" i="4"/>
  <c r="D206" i="4"/>
  <c r="E206" i="4"/>
  <c r="F206" i="4"/>
  <c r="F211" i="4" s="1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D15" i="4" s="1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F238" i="4"/>
  <c r="E238" i="4"/>
  <c r="D238" i="4"/>
  <c r="C238" i="4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F228" i="4"/>
  <c r="F233" i="4" s="1"/>
  <c r="F234" i="4" s="1"/>
  <c r="E228" i="4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E130" i="4"/>
  <c r="D130" i="4"/>
  <c r="C130" i="4"/>
  <c r="B130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F90" i="4" s="1"/>
  <c r="E85" i="4"/>
  <c r="E90" i="4" s="1"/>
  <c r="D85" i="4"/>
  <c r="D90" i="4" s="1"/>
  <c r="C85" i="4"/>
  <c r="B85" i="4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F15" i="4" l="1"/>
  <c r="F212" i="4"/>
  <c r="D135" i="4"/>
  <c r="D13" i="4" s="1"/>
  <c r="C90" i="4"/>
  <c r="E135" i="4"/>
  <c r="E13" i="4" s="1"/>
  <c r="C243" i="4"/>
  <c r="C244" i="4" s="1"/>
  <c r="F135" i="4"/>
  <c r="D212" i="4"/>
  <c r="F243" i="4"/>
  <c r="F244" i="4" s="1"/>
  <c r="G90" i="4"/>
  <c r="E233" i="4"/>
  <c r="E234" i="4" s="1"/>
  <c r="G243" i="4"/>
  <c r="G244" i="4" s="1"/>
  <c r="B135" i="4"/>
  <c r="B13" i="4" s="1"/>
  <c r="C135" i="4"/>
  <c r="C136" i="4" s="1"/>
  <c r="E194" i="4"/>
  <c r="G233" i="4"/>
  <c r="G234" i="4" s="1"/>
  <c r="B90" i="4"/>
  <c r="C11" i="5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C211" i="4"/>
  <c r="D194" i="4"/>
  <c r="G194" i="4"/>
  <c r="C194" i="4"/>
  <c r="B211" i="4"/>
  <c r="E243" i="4"/>
  <c r="E244" i="4" s="1"/>
  <c r="D243" i="4"/>
  <c r="D244" i="4" s="1"/>
  <c r="D233" i="4"/>
  <c r="D234" i="4" s="1"/>
  <c r="G58" i="4"/>
  <c r="G59" i="4" s="1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95" i="4"/>
  <c r="B14" i="4"/>
  <c r="C91" i="4"/>
  <c r="C11" i="4"/>
  <c r="D91" i="4"/>
  <c r="D11" i="4"/>
  <c r="F91" i="4"/>
  <c r="F11" i="4"/>
  <c r="E91" i="4"/>
  <c r="E11" i="4"/>
  <c r="E136" i="4"/>
  <c r="E195" i="4"/>
  <c r="E14" i="4"/>
  <c r="F136" i="4"/>
  <c r="F13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D136" i="4" l="1"/>
  <c r="C212" i="4"/>
  <c r="C15" i="4"/>
  <c r="C13" i="4"/>
  <c r="E212" i="4"/>
  <c r="E15" i="4"/>
  <c r="F14" i="4"/>
  <c r="B212" i="4"/>
  <c r="B15" i="4"/>
  <c r="G212" i="4"/>
  <c r="C14" i="4"/>
  <c r="C195" i="4"/>
  <c r="C104" i="4" s="1"/>
  <c r="C107" i="4" s="1"/>
  <c r="C108" i="4" s="1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05" i="3" s="1"/>
  <c r="G108" i="3" s="1"/>
  <c r="G13" i="3"/>
  <c r="E105" i="3"/>
  <c r="E108" i="3" s="1"/>
  <c r="E109" i="3" s="1"/>
  <c r="E13" i="3"/>
  <c r="E137" i="3"/>
  <c r="E14" i="3"/>
  <c r="E195" i="3"/>
  <c r="C14" i="3"/>
  <c r="C195" i="3"/>
  <c r="C105" i="3" s="1"/>
  <c r="C108" i="3" s="1"/>
  <c r="D13" i="3"/>
  <c r="D137" i="3"/>
  <c r="D105" i="3" s="1"/>
  <c r="D108" i="3" s="1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B105" i="3"/>
  <c r="B108" i="3" s="1"/>
  <c r="F105" i="3"/>
  <c r="F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D72" i="1" l="1"/>
  <c r="D75" i="1" s="1"/>
  <c r="D76" i="1" s="1"/>
  <c r="E12" i="3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C53" authorId="0" shapeId="0">
      <text>
        <r>
          <rPr>
            <b/>
            <sz val="9"/>
            <color indexed="81"/>
            <rFont val="Tahoma"/>
            <family val="2"/>
          </rPr>
          <t>Return 4.40 for the GLSL version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glGetNamedFramebufferAttachmentParameteriv generates an invalid enum error with GL_SAMPLES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  GLenum Buffer = GL_BACK;
  glDrawBuffers(1, &amp;Buffer);
generates an invalid operation error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All sort of shader compiler errors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 xml:space="preserve">GL_ARB_clear_buffer_object not exposed, glClearBufferSubData is null </t>
        </r>
      </text>
    </comment>
    <comment ref="D98" authorId="0" shapeId="0">
      <text>
        <r>
          <rPr>
            <b/>
            <sz val="9"/>
            <color indexed="81"/>
            <rFont val="Tahoma"/>
            <family val="2"/>
          </rPr>
          <t>Crash on glLinkProgram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 xml:space="preserve">Crash in glLinkProgram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D135" authorId="0" shapeId="0">
      <text>
        <r>
          <rPr>
            <b/>
            <sz val="9"/>
            <color indexed="81"/>
            <rFont val="Tahoma"/>
            <family val="2"/>
          </rPr>
          <t xml:space="preserve">Criptic linking error
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D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D303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16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Doesn't generate a build error when gl_FragColor is used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Can't use the layout qualifier at a glocal scope on uniforms. Generate a GLSL compiler error.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Doesn't allow to redeclare any built-in blocks in any shader stage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 xml:space="preserve">Generates a GLSL error: unknown opcode modifier
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Compiler crash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C36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Rendering is not correct, issue addressing the transformation matrix per draw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Crash on exist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When falling into cases rendering the else, the rendering is blocky</t>
        </r>
      </text>
    </comment>
    <comment ref="C60" authorId="0" shapeId="0">
      <text/>
    </comment>
    <comment ref="D98" authorId="0" shapeId="0">
      <text>
        <r>
          <rPr>
            <b/>
            <sz val="9"/>
            <color indexed="81"/>
            <rFont val="Tahoma"/>
            <family val="2"/>
          </rPr>
          <t>Crash on glLinkProgram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 xml:space="preserve">Crash in glLinkProgram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D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D303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16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Doesn't display anything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arrays of arrays cause geometry and control shaders to crash the driver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Blink, sometime don't render the quad</t>
        </r>
      </text>
    </comment>
    <comment ref="D88" authorId="0" shapeId="0">
      <text>
        <r>
          <rPr>
            <b/>
            <sz val="9"/>
            <color indexed="81"/>
            <rFont val="Tahoma"/>
            <family val="2"/>
          </rPr>
          <t xml:space="preserve">Texture view not visible
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matching by location</t>
        </r>
      </text>
    </comment>
    <comment ref="D149" authorId="0" shape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 and generate invalid operation errors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D181" authorId="0" shape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 xml:space="preserve">Rendering is not correct
</t>
        </r>
      </text>
    </comment>
    <comment ref="D216" authorId="0" shapeId="0">
      <text>
        <r>
          <rPr>
            <b/>
            <sz val="9"/>
            <color indexed="81"/>
            <rFont val="Tahoma"/>
            <charset val="1"/>
          </rPr>
          <t>The result is darker than expected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F224" authorId="0" shape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38" authorId="0" shapeId="0">
      <text>
        <r>
          <rPr>
            <b/>
            <sz val="9"/>
            <color indexed="81"/>
            <rFont val="Tahoma"/>
            <charset val="1"/>
          </rPr>
          <t>error: definitions of interface block "gl_PerVertex" do not match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239" authorId="0" shape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55" authorId="0" shapeId="0">
      <text>
        <r>
          <rPr>
            <b/>
            <sz val="9"/>
            <color indexed="81"/>
            <rFont val="Tahoma"/>
            <charset val="1"/>
          </rPr>
          <t>Generates an invalid operation error when generating mipmaps on a integer texture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282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0:31: error(#409) invalid layout qualifier applied on block member: too many locations are used.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All the draws are executed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Access violation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GLSL version returned is not correct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 xml:space="preserve">glObjectLabel can't create objects and generate an OpenGL error,
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'varying' : invalid storage qualifier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In coner cases, it samples black texel on a cubemap that doesn't have any black texels
</t>
        </r>
      </text>
    </comment>
    <comment ref="D12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 xml:space="preserve">The sample crash, fail to make a texture 2d array with a base level different than 0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C181" authorId="0" shape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>Rendering is not correct on S.I. verde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F222" authorId="0" shape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80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C55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10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9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 shape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38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D159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6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7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No error but doesn't render anything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sharedStrings.xml><?xml version="1.0" encoding="utf-8"?>
<sst xmlns="http://schemas.openxmlformats.org/spreadsheetml/2006/main" count="11698" uniqueCount="461">
  <si>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</si>
  <si>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</si>
  <si>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</si>
  <si>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</si>
  <si>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</si>
  <si>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</si>
  <si>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</si>
  <si>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</si>
  <si>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</si>
  <si>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</si>
  <si>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</si>
  <si>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</si>
  <si>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</si>
  <si>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</si>
  <si>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</si>
  <si>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</si>
  <si>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</si>
  <si>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</si>
  <si>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</si>
  <si>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</si>
  <si>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</si>
  <si>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</si>
  <si>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</si>
  <si>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</si>
  <si>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</si>
  <si>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</si>
  <si>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</si>
  <si>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</si>
  <si>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</si>
  <si>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</si>
  <si>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</si>
  <si>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</si>
  <si>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</si>
  <si>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</si>
  <si>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</si>
  <si>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</si>
  <si>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</si>
  <si>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</si>
  <si>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</si>
  <si>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</si>
  <si>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</si>
  <si>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</si>
  <si>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</si>
  <si>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</si>
  <si>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</si>
  <si>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</si>
  <si>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</si>
  <si>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</si>
  <si>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</si>
  <si>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</si>
  <si>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</si>
  <si>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</si>
  <si>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</si>
  <si>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</si>
  <si>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</si>
  <si>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</si>
  <si>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</si>
  <si>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</si>
  <si>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</si>
  <si>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</si>
  <si>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</si>
  <si>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</si>
  <si>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</si>
  <si>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</si>
  <si>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</si>
  <si>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</si>
  <si>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</si>
  <si>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</si>
  <si>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</si>
  <si>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</si>
  <si>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</si>
  <si>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</si>
  <si>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</si>
  <si>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</si>
  <si>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</si>
  <si>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</si>
  <si>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</si>
  <si>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</si>
  <si>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</si>
  <si>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</si>
  <si>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</si>
  <si>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</si>
  <si>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</si>
  <si>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</si>
  <si>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</si>
  <si>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</si>
  <si>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</si>
  <si>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</si>
  <si>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</si>
  <si>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</si>
  <si>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</si>
  <si>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</si>
  <si>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</si>
  <si>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</si>
  <si>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</si>
  <si>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</si>
  <si>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</si>
  <si>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</si>
  <si>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</si>
  <si>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</si>
  <si>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</si>
  <si>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</si>
  <si>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</si>
  <si>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</si>
  <si>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</si>
  <si>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</si>
  <si>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</si>
  <si>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</si>
  <si>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</si>
  <si>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</si>
  <si>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</si>
  <si>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</si>
  <si>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</si>
  <si>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</si>
  <si>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</si>
  <si>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</si>
  <si>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</si>
  <si>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</si>
  <si>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</si>
  <si>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</si>
  <si>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</si>
  <si>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</si>
  <si>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</si>
  <si>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</si>
  <si>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</si>
  <si>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</si>
  <si>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</si>
  <si>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</si>
  <si>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</si>
  <si>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</si>
  <si>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</si>
  <si>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</si>
  <si>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</si>
  <si>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</si>
  <si>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</si>
  <si>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</si>
  <si>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</si>
  <si>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</si>
  <si>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</si>
  <si>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</si>
  <si>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</si>
  <si>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</si>
  <si>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</si>
  <si>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</si>
  <si>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</si>
  <si>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</si>
  <si>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</si>
  <si>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</si>
  <si>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</si>
  <si>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</si>
  <si>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</si>
  <si>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</si>
  <si>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</si>
  <si>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</si>
  <si>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</si>
  <si>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</si>
  <si>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</si>
  <si>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</si>
  <si>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</si>
  <si>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</si>
  <si>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</si>
  <si>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</si>
  <si>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</si>
  <si>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</si>
  <si>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</si>
  <si>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</si>
  <si>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</si>
  <si>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</si>
  <si>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</si>
  <si>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</si>
  <si>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</si>
  <si>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</si>
  <si>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</si>
  <si>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</si>
  <si>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</si>
  <si>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</si>
  <si>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</si>
  <si>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</si>
  <si>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</si>
  <si>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</si>
  <si>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</si>
  <si>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</si>
  <si>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</si>
  <si>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</si>
  <si>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</si>
  <si>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</si>
  <si>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</si>
  <si>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</si>
  <si>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</si>
  <si>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</si>
  <si>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</si>
  <si>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</si>
  <si>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</si>
  <si>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</si>
  <si>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</si>
  <si>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</si>
  <si>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</si>
  <si>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</si>
  <si>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</si>
  <si>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</si>
  <si>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</si>
  <si>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</si>
  <si>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</si>
  <si>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</si>
  <si>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</si>
  <si>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</si>
  <si>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</si>
  <si>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</si>
  <si>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</si>
  <si>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</si>
  <si>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</si>
  <si>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</si>
  <si>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</si>
  <si>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</si>
  <si>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</si>
  <si>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</si>
  <si>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</si>
  <si>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</si>
  <si>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</si>
  <si>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</si>
  <si>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</si>
  <si>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</si>
  <si>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</si>
  <si>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</si>
  <si>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</si>
  <si>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</si>
  <si>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</si>
  <si>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</si>
  <si>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</si>
  <si>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</si>
  <si>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</si>
  <si>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</si>
  <si>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</si>
  <si>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</si>
  <si>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</si>
  <si>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</si>
  <si>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</si>
  <si>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</si>
  <si>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</si>
  <si>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</si>
  <si>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</si>
  <si>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</si>
  <si>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</si>
  <si>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</si>
  <si>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</si>
  <si>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</si>
  <si>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</si>
  <si>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</si>
  <si>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</si>
  <si>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</si>
  <si>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</si>
  <si>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</si>
  <si>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</si>
  <si>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</si>
  <si>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</si>
  <si>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</si>
  <si>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</si>
  <si>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</si>
  <si>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</si>
  <si>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</si>
  <si>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</si>
  <si>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</si>
  <si>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</si>
  <si>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</si>
  <si>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</si>
  <si>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</si>
  <si>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</si>
  <si>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</si>
  <si>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</si>
  <si>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</si>
  <si>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</si>
  <si>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</si>
  <si>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</si>
  <si>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</si>
  <si>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</si>
  <si>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</si>
  <si>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</si>
  <si>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</si>
  <si>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</si>
  <si>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</si>
  <si>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</si>
  <si>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</si>
  <si>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</si>
  <si>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</si>
  <si>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</si>
  <si>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</si>
  <si>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</si>
  <si>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</si>
  <si>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</si>
  <si>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</si>
  <si>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</si>
  <si>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</si>
  <si>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</si>
  <si>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</si>
  <si>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</si>
  <si>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</si>
  <si>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</si>
  <si>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</si>
  <si>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</si>
  <si>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</si>
  <si>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</si>
  <si>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</si>
  <si>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</si>
  <si>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</si>
  <si>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</si>
  <si>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</si>
  <si>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</si>
  <si>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</si>
  <si>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</si>
  <si>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</si>
  <si>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</si>
  <si>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</si>
  <si>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</si>
  <si>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</si>
  <si>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</si>
  <si>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</si>
  <si>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</si>
  <si>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</si>
  <si>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</si>
  <si>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</si>
  <si>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</si>
  <si>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</si>
  <si>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</si>
  <si>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</si>
  <si>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</si>
  <si>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</si>
  <si>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texture-array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</si>
  <si>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</si>
  <si>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</si>
  <si>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</si>
  <si>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</si>
  <si>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</si>
  <si>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</si>
  <si>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</si>
  <si>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</si>
  <si>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</si>
  <si>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</si>
  <si>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</si>
  <si>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</si>
  <si>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</si>
  <si>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</si>
  <si>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</si>
  <si>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</si>
  <si>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</si>
  <si>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</si>
  <si>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</si>
  <si>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</si>
  <si>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</si>
  <si>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</si>
  <si>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</si>
  <si>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</si>
  <si>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</si>
  <si>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</si>
  <si>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</si>
  <si>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</si>
  <si>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334.89</t>
  </si>
  <si>
    <t>NVIDIA 334.89</t>
  </si>
  <si>
    <t>14.1 beta 1</t>
  </si>
  <si>
    <t>AMD 14.1 beta 1</t>
  </si>
  <si>
    <t>10/22/2013</t>
  </si>
  <si>
    <t>4.4.1.3</t>
  </si>
  <si>
    <t>draw-vertex-attrib-binding</t>
  </si>
  <si>
    <t>10.18.10.3412</t>
  </si>
  <si>
    <t>Intel 10.18.10.3412</t>
  </si>
  <si>
    <t>Intel Linux</t>
  </si>
  <si>
    <t>4.4.3.0 git</t>
  </si>
  <si>
    <t>Mesa 10.1.1</t>
  </si>
  <si>
    <t>primitive-line-msaa</t>
  </si>
  <si>
    <t>primitive-point-clip</t>
  </si>
  <si>
    <t>texture-sparse-arb</t>
  </si>
  <si>
    <t>texture-cube-arb</t>
  </si>
  <si>
    <t>texture-bindless-arb</t>
  </si>
  <si>
    <t>multi-draw-indirect-id-arb</t>
  </si>
  <si>
    <t>multi-draw-indirect-count-arb</t>
  </si>
  <si>
    <t>glsl-vote-arb</t>
  </si>
  <si>
    <t>fbo-without-attachment</t>
  </si>
  <si>
    <t>caps</t>
  </si>
  <si>
    <t>buffer-storage</t>
  </si>
  <si>
    <t>fbo-invalidate</t>
  </si>
  <si>
    <t>primitive-sprite</t>
  </si>
  <si>
    <t>primitive-point-quad</t>
  </si>
  <si>
    <t>440-shader-invocation-nv</t>
  </si>
  <si>
    <t>4.4.3.0-git</t>
  </si>
  <si>
    <t>MacOS X 10.9.2</t>
  </si>
  <si>
    <t>10.18.10.3574</t>
  </si>
  <si>
    <t>14.4 rc</t>
  </si>
  <si>
    <t>337.61 beta</t>
  </si>
  <si>
    <t>NVIDIA 337.61 beta</t>
  </si>
  <si>
    <t>AMD 14.4 rc</t>
  </si>
  <si>
    <t>Intel 10.18.10.3574</t>
  </si>
  <si>
    <t>OpenGL Drivers Status - November 2013</t>
  </si>
  <si>
    <t>OpenGL Drivers Status - September 2013</t>
  </si>
  <si>
    <t>OpenGL Drivers Status - April 2013</t>
  </si>
  <si>
    <t>OpenGL Drivers Status - March 2013</t>
  </si>
  <si>
    <t>OpenGL Drivers Status - February 2013</t>
  </si>
  <si>
    <t>OpenGL Drivers Status - January 2013</t>
  </si>
  <si>
    <t>OpenGL Drivers Status - December 2012</t>
  </si>
  <si>
    <t>ARB extensions</t>
  </si>
  <si>
    <t>May 2014, G-Truc Creation</t>
  </si>
  <si>
    <t>OpenGL drivers status</t>
  </si>
  <si>
    <t>Bug reports with reprodution cases</t>
  </si>
  <si>
    <t>February 2014, G-Truc Creation</t>
  </si>
  <si>
    <t>July 2014, G-Truc Creation</t>
  </si>
  <si>
    <t>4.4.2.1</t>
  </si>
  <si>
    <t>MacOS X 10.9.4</t>
  </si>
  <si>
    <t>Intel 10.18.10.3652</t>
  </si>
  <si>
    <t>10.18.10.3652 beta</t>
  </si>
  <si>
    <t>14.7 rc1</t>
  </si>
  <si>
    <t>AMD 14.7 rc1</t>
  </si>
  <si>
    <t>340.52</t>
  </si>
  <si>
    <t>NVIDIA 340.52</t>
  </si>
  <si>
    <t>Mesa 10.2.2</t>
  </si>
  <si>
    <t>fbo-integer</t>
  </si>
  <si>
    <t>fbo-integer-blit</t>
  </si>
  <si>
    <t>March 2015, G-Truc Creation</t>
  </si>
  <si>
    <t>OpenGL 4.5</t>
  </si>
  <si>
    <t>OpenGL 4.5 support</t>
  </si>
  <si>
    <t>clip-control</t>
  </si>
  <si>
    <t>culling</t>
  </si>
  <si>
    <t>direct-state-access</t>
  </si>
  <si>
    <t>texture-barrier</t>
  </si>
  <si>
    <t>query-statistics-arb</t>
  </si>
  <si>
    <t>transform-feedback-arb</t>
  </si>
  <si>
    <t>buffer-sparse-arb</t>
  </si>
  <si>
    <t>fbo-depth-stencil</t>
  </si>
  <si>
    <t>fbo-srgb-decode</t>
  </si>
  <si>
    <t>texture-lod</t>
  </si>
  <si>
    <t>fbo-srgb-blend</t>
  </si>
  <si>
    <t>500-blend-op-amd</t>
  </si>
  <si>
    <t>500-buffer-pinned-amd</t>
  </si>
  <si>
    <t>500-fbo-layered-amd</t>
  </si>
  <si>
    <t>500-fbo-layered-nv</t>
  </si>
  <si>
    <t>500-conservative-raster-nv</t>
  </si>
  <si>
    <t>500-fbo-multisample-amd</t>
  </si>
  <si>
    <t>500-fill-rectangle-nv</t>
  </si>
  <si>
    <t>500-primitive-bindless-nv</t>
  </si>
  <si>
    <t>500-primitive-shading-nv</t>
  </si>
  <si>
    <t>500-test-depth-clamp-amd</t>
  </si>
  <si>
    <t>500-sample-location-nv</t>
  </si>
  <si>
    <t>500-sample-location-grid-nv</t>
  </si>
  <si>
    <t>500-shader-blend-intel</t>
  </si>
  <si>
    <t>500-shader-blend-nv</t>
  </si>
  <si>
    <t>500-shader-invocation-nv</t>
  </si>
  <si>
    <t>500-texture-bindless-nv</t>
  </si>
  <si>
    <t>500-texture-sparse-amd</t>
  </si>
  <si>
    <t>es-300-fbo-srgb</t>
  </si>
  <si>
    <t>4.5.1.0</t>
  </si>
  <si>
    <t>347.88</t>
  </si>
  <si>
    <t>15.3 b1</t>
  </si>
  <si>
    <t>10.18.10.4156</t>
  </si>
  <si>
    <t>AMD 15.3 b1</t>
  </si>
  <si>
    <t>NVIDIA 347.88</t>
  </si>
  <si>
    <t>Intel 10.18.10.4156</t>
  </si>
  <si>
    <t>September 2015, G-Truc Creation</t>
  </si>
  <si>
    <t>15.8b</t>
  </si>
  <si>
    <t>355.87</t>
  </si>
  <si>
    <t>4.5.2.0</t>
  </si>
  <si>
    <t>Intel 10.18.15.4256</t>
  </si>
  <si>
    <t>AMD 15.8b</t>
  </si>
  <si>
    <t>NVIDIA 355.87</t>
  </si>
  <si>
    <t>10.18.15.4256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</si>
</sst>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  <font>
      <b/>
      <u/>
      <sz val="28"/>
      <color rgb="FFFF8000"/>
      <name val="Cambria"/>
      <family val="1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4" fillId="6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4" applyFont="1" applyAlignment="1"/>
    <xf numFmtId="0" fontId="11" fillId="0" borderId="0" xfId="4" applyFont="1" applyAlignment="1"/>
    <xf numFmtId="0" fontId="8" fillId="0" borderId="0" xfId="4" applyFont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7" xfId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8000"/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'2015-09'!$B$11</c:f>
              <c:strCache>
                <c:ptCount val="1"/>
                <c:pt idx="0">
                  <c:v>NVIDIA 355.87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'2015-09'!$B$12:$B$20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0.91666666666666663</c:v>
                </c:pt>
              </c:numCache>
            </c:numRef>
          </c:val>
        </c:ser>
        <c:ser>
          <c:idx val="1"/>
          <c:order val="1"/>
          <c:tx>
            <c:strRef>
              <c:f>'2015-09'!$C$11</c:f>
              <c:strCache>
                <c:ptCount val="1"/>
                <c:pt idx="0">
                  <c:v>AMD 15.8b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'2015-09'!$C$12:$C$20</c:f>
              <c:numCache>
                <c:formatCode>0%</c:formatCode>
                <c:ptCount val="9"/>
                <c:pt idx="0">
                  <c:v>0.875</c:v>
                </c:pt>
                <c:pt idx="1">
                  <c:v>0.45454545454545453</c:v>
                </c:pt>
                <c:pt idx="2">
                  <c:v>0.90909090909090906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0.91666666666666663</c:v>
                </c:pt>
              </c:numCache>
            </c:numRef>
          </c:val>
        </c:ser>
        <c:ser>
          <c:idx val="2"/>
          <c:order val="2"/>
          <c:tx>
            <c:strRef>
              <c:f>'2015-09'!$D$11</c:f>
              <c:strCache>
                <c:ptCount val="1"/>
                <c:pt idx="0">
                  <c:v>Intel 10.18.15.4256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'2015-09'!$D$12:$D$20</c:f>
              <c:numCache>
                <c:formatCode>0%</c:formatCode>
                <c:ptCount val="9"/>
                <c:pt idx="0">
                  <c:v>0</c:v>
                </c:pt>
                <c:pt idx="1">
                  <c:v>9.0909090909090912E-2</c:v>
                </c:pt>
                <c:pt idx="2">
                  <c:v>0.72727272727272729</c:v>
                </c:pt>
                <c:pt idx="3">
                  <c:v>0.8571428571428571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874784"/>
        <c:axId val="14928753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'2015-09'!$A$12:$A$20</c15:sqref>
                        </c15:formulaRef>
                      </c:ext>
                    </c:extLst>
                    <c:strCache>
                      <c:ptCount val="9"/>
                      <c:pt idx="0">
                        <c:v>ARB extensions</c:v>
                      </c:pt>
                      <c:pt idx="1">
                        <c:v>OpenGL 4.5 support</c:v>
                      </c:pt>
                      <c:pt idx="2">
                        <c:v>OpenGL 4.4 support</c:v>
                      </c:pt>
                      <c:pt idx="3">
                        <c:v>OpenGL 4.3 support</c:v>
                      </c:pt>
                      <c:pt idx="4">
                        <c:v>OpenGL 4.2 support</c:v>
                      </c:pt>
                      <c:pt idx="5">
                        <c:v>OpenGL 4.1 support</c:v>
                      </c:pt>
                      <c:pt idx="6">
                        <c:v>OpenGL 4.0 support</c:v>
                      </c:pt>
                      <c:pt idx="7">
                        <c:v>OpenGL 3.3 support</c:v>
                      </c:pt>
                      <c:pt idx="8">
                        <c:v>OpenGL 3.2 support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9287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2875328"/>
        <c:crosses val="autoZero"/>
        <c:auto val="1"/>
        <c:lblAlgn val="ctr"/>
        <c:lblOffset val="100"/>
        <c:noMultiLvlLbl val="0"/>
      </c:catAx>
      <c:valAx>
        <c:axId val="14928753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287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24032"/>
        <c:axId val="1662822400"/>
      </c:barChart>
      <c:catAx>
        <c:axId val="166282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2822400"/>
        <c:crosses val="autoZero"/>
        <c:auto val="1"/>
        <c:lblAlgn val="ctr"/>
        <c:lblOffset val="100"/>
        <c:noMultiLvlLbl val="0"/>
      </c:catAx>
      <c:valAx>
        <c:axId val="16628224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282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20224"/>
        <c:axId val="1662820768"/>
      </c:barChart>
      <c:catAx>
        <c:axId val="166282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2820768"/>
        <c:crosses val="autoZero"/>
        <c:auto val="1"/>
        <c:lblAlgn val="ctr"/>
        <c:lblOffset val="100"/>
        <c:noMultiLvlLbl val="0"/>
      </c:catAx>
      <c:valAx>
        <c:axId val="16628207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28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15328"/>
        <c:axId val="1662821312"/>
      </c:barChart>
      <c:catAx>
        <c:axId val="166281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2821312"/>
        <c:crosses val="autoZero"/>
        <c:auto val="1"/>
        <c:lblAlgn val="ctr"/>
        <c:lblOffset val="100"/>
        <c:noMultiLvlLbl val="0"/>
      </c:catAx>
      <c:valAx>
        <c:axId val="1662821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28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'2015-03'!$B$11</c:f>
              <c:strCache>
                <c:ptCount val="1"/>
                <c:pt idx="0">
                  <c:v>NVIDIA 347.88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'2015-03'!$B$12:$B$20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'2015-03'!$C$11</c:f>
              <c:strCache>
                <c:ptCount val="1"/>
                <c:pt idx="0">
                  <c:v>AMD 15.3 b1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'2015-03'!$C$12:$C$20</c:f>
              <c:numCache>
                <c:formatCode>0%</c:formatCode>
                <c:ptCount val="9"/>
                <c:pt idx="0">
                  <c:v>0.5</c:v>
                </c:pt>
                <c:pt idx="1">
                  <c:v>0.18181818181818182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ser>
          <c:idx val="2"/>
          <c:order val="2"/>
          <c:tx>
            <c:strRef>
              <c:f>'2015-03'!$D$11</c:f>
              <c:strCache>
                <c:ptCount val="1"/>
                <c:pt idx="0">
                  <c:v>Intel 10.18.10.4156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'2015-03'!$D$12:$D$20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0.27272727272727271</c:v>
                </c:pt>
                <c:pt idx="3">
                  <c:v>0.90476190476190477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700240"/>
        <c:axId val="16607051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'2015-03'!$A$12:$A$20</c15:sqref>
                        </c15:formulaRef>
                      </c:ext>
                    </c:extLst>
                    <c:strCache>
                      <c:ptCount val="9"/>
                      <c:pt idx="0">
                        <c:v>ARB extensions</c:v>
                      </c:pt>
                      <c:pt idx="1">
                        <c:v>OpenGL 4.5 support</c:v>
                      </c:pt>
                      <c:pt idx="2">
                        <c:v>OpenGL 4.4 support</c:v>
                      </c:pt>
                      <c:pt idx="3">
                        <c:v>OpenGL 4.3 support</c:v>
                      </c:pt>
                      <c:pt idx="4">
                        <c:v>OpenGL 4.2 support</c:v>
                      </c:pt>
                      <c:pt idx="5">
                        <c:v>OpenGL 4.1 support</c:v>
                      </c:pt>
                      <c:pt idx="6">
                        <c:v>OpenGL 4.0 support</c:v>
                      </c:pt>
                      <c:pt idx="7">
                        <c:v>OpenGL 3.3 support</c:v>
                      </c:pt>
                      <c:pt idx="8">
                        <c:v>OpenGL 3.2 support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66070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0705136"/>
        <c:crosses val="autoZero"/>
        <c:auto val="1"/>
        <c:lblAlgn val="ctr"/>
        <c:lblOffset val="100"/>
        <c:noMultiLvlLbl val="0"/>
      </c:catAx>
      <c:valAx>
        <c:axId val="16607051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070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'2014-07'!$B$11</c:f>
              <c:strCache>
                <c:ptCount val="1"/>
                <c:pt idx="0">
                  <c:v>NVIDIA 340.52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'2014-07'!$B$12:$B$19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1"/>
          <c:order val="1"/>
          <c:tx>
            <c:strRef>
              <c:f>'2014-07'!$C$11</c:f>
              <c:strCache>
                <c:ptCount val="1"/>
                <c:pt idx="0">
                  <c:v>AMD 14.7 rc1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'2014-07'!$C$12:$C$19</c:f>
              <c:numCache>
                <c:formatCode>0%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0.92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2"/>
          <c:order val="2"/>
          <c:tx>
            <c:strRef>
              <c:f>'2014-07'!$D$11</c:f>
              <c:strCache>
                <c:ptCount val="1"/>
                <c:pt idx="0">
                  <c:v>Intel 10.18.10.3652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0.95454545454545459</c:v>
                </c:pt>
                <c:pt idx="6">
                  <c:v>0.93333333333333335</c:v>
                </c:pt>
                <c:pt idx="7">
                  <c:v>0.96491228070175439</c:v>
                </c:pt>
              </c:numCache>
            </c:numRef>
          </c:val>
        </c:ser>
        <c:ser>
          <c:idx val="3"/>
          <c:order val="3"/>
          <c:tx>
            <c:strRef>
              <c:f>'2014-07'!$E$11</c:f>
              <c:strCache>
                <c:ptCount val="1"/>
                <c:pt idx="0">
                  <c:v>Mesa 10.2.2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'2014-07'!$E$12:$E$19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0.89473684210526316</c:v>
                </c:pt>
              </c:numCache>
            </c:numRef>
          </c:val>
        </c:ser>
        <c:ser>
          <c:idx val="4"/>
          <c:order val="4"/>
          <c:tx>
            <c:strRef>
              <c:f>'2014-07'!$F$11</c:f>
              <c:strCache>
                <c:ptCount val="1"/>
                <c:pt idx="0">
                  <c:v>MacOS X 10.9.4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1</c:v>
                </c:pt>
                <c:pt idx="7">
                  <c:v>0.96363636363636362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701328"/>
        <c:axId val="1660694800"/>
      </c:barChart>
      <c:catAx>
        <c:axId val="166070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0694800"/>
        <c:crosses val="autoZero"/>
        <c:auto val="1"/>
        <c:lblAlgn val="ctr"/>
        <c:lblOffset val="100"/>
        <c:noMultiLvlLbl val="0"/>
      </c:catAx>
      <c:valAx>
        <c:axId val="16606948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070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'2014-05'!$B$11</c:f>
              <c:strCache>
                <c:ptCount val="1"/>
                <c:pt idx="0">
                  <c:v>NVIDIA 337.61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'2014-05'!$B$12:$B$19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0.94545454545454544</c:v>
                </c:pt>
              </c:numCache>
            </c:numRef>
          </c:val>
        </c:ser>
        <c:ser>
          <c:idx val="1"/>
          <c:order val="1"/>
          <c:tx>
            <c:strRef>
              <c:f>'2014-05'!$C$11</c:f>
              <c:strCache>
                <c:ptCount val="1"/>
                <c:pt idx="0">
                  <c:v>AMD 14.4 rc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'2014-05'!$C$12:$C$19</c:f>
              <c:numCache>
                <c:formatCode>0%</c:formatCode>
                <c:ptCount val="8"/>
                <c:pt idx="0">
                  <c:v>0.33333333333333331</c:v>
                </c:pt>
                <c:pt idx="1">
                  <c:v>0.5</c:v>
                </c:pt>
                <c:pt idx="2">
                  <c:v>0.95</c:v>
                </c:pt>
                <c:pt idx="3">
                  <c:v>0.84</c:v>
                </c:pt>
                <c:pt idx="4">
                  <c:v>1</c:v>
                </c:pt>
                <c:pt idx="5">
                  <c:v>1</c:v>
                </c:pt>
                <c:pt idx="6">
                  <c:v>0.93333333333333335</c:v>
                </c:pt>
                <c:pt idx="7">
                  <c:v>0.92727272727272725</c:v>
                </c:pt>
              </c:numCache>
            </c:numRef>
          </c:val>
        </c:ser>
        <c:ser>
          <c:idx val="2"/>
          <c:order val="2"/>
          <c:tx>
            <c:strRef>
              <c:f>'2014-05'!$D$11</c:f>
              <c:strCache>
                <c:ptCount val="1"/>
                <c:pt idx="0">
                  <c:v>Intel 10.18.10.3574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0.72727272727272729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0.98181818181818181</c:v>
                </c:pt>
              </c:numCache>
            </c:numRef>
          </c:val>
        </c:ser>
        <c:ser>
          <c:idx val="3"/>
          <c:order val="3"/>
          <c:tx>
            <c:v>Mesa 10.1.1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'2014-05'!$E$12:$E$19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0.87272727272727268</c:v>
                </c:pt>
              </c:numCache>
            </c:numRef>
          </c:val>
        </c:ser>
        <c:ser>
          <c:idx val="4"/>
          <c:order val="4"/>
          <c:tx>
            <c:strRef>
              <c:f>'2014-05'!$F$11</c:f>
              <c:strCache>
                <c:ptCount val="1"/>
                <c:pt idx="0">
                  <c:v>MacOS X 10.9.2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0.93333333333333335</c:v>
                </c:pt>
                <c:pt idx="7">
                  <c:v>0.96226415094339623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702416"/>
        <c:axId val="1660707312"/>
      </c:barChart>
      <c:catAx>
        <c:axId val="166070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0707312"/>
        <c:crosses val="autoZero"/>
        <c:auto val="1"/>
        <c:lblAlgn val="ctr"/>
        <c:lblOffset val="100"/>
        <c:noMultiLvlLbl val="0"/>
      </c:catAx>
      <c:valAx>
        <c:axId val="1660707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070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'2014-02'!$B$12:$B$18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AMD 14.1 beta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'2014-02'!$C$12:$C$18</c:f>
              <c:numCache>
                <c:formatCode>0%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Intel 10.18.10.3412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'2014-02'!$D$12:$D$18</c:f>
              <c:numCache>
                <c:formatCode>0%</c:formatCode>
                <c:ptCount val="7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'2014-02'!$E$11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'2014-02'!$E$12:$E$18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0.75</c:v>
                </c:pt>
                <c:pt idx="5">
                  <c:v>0.91666666666666663</c:v>
                </c:pt>
                <c:pt idx="6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699696"/>
        <c:axId val="1660700784"/>
      </c:barChart>
      <c:catAx>
        <c:axId val="166069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0700784"/>
        <c:crosses val="autoZero"/>
        <c:auto val="1"/>
        <c:lblAlgn val="ctr"/>
        <c:lblOffset val="100"/>
        <c:noMultiLvlLbl val="0"/>
      </c:catAx>
      <c:valAx>
        <c:axId val="16607007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069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704048"/>
        <c:axId val="1660696432"/>
      </c:barChart>
      <c:catAx>
        <c:axId val="166070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0696432"/>
        <c:crosses val="autoZero"/>
        <c:auto val="1"/>
        <c:lblAlgn val="ctr"/>
        <c:lblOffset val="100"/>
        <c:noMultiLvlLbl val="0"/>
      </c:catAx>
      <c:valAx>
        <c:axId val="16606964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070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698064"/>
        <c:axId val="1660698608"/>
      </c:barChart>
      <c:catAx>
        <c:axId val="16606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0698608"/>
        <c:crosses val="autoZero"/>
        <c:auto val="1"/>
        <c:lblAlgn val="ctr"/>
        <c:lblOffset val="100"/>
        <c:noMultiLvlLbl val="0"/>
      </c:catAx>
      <c:valAx>
        <c:axId val="16606986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06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'2013-04'!$B$10:$B$16</c:f>
              <c:numCache>
                <c:formatCode>0%</c:formatCode>
                <c:ptCount val="7"/>
                <c:pt idx="0">
                  <c:v>0</c:v>
                </c:pt>
                <c:pt idx="1">
                  <c:v>0.9285714285714286</c:v>
                </c:pt>
                <c:pt idx="2">
                  <c:v>1</c:v>
                </c:pt>
                <c:pt idx="3">
                  <c:v>0.875</c:v>
                </c:pt>
                <c:pt idx="4">
                  <c:v>0.95</c:v>
                </c:pt>
                <c:pt idx="5">
                  <c:v>0.92307692307692313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0.91304347826086951</c:v>
                </c:pt>
                <c:pt idx="3">
                  <c:v>0.875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'2013-04'!$D$10:$D$16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0.92307692307692313</c:v>
                </c:pt>
                <c:pt idx="6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705680"/>
        <c:axId val="1660692624"/>
      </c:barChart>
      <c:catAx>
        <c:axId val="166070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0692624"/>
        <c:crosses val="autoZero"/>
        <c:auto val="1"/>
        <c:lblAlgn val="ctr"/>
        <c:lblOffset val="100"/>
        <c:noMultiLvlLbl val="0"/>
      </c:catAx>
      <c:valAx>
        <c:axId val="16606926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070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13696"/>
        <c:axId val="1662822944"/>
      </c:barChart>
      <c:catAx>
        <c:axId val="16628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2822944"/>
        <c:crosses val="autoZero"/>
        <c:auto val="1"/>
        <c:lblAlgn val="ctr"/>
        <c:lblOffset val="100"/>
        <c:noMultiLvlLbl val="0"/>
      </c:catAx>
      <c:valAx>
        <c:axId val="1662822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28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20</xdr:row>
      <xdr:rowOff>95251</xdr:rowOff>
    </xdr:from>
    <xdr:to>
      <xdr:col>4</xdr:col>
      <xdr:colOff>0</xdr:colOff>
      <xdr:row>31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20</xdr:row>
      <xdr:rowOff>95251</xdr:rowOff>
    </xdr:from>
    <xdr:to>
      <xdr:col>4</xdr:col>
      <xdr:colOff>0</xdr:colOff>
      <xdr:row>31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19</xdr:row>
      <xdr:rowOff>0</xdr:rowOff>
    </xdr:from>
    <xdr:to>
      <xdr:col>5</xdr:col>
      <xdr:colOff>476250</xdr:colOff>
      <xdr:row>31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18</xdr:row>
      <xdr:rowOff>180975</xdr:rowOff>
    </xdr:from>
    <xdr:to>
      <xdr:col>5</xdr:col>
      <xdr:colOff>476250</xdr:colOff>
      <xdr:row>31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166685</xdr:colOff>
      <xdr:row>18</xdr:row>
      <xdr:rowOff>180975</xdr:rowOff>
    </xdr:from>
    <xdr:to>
      <xdr:col>5</xdr:col>
      <xdr:colOff>561975</xdr:colOff>
      <xdr:row>31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157159</xdr:colOff>
      <xdr:row>18</xdr:row>
      <xdr:rowOff>190499</xdr:rowOff>
    </xdr:from>
    <xdr:to>
      <xdr:col>6</xdr:col>
      <xdr:colOff>9524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8"/>
  <sheetViews>
    <sheetView tabSelected="1" topLeftCell="A277" workbookViewId="0">
      <selection activeCell="C281" sqref="C28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16384" width="9.140625" style="1"/>
  </cols>
  <sheetData>
    <row r="1" spans="1:11" ht="34.5" x14ac:dyDescent="0.45">
      <c r="A1" s="97" t="s">
        <v>399</v>
      </c>
      <c r="B1" s="97"/>
      <c r="C1" s="97"/>
      <c r="D1" s="97"/>
      <c r="E1" s="65"/>
      <c r="F1" s="65"/>
      <c r="G1" s="65"/>
      <c r="H1" s="65"/>
      <c r="I1" s="65"/>
      <c r="J1" s="65"/>
      <c r="K1" s="65"/>
    </row>
    <row r="2" spans="1:11" x14ac:dyDescent="0.25">
      <c r="A2" s="98" t="s">
        <v>400</v>
      </c>
      <c r="B2" s="98"/>
      <c r="C2" s="98"/>
      <c r="D2" s="98"/>
      <c r="E2" s="66"/>
      <c r="F2" s="66"/>
      <c r="G2" s="66"/>
      <c r="H2" s="66"/>
      <c r="I2" s="66"/>
      <c r="J2" s="66"/>
      <c r="K2" s="66"/>
    </row>
    <row r="4" spans="1:11" x14ac:dyDescent="0.25">
      <c r="A4" s="99" t="s">
        <v>453</v>
      </c>
      <c r="B4" s="99"/>
      <c r="C4" s="99"/>
      <c r="D4" s="99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</row>
    <row r="6" spans="1:11" x14ac:dyDescent="0.25">
      <c r="A6" s="3" t="s">
        <v>147</v>
      </c>
      <c r="B6" s="94" t="s">
        <v>5</v>
      </c>
      <c r="C6" s="95" t="s">
        <v>151</v>
      </c>
      <c r="D6" s="95" t="s">
        <v>188</v>
      </c>
    </row>
    <row r="7" spans="1:11" x14ac:dyDescent="0.25">
      <c r="A7" s="2" t="s">
        <v>149</v>
      </c>
      <c r="B7" s="71">
        <v>42241</v>
      </c>
      <c r="C7" s="71">
        <v>42248</v>
      </c>
      <c r="D7" s="39">
        <v>42228</v>
      </c>
    </row>
    <row r="8" spans="1:11" x14ac:dyDescent="0.25">
      <c r="A8" s="2" t="s">
        <v>148</v>
      </c>
      <c r="B8" s="96" t="s">
        <v>455</v>
      </c>
      <c r="C8" s="96" t="s">
        <v>454</v>
      </c>
      <c r="D8" s="96" t="s">
        <v>460</v>
      </c>
    </row>
    <row r="9" spans="1:11" ht="15.75" thickBot="1" x14ac:dyDescent="0.3">
      <c r="A9" s="26" t="s">
        <v>157</v>
      </c>
      <c r="B9" s="73" t="s">
        <v>456</v>
      </c>
      <c r="C9" s="73" t="s">
        <v>456</v>
      </c>
      <c r="D9" s="73" t="s">
        <v>456</v>
      </c>
    </row>
    <row r="10" spans="1:11" ht="15.75" thickBot="1" x14ac:dyDescent="0.3">
      <c r="A10" s="26"/>
      <c r="B10" s="14"/>
      <c r="C10" s="14"/>
      <c r="D10" s="14"/>
    </row>
    <row r="11" spans="1:11" x14ac:dyDescent="0.25">
      <c r="A11" s="27" t="s">
        <v>161</v>
      </c>
      <c r="B11" s="2" t="s">
        <v>459</v>
      </c>
      <c r="C11" s="3" t="s">
        <v>458</v>
      </c>
      <c r="D11" s="3" t="s">
        <v>457</v>
      </c>
    </row>
    <row r="12" spans="1:11" x14ac:dyDescent="0.25">
      <c r="A12" s="2" t="s">
        <v>397</v>
      </c>
      <c r="B12" s="74">
        <f>IF(B$49=0, 0,(B$44+B$45)/B$49)</f>
        <v>1</v>
      </c>
      <c r="C12" s="74">
        <f t="shared" ref="C12:D12" si="0">IF(C$49=0, 0,(C$44+C$45)/C$49)</f>
        <v>0.875</v>
      </c>
      <c r="D12" s="74">
        <f t="shared" si="0"/>
        <v>0</v>
      </c>
    </row>
    <row r="13" spans="1:11" x14ac:dyDescent="0.25">
      <c r="A13" s="2" t="s">
        <v>416</v>
      </c>
      <c r="B13" s="75">
        <f>IF(B$66=0, 0,(B$61+B$62)/B$66)</f>
        <v>1</v>
      </c>
      <c r="C13" s="75">
        <f t="shared" ref="C13:D13" si="1">IF(C$66=0, 0,(C$61+C$62)/C$86)</f>
        <v>0.45454545454545453</v>
      </c>
      <c r="D13" s="75">
        <f t="shared" si="1"/>
        <v>9.0909090909090912E-2</v>
      </c>
    </row>
    <row r="14" spans="1:11" x14ac:dyDescent="0.25">
      <c r="A14" s="2" t="s">
        <v>334</v>
      </c>
      <c r="B14" s="75">
        <f>IF(B$86=0, 0,(B$81+B$82)/B$86)</f>
        <v>1</v>
      </c>
      <c r="C14" s="75">
        <f t="shared" ref="C14:D14" si="2">IF(C$86=0, 0,(C$81+C$82)/C$86)</f>
        <v>0.90909090909090906</v>
      </c>
      <c r="D14" s="75">
        <f t="shared" si="2"/>
        <v>0.72727272727272729</v>
      </c>
    </row>
    <row r="15" spans="1:11" x14ac:dyDescent="0.25">
      <c r="A15" s="2" t="s">
        <v>193</v>
      </c>
      <c r="B15" s="75">
        <f>IF(B$116=0, 0,(B$111+B$112)/B$116)</f>
        <v>1</v>
      </c>
      <c r="C15" s="75">
        <f>IF(C$116=0, 0,(C$111+C$112)/C$116)</f>
        <v>1</v>
      </c>
      <c r="D15" s="75">
        <f>IF(D$116=0, 0,(D$111+D$112)/D$116)</f>
        <v>0.8571428571428571</v>
      </c>
    </row>
    <row r="16" spans="1:11" x14ac:dyDescent="0.25">
      <c r="A16" s="2" t="s">
        <v>192</v>
      </c>
      <c r="B16" s="75">
        <f>IF(B$150=0,0,(B$145+B$146)/B$150)</f>
        <v>1</v>
      </c>
      <c r="C16" s="75">
        <f>IF(C$150=0,0,(C$145+C$146)/C$150)</f>
        <v>0.88</v>
      </c>
      <c r="D16" s="75">
        <f>IF(D$150=0,0,(D$145+D$146)/D$150)</f>
        <v>0.96</v>
      </c>
    </row>
    <row r="17" spans="1:4" x14ac:dyDescent="0.25">
      <c r="A17" s="2" t="s">
        <v>191</v>
      </c>
      <c r="B17" s="75">
        <f>IF(B$167=0, 0, (B$162+B$163)/B$167)</f>
        <v>1</v>
      </c>
      <c r="C17" s="75">
        <f>IF(C$167=0, 0, (C$162+C$163)/C$167)</f>
        <v>1</v>
      </c>
      <c r="D17" s="75">
        <f>IF(D$167=0, 0, (D$162+D$163)/D$167)</f>
        <v>1</v>
      </c>
    </row>
    <row r="18" spans="1:4" x14ac:dyDescent="0.25">
      <c r="A18" s="2" t="s">
        <v>190</v>
      </c>
      <c r="B18" s="75">
        <f>IF(B$198=0, 0, (B$193+B$194)/B$198)</f>
        <v>1</v>
      </c>
      <c r="C18" s="75">
        <f>IF(C$198=0, 0, (C$193+C$194)/C$198)</f>
        <v>1</v>
      </c>
      <c r="D18" s="75">
        <f>IF(D$198=0, 0, (D$193+D$194)/D$198)</f>
        <v>1</v>
      </c>
    </row>
    <row r="19" spans="1:4" x14ac:dyDescent="0.25">
      <c r="A19" s="2" t="s">
        <v>189</v>
      </c>
      <c r="B19" s="75">
        <f>IF(B$222=0, 0, (B$217+B$218)/B$222)</f>
        <v>1</v>
      </c>
      <c r="C19" s="75">
        <f>IF(C$222=0, 0, (C$217+C$218)/C$222)</f>
        <v>1</v>
      </c>
      <c r="D19" s="75">
        <f>IF(D$222=0, 0, (D$217+D$218)/D$222)</f>
        <v>1</v>
      </c>
    </row>
    <row r="20" spans="1:4" ht="15.75" thickBot="1" x14ac:dyDescent="0.3">
      <c r="A20" s="14" t="s">
        <v>194</v>
      </c>
      <c r="B20" s="76">
        <f>IF(B$291=0, 0, (B$286+B$287)/B$291)</f>
        <v>0.91666666666666663</v>
      </c>
      <c r="C20" s="76">
        <f>IF(C$291=0, 0, (C$286+C$287)/C$291)</f>
        <v>0.91666666666666663</v>
      </c>
      <c r="D20" s="76">
        <f>IF(D$291=0, 0, (D$286+D$287)/D$291)</f>
        <v>0.93333333333333335</v>
      </c>
    </row>
    <row r="21" spans="1:4" x14ac:dyDescent="0.25">
      <c r="A21" s="2"/>
      <c r="B21" s="20"/>
      <c r="C21" s="20"/>
      <c r="D21" s="20"/>
    </row>
    <row r="22" spans="1:4" x14ac:dyDescent="0.25">
      <c r="A22" s="2"/>
      <c r="B22" s="20"/>
      <c r="C22" s="20"/>
      <c r="D22" s="20"/>
    </row>
    <row r="23" spans="1:4" x14ac:dyDescent="0.25">
      <c r="A23" s="2"/>
      <c r="B23" s="20"/>
      <c r="C23" s="20"/>
      <c r="D23" s="20"/>
    </row>
    <row r="24" spans="1:4" x14ac:dyDescent="0.25">
      <c r="A24" s="2"/>
      <c r="B24" s="20"/>
      <c r="C24" s="20"/>
      <c r="D24" s="20"/>
    </row>
    <row r="25" spans="1:4" x14ac:dyDescent="0.25">
      <c r="A25" s="2"/>
      <c r="B25" s="20"/>
      <c r="C25" s="20"/>
      <c r="D25" s="20"/>
    </row>
    <row r="26" spans="1:4" x14ac:dyDescent="0.25">
      <c r="A26" s="2"/>
      <c r="B26" s="20"/>
      <c r="C26" s="20"/>
      <c r="D26" s="20"/>
    </row>
    <row r="27" spans="1:4" x14ac:dyDescent="0.25">
      <c r="A27" s="2"/>
      <c r="B27" s="20"/>
      <c r="C27" s="20"/>
      <c r="D27" s="20"/>
    </row>
    <row r="28" spans="1:4" x14ac:dyDescent="0.25">
      <c r="A28" s="2"/>
      <c r="B28" s="20"/>
      <c r="C28" s="20"/>
      <c r="D28" s="20"/>
    </row>
    <row r="29" spans="1:4" x14ac:dyDescent="0.25">
      <c r="A29" s="2"/>
      <c r="B29" s="20"/>
      <c r="C29" s="20"/>
      <c r="D29" s="20"/>
    </row>
    <row r="30" spans="1:4" x14ac:dyDescent="0.25">
      <c r="A30" s="2"/>
      <c r="B30" s="20"/>
      <c r="C30" s="20"/>
      <c r="D30" s="20"/>
    </row>
    <row r="31" spans="1:4" x14ac:dyDescent="0.25">
      <c r="A31" s="2"/>
      <c r="B31" s="20"/>
      <c r="C31" s="20"/>
      <c r="D31" s="20"/>
    </row>
    <row r="32" spans="1:4" x14ac:dyDescent="0.25">
      <c r="A32" s="2"/>
      <c r="B32" s="20"/>
      <c r="C32" s="20"/>
      <c r="D32" s="20"/>
    </row>
    <row r="33" spans="1:4" ht="15.75" thickBot="1" x14ac:dyDescent="0.3">
      <c r="A33" s="2"/>
      <c r="B33" s="20"/>
      <c r="C33" s="20"/>
      <c r="D33" s="20"/>
    </row>
    <row r="34" spans="1:4" x14ac:dyDescent="0.25">
      <c r="A34" s="3" t="s">
        <v>397</v>
      </c>
      <c r="B34" s="94" t="s">
        <v>5</v>
      </c>
      <c r="C34" s="95" t="s">
        <v>151</v>
      </c>
      <c r="D34" s="95" t="s">
        <v>188</v>
      </c>
    </row>
    <row r="35" spans="1:4" x14ac:dyDescent="0.25">
      <c r="A35" s="23" t="s">
        <v>423</v>
      </c>
      <c r="B35" s="4" t="s">
        <v>6</v>
      </c>
      <c r="C35" s="4" t="s">
        <v>6</v>
      </c>
      <c r="D35" s="96" t="s">
        <v>175</v>
      </c>
    </row>
    <row r="36" spans="1:4" x14ac:dyDescent="0.25">
      <c r="A36" s="23" t="s">
        <v>374</v>
      </c>
      <c r="B36" s="4" t="s">
        <v>6</v>
      </c>
      <c r="C36" s="4" t="s">
        <v>6</v>
      </c>
      <c r="D36" s="96" t="s">
        <v>175</v>
      </c>
    </row>
    <row r="37" spans="1:4" x14ac:dyDescent="0.25">
      <c r="A37" s="23" t="s">
        <v>373</v>
      </c>
      <c r="B37" s="4" t="s">
        <v>6</v>
      </c>
      <c r="C37" s="4" t="s">
        <v>6</v>
      </c>
      <c r="D37" s="96" t="s">
        <v>175</v>
      </c>
    </row>
    <row r="38" spans="1:4" x14ac:dyDescent="0.25">
      <c r="A38" s="23" t="s">
        <v>372</v>
      </c>
      <c r="B38" s="4" t="s">
        <v>6</v>
      </c>
      <c r="C38" s="4" t="s">
        <v>6</v>
      </c>
      <c r="D38" s="96" t="s">
        <v>175</v>
      </c>
    </row>
    <row r="39" spans="1:4" x14ac:dyDescent="0.25">
      <c r="A39" s="23" t="s">
        <v>421</v>
      </c>
      <c r="B39" s="4" t="s">
        <v>6</v>
      </c>
      <c r="C39" s="96" t="s">
        <v>175</v>
      </c>
      <c r="D39" s="96" t="s">
        <v>175</v>
      </c>
    </row>
    <row r="40" spans="1:4" x14ac:dyDescent="0.25">
      <c r="A40" s="23" t="s">
        <v>371</v>
      </c>
      <c r="B40" s="4" t="s">
        <v>6</v>
      </c>
      <c r="C40" s="4" t="s">
        <v>6</v>
      </c>
      <c r="D40" s="96" t="s">
        <v>175</v>
      </c>
    </row>
    <row r="41" spans="1:4" x14ac:dyDescent="0.25">
      <c r="A41" s="23" t="s">
        <v>370</v>
      </c>
      <c r="B41" s="4" t="s">
        <v>6</v>
      </c>
      <c r="C41" s="4" t="s">
        <v>6</v>
      </c>
      <c r="D41" s="96" t="s">
        <v>175</v>
      </c>
    </row>
    <row r="42" spans="1:4" x14ac:dyDescent="0.25">
      <c r="A42" s="23" t="s">
        <v>369</v>
      </c>
      <c r="B42" s="4" t="s">
        <v>6</v>
      </c>
      <c r="C42" s="4" t="s">
        <v>6</v>
      </c>
      <c r="D42" s="96" t="s">
        <v>175</v>
      </c>
    </row>
    <row r="43" spans="1:4" ht="15.75" thickBot="1" x14ac:dyDescent="0.3">
      <c r="A43" s="26" t="s">
        <v>422</v>
      </c>
      <c r="B43" s="92" t="s">
        <v>6</v>
      </c>
      <c r="C43" s="92" t="s">
        <v>6</v>
      </c>
      <c r="D43" s="73" t="s">
        <v>175</v>
      </c>
    </row>
    <row r="44" spans="1:4" x14ac:dyDescent="0.25">
      <c r="A44" s="2" t="s">
        <v>6</v>
      </c>
      <c r="B44" s="10">
        <f>COUNTIF(B36:B43,"pass")</f>
        <v>8</v>
      </c>
      <c r="C44" s="10">
        <f>COUNTIF(C36:C43,"pass")</f>
        <v>7</v>
      </c>
      <c r="D44" s="10">
        <f t="shared" ref="D44" si="3">COUNTIF(D36:D43,"pass")</f>
        <v>0</v>
      </c>
    </row>
    <row r="45" spans="1:4" x14ac:dyDescent="0.25">
      <c r="A45" s="2" t="s">
        <v>143</v>
      </c>
      <c r="B45" s="5">
        <f>COUNTIF(B36:B43,"Ok")</f>
        <v>0</v>
      </c>
      <c r="C45" s="5">
        <f>COUNTIF(C36:C43,"Ok")</f>
        <v>0</v>
      </c>
      <c r="D45" s="5">
        <f t="shared" ref="D45" si="4">COUNTIF(D36:D43,"Ok")</f>
        <v>0</v>
      </c>
    </row>
    <row r="46" spans="1:4" x14ac:dyDescent="0.25">
      <c r="A46" s="2" t="s">
        <v>140</v>
      </c>
      <c r="B46" s="11">
        <f>COUNTIF(B36:B43,"workaround")</f>
        <v>0</v>
      </c>
      <c r="C46" s="11">
        <f>COUNTIF(C36:C43,"workaround")</f>
        <v>0</v>
      </c>
      <c r="D46" s="11">
        <f t="shared" ref="D46" si="5">COUNTIF(D36:D43,"workaround")</f>
        <v>0</v>
      </c>
    </row>
    <row r="47" spans="1:4" x14ac:dyDescent="0.25">
      <c r="A47" s="2" t="s">
        <v>7</v>
      </c>
      <c r="B47" s="12">
        <f>COUNTIF(B36:B43,"Fail")</f>
        <v>0</v>
      </c>
      <c r="C47" s="12">
        <f>COUNTIF(C36:C43,"Fail")</f>
        <v>0</v>
      </c>
      <c r="D47" s="12">
        <f t="shared" ref="D47" si="6">COUNTIF(D36:D43,"Fail")</f>
        <v>0</v>
      </c>
    </row>
    <row r="48" spans="1:4" x14ac:dyDescent="0.25">
      <c r="A48" s="2" t="s">
        <v>175</v>
      </c>
      <c r="B48" s="2">
        <f>COUNTIF(B36:B43,"unsupported")</f>
        <v>0</v>
      </c>
      <c r="C48" s="2">
        <f>COUNTIF(C36:C43,"unsupported")</f>
        <v>1</v>
      </c>
      <c r="D48" s="2">
        <f t="shared" ref="D48" si="7">COUNTIF(D36:D43,"unsupported")</f>
        <v>8</v>
      </c>
    </row>
    <row r="49" spans="1:4" x14ac:dyDescent="0.25">
      <c r="A49" s="2" t="s">
        <v>139</v>
      </c>
      <c r="B49" s="2">
        <f>B44+B47+B46+B48+B45</f>
        <v>8</v>
      </c>
      <c r="C49" s="2">
        <f>C44+C47+C46+C48+C45</f>
        <v>8</v>
      </c>
      <c r="D49" s="2">
        <f t="shared" ref="D49" si="8">D44+D47+D46+D48+D45</f>
        <v>8</v>
      </c>
    </row>
    <row r="50" spans="1:4" ht="15.75" thickBot="1" x14ac:dyDescent="0.3">
      <c r="A50" s="18" t="s">
        <v>8</v>
      </c>
      <c r="B50" s="6">
        <f>IF(B$49=0, 0,(B$44+B$45)/B$49)</f>
        <v>1</v>
      </c>
      <c r="C50" s="6">
        <f t="shared" ref="C50:D50" si="9">IF(C$49=0, 0,(C$44+C$45)/C$49)</f>
        <v>0.875</v>
      </c>
      <c r="D50" s="6">
        <f t="shared" si="9"/>
        <v>0</v>
      </c>
    </row>
    <row r="51" spans="1:4" ht="15.75" thickBot="1" x14ac:dyDescent="0.3">
      <c r="A51" s="2"/>
      <c r="B51" s="17"/>
      <c r="C51" s="17"/>
    </row>
    <row r="52" spans="1:4" x14ac:dyDescent="0.25">
      <c r="A52" s="3" t="s">
        <v>415</v>
      </c>
      <c r="B52" s="94" t="s">
        <v>5</v>
      </c>
      <c r="C52" s="95" t="s">
        <v>151</v>
      </c>
      <c r="D52" s="95" t="s">
        <v>188</v>
      </c>
    </row>
    <row r="53" spans="1:4" x14ac:dyDescent="0.25">
      <c r="A53" s="2" t="s">
        <v>376</v>
      </c>
      <c r="B53" s="4" t="s">
        <v>6</v>
      </c>
      <c r="C53" s="8" t="s">
        <v>7</v>
      </c>
      <c r="D53" s="96" t="s">
        <v>175</v>
      </c>
    </row>
    <row r="54" spans="1:4" x14ac:dyDescent="0.25">
      <c r="A54" s="2" t="s">
        <v>417</v>
      </c>
      <c r="B54" s="4" t="s">
        <v>6</v>
      </c>
      <c r="C54" s="4" t="s">
        <v>6</v>
      </c>
      <c r="D54" s="96" t="s">
        <v>175</v>
      </c>
    </row>
    <row r="55" spans="1:4" x14ac:dyDescent="0.25">
      <c r="A55" s="2" t="s">
        <v>418</v>
      </c>
      <c r="B55" s="4" t="s">
        <v>6</v>
      </c>
      <c r="C55" s="4" t="s">
        <v>6</v>
      </c>
      <c r="D55" s="96" t="s">
        <v>175</v>
      </c>
    </row>
    <row r="56" spans="1:4" x14ac:dyDescent="0.25">
      <c r="A56" s="2" t="s">
        <v>419</v>
      </c>
      <c r="B56" s="4" t="s">
        <v>6</v>
      </c>
      <c r="C56" s="8" t="s">
        <v>7</v>
      </c>
      <c r="D56" s="96" t="s">
        <v>175</v>
      </c>
    </row>
    <row r="57" spans="1:4" x14ac:dyDescent="0.25">
      <c r="A57" s="2" t="s">
        <v>267</v>
      </c>
      <c r="B57" s="4" t="s">
        <v>6</v>
      </c>
      <c r="C57" s="8" t="s">
        <v>7</v>
      </c>
      <c r="D57" s="96" t="s">
        <v>175</v>
      </c>
    </row>
    <row r="58" spans="1:4" x14ac:dyDescent="0.25">
      <c r="A58" s="2" t="s">
        <v>247</v>
      </c>
      <c r="B58" s="4" t="s">
        <v>6</v>
      </c>
      <c r="C58" s="4" t="s">
        <v>6</v>
      </c>
      <c r="D58" s="96" t="s">
        <v>175</v>
      </c>
    </row>
    <row r="59" spans="1:4" x14ac:dyDescent="0.25">
      <c r="A59" s="23" t="s">
        <v>420</v>
      </c>
      <c r="B59" s="4" t="s">
        <v>6</v>
      </c>
      <c r="C59" s="4" t="s">
        <v>6</v>
      </c>
      <c r="D59" s="4" t="s">
        <v>6</v>
      </c>
    </row>
    <row r="60" spans="1:4" ht="15.75" thickBot="1" x14ac:dyDescent="0.3">
      <c r="A60" s="14" t="s">
        <v>342</v>
      </c>
      <c r="B60" s="92" t="s">
        <v>6</v>
      </c>
      <c r="C60" s="92" t="s">
        <v>6</v>
      </c>
      <c r="D60" s="73" t="s">
        <v>175</v>
      </c>
    </row>
    <row r="61" spans="1:4" x14ac:dyDescent="0.25">
      <c r="A61" s="2" t="s">
        <v>6</v>
      </c>
      <c r="B61" s="84">
        <f>COUNTIF(B53:B60,"pass")</f>
        <v>8</v>
      </c>
      <c r="C61" s="84">
        <f t="shared" ref="C61:D61" si="10">COUNTIF(C53:C60,"pass")</f>
        <v>5</v>
      </c>
      <c r="D61" s="84">
        <f t="shared" si="10"/>
        <v>1</v>
      </c>
    </row>
    <row r="62" spans="1:4" x14ac:dyDescent="0.25">
      <c r="A62" s="2" t="s">
        <v>143</v>
      </c>
      <c r="B62" s="35">
        <f>COUNTIF(B53:B60,"Ok")</f>
        <v>0</v>
      </c>
      <c r="C62" s="35">
        <f t="shared" ref="C62:D62" si="11">COUNTIF(C53:C60,"Ok")</f>
        <v>0</v>
      </c>
      <c r="D62" s="35">
        <f t="shared" si="11"/>
        <v>0</v>
      </c>
    </row>
    <row r="63" spans="1:4" x14ac:dyDescent="0.25">
      <c r="A63" s="2" t="s">
        <v>140</v>
      </c>
      <c r="B63" s="85">
        <f>COUNTIF(B53:B60,"workaround")</f>
        <v>0</v>
      </c>
      <c r="C63" s="85">
        <f t="shared" ref="C63:D63" si="12">COUNTIF(C53:C60,"workaround")</f>
        <v>0</v>
      </c>
      <c r="D63" s="85">
        <f t="shared" si="12"/>
        <v>0</v>
      </c>
    </row>
    <row r="64" spans="1:4" x14ac:dyDescent="0.25">
      <c r="A64" s="2" t="s">
        <v>7</v>
      </c>
      <c r="B64" s="86">
        <f>COUNTIF(B53:B60,"Fail")</f>
        <v>0</v>
      </c>
      <c r="C64" s="86">
        <f t="shared" ref="C64:D64" si="13">COUNTIF(C53:C60,"Fail")</f>
        <v>3</v>
      </c>
      <c r="D64" s="86">
        <f t="shared" si="13"/>
        <v>0</v>
      </c>
    </row>
    <row r="65" spans="1:4" x14ac:dyDescent="0.25">
      <c r="A65" s="2" t="s">
        <v>175</v>
      </c>
      <c r="B65" s="96">
        <f>COUNTIF(B53:B60,"unsupported")</f>
        <v>0</v>
      </c>
      <c r="C65" s="96">
        <f t="shared" ref="C65:D65" si="14">COUNTIF(C53:C60,"unsupported")</f>
        <v>0</v>
      </c>
      <c r="D65" s="96">
        <f t="shared" si="14"/>
        <v>7</v>
      </c>
    </row>
    <row r="66" spans="1:4" x14ac:dyDescent="0.25">
      <c r="A66" s="2" t="s">
        <v>139</v>
      </c>
      <c r="B66" s="96">
        <f t="shared" ref="B66:D66" si="15">B61+B64+B63+B65+B62</f>
        <v>8</v>
      </c>
      <c r="C66" s="96">
        <f t="shared" si="15"/>
        <v>8</v>
      </c>
      <c r="D66" s="96">
        <f t="shared" si="15"/>
        <v>8</v>
      </c>
    </row>
    <row r="67" spans="1:4" ht="15.75" thickBot="1" x14ac:dyDescent="0.3">
      <c r="A67" s="18" t="s">
        <v>8</v>
      </c>
      <c r="B67" s="87">
        <f>IF(B$66=0, 0,(B$61+B$62)/B$66)</f>
        <v>1</v>
      </c>
      <c r="C67" s="87">
        <f t="shared" ref="C67:D67" si="16">IF(C$86=0, 0,(C$81+C$82)/C$86)</f>
        <v>0.90909090909090906</v>
      </c>
      <c r="D67" s="87">
        <f t="shared" si="16"/>
        <v>0.72727272727272729</v>
      </c>
    </row>
    <row r="68" spans="1:4" ht="15.75" thickBot="1" x14ac:dyDescent="0.3">
      <c r="A68" s="2"/>
      <c r="B68" s="20"/>
      <c r="C68" s="20"/>
      <c r="D68" s="20"/>
    </row>
    <row r="69" spans="1:4" x14ac:dyDescent="0.25">
      <c r="A69" s="3" t="s">
        <v>332</v>
      </c>
      <c r="B69" s="94" t="s">
        <v>5</v>
      </c>
      <c r="C69" s="95" t="s">
        <v>151</v>
      </c>
      <c r="D69" s="95" t="s">
        <v>188</v>
      </c>
    </row>
    <row r="70" spans="1:4" x14ac:dyDescent="0.25">
      <c r="A70" s="2" t="s">
        <v>205</v>
      </c>
      <c r="B70" s="4" t="s">
        <v>6</v>
      </c>
      <c r="C70" s="4" t="s">
        <v>6</v>
      </c>
      <c r="D70" s="4" t="s">
        <v>6</v>
      </c>
    </row>
    <row r="71" spans="1:4" x14ac:dyDescent="0.25">
      <c r="A71" s="2" t="s">
        <v>377</v>
      </c>
      <c r="B71" s="4" t="s">
        <v>6</v>
      </c>
      <c r="C71" s="4" t="s">
        <v>6</v>
      </c>
      <c r="D71" s="4" t="s">
        <v>6</v>
      </c>
    </row>
    <row r="72" spans="1:4" x14ac:dyDescent="0.25">
      <c r="A72" s="2" t="s">
        <v>290</v>
      </c>
      <c r="B72" s="4" t="s">
        <v>6</v>
      </c>
      <c r="C72" s="4" t="s">
        <v>6</v>
      </c>
      <c r="D72" s="4" t="s">
        <v>6</v>
      </c>
    </row>
    <row r="73" spans="1:4" x14ac:dyDescent="0.25">
      <c r="A73" s="2" t="s">
        <v>376</v>
      </c>
      <c r="B73" s="4" t="s">
        <v>6</v>
      </c>
      <c r="C73" s="4" t="s">
        <v>6</v>
      </c>
      <c r="D73" s="96" t="s">
        <v>175</v>
      </c>
    </row>
    <row r="74" spans="1:4" x14ac:dyDescent="0.25">
      <c r="A74" s="23" t="s">
        <v>424</v>
      </c>
      <c r="B74" s="4" t="s">
        <v>6</v>
      </c>
      <c r="C74" s="4" t="s">
        <v>6</v>
      </c>
      <c r="D74" s="4" t="s">
        <v>6</v>
      </c>
    </row>
    <row r="75" spans="1:4" x14ac:dyDescent="0.25">
      <c r="A75" s="2" t="s">
        <v>375</v>
      </c>
      <c r="B75" s="4" t="s">
        <v>6</v>
      </c>
      <c r="C75" s="4" t="s">
        <v>6</v>
      </c>
      <c r="D75" s="4" t="s">
        <v>6</v>
      </c>
    </row>
    <row r="76" spans="1:4" x14ac:dyDescent="0.25">
      <c r="A76" s="2" t="s">
        <v>210</v>
      </c>
      <c r="B76" s="4" t="s">
        <v>6</v>
      </c>
      <c r="C76" s="4" t="s">
        <v>6</v>
      </c>
      <c r="D76" s="8" t="s">
        <v>7</v>
      </c>
    </row>
    <row r="77" spans="1:4" x14ac:dyDescent="0.25">
      <c r="A77" s="23" t="s">
        <v>246</v>
      </c>
      <c r="B77" s="4" t="s">
        <v>6</v>
      </c>
      <c r="C77" s="4" t="s">
        <v>6</v>
      </c>
      <c r="D77" s="4" t="s">
        <v>6</v>
      </c>
    </row>
    <row r="78" spans="1:4" x14ac:dyDescent="0.25">
      <c r="A78" s="2" t="s">
        <v>278</v>
      </c>
      <c r="B78" s="4" t="s">
        <v>6</v>
      </c>
      <c r="C78" s="4" t="s">
        <v>6</v>
      </c>
      <c r="D78" s="4" t="s">
        <v>6</v>
      </c>
    </row>
    <row r="79" spans="1:4" x14ac:dyDescent="0.25">
      <c r="A79" s="2" t="s">
        <v>232</v>
      </c>
      <c r="B79" s="4" t="s">
        <v>6</v>
      </c>
      <c r="C79" s="8" t="s">
        <v>7</v>
      </c>
      <c r="D79" s="8" t="s">
        <v>7</v>
      </c>
    </row>
    <row r="80" spans="1:4" x14ac:dyDescent="0.25">
      <c r="A80" s="15" t="s">
        <v>333</v>
      </c>
      <c r="B80" s="21" t="s">
        <v>6</v>
      </c>
      <c r="C80" s="21" t="s">
        <v>6</v>
      </c>
      <c r="D80" s="21" t="s">
        <v>6</v>
      </c>
    </row>
    <row r="81" spans="1:4" x14ac:dyDescent="0.25">
      <c r="A81" s="2" t="s">
        <v>6</v>
      </c>
      <c r="B81" s="84">
        <f t="shared" ref="B81:C81" si="17">COUNTIF(B70:B80,"pass")</f>
        <v>11</v>
      </c>
      <c r="C81" s="84">
        <f t="shared" si="17"/>
        <v>10</v>
      </c>
      <c r="D81" s="84">
        <f>COUNTIF(D70:D80,"pass")</f>
        <v>8</v>
      </c>
    </row>
    <row r="82" spans="1:4" x14ac:dyDescent="0.25">
      <c r="A82" s="2" t="s">
        <v>143</v>
      </c>
      <c r="B82" s="35">
        <f t="shared" ref="B82:C82" si="18">COUNTIF(B70:B80,"Ok")</f>
        <v>0</v>
      </c>
      <c r="C82" s="35">
        <f t="shared" si="18"/>
        <v>0</v>
      </c>
      <c r="D82" s="35">
        <f>COUNTIF(D70:D80,"Ok")</f>
        <v>0</v>
      </c>
    </row>
    <row r="83" spans="1:4" x14ac:dyDescent="0.25">
      <c r="A83" s="2" t="s">
        <v>140</v>
      </c>
      <c r="B83" s="85">
        <f t="shared" ref="B83:C83" si="19">COUNTIF(B70:B80,"workaround")</f>
        <v>0</v>
      </c>
      <c r="C83" s="85">
        <f t="shared" si="19"/>
        <v>0</v>
      </c>
      <c r="D83" s="85">
        <f>COUNTIF(D70:D80,"workaround")</f>
        <v>0</v>
      </c>
    </row>
    <row r="84" spans="1:4" x14ac:dyDescent="0.25">
      <c r="A84" s="2" t="s">
        <v>7</v>
      </c>
      <c r="B84" s="86">
        <f t="shared" ref="B84:C84" si="20">COUNTIF(B70:B80,"Fail")</f>
        <v>0</v>
      </c>
      <c r="C84" s="86">
        <f t="shared" si="20"/>
        <v>1</v>
      </c>
      <c r="D84" s="86">
        <f>COUNTIF(D70:D80,"Fail")</f>
        <v>2</v>
      </c>
    </row>
    <row r="85" spans="1:4" x14ac:dyDescent="0.25">
      <c r="A85" s="2" t="s">
        <v>175</v>
      </c>
      <c r="B85" s="96">
        <f t="shared" ref="B85:C85" si="21">COUNTIF(B70:B80,"unsupported")</f>
        <v>0</v>
      </c>
      <c r="C85" s="96">
        <f t="shared" si="21"/>
        <v>0</v>
      </c>
      <c r="D85" s="96">
        <f>COUNTIF(D70:D80,"unsupported")</f>
        <v>1</v>
      </c>
    </row>
    <row r="86" spans="1:4" x14ac:dyDescent="0.25">
      <c r="A86" s="2" t="s">
        <v>139</v>
      </c>
      <c r="B86" s="96">
        <f t="shared" ref="B86:C86" si="22">B81+B84+B83+B85+B82</f>
        <v>11</v>
      </c>
      <c r="C86" s="96">
        <f t="shared" si="22"/>
        <v>11</v>
      </c>
      <c r="D86" s="96">
        <f>D81+D84+D83+D85+D82</f>
        <v>11</v>
      </c>
    </row>
    <row r="87" spans="1:4" ht="15.75" thickBot="1" x14ac:dyDescent="0.3">
      <c r="A87" s="18" t="s">
        <v>8</v>
      </c>
      <c r="B87" s="87">
        <f>IF(B$86=0, 0,(B$81+B$82)/B$86)</f>
        <v>1</v>
      </c>
      <c r="C87" s="87">
        <f t="shared" ref="C87:D87" si="23">IF(C$86=0, 0,(C$81+C$82)/C$86)</f>
        <v>0.90909090909090906</v>
      </c>
      <c r="D87" s="87">
        <f t="shared" si="23"/>
        <v>0.72727272727272729</v>
      </c>
    </row>
    <row r="88" spans="1:4" ht="15.75" thickBot="1" x14ac:dyDescent="0.3">
      <c r="A88" s="2"/>
      <c r="B88" s="17"/>
      <c r="C88" s="17"/>
    </row>
    <row r="89" spans="1:4" x14ac:dyDescent="0.25">
      <c r="A89" s="3" t="s">
        <v>128</v>
      </c>
      <c r="B89" s="94" t="s">
        <v>5</v>
      </c>
      <c r="C89" s="95" t="s">
        <v>151</v>
      </c>
      <c r="D89" s="95" t="s">
        <v>188</v>
      </c>
    </row>
    <row r="90" spans="1:4" x14ac:dyDescent="0.25">
      <c r="A90" s="2" t="s">
        <v>205</v>
      </c>
      <c r="B90" s="4" t="s">
        <v>6</v>
      </c>
      <c r="C90" s="4" t="s">
        <v>6</v>
      </c>
      <c r="D90" s="8" t="s">
        <v>7</v>
      </c>
    </row>
    <row r="91" spans="1:4" x14ac:dyDescent="0.25">
      <c r="A91" s="23" t="s">
        <v>376</v>
      </c>
      <c r="B91" s="4" t="s">
        <v>6</v>
      </c>
      <c r="C91" s="4" t="s">
        <v>6</v>
      </c>
      <c r="D91" s="4" t="s">
        <v>6</v>
      </c>
    </row>
    <row r="92" spans="1:4" x14ac:dyDescent="0.25">
      <c r="A92" s="2" t="s">
        <v>206</v>
      </c>
      <c r="B92" s="4" t="s">
        <v>6</v>
      </c>
      <c r="C92" s="4" t="s">
        <v>6</v>
      </c>
      <c r="D92" s="4" t="s">
        <v>6</v>
      </c>
    </row>
    <row r="93" spans="1:4" x14ac:dyDescent="0.25">
      <c r="A93" s="2" t="s">
        <v>361</v>
      </c>
      <c r="B93" s="4" t="s">
        <v>6</v>
      </c>
      <c r="C93" s="4" t="s">
        <v>6</v>
      </c>
      <c r="D93" s="4" t="s">
        <v>6</v>
      </c>
    </row>
    <row r="94" spans="1:4" x14ac:dyDescent="0.25">
      <c r="A94" s="2" t="s">
        <v>207</v>
      </c>
      <c r="B94" s="4" t="s">
        <v>6</v>
      </c>
      <c r="C94" s="4" t="s">
        <v>6</v>
      </c>
      <c r="D94" s="4" t="s">
        <v>6</v>
      </c>
    </row>
    <row r="95" spans="1:4" x14ac:dyDescent="0.25">
      <c r="A95" s="23" t="s">
        <v>378</v>
      </c>
      <c r="B95" s="4" t="s">
        <v>6</v>
      </c>
      <c r="C95" s="4" t="s">
        <v>6</v>
      </c>
      <c r="D95" s="4" t="s">
        <v>6</v>
      </c>
    </row>
    <row r="96" spans="1:4" x14ac:dyDescent="0.25">
      <c r="A96" s="2" t="s">
        <v>425</v>
      </c>
      <c r="B96" s="4" t="s">
        <v>6</v>
      </c>
      <c r="C96" s="4" t="s">
        <v>6</v>
      </c>
      <c r="D96" s="4" t="s">
        <v>6</v>
      </c>
    </row>
    <row r="97" spans="1:4" x14ac:dyDescent="0.25">
      <c r="A97" s="2" t="s">
        <v>375</v>
      </c>
      <c r="B97" s="4" t="s">
        <v>6</v>
      </c>
      <c r="C97" s="4" t="s">
        <v>6</v>
      </c>
      <c r="D97" s="4" t="s">
        <v>6</v>
      </c>
    </row>
    <row r="98" spans="1:4" x14ac:dyDescent="0.25">
      <c r="A98" s="2" t="s">
        <v>208</v>
      </c>
      <c r="B98" s="4" t="s">
        <v>6</v>
      </c>
      <c r="C98" s="4" t="s">
        <v>6</v>
      </c>
      <c r="D98" s="8" t="s">
        <v>7</v>
      </c>
    </row>
    <row r="99" spans="1:4" x14ac:dyDescent="0.25">
      <c r="A99" s="2" t="s">
        <v>209</v>
      </c>
      <c r="B99" s="4" t="s">
        <v>6</v>
      </c>
      <c r="C99" s="4" t="s">
        <v>6</v>
      </c>
      <c r="D99" s="4" t="s">
        <v>6</v>
      </c>
    </row>
    <row r="100" spans="1:4" x14ac:dyDescent="0.25">
      <c r="A100" s="2" t="s">
        <v>210</v>
      </c>
      <c r="B100" s="4" t="s">
        <v>6</v>
      </c>
      <c r="C100" s="4" t="s">
        <v>6</v>
      </c>
      <c r="D100" s="4" t="s">
        <v>6</v>
      </c>
    </row>
    <row r="101" spans="1:4" x14ac:dyDescent="0.25">
      <c r="A101" s="2" t="s">
        <v>211</v>
      </c>
      <c r="B101" s="4" t="s">
        <v>6</v>
      </c>
      <c r="C101" s="4" t="s">
        <v>6</v>
      </c>
      <c r="D101" s="4" t="s">
        <v>6</v>
      </c>
    </row>
    <row r="102" spans="1:4" x14ac:dyDescent="0.25">
      <c r="A102" s="2" t="s">
        <v>212</v>
      </c>
      <c r="B102" s="4" t="s">
        <v>6</v>
      </c>
      <c r="C102" s="4" t="s">
        <v>6</v>
      </c>
      <c r="D102" s="4" t="s">
        <v>6</v>
      </c>
    </row>
    <row r="103" spans="1:4" x14ac:dyDescent="0.25">
      <c r="A103" s="2" t="s">
        <v>213</v>
      </c>
      <c r="B103" s="4" t="s">
        <v>6</v>
      </c>
      <c r="C103" s="4" t="s">
        <v>6</v>
      </c>
      <c r="D103" s="4" t="s">
        <v>6</v>
      </c>
    </row>
    <row r="104" spans="1:4" x14ac:dyDescent="0.25">
      <c r="A104" s="2" t="s">
        <v>214</v>
      </c>
      <c r="B104" s="4" t="s">
        <v>6</v>
      </c>
      <c r="C104" s="4" t="s">
        <v>6</v>
      </c>
      <c r="D104" s="4" t="s">
        <v>6</v>
      </c>
    </row>
    <row r="105" spans="1:4" x14ac:dyDescent="0.25">
      <c r="A105" s="23" t="s">
        <v>247</v>
      </c>
      <c r="B105" s="4" t="s">
        <v>6</v>
      </c>
      <c r="C105" s="4" t="s">
        <v>6</v>
      </c>
      <c r="D105" s="4" t="s">
        <v>6</v>
      </c>
    </row>
    <row r="106" spans="1:4" x14ac:dyDescent="0.25">
      <c r="A106" s="23" t="s">
        <v>246</v>
      </c>
      <c r="B106" s="4" t="s">
        <v>6</v>
      </c>
      <c r="C106" s="4" t="s">
        <v>6</v>
      </c>
      <c r="D106" s="4" t="s">
        <v>6</v>
      </c>
    </row>
    <row r="107" spans="1:4" x14ac:dyDescent="0.25">
      <c r="A107" s="2" t="s">
        <v>215</v>
      </c>
      <c r="B107" s="4" t="s">
        <v>6</v>
      </c>
      <c r="C107" s="4" t="s">
        <v>6</v>
      </c>
      <c r="D107" s="4" t="s">
        <v>6</v>
      </c>
    </row>
    <row r="108" spans="1:4" x14ac:dyDescent="0.25">
      <c r="A108" s="2" t="s">
        <v>216</v>
      </c>
      <c r="B108" s="4" t="s">
        <v>6</v>
      </c>
      <c r="C108" s="4" t="s">
        <v>6</v>
      </c>
      <c r="D108" s="4" t="s">
        <v>6</v>
      </c>
    </row>
    <row r="109" spans="1:4" x14ac:dyDescent="0.25">
      <c r="A109" s="2" t="s">
        <v>217</v>
      </c>
      <c r="B109" s="4" t="s">
        <v>6</v>
      </c>
      <c r="C109" s="4" t="s">
        <v>6</v>
      </c>
      <c r="D109" s="4" t="s">
        <v>6</v>
      </c>
    </row>
    <row r="110" spans="1:4" x14ac:dyDescent="0.25">
      <c r="A110" s="15" t="s">
        <v>218</v>
      </c>
      <c r="B110" s="21" t="s">
        <v>6</v>
      </c>
      <c r="C110" s="21" t="s">
        <v>6</v>
      </c>
      <c r="D110" s="54" t="s">
        <v>7</v>
      </c>
    </row>
    <row r="111" spans="1:4" x14ac:dyDescent="0.25">
      <c r="A111" s="2" t="s">
        <v>6</v>
      </c>
      <c r="B111" s="84">
        <f>COUNTIF(B90:B110,"pass")</f>
        <v>21</v>
      </c>
      <c r="C111" s="84">
        <f>COUNTIF(C90:C110,"pass")</f>
        <v>21</v>
      </c>
      <c r="D111" s="84">
        <f>COUNTIF(D90:D110,"pass")</f>
        <v>18</v>
      </c>
    </row>
    <row r="112" spans="1:4" x14ac:dyDescent="0.25">
      <c r="A112" s="2" t="s">
        <v>143</v>
      </c>
      <c r="B112" s="35">
        <f>COUNTIF(B90:B110,"Ok")</f>
        <v>0</v>
      </c>
      <c r="C112" s="35">
        <f>COUNTIF(C90:C110,"Ok")</f>
        <v>0</v>
      </c>
      <c r="D112" s="35">
        <f>COUNTIF(D90:D110,"Ok")</f>
        <v>0</v>
      </c>
    </row>
    <row r="113" spans="1:4" x14ac:dyDescent="0.25">
      <c r="A113" s="2" t="s">
        <v>140</v>
      </c>
      <c r="B113" s="85">
        <f>COUNTIF(B90:B110,"workaround")</f>
        <v>0</v>
      </c>
      <c r="C113" s="85">
        <f>COUNTIF(C90:C110,"workaround")</f>
        <v>0</v>
      </c>
      <c r="D113" s="85">
        <f>COUNTIF(D90:D110,"workaround")</f>
        <v>0</v>
      </c>
    </row>
    <row r="114" spans="1:4" x14ac:dyDescent="0.25">
      <c r="A114" s="2" t="s">
        <v>7</v>
      </c>
      <c r="B114" s="86">
        <f>COUNTIF(B90:B110,"Fail")</f>
        <v>0</v>
      </c>
      <c r="C114" s="86">
        <f>COUNTIF(C90:C110,"Fail")</f>
        <v>0</v>
      </c>
      <c r="D114" s="86">
        <f>COUNTIF(D90:D110,"Fail")</f>
        <v>3</v>
      </c>
    </row>
    <row r="115" spans="1:4" x14ac:dyDescent="0.25">
      <c r="A115" s="2" t="s">
        <v>175</v>
      </c>
      <c r="B115" s="96">
        <f>COUNT(B90:B110,"Untested")</f>
        <v>0</v>
      </c>
      <c r="C115" s="96">
        <f>COUNTIF(C90:C110,"unsupported")</f>
        <v>0</v>
      </c>
      <c r="D115" s="96">
        <f>COUNT(D90:D110,"Untested")</f>
        <v>0</v>
      </c>
    </row>
    <row r="116" spans="1:4" x14ac:dyDescent="0.25">
      <c r="A116" s="2" t="s">
        <v>139</v>
      </c>
      <c r="B116" s="96">
        <f>B111+B114+B113+B115+B112</f>
        <v>21</v>
      </c>
      <c r="C116" s="96">
        <f>C111+C114+C113+C115+C112</f>
        <v>21</v>
      </c>
      <c r="D116" s="96">
        <f>D111+D114+D113+D115+D112</f>
        <v>21</v>
      </c>
    </row>
    <row r="117" spans="1:4" ht="15.75" thickBot="1" x14ac:dyDescent="0.3">
      <c r="A117" s="18" t="s">
        <v>8</v>
      </c>
      <c r="B117" s="87">
        <f>IF(B$116=0, 0,(B$111+B$112)/B$116)</f>
        <v>1</v>
      </c>
      <c r="C117" s="87">
        <f>IF(C$116=0, 0,(C$111+C$112)/C$116)</f>
        <v>1</v>
      </c>
      <c r="D117" s="87">
        <f>IF(D$116=0, 0,(D$111+D$112)/D$116)</f>
        <v>0.8571428571428571</v>
      </c>
    </row>
    <row r="118" spans="1:4" ht="15.75" thickBot="1" x14ac:dyDescent="0.3">
      <c r="A118" s="2"/>
      <c r="B118" s="20"/>
      <c r="C118" s="20"/>
      <c r="D118" s="20"/>
    </row>
    <row r="119" spans="1:4" x14ac:dyDescent="0.25">
      <c r="A119" s="3" t="s">
        <v>102</v>
      </c>
      <c r="B119" s="94" t="s">
        <v>5</v>
      </c>
      <c r="C119" s="95" t="s">
        <v>151</v>
      </c>
      <c r="D119" s="95" t="s">
        <v>188</v>
      </c>
    </row>
    <row r="120" spans="1:4" x14ac:dyDescent="0.25">
      <c r="A120" s="2" t="s">
        <v>205</v>
      </c>
      <c r="B120" s="4" t="s">
        <v>6</v>
      </c>
      <c r="C120" s="4" t="s">
        <v>6</v>
      </c>
      <c r="D120" s="4" t="s">
        <v>6</v>
      </c>
    </row>
    <row r="121" spans="1:4" x14ac:dyDescent="0.25">
      <c r="A121" s="2" t="s">
        <v>219</v>
      </c>
      <c r="B121" s="4" t="s">
        <v>6</v>
      </c>
      <c r="C121" s="4" t="s">
        <v>6</v>
      </c>
      <c r="D121" s="4" t="s">
        <v>6</v>
      </c>
    </row>
    <row r="122" spans="1:4" x14ac:dyDescent="0.25">
      <c r="A122" s="23" t="s">
        <v>376</v>
      </c>
      <c r="B122" s="4" t="s">
        <v>6</v>
      </c>
      <c r="C122" s="4" t="s">
        <v>6</v>
      </c>
      <c r="D122" s="4" t="s">
        <v>6</v>
      </c>
    </row>
    <row r="123" spans="1:4" x14ac:dyDescent="0.25">
      <c r="A123" s="2" t="s">
        <v>220</v>
      </c>
      <c r="B123" s="4" t="s">
        <v>6</v>
      </c>
      <c r="C123" s="4" t="s">
        <v>6</v>
      </c>
      <c r="D123" s="4" t="s">
        <v>6</v>
      </c>
    </row>
    <row r="124" spans="1:4" x14ac:dyDescent="0.25">
      <c r="A124" s="2" t="s">
        <v>221</v>
      </c>
      <c r="B124" s="4" t="s">
        <v>6</v>
      </c>
      <c r="C124" s="4" t="s">
        <v>6</v>
      </c>
      <c r="D124" s="4" t="s">
        <v>6</v>
      </c>
    </row>
    <row r="125" spans="1:4" x14ac:dyDescent="0.25">
      <c r="A125" s="2" t="s">
        <v>222</v>
      </c>
      <c r="B125" s="4" t="s">
        <v>6</v>
      </c>
      <c r="C125" s="4" t="s">
        <v>6</v>
      </c>
      <c r="D125" s="4" t="s">
        <v>6</v>
      </c>
    </row>
    <row r="126" spans="1:4" x14ac:dyDescent="0.25">
      <c r="A126" s="2" t="s">
        <v>223</v>
      </c>
      <c r="B126" s="4" t="s">
        <v>6</v>
      </c>
      <c r="C126" s="4" t="s">
        <v>6</v>
      </c>
      <c r="D126" s="4" t="s">
        <v>6</v>
      </c>
    </row>
    <row r="127" spans="1:4" x14ac:dyDescent="0.25">
      <c r="A127" s="2" t="s">
        <v>224</v>
      </c>
      <c r="B127" s="4" t="s">
        <v>6</v>
      </c>
      <c r="C127" s="4" t="s">
        <v>6</v>
      </c>
      <c r="D127" s="4" t="s">
        <v>6</v>
      </c>
    </row>
    <row r="128" spans="1:4" x14ac:dyDescent="0.25">
      <c r="A128" s="2" t="s">
        <v>225</v>
      </c>
      <c r="B128" s="4" t="s">
        <v>6</v>
      </c>
      <c r="C128" s="4" t="s">
        <v>6</v>
      </c>
      <c r="D128" s="4" t="s">
        <v>6</v>
      </c>
    </row>
    <row r="129" spans="1:4" x14ac:dyDescent="0.25">
      <c r="A129" s="2" t="s">
        <v>209</v>
      </c>
      <c r="B129" s="4" t="s">
        <v>6</v>
      </c>
      <c r="C129" s="4" t="s">
        <v>6</v>
      </c>
      <c r="D129" s="4" t="s">
        <v>6</v>
      </c>
    </row>
    <row r="130" spans="1:4" x14ac:dyDescent="0.25">
      <c r="A130" s="2" t="s">
        <v>226</v>
      </c>
      <c r="B130" s="4" t="s">
        <v>6</v>
      </c>
      <c r="C130" s="4" t="s">
        <v>6</v>
      </c>
      <c r="D130" s="4" t="s">
        <v>6</v>
      </c>
    </row>
    <row r="131" spans="1:4" x14ac:dyDescent="0.25">
      <c r="A131" s="2" t="s">
        <v>210</v>
      </c>
      <c r="B131" s="4" t="s">
        <v>6</v>
      </c>
      <c r="C131" s="4" t="s">
        <v>6</v>
      </c>
      <c r="D131" s="4" t="s">
        <v>6</v>
      </c>
    </row>
    <row r="132" spans="1:4" x14ac:dyDescent="0.25">
      <c r="A132" s="2" t="s">
        <v>227</v>
      </c>
      <c r="B132" s="4" t="s">
        <v>6</v>
      </c>
      <c r="C132" s="4" t="s">
        <v>6</v>
      </c>
      <c r="D132" s="4" t="s">
        <v>6</v>
      </c>
    </row>
    <row r="133" spans="1:4" x14ac:dyDescent="0.25">
      <c r="A133" s="2" t="s">
        <v>228</v>
      </c>
      <c r="B133" s="4" t="s">
        <v>6</v>
      </c>
      <c r="C133" s="4" t="s">
        <v>6</v>
      </c>
      <c r="D133" s="4" t="s">
        <v>6</v>
      </c>
    </row>
    <row r="134" spans="1:4" x14ac:dyDescent="0.25">
      <c r="A134" s="2" t="s">
        <v>229</v>
      </c>
      <c r="B134" s="4" t="s">
        <v>6</v>
      </c>
      <c r="C134" s="8" t="s">
        <v>7</v>
      </c>
      <c r="D134" s="4" t="s">
        <v>6</v>
      </c>
    </row>
    <row r="135" spans="1:4" x14ac:dyDescent="0.25">
      <c r="A135" s="2" t="s">
        <v>230</v>
      </c>
      <c r="B135" s="4" t="s">
        <v>6</v>
      </c>
      <c r="C135" s="8" t="s">
        <v>7</v>
      </c>
      <c r="D135" s="8" t="s">
        <v>7</v>
      </c>
    </row>
    <row r="136" spans="1:4" x14ac:dyDescent="0.25">
      <c r="A136" s="2" t="s">
        <v>295</v>
      </c>
      <c r="B136" s="4" t="s">
        <v>6</v>
      </c>
      <c r="C136" s="4" t="s">
        <v>6</v>
      </c>
      <c r="D136" s="4" t="s">
        <v>6</v>
      </c>
    </row>
    <row r="137" spans="1:4" x14ac:dyDescent="0.25">
      <c r="A137" s="2" t="s">
        <v>231</v>
      </c>
      <c r="B137" s="4" t="s">
        <v>6</v>
      </c>
      <c r="C137" s="4" t="s">
        <v>6</v>
      </c>
      <c r="D137" s="4" t="s">
        <v>6</v>
      </c>
    </row>
    <row r="138" spans="1:4" x14ac:dyDescent="0.25">
      <c r="A138" s="2" t="s">
        <v>326</v>
      </c>
      <c r="B138" s="4" t="s">
        <v>6</v>
      </c>
      <c r="C138" s="4" t="s">
        <v>6</v>
      </c>
      <c r="D138" s="4" t="s">
        <v>6</v>
      </c>
    </row>
    <row r="139" spans="1:4" x14ac:dyDescent="0.25">
      <c r="A139" s="2" t="s">
        <v>232</v>
      </c>
      <c r="B139" s="4" t="s">
        <v>6</v>
      </c>
      <c r="C139" s="4" t="s">
        <v>6</v>
      </c>
      <c r="D139" s="4" t="s">
        <v>6</v>
      </c>
    </row>
    <row r="140" spans="1:4" x14ac:dyDescent="0.25">
      <c r="A140" s="2" t="s">
        <v>233</v>
      </c>
      <c r="B140" s="4" t="s">
        <v>6</v>
      </c>
      <c r="C140" s="8" t="s">
        <v>7</v>
      </c>
      <c r="D140" s="4" t="s">
        <v>6</v>
      </c>
    </row>
    <row r="141" spans="1:4" x14ac:dyDescent="0.25">
      <c r="A141" s="2" t="s">
        <v>234</v>
      </c>
      <c r="B141" s="4" t="s">
        <v>6</v>
      </c>
      <c r="C141" s="4" t="s">
        <v>6</v>
      </c>
      <c r="D141" s="4" t="s">
        <v>6</v>
      </c>
    </row>
    <row r="142" spans="1:4" x14ac:dyDescent="0.25">
      <c r="A142" s="2" t="s">
        <v>235</v>
      </c>
      <c r="B142" s="4" t="s">
        <v>6</v>
      </c>
      <c r="C142" s="4" t="s">
        <v>6</v>
      </c>
      <c r="D142" s="4" t="s">
        <v>6</v>
      </c>
    </row>
    <row r="143" spans="1:4" x14ac:dyDescent="0.25">
      <c r="A143" s="2" t="s">
        <v>217</v>
      </c>
      <c r="B143" s="4" t="s">
        <v>6</v>
      </c>
      <c r="C143" s="4" t="s">
        <v>6</v>
      </c>
      <c r="D143" s="4" t="s">
        <v>6</v>
      </c>
    </row>
    <row r="144" spans="1:4" x14ac:dyDescent="0.25">
      <c r="A144" s="15" t="s">
        <v>237</v>
      </c>
      <c r="B144" s="21" t="s">
        <v>6</v>
      </c>
      <c r="C144" s="21" t="s">
        <v>6</v>
      </c>
      <c r="D144" s="21" t="s">
        <v>6</v>
      </c>
    </row>
    <row r="145" spans="1:4" x14ac:dyDescent="0.25">
      <c r="A145" s="2" t="s">
        <v>6</v>
      </c>
      <c r="B145" s="84">
        <f>COUNTIF(B120:B144,"pass")</f>
        <v>25</v>
      </c>
      <c r="C145" s="84">
        <f>COUNTIF(C120:C144,"pass")</f>
        <v>22</v>
      </c>
      <c r="D145" s="84">
        <f>COUNTIF(D120:D144,"pass")</f>
        <v>24</v>
      </c>
    </row>
    <row r="146" spans="1:4" x14ac:dyDescent="0.25">
      <c r="A146" s="2" t="s">
        <v>143</v>
      </c>
      <c r="B146" s="35">
        <f>COUNTIF(B120:B144,"Ok")</f>
        <v>0</v>
      </c>
      <c r="C146" s="35">
        <f>COUNTIF(C120:C144,"Ok")</f>
        <v>0</v>
      </c>
      <c r="D146" s="35">
        <f>COUNTIF(D120:D144,"Ok")</f>
        <v>0</v>
      </c>
    </row>
    <row r="147" spans="1:4" x14ac:dyDescent="0.25">
      <c r="A147" s="2" t="s">
        <v>140</v>
      </c>
      <c r="B147" s="85">
        <f>COUNTIF(B120:B144,"workaround")</f>
        <v>0</v>
      </c>
      <c r="C147" s="85">
        <f>COUNTIF(C120:C144,"workaround")</f>
        <v>0</v>
      </c>
      <c r="D147" s="85">
        <f>COUNTIF(D120:D144,"workaround")</f>
        <v>0</v>
      </c>
    </row>
    <row r="148" spans="1:4" x14ac:dyDescent="0.25">
      <c r="A148" s="2" t="s">
        <v>7</v>
      </c>
      <c r="B148" s="86">
        <f>COUNTIF(B120:B144,"Fail")</f>
        <v>0</v>
      </c>
      <c r="C148" s="86">
        <f>COUNTIF(C120:C144,"Fail")</f>
        <v>3</v>
      </c>
      <c r="D148" s="86">
        <f>COUNTIF(D120:D144,"Fail")</f>
        <v>1</v>
      </c>
    </row>
    <row r="149" spans="1:4" x14ac:dyDescent="0.25">
      <c r="A149" s="2" t="s">
        <v>145</v>
      </c>
      <c r="B149" s="96">
        <f>COUNT(B120:B144,"Untested")</f>
        <v>0</v>
      </c>
      <c r="C149" s="96">
        <f>COUNT(C120:C144,"Untested")</f>
        <v>0</v>
      </c>
      <c r="D149" s="96">
        <f>COUNT(D120:D144,"Untested")</f>
        <v>0</v>
      </c>
    </row>
    <row r="150" spans="1:4" x14ac:dyDescent="0.25">
      <c r="A150" s="2" t="s">
        <v>139</v>
      </c>
      <c r="B150" s="96">
        <f>B145+B148+B147+B149+B146</f>
        <v>25</v>
      </c>
      <c r="C150" s="96">
        <f>C145+C148+C147+C149+C146</f>
        <v>25</v>
      </c>
      <c r="D150" s="96">
        <f>D145+D148+D147+D149+D146</f>
        <v>25</v>
      </c>
    </row>
    <row r="151" spans="1:4" ht="15.75" thickBot="1" x14ac:dyDescent="0.3">
      <c r="A151" s="18" t="s">
        <v>8</v>
      </c>
      <c r="B151" s="87">
        <f>IF(B$150=0,0,(B$145+B$146)/B$150)</f>
        <v>1</v>
      </c>
      <c r="C151" s="87">
        <f>IF(C$150=0,0,(C$145+C$146)/C$150)</f>
        <v>0.88</v>
      </c>
      <c r="D151" s="87">
        <f>IF(D$150=0,0,(D$145+D$146)/D$150)</f>
        <v>0.96</v>
      </c>
    </row>
    <row r="152" spans="1:4" ht="15.75" thickBot="1" x14ac:dyDescent="0.3">
      <c r="A152" s="2"/>
      <c r="B152" s="20"/>
      <c r="C152" s="20"/>
      <c r="D152" s="20"/>
    </row>
    <row r="153" spans="1:4" x14ac:dyDescent="0.25">
      <c r="A153" s="3" t="s">
        <v>85</v>
      </c>
      <c r="B153" s="94" t="s">
        <v>5</v>
      </c>
      <c r="C153" s="95" t="s">
        <v>151</v>
      </c>
      <c r="D153" s="95" t="s">
        <v>188</v>
      </c>
    </row>
    <row r="154" spans="1:4" x14ac:dyDescent="0.25">
      <c r="A154" s="23" t="s">
        <v>376</v>
      </c>
      <c r="B154" s="4" t="s">
        <v>6</v>
      </c>
      <c r="C154" s="4" t="s">
        <v>6</v>
      </c>
      <c r="D154" s="4" t="s">
        <v>6</v>
      </c>
    </row>
    <row r="155" spans="1:4" x14ac:dyDescent="0.25">
      <c r="A155" s="2" t="s">
        <v>266</v>
      </c>
      <c r="B155" s="4" t="s">
        <v>6</v>
      </c>
      <c r="C155" s="4" t="s">
        <v>6</v>
      </c>
      <c r="D155" s="4" t="s">
        <v>6</v>
      </c>
    </row>
    <row r="156" spans="1:4" x14ac:dyDescent="0.25">
      <c r="A156" s="2" t="s">
        <v>301</v>
      </c>
      <c r="B156" s="4" t="s">
        <v>6</v>
      </c>
      <c r="C156" s="4" t="s">
        <v>6</v>
      </c>
      <c r="D156" s="4" t="s">
        <v>6</v>
      </c>
    </row>
    <row r="157" spans="1:4" x14ac:dyDescent="0.25">
      <c r="A157" s="2" t="s">
        <v>303</v>
      </c>
      <c r="B157" s="4" t="s">
        <v>6</v>
      </c>
      <c r="C157" s="4" t="s">
        <v>6</v>
      </c>
      <c r="D157" s="4" t="s">
        <v>6</v>
      </c>
    </row>
    <row r="158" spans="1:4" x14ac:dyDescent="0.25">
      <c r="A158" s="2" t="s">
        <v>304</v>
      </c>
      <c r="B158" s="4" t="s">
        <v>6</v>
      </c>
      <c r="C158" s="4" t="s">
        <v>6</v>
      </c>
      <c r="D158" s="4" t="s">
        <v>6</v>
      </c>
    </row>
    <row r="159" spans="1:4" x14ac:dyDescent="0.25">
      <c r="A159" s="2" t="s">
        <v>299</v>
      </c>
      <c r="B159" s="4" t="s">
        <v>6</v>
      </c>
      <c r="C159" s="4" t="s">
        <v>6</v>
      </c>
      <c r="D159" s="4" t="s">
        <v>6</v>
      </c>
    </row>
    <row r="160" spans="1:4" x14ac:dyDescent="0.25">
      <c r="A160" s="2" t="s">
        <v>305</v>
      </c>
      <c r="B160" s="4" t="s">
        <v>6</v>
      </c>
      <c r="C160" s="4" t="s">
        <v>6</v>
      </c>
      <c r="D160" s="4" t="s">
        <v>6</v>
      </c>
    </row>
    <row r="161" spans="1:4" x14ac:dyDescent="0.25">
      <c r="A161" s="15" t="s">
        <v>306</v>
      </c>
      <c r="B161" s="21" t="s">
        <v>6</v>
      </c>
      <c r="C161" s="21" t="s">
        <v>6</v>
      </c>
      <c r="D161" s="21" t="s">
        <v>6</v>
      </c>
    </row>
    <row r="162" spans="1:4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</row>
    <row r="163" spans="1:4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</row>
    <row r="164" spans="1:4" x14ac:dyDescent="0.25">
      <c r="A164" s="2" t="s">
        <v>140</v>
      </c>
      <c r="B164" s="85">
        <f>COUNTIF(B155:B161,"workaround")</f>
        <v>0</v>
      </c>
      <c r="C164" s="85">
        <f>COUNTIF(C155:C161,"workaround")</f>
        <v>0</v>
      </c>
      <c r="D164" s="85">
        <f>COUNTIF(D155:D161,"workaround")</f>
        <v>0</v>
      </c>
    </row>
    <row r="165" spans="1:4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</row>
    <row r="166" spans="1:4" x14ac:dyDescent="0.25">
      <c r="A166" s="2" t="s">
        <v>145</v>
      </c>
      <c r="B166" s="96">
        <f>COUNT(B155:B161,"Untested")</f>
        <v>0</v>
      </c>
      <c r="C166" s="96">
        <f>COUNT(C155:C161,"Untested")</f>
        <v>0</v>
      </c>
      <c r="D166" s="96">
        <f>COUNT(D155:D161,"Untested")</f>
        <v>0</v>
      </c>
    </row>
    <row r="167" spans="1:4" x14ac:dyDescent="0.25">
      <c r="A167" s="2" t="s">
        <v>139</v>
      </c>
      <c r="B167" s="96">
        <f>B162+B165+B164+B166+B163</f>
        <v>7</v>
      </c>
      <c r="C167" s="96">
        <f>C162+C165+C164+C166+C163</f>
        <v>7</v>
      </c>
      <c r="D167" s="96">
        <f>D162+D165+D164+D166+D163</f>
        <v>7</v>
      </c>
    </row>
    <row r="168" spans="1:4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</row>
    <row r="169" spans="1:4" ht="15.75" thickBot="1" x14ac:dyDescent="0.3">
      <c r="A169" s="13"/>
      <c r="B169" s="16"/>
      <c r="C169" s="16"/>
      <c r="D169" s="16"/>
    </row>
    <row r="170" spans="1:4" x14ac:dyDescent="0.25">
      <c r="A170" s="15" t="s">
        <v>64</v>
      </c>
      <c r="B170" s="94" t="s">
        <v>5</v>
      </c>
      <c r="C170" s="95" t="s">
        <v>151</v>
      </c>
      <c r="D170" s="95" t="s">
        <v>188</v>
      </c>
    </row>
    <row r="171" spans="1:4" x14ac:dyDescent="0.25">
      <c r="A171" s="2" t="s">
        <v>291</v>
      </c>
      <c r="B171" s="4" t="s">
        <v>6</v>
      </c>
      <c r="C171" s="4" t="s">
        <v>6</v>
      </c>
      <c r="D171" s="4" t="s">
        <v>6</v>
      </c>
    </row>
    <row r="172" spans="1:4" x14ac:dyDescent="0.25">
      <c r="A172" s="23" t="s">
        <v>376</v>
      </c>
      <c r="B172" s="4" t="s">
        <v>6</v>
      </c>
      <c r="C172" s="4" t="s">
        <v>6</v>
      </c>
      <c r="D172" s="4" t="s">
        <v>6</v>
      </c>
    </row>
    <row r="173" spans="1:4" x14ac:dyDescent="0.25">
      <c r="A173" s="2" t="s">
        <v>302</v>
      </c>
      <c r="B173" s="4" t="s">
        <v>6</v>
      </c>
      <c r="C173" s="4" t="s">
        <v>6</v>
      </c>
      <c r="D173" s="4" t="s">
        <v>6</v>
      </c>
    </row>
    <row r="174" spans="1:4" x14ac:dyDescent="0.25">
      <c r="A174" s="2" t="s">
        <v>266</v>
      </c>
      <c r="B174" s="4" t="s">
        <v>6</v>
      </c>
      <c r="C174" s="4" t="s">
        <v>6</v>
      </c>
      <c r="D174" s="4" t="s">
        <v>6</v>
      </c>
    </row>
    <row r="175" spans="1:4" x14ac:dyDescent="0.25">
      <c r="A175" s="2" t="s">
        <v>285</v>
      </c>
      <c r="B175" s="4" t="s">
        <v>6</v>
      </c>
      <c r="C175" s="4" t="s">
        <v>6</v>
      </c>
      <c r="D175" s="4" t="s">
        <v>6</v>
      </c>
    </row>
    <row r="176" spans="1:4" x14ac:dyDescent="0.25">
      <c r="A176" s="2" t="s">
        <v>264</v>
      </c>
      <c r="B176" s="4" t="s">
        <v>6</v>
      </c>
      <c r="C176" s="4" t="s">
        <v>6</v>
      </c>
      <c r="D176" s="4" t="s">
        <v>6</v>
      </c>
    </row>
    <row r="177" spans="1:4" x14ac:dyDescent="0.25">
      <c r="A177" s="2" t="s">
        <v>268</v>
      </c>
      <c r="B177" s="4" t="s">
        <v>6</v>
      </c>
      <c r="C177" s="4" t="s">
        <v>6</v>
      </c>
      <c r="D177" s="4" t="s">
        <v>6</v>
      </c>
    </row>
    <row r="178" spans="1:4" x14ac:dyDescent="0.25">
      <c r="A178" s="2" t="s">
        <v>255</v>
      </c>
      <c r="B178" s="4" t="s">
        <v>6</v>
      </c>
      <c r="C178" s="4" t="s">
        <v>6</v>
      </c>
      <c r="D178" s="4" t="s">
        <v>6</v>
      </c>
    </row>
    <row r="179" spans="1:4" x14ac:dyDescent="0.25">
      <c r="A179" s="2" t="s">
        <v>301</v>
      </c>
      <c r="B179" s="4" t="s">
        <v>6</v>
      </c>
      <c r="C179" s="4" t="s">
        <v>6</v>
      </c>
      <c r="D179" s="4" t="s">
        <v>6</v>
      </c>
    </row>
    <row r="180" spans="1:4" x14ac:dyDescent="0.25">
      <c r="A180" s="2" t="s">
        <v>276</v>
      </c>
      <c r="B180" s="4" t="s">
        <v>6</v>
      </c>
      <c r="C180" s="4" t="s">
        <v>6</v>
      </c>
      <c r="D180" s="36" t="s">
        <v>6</v>
      </c>
    </row>
    <row r="181" spans="1:4" x14ac:dyDescent="0.25">
      <c r="A181" s="2" t="s">
        <v>300</v>
      </c>
      <c r="B181" s="4" t="s">
        <v>6</v>
      </c>
      <c r="C181" s="4" t="s">
        <v>6</v>
      </c>
      <c r="D181" s="4" t="s">
        <v>6</v>
      </c>
    </row>
    <row r="182" spans="1:4" x14ac:dyDescent="0.25">
      <c r="A182" s="2" t="s">
        <v>299</v>
      </c>
      <c r="B182" s="4" t="s">
        <v>6</v>
      </c>
      <c r="C182" s="4" t="s">
        <v>6</v>
      </c>
      <c r="D182" s="4" t="s">
        <v>6</v>
      </c>
    </row>
    <row r="183" spans="1:4" x14ac:dyDescent="0.25">
      <c r="A183" s="2" t="s">
        <v>214</v>
      </c>
      <c r="B183" s="4" t="s">
        <v>6</v>
      </c>
      <c r="C183" s="4" t="s">
        <v>6</v>
      </c>
      <c r="D183" s="4" t="s">
        <v>6</v>
      </c>
    </row>
    <row r="184" spans="1:4" x14ac:dyDescent="0.25">
      <c r="A184" s="2" t="s">
        <v>298</v>
      </c>
      <c r="B184" s="4" t="s">
        <v>6</v>
      </c>
      <c r="C184" s="4" t="s">
        <v>6</v>
      </c>
      <c r="D184" s="4" t="s">
        <v>6</v>
      </c>
    </row>
    <row r="185" spans="1:4" x14ac:dyDescent="0.25">
      <c r="A185" s="2" t="s">
        <v>297</v>
      </c>
      <c r="B185" s="4" t="s">
        <v>6</v>
      </c>
      <c r="C185" s="4" t="s">
        <v>6</v>
      </c>
      <c r="D185" s="4" t="s">
        <v>6</v>
      </c>
    </row>
    <row r="186" spans="1:4" x14ac:dyDescent="0.25">
      <c r="A186" s="2" t="s">
        <v>296</v>
      </c>
      <c r="B186" s="4" t="s">
        <v>6</v>
      </c>
      <c r="C186" s="4" t="s">
        <v>6</v>
      </c>
      <c r="D186" s="4" t="s">
        <v>6</v>
      </c>
    </row>
    <row r="187" spans="1:4" x14ac:dyDescent="0.25">
      <c r="A187" s="2" t="s">
        <v>230</v>
      </c>
      <c r="B187" s="4" t="s">
        <v>6</v>
      </c>
      <c r="C187" s="4" t="s">
        <v>6</v>
      </c>
      <c r="D187" s="4" t="s">
        <v>6</v>
      </c>
    </row>
    <row r="188" spans="1:4" x14ac:dyDescent="0.25">
      <c r="A188" s="2" t="s">
        <v>294</v>
      </c>
      <c r="B188" s="4" t="s">
        <v>6</v>
      </c>
      <c r="C188" s="4" t="s">
        <v>6</v>
      </c>
      <c r="D188" s="4" t="s">
        <v>6</v>
      </c>
    </row>
    <row r="189" spans="1:4" x14ac:dyDescent="0.25">
      <c r="A189" s="23" t="s">
        <v>234</v>
      </c>
      <c r="B189" s="4" t="s">
        <v>6</v>
      </c>
      <c r="C189" s="4" t="s">
        <v>6</v>
      </c>
      <c r="D189" s="4" t="s">
        <v>6</v>
      </c>
    </row>
    <row r="190" spans="1:4" x14ac:dyDescent="0.25">
      <c r="A190" s="2" t="s">
        <v>342</v>
      </c>
      <c r="B190" s="35" t="s">
        <v>144</v>
      </c>
      <c r="C190" s="4" t="s">
        <v>6</v>
      </c>
      <c r="D190" s="4" t="s">
        <v>6</v>
      </c>
    </row>
    <row r="191" spans="1:4" x14ac:dyDescent="0.25">
      <c r="A191" s="2" t="s">
        <v>275</v>
      </c>
      <c r="B191" s="4" t="s">
        <v>6</v>
      </c>
      <c r="C191" s="4" t="s">
        <v>6</v>
      </c>
      <c r="D191" s="4" t="s">
        <v>6</v>
      </c>
    </row>
    <row r="192" spans="1:4" x14ac:dyDescent="0.25">
      <c r="A192" s="15" t="s">
        <v>274</v>
      </c>
      <c r="B192" s="21" t="s">
        <v>6</v>
      </c>
      <c r="C192" s="21" t="s">
        <v>6</v>
      </c>
      <c r="D192" s="21" t="s">
        <v>6</v>
      </c>
    </row>
    <row r="193" spans="1:4" x14ac:dyDescent="0.25">
      <c r="A193" s="2" t="s">
        <v>6</v>
      </c>
      <c r="B193" s="84">
        <f>COUNTIF(B171:B192,"pass")</f>
        <v>21</v>
      </c>
      <c r="C193" s="84">
        <f>COUNTIF(C171:C192,"pass")</f>
        <v>22</v>
      </c>
      <c r="D193" s="84">
        <f>COUNTIF(D171:D192,"pass")</f>
        <v>22</v>
      </c>
    </row>
    <row r="194" spans="1:4" x14ac:dyDescent="0.25">
      <c r="A194" s="2" t="s">
        <v>143</v>
      </c>
      <c r="B194" s="35">
        <f>COUNTIF(B171:B192,"Ok")</f>
        <v>1</v>
      </c>
      <c r="C194" s="35">
        <f>COUNTIF(C171:C192,"Ok")</f>
        <v>0</v>
      </c>
      <c r="D194" s="35">
        <f>COUNTIF(D171:D192,"Ok")</f>
        <v>0</v>
      </c>
    </row>
    <row r="195" spans="1:4" x14ac:dyDescent="0.25">
      <c r="A195" s="2" t="s">
        <v>140</v>
      </c>
      <c r="B195" s="85">
        <f>COUNTIF(B171:B192,"workaround")</f>
        <v>0</v>
      </c>
      <c r="C195" s="85">
        <f>COUNTIF(C171:C192,"workaround")</f>
        <v>0</v>
      </c>
      <c r="D195" s="85">
        <f>COUNTIF(D171:D192,"workaround")</f>
        <v>0</v>
      </c>
    </row>
    <row r="196" spans="1:4" x14ac:dyDescent="0.25">
      <c r="A196" s="2" t="s">
        <v>7</v>
      </c>
      <c r="B196" s="86">
        <f>COUNTIF(B171:B192,"Fail")</f>
        <v>0</v>
      </c>
      <c r="C196" s="86">
        <f>COUNTIF(C171:C192,"Fail")</f>
        <v>0</v>
      </c>
      <c r="D196" s="86">
        <f>COUNTIF(D171:D192,"Fail")</f>
        <v>0</v>
      </c>
    </row>
    <row r="197" spans="1:4" x14ac:dyDescent="0.25">
      <c r="A197" s="2" t="s">
        <v>145</v>
      </c>
      <c r="B197" s="96">
        <f>COUNT(B171:B192,"Untested")</f>
        <v>0</v>
      </c>
      <c r="C197" s="96">
        <f>COUNT(C171:C192,"Untested")</f>
        <v>0</v>
      </c>
      <c r="D197" s="96">
        <f>COUNT(D171:D192,"Untested")</f>
        <v>0</v>
      </c>
    </row>
    <row r="198" spans="1:4" x14ac:dyDescent="0.25">
      <c r="A198" s="2" t="s">
        <v>139</v>
      </c>
      <c r="B198" s="96">
        <f>B193+B196+B195+B197+B194</f>
        <v>22</v>
      </c>
      <c r="C198" s="96">
        <f>C193+C196+C195+C197+C194</f>
        <v>22</v>
      </c>
      <c r="D198" s="96">
        <f>D193+D196+D195+D197+D194</f>
        <v>22</v>
      </c>
    </row>
    <row r="199" spans="1:4" ht="15.75" thickBot="1" x14ac:dyDescent="0.3">
      <c r="A199" s="18" t="s">
        <v>8</v>
      </c>
      <c r="B199" s="87">
        <f>IF(B$198=0, 0, (B$193+B$194)/B$198)</f>
        <v>1</v>
      </c>
      <c r="C199" s="87">
        <f>IF(C$198=0, 0, (C$193+C$194)/C$198)</f>
        <v>1</v>
      </c>
      <c r="D199" s="87">
        <f>IF(D$198=0, 0, (D$193+D$194)/D$198)</f>
        <v>1</v>
      </c>
    </row>
    <row r="200" spans="1:4" ht="15.75" thickBot="1" x14ac:dyDescent="0.3">
      <c r="A200" s="14"/>
      <c r="B200" s="14"/>
      <c r="C200" s="14"/>
      <c r="D200" s="14"/>
    </row>
    <row r="201" spans="1:4" x14ac:dyDescent="0.25">
      <c r="A201" s="15" t="s">
        <v>12</v>
      </c>
      <c r="B201" s="94" t="s">
        <v>5</v>
      </c>
      <c r="C201" s="95" t="s">
        <v>151</v>
      </c>
      <c r="D201" s="95" t="s">
        <v>188</v>
      </c>
    </row>
    <row r="202" spans="1:4" x14ac:dyDescent="0.25">
      <c r="A202" s="2" t="s">
        <v>292</v>
      </c>
      <c r="B202" s="4" t="s">
        <v>6</v>
      </c>
      <c r="C202" s="4" t="s">
        <v>6</v>
      </c>
      <c r="D202" s="4" t="s">
        <v>6</v>
      </c>
    </row>
    <row r="203" spans="1:4" x14ac:dyDescent="0.25">
      <c r="A203" s="2" t="s">
        <v>291</v>
      </c>
      <c r="B203" s="4" t="s">
        <v>6</v>
      </c>
      <c r="C203" s="4" t="s">
        <v>6</v>
      </c>
      <c r="D203" s="4" t="s">
        <v>6</v>
      </c>
    </row>
    <row r="204" spans="1:4" x14ac:dyDescent="0.25">
      <c r="A204" s="2" t="s">
        <v>290</v>
      </c>
      <c r="B204" s="4" t="s">
        <v>6</v>
      </c>
      <c r="C204" s="4" t="s">
        <v>6</v>
      </c>
      <c r="D204" s="4" t="s">
        <v>6</v>
      </c>
    </row>
    <row r="205" spans="1:4" x14ac:dyDescent="0.25">
      <c r="A205" s="23" t="s">
        <v>376</v>
      </c>
      <c r="B205" s="4" t="s">
        <v>6</v>
      </c>
      <c r="C205" s="4" t="s">
        <v>6</v>
      </c>
      <c r="D205" s="4" t="s">
        <v>6</v>
      </c>
    </row>
    <row r="206" spans="1:4" x14ac:dyDescent="0.25">
      <c r="A206" s="2" t="s">
        <v>287</v>
      </c>
      <c r="B206" s="4" t="s">
        <v>6</v>
      </c>
      <c r="C206" s="4" t="s">
        <v>6</v>
      </c>
      <c r="D206" s="4" t="s">
        <v>6</v>
      </c>
    </row>
    <row r="207" spans="1:4" x14ac:dyDescent="0.25">
      <c r="A207" s="2" t="s">
        <v>247</v>
      </c>
      <c r="B207" s="4" t="s">
        <v>6</v>
      </c>
      <c r="C207" s="4" t="s">
        <v>6</v>
      </c>
      <c r="D207" s="4" t="s">
        <v>6</v>
      </c>
    </row>
    <row r="208" spans="1:4" x14ac:dyDescent="0.25">
      <c r="A208" s="2" t="s">
        <v>246</v>
      </c>
      <c r="B208" s="4" t="s">
        <v>6</v>
      </c>
      <c r="C208" s="4" t="s">
        <v>6</v>
      </c>
      <c r="D208" s="4" t="s">
        <v>6</v>
      </c>
    </row>
    <row r="209" spans="1:4" x14ac:dyDescent="0.25">
      <c r="A209" s="2" t="s">
        <v>283</v>
      </c>
      <c r="B209" s="4" t="s">
        <v>6</v>
      </c>
      <c r="C209" s="4" t="s">
        <v>6</v>
      </c>
      <c r="D209" s="4" t="s">
        <v>6</v>
      </c>
    </row>
    <row r="210" spans="1:4" x14ac:dyDescent="0.25">
      <c r="A210" s="2" t="s">
        <v>282</v>
      </c>
      <c r="B210" s="4" t="s">
        <v>6</v>
      </c>
      <c r="C210" s="4" t="s">
        <v>6</v>
      </c>
      <c r="D210" s="4" t="s">
        <v>6</v>
      </c>
    </row>
    <row r="211" spans="1:4" x14ac:dyDescent="0.25">
      <c r="A211" s="2" t="s">
        <v>281</v>
      </c>
      <c r="B211" s="4" t="s">
        <v>6</v>
      </c>
      <c r="C211" s="4" t="s">
        <v>6</v>
      </c>
      <c r="D211" s="4" t="s">
        <v>6</v>
      </c>
    </row>
    <row r="212" spans="1:4" x14ac:dyDescent="0.25">
      <c r="A212" s="2" t="s">
        <v>280</v>
      </c>
      <c r="B212" s="4" t="s">
        <v>6</v>
      </c>
      <c r="C212" s="4" t="s">
        <v>6</v>
      </c>
      <c r="D212" s="4" t="s">
        <v>6</v>
      </c>
    </row>
    <row r="213" spans="1:4" x14ac:dyDescent="0.25">
      <c r="A213" s="2" t="s">
        <v>278</v>
      </c>
      <c r="B213" s="4" t="s">
        <v>6</v>
      </c>
      <c r="C213" s="4" t="s">
        <v>6</v>
      </c>
      <c r="D213" s="4" t="s">
        <v>6</v>
      </c>
    </row>
    <row r="214" spans="1:4" x14ac:dyDescent="0.25">
      <c r="A214" s="2" t="s">
        <v>307</v>
      </c>
      <c r="B214" s="4" t="s">
        <v>6</v>
      </c>
      <c r="C214" s="4" t="s">
        <v>6</v>
      </c>
      <c r="D214" s="4" t="s">
        <v>6</v>
      </c>
    </row>
    <row r="215" spans="1:4" x14ac:dyDescent="0.25">
      <c r="A215" s="2" t="s">
        <v>239</v>
      </c>
      <c r="B215" s="4" t="s">
        <v>6</v>
      </c>
      <c r="C215" s="4" t="s">
        <v>6</v>
      </c>
      <c r="D215" s="4" t="s">
        <v>6</v>
      </c>
    </row>
    <row r="216" spans="1:4" x14ac:dyDescent="0.25">
      <c r="A216" s="15" t="s">
        <v>238</v>
      </c>
      <c r="B216" s="21" t="s">
        <v>6</v>
      </c>
      <c r="C216" s="21" t="s">
        <v>6</v>
      </c>
      <c r="D216" s="21" t="s">
        <v>6</v>
      </c>
    </row>
    <row r="217" spans="1:4" x14ac:dyDescent="0.25">
      <c r="A217" s="2" t="s">
        <v>6</v>
      </c>
      <c r="B217" s="84">
        <f>COUNTIF(B202:B216,"pass")</f>
        <v>15</v>
      </c>
      <c r="C217" s="84">
        <f>COUNTIF(C202:C216,"pass")</f>
        <v>15</v>
      </c>
      <c r="D217" s="84">
        <f>COUNTIF(D202:D216,"pass")</f>
        <v>15</v>
      </c>
    </row>
    <row r="218" spans="1:4" x14ac:dyDescent="0.25">
      <c r="A218" s="2" t="s">
        <v>143</v>
      </c>
      <c r="B218" s="35">
        <f>COUNTIF(B202:B216,"Ok")</f>
        <v>0</v>
      </c>
      <c r="C218" s="35">
        <f>COUNTIF(C202:C216,"Ok")</f>
        <v>0</v>
      </c>
      <c r="D218" s="35">
        <f>COUNTIF(D202:D216,"Ok")</f>
        <v>0</v>
      </c>
    </row>
    <row r="219" spans="1:4" x14ac:dyDescent="0.25">
      <c r="A219" s="2" t="s">
        <v>140</v>
      </c>
      <c r="B219" s="85">
        <f>COUNTIF(B202:B216,"workaround")</f>
        <v>0</v>
      </c>
      <c r="C219" s="85">
        <f>COUNTIF(C202:C216,"workaround")</f>
        <v>0</v>
      </c>
      <c r="D219" s="85">
        <f>COUNTIF(D202:D216,"workaround")</f>
        <v>0</v>
      </c>
    </row>
    <row r="220" spans="1:4" x14ac:dyDescent="0.25">
      <c r="A220" s="2" t="s">
        <v>7</v>
      </c>
      <c r="B220" s="86">
        <f>COUNTIF(B202:B216,"Fail")</f>
        <v>0</v>
      </c>
      <c r="C220" s="86">
        <f>COUNTIF(C202:C216,"Fail")</f>
        <v>0</v>
      </c>
      <c r="D220" s="86">
        <f>COUNTIF(D202:D216,"Fail")</f>
        <v>0</v>
      </c>
    </row>
    <row r="221" spans="1:4" x14ac:dyDescent="0.25">
      <c r="A221" s="2" t="s">
        <v>145</v>
      </c>
      <c r="B221" s="96">
        <f>COUNT(B202:B216,"Untested")</f>
        <v>0</v>
      </c>
      <c r="C221" s="96">
        <f>COUNT(C202:C216,"Untested")</f>
        <v>0</v>
      </c>
      <c r="D221" s="96">
        <f>COUNT(D202:D216,"Untested")</f>
        <v>0</v>
      </c>
    </row>
    <row r="222" spans="1:4" x14ac:dyDescent="0.25">
      <c r="A222" s="2" t="s">
        <v>139</v>
      </c>
      <c r="B222" s="96">
        <f>B217+B220+B219+B221+B218</f>
        <v>15</v>
      </c>
      <c r="C222" s="96">
        <f>C217+C220+C219+C221+C218</f>
        <v>15</v>
      </c>
      <c r="D222" s="96">
        <f>D217+D220+D219+D221+D218</f>
        <v>15</v>
      </c>
    </row>
    <row r="223" spans="1:4" ht="15.75" thickBot="1" x14ac:dyDescent="0.3">
      <c r="A223" s="18" t="s">
        <v>8</v>
      </c>
      <c r="B223" s="87">
        <f>IF(B$222=0, 0, (B$217+B$218)/B$222)</f>
        <v>1</v>
      </c>
      <c r="C223" s="87">
        <f>IF(C$222=0, 0, (C$217+C$218)/C$222)</f>
        <v>1</v>
      </c>
      <c r="D223" s="87">
        <f>IF(D$222=0, 0, (D$217+D$218)/D$222)</f>
        <v>1</v>
      </c>
    </row>
    <row r="224" spans="1:4" ht="15.75" thickBot="1" x14ac:dyDescent="0.3">
      <c r="A224" s="13"/>
      <c r="B224" s="16"/>
      <c r="C224" s="13"/>
      <c r="D224" s="13"/>
    </row>
    <row r="225" spans="1:4" x14ac:dyDescent="0.25">
      <c r="A225" s="15" t="s">
        <v>176</v>
      </c>
      <c r="B225" s="94" t="s">
        <v>5</v>
      </c>
      <c r="C225" s="95" t="s">
        <v>151</v>
      </c>
      <c r="D225" s="95" t="s">
        <v>188</v>
      </c>
    </row>
    <row r="226" spans="1:4" x14ac:dyDescent="0.25">
      <c r="A226" s="2" t="s">
        <v>219</v>
      </c>
      <c r="B226" s="4" t="s">
        <v>6</v>
      </c>
      <c r="C226" s="4" t="s">
        <v>6</v>
      </c>
      <c r="D226" s="4" t="s">
        <v>6</v>
      </c>
    </row>
    <row r="227" spans="1:4" x14ac:dyDescent="0.25">
      <c r="A227" s="2" t="s">
        <v>260</v>
      </c>
      <c r="B227" s="4" t="s">
        <v>6</v>
      </c>
      <c r="C227" s="4" t="s">
        <v>6</v>
      </c>
      <c r="D227" s="4" t="s">
        <v>6</v>
      </c>
    </row>
    <row r="228" spans="1:4" x14ac:dyDescent="0.25">
      <c r="A228" s="2" t="s">
        <v>289</v>
      </c>
      <c r="B228" s="4" t="s">
        <v>6</v>
      </c>
      <c r="C228" s="4" t="s">
        <v>6</v>
      </c>
      <c r="D228" s="4" t="s">
        <v>6</v>
      </c>
    </row>
    <row r="229" spans="1:4" x14ac:dyDescent="0.25">
      <c r="A229" s="23" t="s">
        <v>376</v>
      </c>
      <c r="B229" s="4" t="s">
        <v>6</v>
      </c>
      <c r="C229" s="4" t="s">
        <v>6</v>
      </c>
      <c r="D229" s="4" t="s">
        <v>6</v>
      </c>
    </row>
    <row r="230" spans="1:4" x14ac:dyDescent="0.25">
      <c r="A230" s="2" t="s">
        <v>288</v>
      </c>
      <c r="B230" s="4" t="s">
        <v>6</v>
      </c>
      <c r="C230" s="4" t="s">
        <v>6</v>
      </c>
      <c r="D230" s="8" t="s">
        <v>7</v>
      </c>
    </row>
    <row r="231" spans="1:4" x14ac:dyDescent="0.25">
      <c r="A231" s="23" t="s">
        <v>259</v>
      </c>
      <c r="B231" s="4" t="s">
        <v>6</v>
      </c>
      <c r="C231" s="4" t="s">
        <v>6</v>
      </c>
      <c r="D231" s="4" t="s">
        <v>6</v>
      </c>
    </row>
    <row r="232" spans="1:4" x14ac:dyDescent="0.25">
      <c r="A232" s="23" t="s">
        <v>258</v>
      </c>
      <c r="B232" s="4" t="s">
        <v>6</v>
      </c>
      <c r="C232" s="4" t="s">
        <v>6</v>
      </c>
      <c r="D232" s="4" t="s">
        <v>6</v>
      </c>
    </row>
    <row r="233" spans="1:4" x14ac:dyDescent="0.25">
      <c r="A233" s="2" t="s">
        <v>286</v>
      </c>
      <c r="B233" s="4" t="s">
        <v>6</v>
      </c>
      <c r="C233" s="4" t="s">
        <v>6</v>
      </c>
      <c r="D233" s="4" t="s">
        <v>6</v>
      </c>
    </row>
    <row r="234" spans="1:4" x14ac:dyDescent="0.25">
      <c r="A234" s="2" t="s">
        <v>347</v>
      </c>
      <c r="B234" s="4" t="s">
        <v>6</v>
      </c>
      <c r="C234" s="4" t="s">
        <v>6</v>
      </c>
      <c r="D234" s="4" t="s">
        <v>6</v>
      </c>
    </row>
    <row r="235" spans="1:4" x14ac:dyDescent="0.25">
      <c r="A235" s="2" t="s">
        <v>348</v>
      </c>
      <c r="B235" s="4" t="s">
        <v>6</v>
      </c>
      <c r="C235" s="4" t="s">
        <v>6</v>
      </c>
      <c r="D235" s="4" t="s">
        <v>6</v>
      </c>
    </row>
    <row r="236" spans="1:4" x14ac:dyDescent="0.25">
      <c r="A236" s="23" t="s">
        <v>207</v>
      </c>
      <c r="B236" s="4" t="s">
        <v>6</v>
      </c>
      <c r="C236" s="4" t="s">
        <v>6</v>
      </c>
      <c r="D236" s="4" t="s">
        <v>6</v>
      </c>
    </row>
    <row r="237" spans="1:4" x14ac:dyDescent="0.25">
      <c r="A237" s="23" t="s">
        <v>224</v>
      </c>
      <c r="B237" s="4" t="s">
        <v>6</v>
      </c>
      <c r="C237" s="4" t="s">
        <v>6</v>
      </c>
      <c r="D237" s="4" t="s">
        <v>6</v>
      </c>
    </row>
    <row r="238" spans="1:4" x14ac:dyDescent="0.25">
      <c r="A238" s="2" t="s">
        <v>265</v>
      </c>
      <c r="B238" s="4" t="s">
        <v>6</v>
      </c>
      <c r="C238" s="4" t="s">
        <v>6</v>
      </c>
      <c r="D238" s="4" t="s">
        <v>6</v>
      </c>
    </row>
    <row r="239" spans="1:4" x14ac:dyDescent="0.25">
      <c r="A239" s="23" t="s">
        <v>257</v>
      </c>
      <c r="B239" s="4" t="s">
        <v>6</v>
      </c>
      <c r="C239" s="4" t="s">
        <v>6</v>
      </c>
      <c r="D239" s="4" t="s">
        <v>6</v>
      </c>
    </row>
    <row r="240" spans="1:4" x14ac:dyDescent="0.25">
      <c r="A240" s="23" t="s">
        <v>256</v>
      </c>
      <c r="B240" s="4" t="s">
        <v>6</v>
      </c>
      <c r="C240" s="4" t="s">
        <v>6</v>
      </c>
      <c r="D240" s="4" t="s">
        <v>6</v>
      </c>
    </row>
    <row r="241" spans="1:4" x14ac:dyDescent="0.25">
      <c r="A241" s="23" t="s">
        <v>424</v>
      </c>
      <c r="B241" s="4" t="s">
        <v>6</v>
      </c>
      <c r="C241" s="4" t="s">
        <v>6</v>
      </c>
      <c r="D241" s="4" t="s">
        <v>6</v>
      </c>
    </row>
    <row r="242" spans="1:4" x14ac:dyDescent="0.25">
      <c r="A242" s="23" t="s">
        <v>412</v>
      </c>
      <c r="B242" s="4" t="s">
        <v>6</v>
      </c>
      <c r="C242" s="4" t="s">
        <v>6</v>
      </c>
      <c r="D242" s="4" t="s">
        <v>6</v>
      </c>
    </row>
    <row r="243" spans="1:4" x14ac:dyDescent="0.25">
      <c r="A243" s="23" t="s">
        <v>413</v>
      </c>
      <c r="B243" s="4" t="s">
        <v>6</v>
      </c>
      <c r="C243" s="4" t="s">
        <v>6</v>
      </c>
      <c r="D243" s="4" t="s">
        <v>6</v>
      </c>
    </row>
    <row r="244" spans="1:4" x14ac:dyDescent="0.25">
      <c r="A244" s="2" t="s">
        <v>266</v>
      </c>
      <c r="B244" s="4" t="s">
        <v>6</v>
      </c>
      <c r="C244" s="4" t="s">
        <v>6</v>
      </c>
      <c r="D244" s="4" t="s">
        <v>6</v>
      </c>
    </row>
    <row r="245" spans="1:4" x14ac:dyDescent="0.25">
      <c r="A245" s="2" t="s">
        <v>285</v>
      </c>
      <c r="B245" s="4" t="s">
        <v>6</v>
      </c>
      <c r="C245" s="4" t="s">
        <v>6</v>
      </c>
      <c r="D245" s="4" t="s">
        <v>6</v>
      </c>
    </row>
    <row r="246" spans="1:4" x14ac:dyDescent="0.25">
      <c r="A246" s="2" t="s">
        <v>267</v>
      </c>
      <c r="B246" s="4" t="s">
        <v>6</v>
      </c>
      <c r="C246" s="4" t="s">
        <v>6</v>
      </c>
      <c r="D246" s="4" t="s">
        <v>6</v>
      </c>
    </row>
    <row r="247" spans="1:4" x14ac:dyDescent="0.25">
      <c r="A247" s="2" t="s">
        <v>284</v>
      </c>
      <c r="B247" s="4" t="s">
        <v>6</v>
      </c>
      <c r="C247" s="4" t="s">
        <v>6</v>
      </c>
      <c r="D247" s="4" t="s">
        <v>6</v>
      </c>
    </row>
    <row r="248" spans="1:4" x14ac:dyDescent="0.25">
      <c r="A248" s="2" t="s">
        <v>264</v>
      </c>
      <c r="B248" s="4" t="s">
        <v>6</v>
      </c>
      <c r="C248" s="4" t="s">
        <v>6</v>
      </c>
      <c r="D248" s="4" t="s">
        <v>6</v>
      </c>
    </row>
    <row r="249" spans="1:4" x14ac:dyDescent="0.25">
      <c r="A249" s="2" t="s">
        <v>268</v>
      </c>
      <c r="B249" s="4" t="s">
        <v>6</v>
      </c>
      <c r="C249" s="4" t="s">
        <v>6</v>
      </c>
      <c r="D249" s="4" t="s">
        <v>6</v>
      </c>
    </row>
    <row r="250" spans="1:4" x14ac:dyDescent="0.25">
      <c r="A250" s="23" t="s">
        <v>255</v>
      </c>
      <c r="B250" s="4" t="s">
        <v>6</v>
      </c>
      <c r="C250" s="4" t="s">
        <v>6</v>
      </c>
      <c r="D250" s="4" t="s">
        <v>6</v>
      </c>
    </row>
    <row r="251" spans="1:4" x14ac:dyDescent="0.25">
      <c r="A251" s="2" t="s">
        <v>277</v>
      </c>
      <c r="B251" s="8" t="s">
        <v>7</v>
      </c>
      <c r="C251" s="8" t="s">
        <v>7</v>
      </c>
      <c r="D251" s="8" t="s">
        <v>7</v>
      </c>
    </row>
    <row r="252" spans="1:4" x14ac:dyDescent="0.25">
      <c r="A252" s="2" t="s">
        <v>427</v>
      </c>
      <c r="B252" s="8" t="s">
        <v>7</v>
      </c>
      <c r="C252" s="8" t="s">
        <v>7</v>
      </c>
      <c r="D252" s="8" t="s">
        <v>7</v>
      </c>
    </row>
    <row r="253" spans="1:4" x14ac:dyDescent="0.25">
      <c r="A253" s="23" t="s">
        <v>254</v>
      </c>
      <c r="B253" s="4" t="s">
        <v>6</v>
      </c>
      <c r="C253" s="4" t="s">
        <v>6</v>
      </c>
      <c r="D253" s="4" t="s">
        <v>6</v>
      </c>
    </row>
    <row r="254" spans="1:4" x14ac:dyDescent="0.25">
      <c r="A254" s="23" t="s">
        <v>350</v>
      </c>
      <c r="B254" s="8" t="s">
        <v>7</v>
      </c>
      <c r="C254" s="4" t="s">
        <v>6</v>
      </c>
      <c r="D254" s="8" t="s">
        <v>7</v>
      </c>
    </row>
    <row r="255" spans="1:4" x14ac:dyDescent="0.25">
      <c r="A255" s="2" t="s">
        <v>253</v>
      </c>
      <c r="B255" s="4" t="s">
        <v>6</v>
      </c>
      <c r="C255" s="4" t="s">
        <v>6</v>
      </c>
      <c r="D255" s="4" t="s">
        <v>6</v>
      </c>
    </row>
    <row r="256" spans="1:4" x14ac:dyDescent="0.25">
      <c r="A256" s="2" t="s">
        <v>351</v>
      </c>
      <c r="B256" s="8" t="s">
        <v>7</v>
      </c>
      <c r="C256" s="4" t="s">
        <v>6</v>
      </c>
      <c r="D256" s="4" t="s">
        <v>6</v>
      </c>
    </row>
    <row r="257" spans="1:4" x14ac:dyDescent="0.25">
      <c r="A257" s="23" t="s">
        <v>252</v>
      </c>
      <c r="B257" s="4" t="s">
        <v>6</v>
      </c>
      <c r="C257" s="4" t="s">
        <v>6</v>
      </c>
      <c r="D257" s="4" t="s">
        <v>6</v>
      </c>
    </row>
    <row r="258" spans="1:4" x14ac:dyDescent="0.25">
      <c r="A258" s="2" t="s">
        <v>251</v>
      </c>
      <c r="B258" s="4" t="s">
        <v>6</v>
      </c>
      <c r="C258" s="4" t="s">
        <v>6</v>
      </c>
      <c r="D258" s="4" t="s">
        <v>6</v>
      </c>
    </row>
    <row r="259" spans="1:4" x14ac:dyDescent="0.25">
      <c r="A259" s="2" t="s">
        <v>367</v>
      </c>
      <c r="B259" s="4" t="s">
        <v>6</v>
      </c>
      <c r="C259" s="4" t="s">
        <v>6</v>
      </c>
      <c r="D259" s="4" t="s">
        <v>6</v>
      </c>
    </row>
    <row r="260" spans="1:4" x14ac:dyDescent="0.25">
      <c r="A260" s="2" t="s">
        <v>250</v>
      </c>
      <c r="B260" s="4" t="s">
        <v>6</v>
      </c>
      <c r="C260" s="4" t="s">
        <v>6</v>
      </c>
      <c r="D260" s="4" t="s">
        <v>6</v>
      </c>
    </row>
    <row r="261" spans="1:4" x14ac:dyDescent="0.25">
      <c r="A261" s="2" t="s">
        <v>368</v>
      </c>
      <c r="B261" s="35" t="s">
        <v>144</v>
      </c>
      <c r="C261" s="4" t="s">
        <v>6</v>
      </c>
      <c r="D261" s="4" t="s">
        <v>6</v>
      </c>
    </row>
    <row r="262" spans="1:4" x14ac:dyDescent="0.25">
      <c r="A262" s="23" t="s">
        <v>380</v>
      </c>
      <c r="B262" s="4" t="s">
        <v>6</v>
      </c>
      <c r="C262" s="4" t="s">
        <v>6</v>
      </c>
      <c r="D262" s="4" t="s">
        <v>6</v>
      </c>
    </row>
    <row r="263" spans="1:4" x14ac:dyDescent="0.25">
      <c r="A263" s="2" t="s">
        <v>248</v>
      </c>
      <c r="B263" s="8" t="s">
        <v>7</v>
      </c>
      <c r="C263" s="8" t="s">
        <v>7</v>
      </c>
      <c r="D263" s="4" t="s">
        <v>6</v>
      </c>
    </row>
    <row r="264" spans="1:4" x14ac:dyDescent="0.25">
      <c r="A264" s="2" t="s">
        <v>379</v>
      </c>
      <c r="B264" s="4" t="s">
        <v>6</v>
      </c>
      <c r="C264" s="4" t="s">
        <v>6</v>
      </c>
      <c r="D264" s="4" t="s">
        <v>6</v>
      </c>
    </row>
    <row r="265" spans="1:4" x14ac:dyDescent="0.25">
      <c r="A265" s="23" t="s">
        <v>337</v>
      </c>
      <c r="B265" s="4" t="s">
        <v>6</v>
      </c>
      <c r="C265" s="4" t="s">
        <v>6</v>
      </c>
      <c r="D265" s="4" t="s">
        <v>6</v>
      </c>
    </row>
    <row r="266" spans="1:4" x14ac:dyDescent="0.25">
      <c r="A266" s="23" t="s">
        <v>349</v>
      </c>
      <c r="B266" s="4" t="s">
        <v>6</v>
      </c>
      <c r="C266" s="4" t="s">
        <v>6</v>
      </c>
      <c r="D266" s="4" t="s">
        <v>6</v>
      </c>
    </row>
    <row r="267" spans="1:4" x14ac:dyDescent="0.25">
      <c r="A267" s="2" t="s">
        <v>247</v>
      </c>
      <c r="B267" s="4" t="s">
        <v>6</v>
      </c>
      <c r="C267" s="4" t="s">
        <v>6</v>
      </c>
      <c r="D267" s="4" t="s">
        <v>6</v>
      </c>
    </row>
    <row r="268" spans="1:4" x14ac:dyDescent="0.25">
      <c r="A268" s="2" t="s">
        <v>246</v>
      </c>
      <c r="B268" s="4" t="s">
        <v>6</v>
      </c>
      <c r="C268" s="4" t="s">
        <v>6</v>
      </c>
      <c r="D268" s="4" t="s">
        <v>6</v>
      </c>
    </row>
    <row r="269" spans="1:4" x14ac:dyDescent="0.25">
      <c r="A269" s="2" t="s">
        <v>270</v>
      </c>
      <c r="B269" s="4" t="s">
        <v>6</v>
      </c>
      <c r="C269" s="4" t="s">
        <v>6</v>
      </c>
      <c r="D269" s="4" t="s">
        <v>6</v>
      </c>
    </row>
    <row r="270" spans="1:4" x14ac:dyDescent="0.25">
      <c r="A270" s="2" t="s">
        <v>269</v>
      </c>
      <c r="B270" s="4" t="s">
        <v>6</v>
      </c>
      <c r="C270" s="4" t="s">
        <v>6</v>
      </c>
      <c r="D270" s="4" t="s">
        <v>6</v>
      </c>
    </row>
    <row r="271" spans="1:4" x14ac:dyDescent="0.25">
      <c r="A271" s="23" t="s">
        <v>245</v>
      </c>
      <c r="B271" s="4" t="s">
        <v>6</v>
      </c>
      <c r="C271" s="4" t="s">
        <v>6</v>
      </c>
      <c r="D271" s="4" t="s">
        <v>6</v>
      </c>
    </row>
    <row r="272" spans="1:4" x14ac:dyDescent="0.25">
      <c r="A272" s="2" t="s">
        <v>244</v>
      </c>
      <c r="B272" s="4" t="s">
        <v>6</v>
      </c>
      <c r="C272" s="4" t="s">
        <v>6</v>
      </c>
      <c r="D272" s="4" t="s">
        <v>6</v>
      </c>
    </row>
    <row r="273" spans="1:4" x14ac:dyDescent="0.25">
      <c r="A273" s="2" t="s">
        <v>215</v>
      </c>
      <c r="B273" s="4" t="s">
        <v>6</v>
      </c>
      <c r="C273" s="4" t="s">
        <v>6</v>
      </c>
      <c r="D273" s="4" t="s">
        <v>6</v>
      </c>
    </row>
    <row r="274" spans="1:4" x14ac:dyDescent="0.25">
      <c r="A274" s="2" t="s">
        <v>243</v>
      </c>
      <c r="B274" s="4" t="s">
        <v>6</v>
      </c>
      <c r="C274" s="4" t="s">
        <v>6</v>
      </c>
      <c r="D274" s="4" t="s">
        <v>6</v>
      </c>
    </row>
    <row r="275" spans="1:4" x14ac:dyDescent="0.25">
      <c r="A275" s="2" t="s">
        <v>234</v>
      </c>
      <c r="B275" s="4" t="s">
        <v>6</v>
      </c>
      <c r="C275" s="4" t="s">
        <v>6</v>
      </c>
      <c r="D275" s="4" t="s">
        <v>6</v>
      </c>
    </row>
    <row r="276" spans="1:4" x14ac:dyDescent="0.25">
      <c r="A276" s="2" t="s">
        <v>342</v>
      </c>
      <c r="B276" s="4" t="s">
        <v>6</v>
      </c>
      <c r="C276" s="4" t="s">
        <v>6</v>
      </c>
      <c r="D276" s="4" t="s">
        <v>6</v>
      </c>
    </row>
    <row r="277" spans="1:4" x14ac:dyDescent="0.25">
      <c r="A277" s="2" t="s">
        <v>293</v>
      </c>
      <c r="B277" s="4" t="s">
        <v>6</v>
      </c>
      <c r="C277" s="8" t="s">
        <v>7</v>
      </c>
      <c r="D277" s="4" t="s">
        <v>6</v>
      </c>
    </row>
    <row r="278" spans="1:4" x14ac:dyDescent="0.25">
      <c r="A278" s="2" t="s">
        <v>242</v>
      </c>
      <c r="B278" s="4" t="s">
        <v>6</v>
      </c>
      <c r="C278" s="4" t="s">
        <v>6</v>
      </c>
      <c r="D278" s="4" t="s">
        <v>6</v>
      </c>
    </row>
    <row r="279" spans="1:4" x14ac:dyDescent="0.25">
      <c r="A279" s="2" t="s">
        <v>241</v>
      </c>
      <c r="B279" s="4" t="s">
        <v>6</v>
      </c>
      <c r="C279" s="4" t="s">
        <v>6</v>
      </c>
      <c r="D279" s="4" t="s">
        <v>6</v>
      </c>
    </row>
    <row r="280" spans="1:4" x14ac:dyDescent="0.25">
      <c r="A280" s="2" t="s">
        <v>426</v>
      </c>
      <c r="B280" s="4" t="s">
        <v>6</v>
      </c>
      <c r="C280" s="4" t="s">
        <v>6</v>
      </c>
      <c r="D280" s="4" t="s">
        <v>6</v>
      </c>
    </row>
    <row r="281" spans="1:4" x14ac:dyDescent="0.25">
      <c r="A281" s="2" t="s">
        <v>310</v>
      </c>
      <c r="B281" s="4" t="s">
        <v>6</v>
      </c>
      <c r="C281" s="8" t="s">
        <v>7</v>
      </c>
      <c r="D281" s="4" t="s">
        <v>6</v>
      </c>
    </row>
    <row r="282" spans="1:4" x14ac:dyDescent="0.25">
      <c r="A282" s="2" t="s">
        <v>235</v>
      </c>
      <c r="B282" s="4" t="s">
        <v>6</v>
      </c>
      <c r="C282" s="4" t="s">
        <v>6</v>
      </c>
      <c r="D282" s="4" t="s">
        <v>6</v>
      </c>
    </row>
    <row r="283" spans="1:4" x14ac:dyDescent="0.25">
      <c r="A283" s="2" t="s">
        <v>240</v>
      </c>
      <c r="B283" s="4" t="s">
        <v>6</v>
      </c>
      <c r="C283" s="4" t="s">
        <v>6</v>
      </c>
      <c r="D283" s="4" t="s">
        <v>6</v>
      </c>
    </row>
    <row r="284" spans="1:4" x14ac:dyDescent="0.25">
      <c r="A284" s="2" t="s">
        <v>308</v>
      </c>
      <c r="B284" s="4" t="s">
        <v>6</v>
      </c>
      <c r="C284" s="4" t="s">
        <v>6</v>
      </c>
      <c r="D284" s="4" t="s">
        <v>6</v>
      </c>
    </row>
    <row r="285" spans="1:4" x14ac:dyDescent="0.25">
      <c r="A285" s="15" t="s">
        <v>309</v>
      </c>
      <c r="B285" s="21" t="s">
        <v>6</v>
      </c>
      <c r="C285" s="21" t="s">
        <v>6</v>
      </c>
      <c r="D285" s="21" t="s">
        <v>6</v>
      </c>
    </row>
    <row r="286" spans="1:4" x14ac:dyDescent="0.25">
      <c r="A286" s="2" t="s">
        <v>6</v>
      </c>
      <c r="B286" s="84">
        <f>COUNTIF(B$226:B$285,"pass")</f>
        <v>54</v>
      </c>
      <c r="C286" s="84">
        <f>COUNTIF(C$226:C$285,"pass")</f>
        <v>55</v>
      </c>
      <c r="D286" s="84">
        <f>COUNTIF(D$226:D$285,"pass")</f>
        <v>56</v>
      </c>
    </row>
    <row r="287" spans="1:4" x14ac:dyDescent="0.25">
      <c r="A287" s="2" t="s">
        <v>143</v>
      </c>
      <c r="B287" s="35">
        <f>COUNTIF(B$226:B$285,"Ok")</f>
        <v>1</v>
      </c>
      <c r="C287" s="35">
        <f>COUNTIF(C$226:C$285,"Ok")</f>
        <v>0</v>
      </c>
      <c r="D287" s="35">
        <f>COUNTIF(D$226:D$285,"Ok")</f>
        <v>0</v>
      </c>
    </row>
    <row r="288" spans="1:4" x14ac:dyDescent="0.25">
      <c r="A288" s="2" t="s">
        <v>140</v>
      </c>
      <c r="B288" s="85">
        <f>COUNTIF(B$226:B$285,"workaround")</f>
        <v>0</v>
      </c>
      <c r="C288" s="85">
        <f>COUNTIF(C$226:C$285,"workaround")</f>
        <v>0</v>
      </c>
      <c r="D288" s="85">
        <f>COUNTIF(D$226:D$285,"workaround")</f>
        <v>0</v>
      </c>
    </row>
    <row r="289" spans="1:4" x14ac:dyDescent="0.25">
      <c r="A289" s="2" t="s">
        <v>7</v>
      </c>
      <c r="B289" s="86">
        <f>COUNTIF(B226:B285,"Fail")</f>
        <v>5</v>
      </c>
      <c r="C289" s="86">
        <f>COUNTIF(C226:C285,"Fail")</f>
        <v>5</v>
      </c>
      <c r="D289" s="86">
        <f>COUNTIF(D226:D285,"Fail")</f>
        <v>4</v>
      </c>
    </row>
    <row r="290" spans="1:4" x14ac:dyDescent="0.25">
      <c r="A290" s="2" t="s">
        <v>145</v>
      </c>
      <c r="B290" s="96">
        <f>COUNT(B$231:B$271,"Untested")</f>
        <v>0</v>
      </c>
      <c r="C290" s="96">
        <f>COUNT(C$231:C$271,"Untested")</f>
        <v>0</v>
      </c>
      <c r="D290" s="96">
        <f>COUNT(D$231:D$271,"Untested")</f>
        <v>0</v>
      </c>
    </row>
    <row r="291" spans="1:4" x14ac:dyDescent="0.25">
      <c r="A291" s="2" t="s">
        <v>139</v>
      </c>
      <c r="B291" s="96">
        <f>B$286+B$289+B$288+B$290+B$287</f>
        <v>60</v>
      </c>
      <c r="C291" s="96">
        <f>C$286+C$289+C$288+C$290+C$287</f>
        <v>60</v>
      </c>
      <c r="D291" s="96">
        <f>D$286+D$289+D$288+D$290+D$287</f>
        <v>60</v>
      </c>
    </row>
    <row r="292" spans="1:4" ht="15.75" thickBot="1" x14ac:dyDescent="0.3">
      <c r="A292" s="18" t="s">
        <v>8</v>
      </c>
      <c r="B292" s="87">
        <f>IF(B$291=0, 0, (B$286+B$287)/B$291)</f>
        <v>0.91666666666666663</v>
      </c>
      <c r="C292" s="87">
        <f>IF(C$291=0, 0, (C$286+C$287)/C$291)</f>
        <v>0.91666666666666663</v>
      </c>
      <c r="D292" s="87">
        <f>IF(D$291=0, 0, (D$286+D$287)/D$291)</f>
        <v>0.93333333333333335</v>
      </c>
    </row>
    <row r="293" spans="1:4" ht="15.75" thickBot="1" x14ac:dyDescent="0.3">
      <c r="A293" s="13"/>
      <c r="B293" s="16"/>
      <c r="C293" s="13"/>
      <c r="D293" s="13"/>
    </row>
    <row r="294" spans="1:4" x14ac:dyDescent="0.25">
      <c r="A294" s="19" t="s">
        <v>146</v>
      </c>
      <c r="B294" s="94" t="s">
        <v>5</v>
      </c>
      <c r="C294" s="95" t="s">
        <v>151</v>
      </c>
      <c r="D294" s="95" t="s">
        <v>188</v>
      </c>
    </row>
    <row r="295" spans="1:4" x14ac:dyDescent="0.25">
      <c r="A295" s="2" t="s">
        <v>273</v>
      </c>
      <c r="B295" s="4" t="s">
        <v>6</v>
      </c>
      <c r="C295" s="4" t="s">
        <v>6</v>
      </c>
      <c r="D295" s="96" t="s">
        <v>175</v>
      </c>
    </row>
    <row r="296" spans="1:4" x14ac:dyDescent="0.25">
      <c r="A296" s="23" t="s">
        <v>195</v>
      </c>
      <c r="B296" s="4" t="s">
        <v>6</v>
      </c>
      <c r="C296" s="96" t="s">
        <v>175</v>
      </c>
      <c r="D296" s="96" t="s">
        <v>175</v>
      </c>
    </row>
    <row r="297" spans="1:4" x14ac:dyDescent="0.25">
      <c r="A297" s="23" t="s">
        <v>381</v>
      </c>
      <c r="B297" s="4" t="s">
        <v>6</v>
      </c>
      <c r="C297" s="96" t="s">
        <v>175</v>
      </c>
      <c r="D297" s="96" t="s">
        <v>175</v>
      </c>
    </row>
    <row r="298" spans="1:4" x14ac:dyDescent="0.25">
      <c r="A298" s="2" t="s">
        <v>354</v>
      </c>
      <c r="B298" s="96" t="s">
        <v>175</v>
      </c>
      <c r="C298" s="4" t="s">
        <v>6</v>
      </c>
      <c r="D298" s="96" t="s">
        <v>175</v>
      </c>
    </row>
    <row r="299" spans="1:4" x14ac:dyDescent="0.25">
      <c r="A299" s="2" t="s">
        <v>204</v>
      </c>
      <c r="B299" s="4" t="s">
        <v>6</v>
      </c>
      <c r="C299" s="4" t="s">
        <v>6</v>
      </c>
      <c r="D299" s="4" t="s">
        <v>6</v>
      </c>
    </row>
    <row r="300" spans="1:4" x14ac:dyDescent="0.25">
      <c r="A300" s="2" t="s">
        <v>428</v>
      </c>
      <c r="B300" s="96" t="s">
        <v>175</v>
      </c>
      <c r="C300" s="4" t="s">
        <v>6</v>
      </c>
      <c r="D300" s="96" t="s">
        <v>175</v>
      </c>
    </row>
    <row r="301" spans="1:4" x14ac:dyDescent="0.25">
      <c r="A301" s="2" t="s">
        <v>429</v>
      </c>
      <c r="B301" s="96" t="s">
        <v>175</v>
      </c>
      <c r="C301" s="4" t="s">
        <v>6</v>
      </c>
      <c r="D301" s="96" t="s">
        <v>175</v>
      </c>
    </row>
    <row r="302" spans="1:4" x14ac:dyDescent="0.25">
      <c r="A302" s="2" t="s">
        <v>432</v>
      </c>
      <c r="B302" s="4" t="s">
        <v>6</v>
      </c>
      <c r="C302" s="96" t="s">
        <v>175</v>
      </c>
      <c r="D302" s="96" t="s">
        <v>175</v>
      </c>
    </row>
    <row r="303" spans="1:4" x14ac:dyDescent="0.25">
      <c r="A303" s="2" t="s">
        <v>430</v>
      </c>
      <c r="B303" s="96" t="s">
        <v>175</v>
      </c>
      <c r="C303" s="4" t="s">
        <v>6</v>
      </c>
      <c r="D303" s="8" t="s">
        <v>7</v>
      </c>
    </row>
    <row r="304" spans="1:4" x14ac:dyDescent="0.25">
      <c r="A304" s="2" t="s">
        <v>431</v>
      </c>
      <c r="B304" s="4" t="s">
        <v>6</v>
      </c>
      <c r="C304" s="96" t="s">
        <v>175</v>
      </c>
      <c r="D304" s="96" t="s">
        <v>175</v>
      </c>
    </row>
    <row r="305" spans="1:4" x14ac:dyDescent="0.25">
      <c r="A305" s="2" t="s">
        <v>433</v>
      </c>
      <c r="B305" s="96" t="s">
        <v>175</v>
      </c>
      <c r="C305" s="4" t="s">
        <v>6</v>
      </c>
      <c r="D305" s="96" t="s">
        <v>175</v>
      </c>
    </row>
    <row r="306" spans="1:4" x14ac:dyDescent="0.25">
      <c r="A306" s="2" t="s">
        <v>434</v>
      </c>
      <c r="B306" s="4" t="s">
        <v>6</v>
      </c>
      <c r="C306" s="96" t="s">
        <v>175</v>
      </c>
      <c r="D306" s="96" t="s">
        <v>175</v>
      </c>
    </row>
    <row r="307" spans="1:4" x14ac:dyDescent="0.25">
      <c r="A307" s="2" t="s">
        <v>435</v>
      </c>
      <c r="B307" s="4" t="s">
        <v>6</v>
      </c>
      <c r="C307" s="96" t="s">
        <v>175</v>
      </c>
      <c r="D307" s="96" t="s">
        <v>175</v>
      </c>
    </row>
    <row r="308" spans="1:4" x14ac:dyDescent="0.25">
      <c r="A308" s="2" t="s">
        <v>436</v>
      </c>
      <c r="B308" s="4" t="s">
        <v>6</v>
      </c>
      <c r="C308" s="96" t="s">
        <v>175</v>
      </c>
      <c r="D308" s="96" t="s">
        <v>175</v>
      </c>
    </row>
    <row r="309" spans="1:4" x14ac:dyDescent="0.25">
      <c r="A309" s="2" t="s">
        <v>438</v>
      </c>
      <c r="B309" s="4" t="s">
        <v>6</v>
      </c>
      <c r="C309" s="96" t="s">
        <v>175</v>
      </c>
      <c r="D309" s="96" t="s">
        <v>175</v>
      </c>
    </row>
    <row r="310" spans="1:4" x14ac:dyDescent="0.25">
      <c r="A310" s="2" t="s">
        <v>439</v>
      </c>
      <c r="B310" s="4" t="s">
        <v>6</v>
      </c>
      <c r="C310" s="96" t="s">
        <v>175</v>
      </c>
      <c r="D310" s="96" t="s">
        <v>175</v>
      </c>
    </row>
    <row r="311" spans="1:4" x14ac:dyDescent="0.25">
      <c r="A311" s="2" t="s">
        <v>440</v>
      </c>
      <c r="B311" s="96" t="s">
        <v>175</v>
      </c>
      <c r="C311" s="8" t="s">
        <v>7</v>
      </c>
      <c r="D311" s="4" t="s">
        <v>6</v>
      </c>
    </row>
    <row r="312" spans="1:4" x14ac:dyDescent="0.25">
      <c r="A312" s="2" t="s">
        <v>441</v>
      </c>
      <c r="B312" s="4" t="s">
        <v>6</v>
      </c>
      <c r="C312" s="96" t="s">
        <v>175</v>
      </c>
      <c r="D312" s="96" t="s">
        <v>175</v>
      </c>
    </row>
    <row r="313" spans="1:4" x14ac:dyDescent="0.25">
      <c r="A313" s="2" t="s">
        <v>442</v>
      </c>
      <c r="B313" s="4" t="s">
        <v>6</v>
      </c>
      <c r="C313" s="96" t="s">
        <v>175</v>
      </c>
      <c r="D313" s="96" t="s">
        <v>175</v>
      </c>
    </row>
    <row r="314" spans="1:4" x14ac:dyDescent="0.25">
      <c r="A314" s="2" t="s">
        <v>437</v>
      </c>
      <c r="B314" s="96" t="s">
        <v>175</v>
      </c>
      <c r="C314" s="4" t="s">
        <v>6</v>
      </c>
      <c r="D314" s="96" t="s">
        <v>175</v>
      </c>
    </row>
    <row r="315" spans="1:4" x14ac:dyDescent="0.25">
      <c r="A315" s="2" t="s">
        <v>443</v>
      </c>
      <c r="B315" s="4" t="s">
        <v>6</v>
      </c>
      <c r="C315" s="96" t="s">
        <v>175</v>
      </c>
      <c r="D315" s="96" t="s">
        <v>175</v>
      </c>
    </row>
    <row r="316" spans="1:4" x14ac:dyDescent="0.25">
      <c r="A316" s="2" t="s">
        <v>444</v>
      </c>
      <c r="B316" s="96" t="s">
        <v>175</v>
      </c>
      <c r="C316" s="8" t="s">
        <v>7</v>
      </c>
      <c r="D316" s="96" t="s">
        <v>175</v>
      </c>
    </row>
    <row r="317" spans="1:4" x14ac:dyDescent="0.25">
      <c r="A317" s="58" t="s">
        <v>6</v>
      </c>
      <c r="B317" s="88">
        <f>COUNTIF(B295:B316,"pass")</f>
        <v>14</v>
      </c>
      <c r="C317" s="88">
        <f>COUNTIF(C295:C316,"pass")</f>
        <v>8</v>
      </c>
      <c r="D317" s="88">
        <f>COUNTIF(D295:D316,"pass")</f>
        <v>2</v>
      </c>
    </row>
    <row r="318" spans="1:4" x14ac:dyDescent="0.25">
      <c r="A318" s="2" t="s">
        <v>143</v>
      </c>
      <c r="B318" s="35">
        <f>COUNTIF(B295:B316,"Ok")</f>
        <v>0</v>
      </c>
      <c r="C318" s="35">
        <f t="shared" ref="C318:D318" si="24">COUNTIF(C295:C316,"Ok")</f>
        <v>0</v>
      </c>
      <c r="D318" s="35">
        <f t="shared" si="24"/>
        <v>0</v>
      </c>
    </row>
    <row r="319" spans="1:4" x14ac:dyDescent="0.25">
      <c r="A319" s="2" t="s">
        <v>140</v>
      </c>
      <c r="B319" s="85">
        <f>COUNTIF(B295:B316,"workaround")</f>
        <v>0</v>
      </c>
      <c r="C319" s="85">
        <f>COUNTIF(C295:C316,"workaround")</f>
        <v>0</v>
      </c>
      <c r="D319" s="85">
        <f>COUNTIF(D295:D316,"workaround")</f>
        <v>0</v>
      </c>
    </row>
    <row r="320" spans="1:4" x14ac:dyDescent="0.25">
      <c r="A320" s="2" t="s">
        <v>7</v>
      </c>
      <c r="B320" s="86">
        <f>COUNTIF(B295:B316,"Fail")</f>
        <v>0</v>
      </c>
      <c r="C320" s="86">
        <f>COUNTIF(C295:C316,"Fail")</f>
        <v>2</v>
      </c>
      <c r="D320" s="86">
        <f>COUNTIF(D295:D316,"Fail")</f>
        <v>1</v>
      </c>
    </row>
    <row r="321" spans="1:4" x14ac:dyDescent="0.25">
      <c r="A321" s="2" t="s">
        <v>145</v>
      </c>
      <c r="B321" s="96">
        <f>COUNT(B298:B316,"Untested")</f>
        <v>0</v>
      </c>
      <c r="C321" s="96">
        <f>COUNT(C298:C316,"Untested")</f>
        <v>0</v>
      </c>
      <c r="D321" s="96">
        <f>COUNT(D298:D316,"Untested")</f>
        <v>0</v>
      </c>
    </row>
    <row r="322" spans="1:4" x14ac:dyDescent="0.25">
      <c r="A322" s="2" t="s">
        <v>139</v>
      </c>
      <c r="B322" s="96">
        <f>B317+B320+B319+B321+B318</f>
        <v>14</v>
      </c>
      <c r="C322" s="96">
        <f t="shared" ref="C322:D322" si="25">C317+C320+C319+C321+C318</f>
        <v>10</v>
      </c>
      <c r="D322" s="96">
        <f t="shared" si="25"/>
        <v>3</v>
      </c>
    </row>
    <row r="323" spans="1:4" ht="15.75" thickBot="1" x14ac:dyDescent="0.3">
      <c r="A323" s="18" t="s">
        <v>8</v>
      </c>
      <c r="B323" s="87">
        <f>IF(B$322=0, 0, (B$317+B$318)/B$322)</f>
        <v>1</v>
      </c>
      <c r="C323" s="87">
        <f>IF(C$322=0, 0, (C$317+C$318)/C$322)</f>
        <v>0.8</v>
      </c>
      <c r="D323" s="87">
        <f>IF(D$322=0, 0, (D$317+D$318)/D$322)</f>
        <v>0.66666666666666663</v>
      </c>
    </row>
    <row r="324" spans="1:4" ht="15.75" thickBot="1" x14ac:dyDescent="0.3">
      <c r="A324" s="13"/>
      <c r="B324" s="13"/>
      <c r="C324" s="13"/>
      <c r="D324" s="13"/>
    </row>
    <row r="325" spans="1:4" x14ac:dyDescent="0.25">
      <c r="A325" s="15" t="s">
        <v>345</v>
      </c>
      <c r="B325" s="94" t="s">
        <v>5</v>
      </c>
      <c r="C325" s="95" t="s">
        <v>151</v>
      </c>
      <c r="D325" s="95" t="s">
        <v>188</v>
      </c>
    </row>
    <row r="326" spans="1:4" x14ac:dyDescent="0.25">
      <c r="A326" s="58" t="s">
        <v>346</v>
      </c>
      <c r="B326" s="8" t="s">
        <v>7</v>
      </c>
      <c r="C326" s="90" t="s">
        <v>175</v>
      </c>
      <c r="D326" s="89" t="s">
        <v>6</v>
      </c>
    </row>
    <row r="327" spans="1:4" x14ac:dyDescent="0.25">
      <c r="A327" s="15" t="s">
        <v>445</v>
      </c>
      <c r="B327" s="21" t="s">
        <v>6</v>
      </c>
      <c r="C327" s="91" t="s">
        <v>175</v>
      </c>
      <c r="D327" s="21" t="s">
        <v>6</v>
      </c>
    </row>
    <row r="328" spans="1:4" x14ac:dyDescent="0.25">
      <c r="A328" s="2" t="s">
        <v>6</v>
      </c>
      <c r="B328" s="84">
        <f>COUNTIF(B327,"pass")</f>
        <v>1</v>
      </c>
      <c r="C328" s="84">
        <f>COUNTIF(C327,"pass")</f>
        <v>0</v>
      </c>
      <c r="D328" s="84">
        <f>COUNTIF(D327,"pass")</f>
        <v>1</v>
      </c>
    </row>
    <row r="329" spans="1:4" x14ac:dyDescent="0.25">
      <c r="A329" s="2" t="s">
        <v>143</v>
      </c>
      <c r="B329" s="35">
        <f>COUNTIF(B327,"Ok")</f>
        <v>0</v>
      </c>
      <c r="C329" s="35">
        <f>COUNTIF(C327,"Ok")</f>
        <v>0</v>
      </c>
      <c r="D329" s="35">
        <f>COUNTIF(D327,"Ok")</f>
        <v>0</v>
      </c>
    </row>
    <row r="330" spans="1:4" x14ac:dyDescent="0.25">
      <c r="A330" s="2" t="s">
        <v>140</v>
      </c>
      <c r="B330" s="85">
        <f>COUNTIF(B327,"workaround")</f>
        <v>0</v>
      </c>
      <c r="C330" s="85">
        <f>COUNTIF(C327,"workaround")</f>
        <v>0</v>
      </c>
      <c r="D330" s="85">
        <f>COUNTIF(D327,"workaround")</f>
        <v>0</v>
      </c>
    </row>
    <row r="331" spans="1:4" x14ac:dyDescent="0.25">
      <c r="A331" s="2" t="s">
        <v>7</v>
      </c>
      <c r="B331" s="86">
        <f>COUNTIF(B327,"Fail")</f>
        <v>0</v>
      </c>
      <c r="C331" s="86">
        <f>COUNTIF(C327,"Fail")</f>
        <v>0</v>
      </c>
      <c r="D331" s="86">
        <f>COUNTIF(D327,"Fail")</f>
        <v>0</v>
      </c>
    </row>
    <row r="332" spans="1:4" x14ac:dyDescent="0.25">
      <c r="A332" s="2" t="s">
        <v>145</v>
      </c>
      <c r="B332" s="96">
        <f>COUNT(B327,"Untested")</f>
        <v>0</v>
      </c>
      <c r="C332" s="96">
        <f>COUNT(C327,"Untested")</f>
        <v>0</v>
      </c>
      <c r="D332" s="96">
        <f>COUNT(D327,"Untested")</f>
        <v>0</v>
      </c>
    </row>
    <row r="333" spans="1:4" x14ac:dyDescent="0.25">
      <c r="A333" s="2" t="s">
        <v>139</v>
      </c>
      <c r="B333" s="96">
        <f>B328+B331+B330+B332+B329</f>
        <v>1</v>
      </c>
      <c r="C333" s="96">
        <f>C328+C331+C330+C332+C329</f>
        <v>0</v>
      </c>
      <c r="D333" s="96">
        <f>D328+D331+D330+D332+D329</f>
        <v>1</v>
      </c>
    </row>
    <row r="334" spans="1:4" s="2" customFormat="1" ht="15.75" thickBot="1" x14ac:dyDescent="0.3">
      <c r="A334" s="18" t="s">
        <v>8</v>
      </c>
      <c r="B334" s="87">
        <f>IF(B$343=0, 0, (B$338+B$339)/B$343)</f>
        <v>1</v>
      </c>
      <c r="C334" s="87">
        <f>IF(C$343=0, 0, (C$338+C$339)/C$343)</f>
        <v>0</v>
      </c>
      <c r="D334" s="87">
        <f>IF(D$343=0, 0, (D$338+D$339)/D$343)</f>
        <v>1</v>
      </c>
    </row>
    <row r="335" spans="1:4" ht="15.75" thickBot="1" x14ac:dyDescent="0.3">
      <c r="A335" s="13"/>
      <c r="B335" s="13"/>
      <c r="C335" s="13"/>
      <c r="D335" s="13"/>
    </row>
    <row r="336" spans="1:4" x14ac:dyDescent="0.25">
      <c r="A336" s="15" t="s">
        <v>10</v>
      </c>
      <c r="B336" s="94" t="s">
        <v>5</v>
      </c>
      <c r="C336" s="95" t="s">
        <v>151</v>
      </c>
      <c r="D336" s="95" t="s">
        <v>188</v>
      </c>
    </row>
    <row r="337" spans="1:4" x14ac:dyDescent="0.25">
      <c r="A337" s="28" t="s">
        <v>11</v>
      </c>
      <c r="B337" s="29" t="s">
        <v>6</v>
      </c>
      <c r="C337" s="68" t="s">
        <v>175</v>
      </c>
      <c r="D337" s="29" t="s">
        <v>6</v>
      </c>
    </row>
    <row r="338" spans="1:4" x14ac:dyDescent="0.25">
      <c r="A338" s="2" t="s">
        <v>6</v>
      </c>
      <c r="B338" s="84">
        <f>COUNTIF(B337,"pass")</f>
        <v>1</v>
      </c>
      <c r="C338" s="84">
        <f>COUNTIF(C337,"pass")</f>
        <v>0</v>
      </c>
      <c r="D338" s="84">
        <f>COUNTIF(D337,"pass")</f>
        <v>1</v>
      </c>
    </row>
    <row r="339" spans="1:4" x14ac:dyDescent="0.25">
      <c r="A339" s="2" t="s">
        <v>143</v>
      </c>
      <c r="B339" s="35">
        <f>COUNTIF(B337,"Ok")</f>
        <v>0</v>
      </c>
      <c r="C339" s="35">
        <f>COUNTIF(C337,"Ok")</f>
        <v>0</v>
      </c>
      <c r="D339" s="35">
        <f>COUNTIF(D337,"Ok")</f>
        <v>0</v>
      </c>
    </row>
    <row r="340" spans="1:4" x14ac:dyDescent="0.25">
      <c r="A340" s="2" t="s">
        <v>140</v>
      </c>
      <c r="B340" s="85">
        <f>COUNTIF(B337,"workaround")</f>
        <v>0</v>
      </c>
      <c r="C340" s="85">
        <f>COUNTIF(C337,"workaround")</f>
        <v>0</v>
      </c>
      <c r="D340" s="85">
        <f>COUNTIF(D337,"workaround")</f>
        <v>0</v>
      </c>
    </row>
    <row r="341" spans="1:4" x14ac:dyDescent="0.25">
      <c r="A341" s="2" t="s">
        <v>7</v>
      </c>
      <c r="B341" s="86">
        <f>COUNTIF(B337,"Fail")</f>
        <v>0</v>
      </c>
      <c r="C341" s="86">
        <f>COUNTIF(C337,"Fail")</f>
        <v>0</v>
      </c>
      <c r="D341" s="86">
        <f>COUNTIF(D337,"Fail")</f>
        <v>0</v>
      </c>
    </row>
    <row r="342" spans="1:4" x14ac:dyDescent="0.25">
      <c r="A342" s="2" t="s">
        <v>145</v>
      </c>
      <c r="B342" s="96">
        <f>COUNT(B337,"Untested")</f>
        <v>0</v>
      </c>
      <c r="C342" s="96">
        <f>COUNT(C337,"Untested")</f>
        <v>0</v>
      </c>
      <c r="D342" s="96">
        <f>COUNT(D337,"Untested")</f>
        <v>0</v>
      </c>
    </row>
    <row r="343" spans="1:4" x14ac:dyDescent="0.25">
      <c r="A343" s="2" t="s">
        <v>139</v>
      </c>
      <c r="B343" s="96">
        <f>B338+B341+B340+B342+B339</f>
        <v>1</v>
      </c>
      <c r="C343" s="96">
        <f>C338+C341+C340+C342+C339</f>
        <v>0</v>
      </c>
      <c r="D343" s="96">
        <f>D338+D341+D340+D342+D339</f>
        <v>1</v>
      </c>
    </row>
    <row r="344" spans="1:4" s="2" customFormat="1" ht="15.75" thickBot="1" x14ac:dyDescent="0.3">
      <c r="A344" s="18" t="s">
        <v>8</v>
      </c>
      <c r="B344" s="87">
        <f>IF(B$343=0, 0, (B$338+B$339)/B$343)</f>
        <v>1</v>
      </c>
      <c r="C344" s="87">
        <f>IF(C$343=0, 0, (C$338+C$339)/C$343)</f>
        <v>0</v>
      </c>
      <c r="D344" s="87">
        <f>IF(D$343=0, 0, (D$338+D$339)/D$343)</f>
        <v>1</v>
      </c>
    </row>
    <row r="345" spans="1:4" s="2" customFormat="1" x14ac:dyDescent="0.25">
      <c r="A345" s="1"/>
      <c r="B345" s="1"/>
      <c r="C345" s="1"/>
      <c r="D345" s="1"/>
    </row>
    <row r="346" spans="1:4" s="2" customFormat="1" x14ac:dyDescent="0.25">
      <c r="B346" s="20"/>
      <c r="C346" s="20"/>
      <c r="D346" s="20"/>
    </row>
    <row r="347" spans="1:4" x14ac:dyDescent="0.25">
      <c r="A347" s="2"/>
      <c r="B347" s="20"/>
      <c r="C347" s="20"/>
      <c r="D347" s="20"/>
    </row>
    <row r="348" spans="1:4" x14ac:dyDescent="0.25">
      <c r="A348" s="2"/>
      <c r="B348" s="2"/>
      <c r="C348" s="2"/>
      <c r="D348" s="2"/>
    </row>
  </sheetData>
  <mergeCells count="3">
    <mergeCell ref="A1:D1"/>
    <mergeCell ref="A2:D2"/>
    <mergeCell ref="A4:D4"/>
  </mergeCells>
  <hyperlinks>
    <hyperlink ref="A4" r:id="rId1" display="http://www.g-truc.net"/>
    <hyperlink ref="A1:D1" r:id="rId2" location="menu" display="OpenGL drivers status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I26" sqref="I2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394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188</v>
      </c>
      <c r="E4" s="3" t="s">
        <v>186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262</v>
      </c>
      <c r="C6" s="2" t="s">
        <v>263</v>
      </c>
      <c r="D6" s="37" t="s">
        <v>311</v>
      </c>
      <c r="E6" s="23" t="s">
        <v>187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261</v>
      </c>
      <c r="C9" s="3" t="s">
        <v>313</v>
      </c>
      <c r="D9" s="3" t="s">
        <v>312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34" t="s">
        <v>175</v>
      </c>
      <c r="D36" s="34" t="s">
        <v>175</v>
      </c>
      <c r="E36" s="34" t="s">
        <v>175</v>
      </c>
    </row>
    <row r="37" spans="1:5" x14ac:dyDescent="0.25">
      <c r="A37" s="2" t="s">
        <v>206</v>
      </c>
      <c r="B37" s="7" t="s">
        <v>140</v>
      </c>
      <c r="C37" s="34" t="s">
        <v>175</v>
      </c>
      <c r="D37" s="34" t="s">
        <v>175</v>
      </c>
      <c r="E37" s="34" t="s">
        <v>175</v>
      </c>
    </row>
    <row r="38" spans="1:5" x14ac:dyDescent="0.25">
      <c r="A38" s="2" t="s">
        <v>207</v>
      </c>
      <c r="B38" s="4" t="s">
        <v>6</v>
      </c>
      <c r="C38" s="34" t="s">
        <v>175</v>
      </c>
      <c r="D38" s="34" t="s">
        <v>175</v>
      </c>
      <c r="E38" s="34" t="s">
        <v>175</v>
      </c>
    </row>
    <row r="39" spans="1:5" x14ac:dyDescent="0.25">
      <c r="A39" s="2" t="s">
        <v>208</v>
      </c>
      <c r="B39" s="4" t="s">
        <v>6</v>
      </c>
      <c r="C39" s="34" t="s">
        <v>175</v>
      </c>
      <c r="D39" s="34" t="s">
        <v>175</v>
      </c>
      <c r="E39" s="34" t="s">
        <v>175</v>
      </c>
    </row>
    <row r="40" spans="1:5" x14ac:dyDescent="0.25">
      <c r="A40" s="2" t="s">
        <v>209</v>
      </c>
      <c r="B40" s="4" t="s">
        <v>6</v>
      </c>
      <c r="C40" s="34" t="s">
        <v>175</v>
      </c>
      <c r="D40" s="34" t="s">
        <v>175</v>
      </c>
      <c r="E40" s="34" t="s">
        <v>175</v>
      </c>
    </row>
    <row r="41" spans="1:5" x14ac:dyDescent="0.25">
      <c r="A41" s="2" t="s">
        <v>210</v>
      </c>
      <c r="B41" s="4" t="s">
        <v>6</v>
      </c>
      <c r="C41" s="34" t="s">
        <v>175</v>
      </c>
      <c r="D41" s="34" t="s">
        <v>175</v>
      </c>
      <c r="E41" s="34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34" t="s">
        <v>175</v>
      </c>
      <c r="E42" s="34" t="s">
        <v>175</v>
      </c>
    </row>
    <row r="43" spans="1:5" x14ac:dyDescent="0.25">
      <c r="A43" s="2" t="s">
        <v>212</v>
      </c>
      <c r="B43" s="4" t="s">
        <v>6</v>
      </c>
      <c r="C43" s="34" t="s">
        <v>175</v>
      </c>
      <c r="D43" s="34" t="s">
        <v>175</v>
      </c>
      <c r="E43" s="34" t="s">
        <v>175</v>
      </c>
    </row>
    <row r="44" spans="1:5" x14ac:dyDescent="0.25">
      <c r="A44" s="2" t="s">
        <v>213</v>
      </c>
      <c r="B44" s="4" t="s">
        <v>6</v>
      </c>
      <c r="C44" s="34" t="s">
        <v>175</v>
      </c>
      <c r="D44" s="34" t="s">
        <v>175</v>
      </c>
      <c r="E44" s="34" t="s">
        <v>175</v>
      </c>
    </row>
    <row r="45" spans="1:5" x14ac:dyDescent="0.25">
      <c r="A45" s="2" t="s">
        <v>214</v>
      </c>
      <c r="B45" s="4" t="s">
        <v>6</v>
      </c>
      <c r="C45" s="34" t="s">
        <v>175</v>
      </c>
      <c r="D45" s="34" t="s">
        <v>175</v>
      </c>
      <c r="E45" s="34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34" t="s">
        <v>175</v>
      </c>
      <c r="E46" s="34" t="s">
        <v>175</v>
      </c>
    </row>
    <row r="47" spans="1:5" x14ac:dyDescent="0.25">
      <c r="A47" s="2" t="s">
        <v>216</v>
      </c>
      <c r="B47" s="4" t="s">
        <v>6</v>
      </c>
      <c r="C47" s="34" t="s">
        <v>175</v>
      </c>
      <c r="D47" s="34" t="s">
        <v>175</v>
      </c>
      <c r="E47" s="34" t="s">
        <v>175</v>
      </c>
    </row>
    <row r="48" spans="1:5" x14ac:dyDescent="0.25">
      <c r="A48" s="2" t="s">
        <v>217</v>
      </c>
      <c r="B48" s="4" t="s">
        <v>6</v>
      </c>
      <c r="C48" s="34" t="s">
        <v>175</v>
      </c>
      <c r="D48" s="34" t="s">
        <v>175</v>
      </c>
      <c r="E48" s="34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34" t="s">
        <v>175</v>
      </c>
      <c r="E59" s="34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34" t="s">
        <v>175</v>
      </c>
      <c r="E60" s="34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34" t="s">
        <v>175</v>
      </c>
      <c r="E61" s="34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34" t="s">
        <v>175</v>
      </c>
      <c r="E62" s="34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34" t="s">
        <v>175</v>
      </c>
      <c r="E63" s="34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34" t="s">
        <v>175</v>
      </c>
      <c r="E64" s="34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34" t="s">
        <v>175</v>
      </c>
      <c r="E65" s="34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34" t="s">
        <v>175</v>
      </c>
      <c r="E66" s="34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34" t="s">
        <v>175</v>
      </c>
      <c r="E67" s="34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34" t="s">
        <v>175</v>
      </c>
      <c r="E68" s="34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34" t="s">
        <v>175</v>
      </c>
      <c r="E69" s="34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34" t="s">
        <v>175</v>
      </c>
      <c r="E70" s="34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34" t="s">
        <v>175</v>
      </c>
      <c r="E71" s="34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34" t="s">
        <v>175</v>
      </c>
      <c r="E72" s="34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34" t="s">
        <v>175</v>
      </c>
      <c r="E73" s="34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34" t="s">
        <v>175</v>
      </c>
      <c r="E74" s="34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34" t="s">
        <v>175</v>
      </c>
      <c r="E75" s="34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34" t="s">
        <v>175</v>
      </c>
      <c r="E76" s="34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34" t="s">
        <v>175</v>
      </c>
      <c r="E77" s="34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34" t="s">
        <v>175</v>
      </c>
      <c r="E78" s="34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34" t="s">
        <v>175</v>
      </c>
      <c r="E79" s="34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34" t="s">
        <v>175</v>
      </c>
      <c r="E80" s="34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34" t="s">
        <v>175</v>
      </c>
      <c r="E91" s="34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34" t="s">
        <v>175</v>
      </c>
      <c r="E92" s="34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34" t="s">
        <v>175</v>
      </c>
      <c r="E93" s="34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34" t="s">
        <v>175</v>
      </c>
      <c r="E94" s="34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34" t="s">
        <v>175</v>
      </c>
      <c r="E95" s="34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34" t="s">
        <v>175</v>
      </c>
      <c r="E96" s="34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34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34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34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34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34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34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34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34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34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34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34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34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34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34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34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34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34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34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34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34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34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34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34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34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34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34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34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34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34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37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34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32" t="s">
        <v>5</v>
      </c>
      <c r="C157" s="33" t="s">
        <v>151</v>
      </c>
      <c r="D157" s="33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M29" sqref="M29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100" t="s">
        <v>395</v>
      </c>
      <c r="B1" s="100"/>
      <c r="C1" s="100"/>
      <c r="D1" s="100"/>
      <c r="E1" s="100"/>
      <c r="F1" s="100"/>
      <c r="G1" s="100"/>
    </row>
    <row r="2" spans="1:7" x14ac:dyDescent="0.25">
      <c r="A2" s="99" t="s">
        <v>168</v>
      </c>
      <c r="B2" s="101"/>
      <c r="C2" s="101"/>
      <c r="D2" s="101"/>
      <c r="E2" s="101"/>
      <c r="F2" s="101"/>
      <c r="G2" s="10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02" t="s">
        <v>5</v>
      </c>
      <c r="C4" s="102"/>
      <c r="D4" s="103" t="s">
        <v>151</v>
      </c>
      <c r="E4" s="103"/>
      <c r="F4" s="103" t="s">
        <v>150</v>
      </c>
      <c r="G4" s="103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169</v>
      </c>
      <c r="D6" s="2" t="s">
        <v>152</v>
      </c>
      <c r="E6" s="2" t="s">
        <v>171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173</v>
      </c>
      <c r="D7" s="14" t="s">
        <v>159</v>
      </c>
      <c r="E7" s="14" t="s">
        <v>173</v>
      </c>
      <c r="F7" s="14" t="s">
        <v>159</v>
      </c>
      <c r="G7" s="14" t="s">
        <v>173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170</v>
      </c>
      <c r="D9" s="3" t="s">
        <v>165</v>
      </c>
      <c r="E9" s="3" t="s">
        <v>172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176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175</v>
      </c>
      <c r="E39" s="30" t="s">
        <v>175</v>
      </c>
      <c r="F39" s="30" t="s">
        <v>175</v>
      </c>
      <c r="G39" s="30" t="s">
        <v>175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175</v>
      </c>
      <c r="E40" s="30" t="s">
        <v>175</v>
      </c>
      <c r="F40" s="30" t="s">
        <v>175</v>
      </c>
      <c r="G40" s="30" t="s">
        <v>175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175</v>
      </c>
      <c r="E41" s="30" t="s">
        <v>175</v>
      </c>
      <c r="F41" s="30" t="s">
        <v>175</v>
      </c>
      <c r="G41" s="30" t="s">
        <v>175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175</v>
      </c>
      <c r="E42" s="30" t="s">
        <v>175</v>
      </c>
      <c r="F42" s="30" t="s">
        <v>175</v>
      </c>
      <c r="G42" s="30" t="s">
        <v>175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175</v>
      </c>
      <c r="E43" s="30" t="s">
        <v>175</v>
      </c>
      <c r="F43" s="30" t="s">
        <v>175</v>
      </c>
      <c r="G43" s="30" t="s">
        <v>175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175</v>
      </c>
      <c r="E44" s="30" t="s">
        <v>175</v>
      </c>
      <c r="F44" s="30" t="s">
        <v>175</v>
      </c>
      <c r="G44" s="30" t="s">
        <v>175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175</v>
      </c>
      <c r="E45" s="4" t="s">
        <v>6</v>
      </c>
      <c r="F45" s="30" t="s">
        <v>175</v>
      </c>
      <c r="G45" s="30" t="s">
        <v>175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175</v>
      </c>
      <c r="E46" s="30" t="s">
        <v>175</v>
      </c>
      <c r="F46" s="30" t="s">
        <v>175</v>
      </c>
      <c r="G46" s="30" t="s">
        <v>175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175</v>
      </c>
      <c r="E47" s="30" t="s">
        <v>175</v>
      </c>
      <c r="F47" s="30" t="s">
        <v>175</v>
      </c>
      <c r="G47" s="30" t="s">
        <v>175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175</v>
      </c>
      <c r="E48" s="30" t="s">
        <v>175</v>
      </c>
      <c r="F48" s="30" t="s">
        <v>175</v>
      </c>
      <c r="G48" s="30" t="s">
        <v>175</v>
      </c>
    </row>
    <row r="49" spans="1:7" x14ac:dyDescent="0.25">
      <c r="A49" s="2" t="s">
        <v>174</v>
      </c>
      <c r="B49" s="4" t="s">
        <v>6</v>
      </c>
      <c r="C49" s="4" t="s">
        <v>6</v>
      </c>
      <c r="D49" s="30" t="s">
        <v>175</v>
      </c>
      <c r="E49" s="4" t="s">
        <v>6</v>
      </c>
      <c r="F49" s="30" t="s">
        <v>175</v>
      </c>
      <c r="G49" s="30" t="s">
        <v>175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175</v>
      </c>
      <c r="E50" s="30" t="s">
        <v>175</v>
      </c>
      <c r="F50" s="30" t="s">
        <v>175</v>
      </c>
      <c r="G50" s="30" t="s">
        <v>175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175</v>
      </c>
      <c r="E51" s="30" t="s">
        <v>175</v>
      </c>
      <c r="F51" s="30" t="s">
        <v>175</v>
      </c>
      <c r="G51" s="30" t="s">
        <v>175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175</v>
      </c>
      <c r="E52" s="31" t="s">
        <v>175</v>
      </c>
      <c r="F52" s="31" t="s">
        <v>175</v>
      </c>
      <c r="G52" s="31" t="s">
        <v>175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175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175</v>
      </c>
      <c r="G62" s="30" t="s">
        <v>175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175</v>
      </c>
      <c r="G63" s="30" t="s">
        <v>175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175</v>
      </c>
      <c r="G64" s="30" t="s">
        <v>175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175</v>
      </c>
      <c r="G65" s="30" t="s">
        <v>175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175</v>
      </c>
      <c r="G66" s="30" t="s">
        <v>175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175</v>
      </c>
      <c r="G67" s="30" t="s">
        <v>175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175</v>
      </c>
      <c r="G68" s="30" t="s">
        <v>175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175</v>
      </c>
      <c r="G69" s="30" t="s">
        <v>175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175</v>
      </c>
      <c r="G70" s="30" t="s">
        <v>175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175</v>
      </c>
      <c r="G71" s="30" t="s">
        <v>175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175</v>
      </c>
      <c r="G72" s="30" t="s">
        <v>175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175</v>
      </c>
      <c r="G73" s="30" t="s">
        <v>175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175</v>
      </c>
      <c r="G74" s="30" t="s">
        <v>175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175</v>
      </c>
      <c r="G75" s="30" t="s">
        <v>175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175</v>
      </c>
      <c r="G76" s="30" t="s">
        <v>175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175</v>
      </c>
      <c r="G77" s="30" t="s">
        <v>175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175</v>
      </c>
      <c r="G78" s="30" t="s">
        <v>175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175</v>
      </c>
      <c r="G79" s="30" t="s">
        <v>175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175</v>
      </c>
      <c r="G80" s="30" t="s">
        <v>175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175</v>
      </c>
      <c r="G81" s="30" t="s">
        <v>175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175</v>
      </c>
      <c r="G82" s="30" t="s">
        <v>175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175</v>
      </c>
      <c r="G83" s="30" t="s">
        <v>175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175</v>
      </c>
      <c r="G84" s="31" t="s">
        <v>175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175</v>
      </c>
      <c r="G94" s="30" t="s">
        <v>175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175</v>
      </c>
      <c r="G95" s="30" t="s">
        <v>175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175</v>
      </c>
      <c r="G96" s="30" t="s">
        <v>175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175</v>
      </c>
      <c r="G97" s="30" t="s">
        <v>175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175</v>
      </c>
      <c r="G98" s="30" t="s">
        <v>175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175</v>
      </c>
      <c r="G99" s="30" t="s">
        <v>175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175</v>
      </c>
      <c r="G100" s="30" t="s">
        <v>175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175</v>
      </c>
      <c r="G101" s="31" t="s">
        <v>175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185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176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177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178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179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180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181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182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183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184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I27" sqref="I27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100" t="s">
        <v>396</v>
      </c>
      <c r="B1" s="100"/>
      <c r="C1" s="100"/>
      <c r="D1" s="100"/>
      <c r="E1" s="100"/>
      <c r="F1" s="100"/>
      <c r="G1" s="100"/>
    </row>
    <row r="2" spans="1:7" x14ac:dyDescent="0.25">
      <c r="A2" s="99" t="s">
        <v>168</v>
      </c>
      <c r="B2" s="101"/>
      <c r="C2" s="101"/>
      <c r="D2" s="101"/>
      <c r="E2" s="101"/>
      <c r="F2" s="101"/>
      <c r="G2" s="10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02" t="s">
        <v>5</v>
      </c>
      <c r="C4" s="102"/>
      <c r="D4" s="103" t="s">
        <v>151</v>
      </c>
      <c r="E4" s="103"/>
      <c r="F4" s="103" t="s">
        <v>150</v>
      </c>
      <c r="G4" s="103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104" t="s">
        <v>5</v>
      </c>
      <c r="C1" s="104"/>
      <c r="D1" s="105" t="s">
        <v>151</v>
      </c>
      <c r="E1" s="105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8"/>
  <sheetViews>
    <sheetView workbookViewId="0">
      <selection activeCell="I30" sqref="I3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16384" width="9.140625" style="1"/>
  </cols>
  <sheetData>
    <row r="1" spans="1:11" ht="34.5" x14ac:dyDescent="0.45">
      <c r="A1" s="97" t="s">
        <v>399</v>
      </c>
      <c r="B1" s="97"/>
      <c r="C1" s="97"/>
      <c r="D1" s="97"/>
      <c r="E1" s="65"/>
      <c r="F1" s="65"/>
      <c r="G1" s="65"/>
      <c r="H1" s="65"/>
      <c r="I1" s="65"/>
      <c r="J1" s="65"/>
      <c r="K1" s="65"/>
    </row>
    <row r="2" spans="1:11" x14ac:dyDescent="0.25">
      <c r="A2" s="98" t="s">
        <v>400</v>
      </c>
      <c r="B2" s="98"/>
      <c r="C2" s="98"/>
      <c r="D2" s="98"/>
      <c r="E2" s="66"/>
      <c r="F2" s="66"/>
      <c r="G2" s="66"/>
      <c r="H2" s="66"/>
      <c r="I2" s="66"/>
      <c r="J2" s="66"/>
      <c r="K2" s="66"/>
    </row>
    <row r="4" spans="1:11" x14ac:dyDescent="0.25">
      <c r="A4" s="99" t="s">
        <v>414</v>
      </c>
      <c r="B4" s="99"/>
      <c r="C4" s="99"/>
      <c r="D4" s="99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</row>
    <row r="6" spans="1:11" x14ac:dyDescent="0.25">
      <c r="A6" s="3" t="s">
        <v>147</v>
      </c>
      <c r="B6" s="80" t="s">
        <v>5</v>
      </c>
      <c r="C6" s="81" t="s">
        <v>151</v>
      </c>
      <c r="D6" s="81" t="s">
        <v>188</v>
      </c>
    </row>
    <row r="7" spans="1:11" x14ac:dyDescent="0.25">
      <c r="A7" s="2" t="s">
        <v>149</v>
      </c>
      <c r="B7" s="71">
        <v>42080</v>
      </c>
      <c r="C7" s="71">
        <v>42083</v>
      </c>
      <c r="D7" s="39">
        <v>41704</v>
      </c>
    </row>
    <row r="8" spans="1:11" x14ac:dyDescent="0.25">
      <c r="A8" s="2" t="s">
        <v>148</v>
      </c>
      <c r="B8" s="82" t="s">
        <v>447</v>
      </c>
      <c r="C8" s="82" t="s">
        <v>448</v>
      </c>
      <c r="D8" s="82" t="s">
        <v>449</v>
      </c>
    </row>
    <row r="9" spans="1:11" ht="15.75" thickBot="1" x14ac:dyDescent="0.3">
      <c r="A9" s="26" t="s">
        <v>157</v>
      </c>
      <c r="B9" s="73" t="s">
        <v>446</v>
      </c>
      <c r="C9" s="73" t="s">
        <v>446</v>
      </c>
      <c r="D9" s="73" t="s">
        <v>446</v>
      </c>
    </row>
    <row r="10" spans="1:11" ht="15.75" thickBot="1" x14ac:dyDescent="0.3">
      <c r="A10" s="26"/>
      <c r="B10" s="14"/>
      <c r="C10" s="14"/>
      <c r="D10" s="14"/>
    </row>
    <row r="11" spans="1:11" x14ac:dyDescent="0.25">
      <c r="A11" s="27" t="s">
        <v>161</v>
      </c>
      <c r="B11" s="2" t="s">
        <v>451</v>
      </c>
      <c r="C11" s="3" t="s">
        <v>450</v>
      </c>
      <c r="D11" s="3" t="s">
        <v>452</v>
      </c>
    </row>
    <row r="12" spans="1:11" x14ac:dyDescent="0.25">
      <c r="A12" s="2" t="s">
        <v>397</v>
      </c>
      <c r="B12" s="74">
        <f>IF(B$49=0, 0,(B$44+B$45)/B$49)</f>
        <v>1</v>
      </c>
      <c r="C12" s="74">
        <f t="shared" ref="C12:D12" si="0">IF(C$49=0, 0,(C$44+C$45)/C$49)</f>
        <v>0.5</v>
      </c>
      <c r="D12" s="74">
        <f t="shared" si="0"/>
        <v>0</v>
      </c>
    </row>
    <row r="13" spans="1:11" x14ac:dyDescent="0.25">
      <c r="A13" s="2" t="s">
        <v>416</v>
      </c>
      <c r="B13" s="75">
        <f>IF(B$66=0, 0,(B$61+B$62)/B$66)</f>
        <v>1</v>
      </c>
      <c r="C13" s="75">
        <f t="shared" ref="C13:D13" si="1">IF(C$66=0, 0,(C$61+C$62)/C$86)</f>
        <v>0.18181818181818182</v>
      </c>
      <c r="D13" s="75">
        <f t="shared" si="1"/>
        <v>0</v>
      </c>
    </row>
    <row r="14" spans="1:11" x14ac:dyDescent="0.25">
      <c r="A14" s="2" t="s">
        <v>334</v>
      </c>
      <c r="B14" s="75">
        <f>IF(B$86=0, 0,(B$81+B$82)/B$86)</f>
        <v>1</v>
      </c>
      <c r="C14" s="75">
        <f t="shared" ref="C14:D14" si="2">IF(C$86=0, 0,(C$81+C$82)/C$86)</f>
        <v>1</v>
      </c>
      <c r="D14" s="75">
        <f t="shared" si="2"/>
        <v>0.27272727272727271</v>
      </c>
    </row>
    <row r="15" spans="1:11" x14ac:dyDescent="0.25">
      <c r="A15" s="2" t="s">
        <v>193</v>
      </c>
      <c r="B15" s="75">
        <f>IF(B$116=0, 0,(B$111+B$112)/B$116)</f>
        <v>1</v>
      </c>
      <c r="C15" s="75">
        <f>IF(C$116=0, 0,(C$111+C$112)/C$116)</f>
        <v>1</v>
      </c>
      <c r="D15" s="75">
        <f>IF(D$116=0, 0,(D$111+D$112)/D$116)</f>
        <v>0.90476190476190477</v>
      </c>
    </row>
    <row r="16" spans="1:11" x14ac:dyDescent="0.25">
      <c r="A16" s="2" t="s">
        <v>192</v>
      </c>
      <c r="B16" s="75">
        <f>IF(B$150=0,0,(B$145+B$146)/B$150)</f>
        <v>1</v>
      </c>
      <c r="C16" s="75">
        <f>IF(C$150=0,0,(C$145+C$146)/C$150)</f>
        <v>0.88</v>
      </c>
      <c r="D16" s="75">
        <f>IF(D$150=0,0,(D$145+D$146)/D$150)</f>
        <v>1</v>
      </c>
    </row>
    <row r="17" spans="1:4" x14ac:dyDescent="0.25">
      <c r="A17" s="2" t="s">
        <v>191</v>
      </c>
      <c r="B17" s="75">
        <f>IF(B$167=0, 0, (B$162+B$163)/B$167)</f>
        <v>1</v>
      </c>
      <c r="C17" s="75">
        <f>IF(C$167=0, 0, (C$162+C$163)/C$167)</f>
        <v>1</v>
      </c>
      <c r="D17" s="75">
        <f>IF(D$167=0, 0, (D$162+D$163)/D$167)</f>
        <v>1</v>
      </c>
    </row>
    <row r="18" spans="1:4" x14ac:dyDescent="0.25">
      <c r="A18" s="2" t="s">
        <v>190</v>
      </c>
      <c r="B18" s="75">
        <f>IF(B$198=0, 0, (B$193+B$194)/B$198)</f>
        <v>1</v>
      </c>
      <c r="C18" s="75">
        <f>IF(C$198=0, 0, (C$193+C$194)/C$198)</f>
        <v>1</v>
      </c>
      <c r="D18" s="75">
        <f>IF(D$198=0, 0, (D$193+D$194)/D$198)</f>
        <v>1</v>
      </c>
    </row>
    <row r="19" spans="1:4" x14ac:dyDescent="0.25">
      <c r="A19" s="2" t="s">
        <v>189</v>
      </c>
      <c r="B19" s="75">
        <f>IF(B$222=0, 0, (B$217+B$218)/B$222)</f>
        <v>1</v>
      </c>
      <c r="C19" s="75">
        <f>IF(C$222=0, 0, (C$217+C$218)/C$222)</f>
        <v>1</v>
      </c>
      <c r="D19" s="75">
        <f>IF(D$222=0, 0, (D$217+D$218)/D$222)</f>
        <v>1</v>
      </c>
    </row>
    <row r="20" spans="1:4" ht="15.75" thickBot="1" x14ac:dyDescent="0.3">
      <c r="A20" s="14" t="s">
        <v>194</v>
      </c>
      <c r="B20" s="76">
        <f>IF(B$291=0, 0, (B$286+B$287)/B$291)</f>
        <v>0.9</v>
      </c>
      <c r="C20" s="76">
        <f>IF(C$291=0, 0, (C$286+C$287)/C$291)</f>
        <v>0.93333333333333335</v>
      </c>
      <c r="D20" s="76">
        <f>IF(D$291=0, 0, (D$286+D$287)/D$291)</f>
        <v>0.93333333333333335</v>
      </c>
    </row>
    <row r="21" spans="1:4" x14ac:dyDescent="0.25">
      <c r="A21" s="2"/>
      <c r="B21" s="20"/>
      <c r="C21" s="20"/>
      <c r="D21" s="20"/>
    </row>
    <row r="22" spans="1:4" x14ac:dyDescent="0.25">
      <c r="A22" s="2"/>
      <c r="B22" s="20"/>
      <c r="C22" s="20"/>
      <c r="D22" s="20"/>
    </row>
    <row r="23" spans="1:4" x14ac:dyDescent="0.25">
      <c r="A23" s="2"/>
      <c r="B23" s="20"/>
      <c r="C23" s="20"/>
      <c r="D23" s="20"/>
    </row>
    <row r="24" spans="1:4" x14ac:dyDescent="0.25">
      <c r="A24" s="2"/>
      <c r="B24" s="20"/>
      <c r="C24" s="20"/>
      <c r="D24" s="20"/>
    </row>
    <row r="25" spans="1:4" x14ac:dyDescent="0.25">
      <c r="A25" s="2"/>
      <c r="B25" s="20"/>
      <c r="C25" s="20"/>
      <c r="D25" s="20"/>
    </row>
    <row r="26" spans="1:4" x14ac:dyDescent="0.25">
      <c r="A26" s="2"/>
      <c r="B26" s="20"/>
      <c r="C26" s="20"/>
      <c r="D26" s="20"/>
    </row>
    <row r="27" spans="1:4" x14ac:dyDescent="0.25">
      <c r="A27" s="2"/>
      <c r="B27" s="20"/>
      <c r="C27" s="20"/>
      <c r="D27" s="20"/>
    </row>
    <row r="28" spans="1:4" x14ac:dyDescent="0.25">
      <c r="A28" s="2"/>
      <c r="B28" s="20"/>
      <c r="C28" s="20"/>
      <c r="D28" s="20"/>
    </row>
    <row r="29" spans="1:4" x14ac:dyDescent="0.25">
      <c r="A29" s="2"/>
      <c r="B29" s="20"/>
      <c r="C29" s="20"/>
      <c r="D29" s="20"/>
    </row>
    <row r="30" spans="1:4" x14ac:dyDescent="0.25">
      <c r="A30" s="2"/>
      <c r="B30" s="20"/>
      <c r="C30" s="20"/>
      <c r="D30" s="20"/>
    </row>
    <row r="31" spans="1:4" x14ac:dyDescent="0.25">
      <c r="A31" s="2"/>
      <c r="B31" s="20"/>
      <c r="C31" s="20"/>
      <c r="D31" s="20"/>
    </row>
    <row r="32" spans="1:4" x14ac:dyDescent="0.25">
      <c r="A32" s="2"/>
      <c r="B32" s="20"/>
      <c r="C32" s="20"/>
      <c r="D32" s="20"/>
    </row>
    <row r="33" spans="1:4" ht="15.75" thickBot="1" x14ac:dyDescent="0.3">
      <c r="A33" s="2"/>
      <c r="B33" s="20"/>
      <c r="C33" s="20"/>
      <c r="D33" s="20"/>
    </row>
    <row r="34" spans="1:4" x14ac:dyDescent="0.25">
      <c r="A34" s="3" t="s">
        <v>397</v>
      </c>
      <c r="B34" s="80" t="s">
        <v>5</v>
      </c>
      <c r="C34" s="81" t="s">
        <v>151</v>
      </c>
      <c r="D34" s="81" t="s">
        <v>188</v>
      </c>
    </row>
    <row r="35" spans="1:4" x14ac:dyDescent="0.25">
      <c r="A35" s="23" t="s">
        <v>423</v>
      </c>
      <c r="B35" s="4" t="s">
        <v>6</v>
      </c>
      <c r="C35" s="82" t="s">
        <v>175</v>
      </c>
      <c r="D35" s="82" t="s">
        <v>175</v>
      </c>
    </row>
    <row r="36" spans="1:4" x14ac:dyDescent="0.25">
      <c r="A36" s="23" t="s">
        <v>374</v>
      </c>
      <c r="B36" s="4" t="s">
        <v>6</v>
      </c>
      <c r="C36" s="8" t="s">
        <v>7</v>
      </c>
      <c r="D36" s="82" t="s">
        <v>175</v>
      </c>
    </row>
    <row r="37" spans="1:4" x14ac:dyDescent="0.25">
      <c r="A37" s="23" t="s">
        <v>373</v>
      </c>
      <c r="B37" s="4" t="s">
        <v>6</v>
      </c>
      <c r="C37" s="8" t="s">
        <v>7</v>
      </c>
      <c r="D37" s="82" t="s">
        <v>175</v>
      </c>
    </row>
    <row r="38" spans="1:4" x14ac:dyDescent="0.25">
      <c r="A38" s="23" t="s">
        <v>372</v>
      </c>
      <c r="B38" s="4" t="s">
        <v>6</v>
      </c>
      <c r="C38" s="4" t="s">
        <v>6</v>
      </c>
      <c r="D38" s="82" t="s">
        <v>175</v>
      </c>
    </row>
    <row r="39" spans="1:4" x14ac:dyDescent="0.25">
      <c r="A39" s="23" t="s">
        <v>421</v>
      </c>
      <c r="B39" s="4" t="s">
        <v>6</v>
      </c>
      <c r="C39" s="82" t="s">
        <v>175</v>
      </c>
      <c r="D39" s="82" t="s">
        <v>175</v>
      </c>
    </row>
    <row r="40" spans="1:4" x14ac:dyDescent="0.25">
      <c r="A40" s="23" t="s">
        <v>371</v>
      </c>
      <c r="B40" s="4" t="s">
        <v>6</v>
      </c>
      <c r="C40" s="4" t="s">
        <v>6</v>
      </c>
      <c r="D40" s="82" t="s">
        <v>175</v>
      </c>
    </row>
    <row r="41" spans="1:4" x14ac:dyDescent="0.25">
      <c r="A41" s="23" t="s">
        <v>370</v>
      </c>
      <c r="B41" s="4" t="s">
        <v>6</v>
      </c>
      <c r="C41" s="4" t="s">
        <v>6</v>
      </c>
      <c r="D41" s="82" t="s">
        <v>175</v>
      </c>
    </row>
    <row r="42" spans="1:4" x14ac:dyDescent="0.25">
      <c r="A42" s="23" t="s">
        <v>369</v>
      </c>
      <c r="B42" s="4" t="s">
        <v>6</v>
      </c>
      <c r="C42" s="8" t="s">
        <v>7</v>
      </c>
      <c r="D42" s="82" t="s">
        <v>175</v>
      </c>
    </row>
    <row r="43" spans="1:4" ht="15.75" thickBot="1" x14ac:dyDescent="0.3">
      <c r="A43" s="26" t="s">
        <v>422</v>
      </c>
      <c r="B43" s="92" t="s">
        <v>6</v>
      </c>
      <c r="C43" s="92" t="s">
        <v>6</v>
      </c>
      <c r="D43" s="73" t="s">
        <v>175</v>
      </c>
    </row>
    <row r="44" spans="1:4" x14ac:dyDescent="0.25">
      <c r="A44" s="2" t="s">
        <v>6</v>
      </c>
      <c r="B44" s="10">
        <f>COUNTIF(B36:B43,"pass")</f>
        <v>8</v>
      </c>
      <c r="C44" s="10">
        <f>COUNTIF(C36:C43,"pass")</f>
        <v>4</v>
      </c>
      <c r="D44" s="10">
        <f t="shared" ref="D44" si="3">COUNTIF(D36:D43,"pass")</f>
        <v>0</v>
      </c>
    </row>
    <row r="45" spans="1:4" x14ac:dyDescent="0.25">
      <c r="A45" s="2" t="s">
        <v>143</v>
      </c>
      <c r="B45" s="5">
        <f>COUNTIF(B36:B43,"Ok")</f>
        <v>0</v>
      </c>
      <c r="C45" s="5">
        <f>COUNTIF(C36:C43,"Ok")</f>
        <v>0</v>
      </c>
      <c r="D45" s="5">
        <f t="shared" ref="D45" si="4">COUNTIF(D36:D43,"Ok")</f>
        <v>0</v>
      </c>
    </row>
    <row r="46" spans="1:4" x14ac:dyDescent="0.25">
      <c r="A46" s="2" t="s">
        <v>140</v>
      </c>
      <c r="B46" s="11">
        <f>COUNTIF(B36:B43,"workaround")</f>
        <v>0</v>
      </c>
      <c r="C46" s="11">
        <f>COUNTIF(C36:C43,"workaround")</f>
        <v>0</v>
      </c>
      <c r="D46" s="11">
        <f t="shared" ref="D46" si="5">COUNTIF(D36:D43,"workaround")</f>
        <v>0</v>
      </c>
    </row>
    <row r="47" spans="1:4" x14ac:dyDescent="0.25">
      <c r="A47" s="2" t="s">
        <v>7</v>
      </c>
      <c r="B47" s="12">
        <f>COUNTIF(B36:B43,"Fail")</f>
        <v>0</v>
      </c>
      <c r="C47" s="12">
        <f>COUNTIF(C36:C43,"Fail")</f>
        <v>3</v>
      </c>
      <c r="D47" s="12">
        <f t="shared" ref="D47" si="6">COUNTIF(D36:D43,"Fail")</f>
        <v>0</v>
      </c>
    </row>
    <row r="48" spans="1:4" x14ac:dyDescent="0.25">
      <c r="A48" s="2" t="s">
        <v>175</v>
      </c>
      <c r="B48" s="2">
        <f>COUNTIF(B36:B43,"unsupported")</f>
        <v>0</v>
      </c>
      <c r="C48" s="2">
        <f>COUNTIF(C36:C43,"unsupported")</f>
        <v>1</v>
      </c>
      <c r="D48" s="2">
        <f t="shared" ref="D48" si="7">COUNTIF(D36:D43,"unsupported")</f>
        <v>8</v>
      </c>
    </row>
    <row r="49" spans="1:4" x14ac:dyDescent="0.25">
      <c r="A49" s="2" t="s">
        <v>139</v>
      </c>
      <c r="B49" s="2">
        <f>B44+B47+B46+B48+B45</f>
        <v>8</v>
      </c>
      <c r="C49" s="2">
        <f>C44+C47+C46+C48+C45</f>
        <v>8</v>
      </c>
      <c r="D49" s="2">
        <f t="shared" ref="D49" si="8">D44+D47+D46+D48+D45</f>
        <v>8</v>
      </c>
    </row>
    <row r="50" spans="1:4" ht="15.75" thickBot="1" x14ac:dyDescent="0.3">
      <c r="A50" s="18" t="s">
        <v>8</v>
      </c>
      <c r="B50" s="6">
        <f>IF(B$49=0, 0,(B$44+B$45)/B$49)</f>
        <v>1</v>
      </c>
      <c r="C50" s="6">
        <f t="shared" ref="C50:D50" si="9">IF(C$49=0, 0,(C$44+C$45)/C$49)</f>
        <v>0.5</v>
      </c>
      <c r="D50" s="6">
        <f t="shared" si="9"/>
        <v>0</v>
      </c>
    </row>
    <row r="51" spans="1:4" ht="15.75" thickBot="1" x14ac:dyDescent="0.3">
      <c r="A51" s="2"/>
      <c r="B51" s="17"/>
      <c r="C51" s="17"/>
    </row>
    <row r="52" spans="1:4" x14ac:dyDescent="0.25">
      <c r="A52" s="3" t="s">
        <v>415</v>
      </c>
      <c r="B52" s="80" t="s">
        <v>5</v>
      </c>
      <c r="C52" s="81" t="s">
        <v>151</v>
      </c>
      <c r="D52" s="81" t="s">
        <v>188</v>
      </c>
    </row>
    <row r="53" spans="1:4" x14ac:dyDescent="0.25">
      <c r="A53" s="2" t="s">
        <v>376</v>
      </c>
      <c r="B53" s="4" t="s">
        <v>6</v>
      </c>
      <c r="C53" s="82" t="s">
        <v>175</v>
      </c>
      <c r="D53" s="82" t="s">
        <v>175</v>
      </c>
    </row>
    <row r="54" spans="1:4" x14ac:dyDescent="0.25">
      <c r="A54" s="2" t="s">
        <v>417</v>
      </c>
      <c r="B54" s="4" t="s">
        <v>6</v>
      </c>
      <c r="C54" s="4" t="s">
        <v>6</v>
      </c>
      <c r="D54" s="82" t="s">
        <v>175</v>
      </c>
    </row>
    <row r="55" spans="1:4" x14ac:dyDescent="0.25">
      <c r="A55" s="2" t="s">
        <v>418</v>
      </c>
      <c r="B55" s="4" t="s">
        <v>6</v>
      </c>
      <c r="C55" s="82" t="s">
        <v>175</v>
      </c>
      <c r="D55" s="82" t="s">
        <v>175</v>
      </c>
    </row>
    <row r="56" spans="1:4" x14ac:dyDescent="0.25">
      <c r="A56" s="2" t="s">
        <v>419</v>
      </c>
      <c r="B56" s="4" t="s">
        <v>6</v>
      </c>
      <c r="C56" s="82" t="s">
        <v>175</v>
      </c>
      <c r="D56" s="82" t="s">
        <v>175</v>
      </c>
    </row>
    <row r="57" spans="1:4" x14ac:dyDescent="0.25">
      <c r="A57" s="2" t="s">
        <v>267</v>
      </c>
      <c r="B57" s="4" t="s">
        <v>6</v>
      </c>
      <c r="C57" s="82" t="s">
        <v>175</v>
      </c>
      <c r="D57" s="82" t="s">
        <v>175</v>
      </c>
    </row>
    <row r="58" spans="1:4" x14ac:dyDescent="0.25">
      <c r="A58" s="2" t="s">
        <v>247</v>
      </c>
      <c r="B58" s="4" t="s">
        <v>6</v>
      </c>
      <c r="C58" s="8" t="s">
        <v>7</v>
      </c>
      <c r="D58" s="82" t="s">
        <v>175</v>
      </c>
    </row>
    <row r="59" spans="1:4" x14ac:dyDescent="0.25">
      <c r="A59" s="23" t="s">
        <v>420</v>
      </c>
      <c r="B59" s="4" t="s">
        <v>6</v>
      </c>
      <c r="C59" s="4" t="s">
        <v>6</v>
      </c>
      <c r="D59" s="82" t="s">
        <v>175</v>
      </c>
    </row>
    <row r="60" spans="1:4" ht="15.75" thickBot="1" x14ac:dyDescent="0.3">
      <c r="A60" s="14" t="s">
        <v>342</v>
      </c>
      <c r="B60" s="92" t="s">
        <v>6</v>
      </c>
      <c r="C60" s="73" t="s">
        <v>175</v>
      </c>
      <c r="D60" s="73" t="s">
        <v>175</v>
      </c>
    </row>
    <row r="61" spans="1:4" x14ac:dyDescent="0.25">
      <c r="A61" s="2" t="s">
        <v>6</v>
      </c>
      <c r="B61" s="84">
        <f>COUNTIF(B53:B60,"pass")</f>
        <v>8</v>
      </c>
      <c r="C61" s="84">
        <f t="shared" ref="C61:D61" si="10">COUNTIF(C53:C60,"pass")</f>
        <v>2</v>
      </c>
      <c r="D61" s="84">
        <f t="shared" si="10"/>
        <v>0</v>
      </c>
    </row>
    <row r="62" spans="1:4" x14ac:dyDescent="0.25">
      <c r="A62" s="2" t="s">
        <v>143</v>
      </c>
      <c r="B62" s="35">
        <f>COUNTIF(B53:B60,"Ok")</f>
        <v>0</v>
      </c>
      <c r="C62" s="35">
        <f t="shared" ref="C62:D62" si="11">COUNTIF(C53:C60,"Ok")</f>
        <v>0</v>
      </c>
      <c r="D62" s="35">
        <f t="shared" si="11"/>
        <v>0</v>
      </c>
    </row>
    <row r="63" spans="1:4" x14ac:dyDescent="0.25">
      <c r="A63" s="2" t="s">
        <v>140</v>
      </c>
      <c r="B63" s="85">
        <f>COUNTIF(B53:B60,"workaround")</f>
        <v>0</v>
      </c>
      <c r="C63" s="85">
        <f t="shared" ref="C63:D63" si="12">COUNTIF(C53:C60,"workaround")</f>
        <v>0</v>
      </c>
      <c r="D63" s="85">
        <f t="shared" si="12"/>
        <v>0</v>
      </c>
    </row>
    <row r="64" spans="1:4" x14ac:dyDescent="0.25">
      <c r="A64" s="2" t="s">
        <v>7</v>
      </c>
      <c r="B64" s="86">
        <f>COUNTIF(B53:B60,"Fail")</f>
        <v>0</v>
      </c>
      <c r="C64" s="86">
        <f t="shared" ref="C64:D64" si="13">COUNTIF(C53:C60,"Fail")</f>
        <v>1</v>
      </c>
      <c r="D64" s="86">
        <f t="shared" si="13"/>
        <v>0</v>
      </c>
    </row>
    <row r="65" spans="1:4" x14ac:dyDescent="0.25">
      <c r="A65" s="2" t="s">
        <v>175</v>
      </c>
      <c r="B65" s="82">
        <f>COUNTIF(B53:B60,"unsupported")</f>
        <v>0</v>
      </c>
      <c r="C65" s="93">
        <f t="shared" ref="C65:D65" si="14">COUNTIF(C53:C60,"unsupported")</f>
        <v>5</v>
      </c>
      <c r="D65" s="93">
        <f t="shared" si="14"/>
        <v>8</v>
      </c>
    </row>
    <row r="66" spans="1:4" x14ac:dyDescent="0.25">
      <c r="A66" s="2" t="s">
        <v>139</v>
      </c>
      <c r="B66" s="82">
        <f t="shared" ref="B66:D66" si="15">B61+B64+B63+B65+B62</f>
        <v>8</v>
      </c>
      <c r="C66" s="93">
        <f t="shared" si="15"/>
        <v>8</v>
      </c>
      <c r="D66" s="93">
        <f t="shared" si="15"/>
        <v>8</v>
      </c>
    </row>
    <row r="67" spans="1:4" ht="15.75" thickBot="1" x14ac:dyDescent="0.3">
      <c r="A67" s="18" t="s">
        <v>8</v>
      </c>
      <c r="B67" s="87">
        <f>IF(B$66=0, 0,(B$61+B$62)/B$66)</f>
        <v>1</v>
      </c>
      <c r="C67" s="87">
        <f t="shared" ref="C67:D67" si="16">IF(C$86=0, 0,(C$81+C$82)/C$86)</f>
        <v>1</v>
      </c>
      <c r="D67" s="87">
        <f t="shared" si="16"/>
        <v>0.27272727272727271</v>
      </c>
    </row>
    <row r="68" spans="1:4" ht="15.75" thickBot="1" x14ac:dyDescent="0.3">
      <c r="A68" s="2"/>
      <c r="B68" s="20"/>
      <c r="C68" s="20"/>
      <c r="D68" s="20"/>
    </row>
    <row r="69" spans="1:4" x14ac:dyDescent="0.25">
      <c r="A69" s="3" t="s">
        <v>332</v>
      </c>
      <c r="B69" s="80" t="s">
        <v>5</v>
      </c>
      <c r="C69" s="81" t="s">
        <v>151</v>
      </c>
      <c r="D69" s="81" t="s">
        <v>188</v>
      </c>
    </row>
    <row r="70" spans="1:4" x14ac:dyDescent="0.25">
      <c r="A70" s="2" t="s">
        <v>205</v>
      </c>
      <c r="B70" s="4" t="s">
        <v>6</v>
      </c>
      <c r="C70" s="4" t="s">
        <v>6</v>
      </c>
      <c r="D70" s="4" t="s">
        <v>6</v>
      </c>
    </row>
    <row r="71" spans="1:4" x14ac:dyDescent="0.25">
      <c r="A71" s="2" t="s">
        <v>377</v>
      </c>
      <c r="B71" s="4" t="s">
        <v>6</v>
      </c>
      <c r="C71" s="4" t="s">
        <v>6</v>
      </c>
      <c r="D71" s="4" t="s">
        <v>6</v>
      </c>
    </row>
    <row r="72" spans="1:4" x14ac:dyDescent="0.25">
      <c r="A72" s="2" t="s">
        <v>290</v>
      </c>
      <c r="B72" s="4" t="s">
        <v>6</v>
      </c>
      <c r="C72" s="4" t="s">
        <v>6</v>
      </c>
      <c r="D72" s="82" t="s">
        <v>175</v>
      </c>
    </row>
    <row r="73" spans="1:4" x14ac:dyDescent="0.25">
      <c r="A73" s="2" t="s">
        <v>376</v>
      </c>
      <c r="B73" s="4" t="s">
        <v>6</v>
      </c>
      <c r="C73" s="4" t="s">
        <v>6</v>
      </c>
      <c r="D73" s="82" t="s">
        <v>175</v>
      </c>
    </row>
    <row r="74" spans="1:4" x14ac:dyDescent="0.25">
      <c r="A74" s="23" t="s">
        <v>424</v>
      </c>
      <c r="B74" s="4" t="s">
        <v>6</v>
      </c>
      <c r="C74" s="4" t="s">
        <v>6</v>
      </c>
      <c r="D74" s="82" t="s">
        <v>175</v>
      </c>
    </row>
    <row r="75" spans="1:4" x14ac:dyDescent="0.25">
      <c r="A75" s="2" t="s">
        <v>375</v>
      </c>
      <c r="B75" s="4" t="s">
        <v>6</v>
      </c>
      <c r="C75" s="4" t="s">
        <v>6</v>
      </c>
      <c r="D75" s="82" t="s">
        <v>175</v>
      </c>
    </row>
    <row r="76" spans="1:4" x14ac:dyDescent="0.25">
      <c r="A76" s="2" t="s">
        <v>210</v>
      </c>
      <c r="B76" s="4" t="s">
        <v>6</v>
      </c>
      <c r="C76" s="4" t="s">
        <v>6</v>
      </c>
      <c r="D76" s="82" t="s">
        <v>175</v>
      </c>
    </row>
    <row r="77" spans="1:4" x14ac:dyDescent="0.25">
      <c r="A77" s="23" t="s">
        <v>246</v>
      </c>
      <c r="B77" s="4" t="s">
        <v>6</v>
      </c>
      <c r="C77" s="4" t="s">
        <v>6</v>
      </c>
      <c r="D77" s="4" t="s">
        <v>6</v>
      </c>
    </row>
    <row r="78" spans="1:4" x14ac:dyDescent="0.25">
      <c r="A78" s="2" t="s">
        <v>278</v>
      </c>
      <c r="B78" s="4" t="s">
        <v>6</v>
      </c>
      <c r="C78" s="4" t="s">
        <v>6</v>
      </c>
      <c r="D78" s="83" t="s">
        <v>175</v>
      </c>
    </row>
    <row r="79" spans="1:4" x14ac:dyDescent="0.25">
      <c r="A79" s="2" t="s">
        <v>232</v>
      </c>
      <c r="B79" s="4" t="s">
        <v>6</v>
      </c>
      <c r="C79" s="4" t="s">
        <v>6</v>
      </c>
      <c r="D79" s="82" t="s">
        <v>175</v>
      </c>
    </row>
    <row r="80" spans="1:4" x14ac:dyDescent="0.25">
      <c r="A80" s="15" t="s">
        <v>333</v>
      </c>
      <c r="B80" s="21" t="s">
        <v>6</v>
      </c>
      <c r="C80" s="21" t="s">
        <v>6</v>
      </c>
      <c r="D80" s="31" t="s">
        <v>175</v>
      </c>
    </row>
    <row r="81" spans="1:4" x14ac:dyDescent="0.25">
      <c r="A81" s="2" t="s">
        <v>6</v>
      </c>
      <c r="B81" s="84">
        <f t="shared" ref="B81:C81" si="17">COUNTIF(B70:B80,"pass")</f>
        <v>11</v>
      </c>
      <c r="C81" s="84">
        <f t="shared" si="17"/>
        <v>11</v>
      </c>
      <c r="D81" s="84">
        <f>COUNTIF(D70:D80,"pass")</f>
        <v>3</v>
      </c>
    </row>
    <row r="82" spans="1:4" x14ac:dyDescent="0.25">
      <c r="A82" s="2" t="s">
        <v>143</v>
      </c>
      <c r="B82" s="35">
        <f t="shared" ref="B82:C82" si="18">COUNTIF(B70:B80,"Ok")</f>
        <v>0</v>
      </c>
      <c r="C82" s="35">
        <f t="shared" si="18"/>
        <v>0</v>
      </c>
      <c r="D82" s="35">
        <f>COUNTIF(D70:D80,"Ok")</f>
        <v>0</v>
      </c>
    </row>
    <row r="83" spans="1:4" x14ac:dyDescent="0.25">
      <c r="A83" s="2" t="s">
        <v>140</v>
      </c>
      <c r="B83" s="85">
        <f t="shared" ref="B83:C83" si="19">COUNTIF(B70:B80,"workaround")</f>
        <v>0</v>
      </c>
      <c r="C83" s="85">
        <f t="shared" si="19"/>
        <v>0</v>
      </c>
      <c r="D83" s="85">
        <f>COUNTIF(D70:D80,"workaround")</f>
        <v>0</v>
      </c>
    </row>
    <row r="84" spans="1:4" x14ac:dyDescent="0.25">
      <c r="A84" s="2" t="s">
        <v>7</v>
      </c>
      <c r="B84" s="86">
        <f t="shared" ref="B84:C84" si="20">COUNTIF(B70:B80,"Fail")</f>
        <v>0</v>
      </c>
      <c r="C84" s="86">
        <f t="shared" si="20"/>
        <v>0</v>
      </c>
      <c r="D84" s="86">
        <f>COUNTIF(D70:D80,"Fail")</f>
        <v>0</v>
      </c>
    </row>
    <row r="85" spans="1:4" x14ac:dyDescent="0.25">
      <c r="A85" s="2" t="s">
        <v>175</v>
      </c>
      <c r="B85" s="82">
        <f t="shared" ref="B85:C85" si="21">COUNTIF(B70:B80,"unsupported")</f>
        <v>0</v>
      </c>
      <c r="C85" s="82">
        <f t="shared" si="21"/>
        <v>0</v>
      </c>
      <c r="D85" s="82">
        <f>COUNTIF(D70:D80,"unsupported")</f>
        <v>8</v>
      </c>
    </row>
    <row r="86" spans="1:4" x14ac:dyDescent="0.25">
      <c r="A86" s="2" t="s">
        <v>139</v>
      </c>
      <c r="B86" s="82">
        <f t="shared" ref="B86:C86" si="22">B81+B84+B83+B85+B82</f>
        <v>11</v>
      </c>
      <c r="C86" s="82">
        <f t="shared" si="22"/>
        <v>11</v>
      </c>
      <c r="D86" s="82">
        <f>D81+D84+D83+D85+D82</f>
        <v>11</v>
      </c>
    </row>
    <row r="87" spans="1:4" ht="15.75" thickBot="1" x14ac:dyDescent="0.3">
      <c r="A87" s="18" t="s">
        <v>8</v>
      </c>
      <c r="B87" s="87">
        <f>IF(B$86=0, 0,(B$81+B$82)/B$86)</f>
        <v>1</v>
      </c>
      <c r="C87" s="87">
        <f t="shared" ref="C87:D87" si="23">IF(C$86=0, 0,(C$81+C$82)/C$86)</f>
        <v>1</v>
      </c>
      <c r="D87" s="87">
        <f t="shared" si="23"/>
        <v>0.27272727272727271</v>
      </c>
    </row>
    <row r="88" spans="1:4" ht="15.75" thickBot="1" x14ac:dyDescent="0.3">
      <c r="A88" s="2"/>
      <c r="B88" s="17"/>
      <c r="C88" s="17"/>
    </row>
    <row r="89" spans="1:4" x14ac:dyDescent="0.25">
      <c r="A89" s="3" t="s">
        <v>128</v>
      </c>
      <c r="B89" s="80" t="s">
        <v>5</v>
      </c>
      <c r="C89" s="81" t="s">
        <v>151</v>
      </c>
      <c r="D89" s="81" t="s">
        <v>188</v>
      </c>
    </row>
    <row r="90" spans="1:4" x14ac:dyDescent="0.25">
      <c r="A90" s="2" t="s">
        <v>205</v>
      </c>
      <c r="B90" s="4" t="s">
        <v>6</v>
      </c>
      <c r="C90" s="4" t="s">
        <v>6</v>
      </c>
      <c r="D90" s="4" t="s">
        <v>6</v>
      </c>
    </row>
    <row r="91" spans="1:4" x14ac:dyDescent="0.25">
      <c r="A91" s="23" t="s">
        <v>376</v>
      </c>
      <c r="B91" s="4" t="s">
        <v>6</v>
      </c>
      <c r="C91" s="4" t="s">
        <v>6</v>
      </c>
      <c r="D91" s="4" t="s">
        <v>6</v>
      </c>
    </row>
    <row r="92" spans="1:4" x14ac:dyDescent="0.25">
      <c r="A92" s="2" t="s">
        <v>206</v>
      </c>
      <c r="B92" s="4" t="s">
        <v>6</v>
      </c>
      <c r="C92" s="4" t="s">
        <v>6</v>
      </c>
      <c r="D92" s="4" t="s">
        <v>6</v>
      </c>
    </row>
    <row r="93" spans="1:4" x14ac:dyDescent="0.25">
      <c r="A93" s="2" t="s">
        <v>361</v>
      </c>
      <c r="B93" s="4" t="s">
        <v>6</v>
      </c>
      <c r="C93" s="4" t="s">
        <v>6</v>
      </c>
      <c r="D93" s="4" t="s">
        <v>6</v>
      </c>
    </row>
    <row r="94" spans="1:4" x14ac:dyDescent="0.25">
      <c r="A94" s="2" t="s">
        <v>207</v>
      </c>
      <c r="B94" s="4" t="s">
        <v>6</v>
      </c>
      <c r="C94" s="4" t="s">
        <v>6</v>
      </c>
      <c r="D94" s="4" t="s">
        <v>6</v>
      </c>
    </row>
    <row r="95" spans="1:4" x14ac:dyDescent="0.25">
      <c r="A95" s="23" t="s">
        <v>378</v>
      </c>
      <c r="B95" s="4" t="s">
        <v>6</v>
      </c>
      <c r="C95" s="4" t="s">
        <v>6</v>
      </c>
      <c r="D95" s="4" t="s">
        <v>6</v>
      </c>
    </row>
    <row r="96" spans="1:4" x14ac:dyDescent="0.25">
      <c r="A96" s="2" t="s">
        <v>425</v>
      </c>
      <c r="B96" s="4" t="s">
        <v>6</v>
      </c>
      <c r="C96" s="4" t="s">
        <v>6</v>
      </c>
      <c r="D96" s="4" t="s">
        <v>6</v>
      </c>
    </row>
    <row r="97" spans="1:4" x14ac:dyDescent="0.25">
      <c r="A97" s="2" t="s">
        <v>375</v>
      </c>
      <c r="B97" s="4" t="s">
        <v>6</v>
      </c>
      <c r="C97" s="4" t="s">
        <v>6</v>
      </c>
      <c r="D97" s="4" t="s">
        <v>6</v>
      </c>
    </row>
    <row r="98" spans="1:4" x14ac:dyDescent="0.25">
      <c r="A98" s="2" t="s">
        <v>208</v>
      </c>
      <c r="B98" s="4" t="s">
        <v>6</v>
      </c>
      <c r="C98" s="4" t="s">
        <v>6</v>
      </c>
      <c r="D98" s="8" t="s">
        <v>7</v>
      </c>
    </row>
    <row r="99" spans="1:4" x14ac:dyDescent="0.25">
      <c r="A99" s="2" t="s">
        <v>209</v>
      </c>
      <c r="B99" s="4" t="s">
        <v>6</v>
      </c>
      <c r="C99" s="4" t="s">
        <v>6</v>
      </c>
      <c r="D99" s="4" t="s">
        <v>6</v>
      </c>
    </row>
    <row r="100" spans="1:4" x14ac:dyDescent="0.25">
      <c r="A100" s="2" t="s">
        <v>210</v>
      </c>
      <c r="B100" s="4" t="s">
        <v>6</v>
      </c>
      <c r="C100" s="4" t="s">
        <v>6</v>
      </c>
      <c r="D100" s="4" t="s">
        <v>6</v>
      </c>
    </row>
    <row r="101" spans="1:4" x14ac:dyDescent="0.25">
      <c r="A101" s="2" t="s">
        <v>211</v>
      </c>
      <c r="B101" s="4" t="s">
        <v>6</v>
      </c>
      <c r="C101" s="4" t="s">
        <v>6</v>
      </c>
      <c r="D101" s="4" t="s">
        <v>6</v>
      </c>
    </row>
    <row r="102" spans="1:4" x14ac:dyDescent="0.25">
      <c r="A102" s="2" t="s">
        <v>212</v>
      </c>
      <c r="B102" s="4" t="s">
        <v>6</v>
      </c>
      <c r="C102" s="4" t="s">
        <v>6</v>
      </c>
      <c r="D102" s="4" t="s">
        <v>6</v>
      </c>
    </row>
    <row r="103" spans="1:4" x14ac:dyDescent="0.25">
      <c r="A103" s="2" t="s">
        <v>213</v>
      </c>
      <c r="B103" s="4" t="s">
        <v>6</v>
      </c>
      <c r="C103" s="4" t="s">
        <v>6</v>
      </c>
      <c r="D103" s="4" t="s">
        <v>6</v>
      </c>
    </row>
    <row r="104" spans="1:4" x14ac:dyDescent="0.25">
      <c r="A104" s="2" t="s">
        <v>214</v>
      </c>
      <c r="B104" s="4" t="s">
        <v>6</v>
      </c>
      <c r="C104" s="4" t="s">
        <v>6</v>
      </c>
      <c r="D104" s="4" t="s">
        <v>6</v>
      </c>
    </row>
    <row r="105" spans="1:4" x14ac:dyDescent="0.25">
      <c r="A105" s="23" t="s">
        <v>247</v>
      </c>
      <c r="B105" s="4" t="s">
        <v>6</v>
      </c>
      <c r="C105" s="4" t="s">
        <v>6</v>
      </c>
      <c r="D105" s="4" t="s">
        <v>6</v>
      </c>
    </row>
    <row r="106" spans="1:4" x14ac:dyDescent="0.25">
      <c r="A106" s="23" t="s">
        <v>246</v>
      </c>
      <c r="B106" s="4" t="s">
        <v>6</v>
      </c>
      <c r="C106" s="4" t="s">
        <v>6</v>
      </c>
      <c r="D106" s="4" t="s">
        <v>6</v>
      </c>
    </row>
    <row r="107" spans="1:4" x14ac:dyDescent="0.25">
      <c r="A107" s="2" t="s">
        <v>215</v>
      </c>
      <c r="B107" s="4" t="s">
        <v>6</v>
      </c>
      <c r="C107" s="4" t="s">
        <v>6</v>
      </c>
      <c r="D107" s="4" t="s">
        <v>6</v>
      </c>
    </row>
    <row r="108" spans="1:4" x14ac:dyDescent="0.25">
      <c r="A108" s="2" t="s">
        <v>216</v>
      </c>
      <c r="B108" s="4" t="s">
        <v>6</v>
      </c>
      <c r="C108" s="4" t="s">
        <v>6</v>
      </c>
      <c r="D108" s="4" t="s">
        <v>6</v>
      </c>
    </row>
    <row r="109" spans="1:4" x14ac:dyDescent="0.25">
      <c r="A109" s="2" t="s">
        <v>217</v>
      </c>
      <c r="B109" s="4" t="s">
        <v>6</v>
      </c>
      <c r="C109" s="4" t="s">
        <v>6</v>
      </c>
      <c r="D109" s="4" t="s">
        <v>6</v>
      </c>
    </row>
    <row r="110" spans="1:4" x14ac:dyDescent="0.25">
      <c r="A110" s="15" t="s">
        <v>218</v>
      </c>
      <c r="B110" s="21" t="s">
        <v>6</v>
      </c>
      <c r="C110" s="21" t="s">
        <v>6</v>
      </c>
      <c r="D110" s="54" t="s">
        <v>7</v>
      </c>
    </row>
    <row r="111" spans="1:4" x14ac:dyDescent="0.25">
      <c r="A111" s="2" t="s">
        <v>6</v>
      </c>
      <c r="B111" s="84">
        <f>COUNTIF(B90:B110,"pass")</f>
        <v>21</v>
      </c>
      <c r="C111" s="84">
        <f>COUNTIF(C90:C110,"pass")</f>
        <v>21</v>
      </c>
      <c r="D111" s="84">
        <f>COUNTIF(D90:D110,"pass")</f>
        <v>19</v>
      </c>
    </row>
    <row r="112" spans="1:4" x14ac:dyDescent="0.25">
      <c r="A112" s="2" t="s">
        <v>143</v>
      </c>
      <c r="B112" s="35">
        <f>COUNTIF(B90:B110,"Ok")</f>
        <v>0</v>
      </c>
      <c r="C112" s="35">
        <f>COUNTIF(C90:C110,"Ok")</f>
        <v>0</v>
      </c>
      <c r="D112" s="35">
        <f>COUNTIF(D90:D110,"Ok")</f>
        <v>0</v>
      </c>
    </row>
    <row r="113" spans="1:4" x14ac:dyDescent="0.25">
      <c r="A113" s="2" t="s">
        <v>140</v>
      </c>
      <c r="B113" s="85">
        <f>COUNTIF(B90:B110,"workaround")</f>
        <v>0</v>
      </c>
      <c r="C113" s="85">
        <f>COUNTIF(C90:C110,"workaround")</f>
        <v>0</v>
      </c>
      <c r="D113" s="85">
        <f>COUNTIF(D90:D110,"workaround")</f>
        <v>0</v>
      </c>
    </row>
    <row r="114" spans="1:4" x14ac:dyDescent="0.25">
      <c r="A114" s="2" t="s">
        <v>7</v>
      </c>
      <c r="B114" s="86">
        <f>COUNTIF(B90:B110,"Fail")</f>
        <v>0</v>
      </c>
      <c r="C114" s="86">
        <f>COUNTIF(C90:C110,"Fail")</f>
        <v>0</v>
      </c>
      <c r="D114" s="86">
        <f>COUNTIF(D90:D110,"Fail")</f>
        <v>2</v>
      </c>
    </row>
    <row r="115" spans="1:4" x14ac:dyDescent="0.25">
      <c r="A115" s="2" t="s">
        <v>175</v>
      </c>
      <c r="B115" s="82">
        <f>COUNT(B90:B110,"Untested")</f>
        <v>0</v>
      </c>
      <c r="C115" s="82">
        <f>COUNTIF(C90:C110,"unsupported")</f>
        <v>0</v>
      </c>
      <c r="D115" s="82">
        <f>COUNT(D90:D110,"Untested")</f>
        <v>0</v>
      </c>
    </row>
    <row r="116" spans="1:4" x14ac:dyDescent="0.25">
      <c r="A116" s="2" t="s">
        <v>139</v>
      </c>
      <c r="B116" s="82">
        <f>B111+B114+B113+B115+B112</f>
        <v>21</v>
      </c>
      <c r="C116" s="82">
        <f>C111+C114+C113+C115+C112</f>
        <v>21</v>
      </c>
      <c r="D116" s="82">
        <f>D111+D114+D113+D115+D112</f>
        <v>21</v>
      </c>
    </row>
    <row r="117" spans="1:4" ht="15.75" thickBot="1" x14ac:dyDescent="0.3">
      <c r="A117" s="18" t="s">
        <v>8</v>
      </c>
      <c r="B117" s="87">
        <f>IF(B$116=0, 0,(B$111+B$112)/B$116)</f>
        <v>1</v>
      </c>
      <c r="C117" s="87">
        <f>IF(C$116=0, 0,(C$111+C$112)/C$116)</f>
        <v>1</v>
      </c>
      <c r="D117" s="87">
        <f>IF(D$116=0, 0,(D$111+D$112)/D$116)</f>
        <v>0.90476190476190477</v>
      </c>
    </row>
    <row r="118" spans="1:4" ht="15.75" thickBot="1" x14ac:dyDescent="0.3">
      <c r="A118" s="2"/>
      <c r="B118" s="20"/>
      <c r="C118" s="20"/>
      <c r="D118" s="20"/>
    </row>
    <row r="119" spans="1:4" x14ac:dyDescent="0.25">
      <c r="A119" s="3" t="s">
        <v>102</v>
      </c>
      <c r="B119" s="80" t="s">
        <v>5</v>
      </c>
      <c r="C119" s="81" t="s">
        <v>151</v>
      </c>
      <c r="D119" s="81" t="s">
        <v>188</v>
      </c>
    </row>
    <row r="120" spans="1:4" x14ac:dyDescent="0.25">
      <c r="A120" s="2" t="s">
        <v>205</v>
      </c>
      <c r="B120" s="4" t="s">
        <v>6</v>
      </c>
      <c r="C120" s="4" t="s">
        <v>6</v>
      </c>
      <c r="D120" s="4" t="s">
        <v>6</v>
      </c>
    </row>
    <row r="121" spans="1:4" x14ac:dyDescent="0.25">
      <c r="A121" s="2" t="s">
        <v>219</v>
      </c>
      <c r="B121" s="4" t="s">
        <v>6</v>
      </c>
      <c r="C121" s="4" t="s">
        <v>6</v>
      </c>
      <c r="D121" s="4" t="s">
        <v>6</v>
      </c>
    </row>
    <row r="122" spans="1:4" x14ac:dyDescent="0.25">
      <c r="A122" s="23" t="s">
        <v>376</v>
      </c>
      <c r="B122" s="4" t="s">
        <v>6</v>
      </c>
      <c r="C122" s="4" t="s">
        <v>6</v>
      </c>
      <c r="D122" s="4" t="s">
        <v>6</v>
      </c>
    </row>
    <row r="123" spans="1:4" x14ac:dyDescent="0.25">
      <c r="A123" s="2" t="s">
        <v>220</v>
      </c>
      <c r="B123" s="4" t="s">
        <v>6</v>
      </c>
      <c r="C123" s="4" t="s">
        <v>6</v>
      </c>
      <c r="D123" s="4" t="s">
        <v>6</v>
      </c>
    </row>
    <row r="124" spans="1:4" x14ac:dyDescent="0.25">
      <c r="A124" s="2" t="s">
        <v>221</v>
      </c>
      <c r="B124" s="4" t="s">
        <v>6</v>
      </c>
      <c r="C124" s="4" t="s">
        <v>6</v>
      </c>
      <c r="D124" s="4" t="s">
        <v>6</v>
      </c>
    </row>
    <row r="125" spans="1:4" x14ac:dyDescent="0.25">
      <c r="A125" s="2" t="s">
        <v>222</v>
      </c>
      <c r="B125" s="4" t="s">
        <v>6</v>
      </c>
      <c r="C125" s="4" t="s">
        <v>6</v>
      </c>
      <c r="D125" s="4" t="s">
        <v>6</v>
      </c>
    </row>
    <row r="126" spans="1:4" x14ac:dyDescent="0.25">
      <c r="A126" s="2" t="s">
        <v>223</v>
      </c>
      <c r="B126" s="4" t="s">
        <v>6</v>
      </c>
      <c r="C126" s="4" t="s">
        <v>6</v>
      </c>
      <c r="D126" s="4" t="s">
        <v>6</v>
      </c>
    </row>
    <row r="127" spans="1:4" x14ac:dyDescent="0.25">
      <c r="A127" s="2" t="s">
        <v>224</v>
      </c>
      <c r="B127" s="4" t="s">
        <v>6</v>
      </c>
      <c r="C127" s="4" t="s">
        <v>6</v>
      </c>
      <c r="D127" s="4" t="s">
        <v>6</v>
      </c>
    </row>
    <row r="128" spans="1:4" x14ac:dyDescent="0.25">
      <c r="A128" s="2" t="s">
        <v>225</v>
      </c>
      <c r="B128" s="4" t="s">
        <v>6</v>
      </c>
      <c r="C128" s="4" t="s">
        <v>6</v>
      </c>
      <c r="D128" s="4" t="s">
        <v>6</v>
      </c>
    </row>
    <row r="129" spans="1:4" x14ac:dyDescent="0.25">
      <c r="A129" s="2" t="s">
        <v>209</v>
      </c>
      <c r="B129" s="4" t="s">
        <v>6</v>
      </c>
      <c r="C129" s="4" t="s">
        <v>6</v>
      </c>
      <c r="D129" s="4" t="s">
        <v>6</v>
      </c>
    </row>
    <row r="130" spans="1:4" x14ac:dyDescent="0.25">
      <c r="A130" s="2" t="s">
        <v>226</v>
      </c>
      <c r="B130" s="4" t="s">
        <v>6</v>
      </c>
      <c r="C130" s="4" t="s">
        <v>6</v>
      </c>
      <c r="D130" s="4" t="s">
        <v>6</v>
      </c>
    </row>
    <row r="131" spans="1:4" x14ac:dyDescent="0.25">
      <c r="A131" s="2" t="s">
        <v>210</v>
      </c>
      <c r="B131" s="4" t="s">
        <v>6</v>
      </c>
      <c r="C131" s="4" t="s">
        <v>6</v>
      </c>
      <c r="D131" s="4" t="s">
        <v>6</v>
      </c>
    </row>
    <row r="132" spans="1:4" x14ac:dyDescent="0.25">
      <c r="A132" s="2" t="s">
        <v>227</v>
      </c>
      <c r="B132" s="4" t="s">
        <v>6</v>
      </c>
      <c r="C132" s="4" t="s">
        <v>6</v>
      </c>
      <c r="D132" s="4" t="s">
        <v>6</v>
      </c>
    </row>
    <row r="133" spans="1:4" x14ac:dyDescent="0.25">
      <c r="A133" s="2" t="s">
        <v>228</v>
      </c>
      <c r="B133" s="4" t="s">
        <v>6</v>
      </c>
      <c r="C133" s="4" t="s">
        <v>6</v>
      </c>
      <c r="D133" s="4" t="s">
        <v>6</v>
      </c>
    </row>
    <row r="134" spans="1:4" x14ac:dyDescent="0.25">
      <c r="A134" s="2" t="s">
        <v>229</v>
      </c>
      <c r="B134" s="4" t="s">
        <v>6</v>
      </c>
      <c r="C134" s="8" t="s">
        <v>7</v>
      </c>
      <c r="D134" s="4" t="s">
        <v>6</v>
      </c>
    </row>
    <row r="135" spans="1:4" x14ac:dyDescent="0.25">
      <c r="A135" s="2" t="s">
        <v>230</v>
      </c>
      <c r="B135" s="4" t="s">
        <v>6</v>
      </c>
      <c r="C135" s="8" t="s">
        <v>7</v>
      </c>
      <c r="D135" s="4" t="s">
        <v>6</v>
      </c>
    </row>
    <row r="136" spans="1:4" x14ac:dyDescent="0.25">
      <c r="A136" s="2" t="s">
        <v>295</v>
      </c>
      <c r="B136" s="4" t="s">
        <v>6</v>
      </c>
      <c r="C136" s="4" t="s">
        <v>6</v>
      </c>
      <c r="D136" s="4" t="s">
        <v>6</v>
      </c>
    </row>
    <row r="137" spans="1:4" x14ac:dyDescent="0.25">
      <c r="A137" s="2" t="s">
        <v>231</v>
      </c>
      <c r="B137" s="4" t="s">
        <v>6</v>
      </c>
      <c r="C137" s="4" t="s">
        <v>6</v>
      </c>
      <c r="D137" s="4" t="s">
        <v>6</v>
      </c>
    </row>
    <row r="138" spans="1:4" x14ac:dyDescent="0.25">
      <c r="A138" s="2" t="s">
        <v>326</v>
      </c>
      <c r="B138" s="4" t="s">
        <v>6</v>
      </c>
      <c r="C138" s="4" t="s">
        <v>6</v>
      </c>
      <c r="D138" s="4" t="s">
        <v>6</v>
      </c>
    </row>
    <row r="139" spans="1:4" x14ac:dyDescent="0.25">
      <c r="A139" s="2" t="s">
        <v>232</v>
      </c>
      <c r="B139" s="4" t="s">
        <v>6</v>
      </c>
      <c r="C139" s="4" t="s">
        <v>6</v>
      </c>
      <c r="D139" s="4" t="s">
        <v>6</v>
      </c>
    </row>
    <row r="140" spans="1:4" x14ac:dyDescent="0.25">
      <c r="A140" s="2" t="s">
        <v>233</v>
      </c>
      <c r="B140" s="4" t="s">
        <v>6</v>
      </c>
      <c r="C140" s="8" t="s">
        <v>7</v>
      </c>
      <c r="D140" s="4" t="s">
        <v>6</v>
      </c>
    </row>
    <row r="141" spans="1:4" x14ac:dyDescent="0.25">
      <c r="A141" s="2" t="s">
        <v>234</v>
      </c>
      <c r="B141" s="4" t="s">
        <v>6</v>
      </c>
      <c r="C141" s="4" t="s">
        <v>6</v>
      </c>
      <c r="D141" s="4" t="s">
        <v>6</v>
      </c>
    </row>
    <row r="142" spans="1:4" x14ac:dyDescent="0.25">
      <c r="A142" s="2" t="s">
        <v>235</v>
      </c>
      <c r="B142" s="4" t="s">
        <v>6</v>
      </c>
      <c r="C142" s="4" t="s">
        <v>6</v>
      </c>
      <c r="D142" s="4" t="s">
        <v>6</v>
      </c>
    </row>
    <row r="143" spans="1:4" x14ac:dyDescent="0.25">
      <c r="A143" s="2" t="s">
        <v>217</v>
      </c>
      <c r="B143" s="4" t="s">
        <v>6</v>
      </c>
      <c r="C143" s="4" t="s">
        <v>6</v>
      </c>
      <c r="D143" s="4" t="s">
        <v>6</v>
      </c>
    </row>
    <row r="144" spans="1:4" x14ac:dyDescent="0.25">
      <c r="A144" s="15" t="s">
        <v>237</v>
      </c>
      <c r="B144" s="21" t="s">
        <v>6</v>
      </c>
      <c r="C144" s="21" t="s">
        <v>6</v>
      </c>
      <c r="D144" s="21" t="s">
        <v>6</v>
      </c>
    </row>
    <row r="145" spans="1:4" x14ac:dyDescent="0.25">
      <c r="A145" s="2" t="s">
        <v>6</v>
      </c>
      <c r="B145" s="84">
        <f>COUNTIF(B120:B144,"pass")</f>
        <v>25</v>
      </c>
      <c r="C145" s="84">
        <f>COUNTIF(C120:C144,"pass")</f>
        <v>22</v>
      </c>
      <c r="D145" s="84">
        <f>COUNTIF(D120:D144,"pass")</f>
        <v>25</v>
      </c>
    </row>
    <row r="146" spans="1:4" x14ac:dyDescent="0.25">
      <c r="A146" s="2" t="s">
        <v>143</v>
      </c>
      <c r="B146" s="35">
        <f>COUNTIF(B120:B144,"Ok")</f>
        <v>0</v>
      </c>
      <c r="C146" s="35">
        <f>COUNTIF(C120:C144,"Ok")</f>
        <v>0</v>
      </c>
      <c r="D146" s="35">
        <f>COUNTIF(D120:D144,"Ok")</f>
        <v>0</v>
      </c>
    </row>
    <row r="147" spans="1:4" x14ac:dyDescent="0.25">
      <c r="A147" s="2" t="s">
        <v>140</v>
      </c>
      <c r="B147" s="85">
        <f>COUNTIF(B120:B144,"workaround")</f>
        <v>0</v>
      </c>
      <c r="C147" s="85">
        <f>COUNTIF(C120:C144,"workaround")</f>
        <v>0</v>
      </c>
      <c r="D147" s="85">
        <f>COUNTIF(D120:D144,"workaround")</f>
        <v>0</v>
      </c>
    </row>
    <row r="148" spans="1:4" x14ac:dyDescent="0.25">
      <c r="A148" s="2" t="s">
        <v>7</v>
      </c>
      <c r="B148" s="86">
        <f>COUNTIF(B120:B144,"Fail")</f>
        <v>0</v>
      </c>
      <c r="C148" s="86">
        <f>COUNTIF(C120:C144,"Fail")</f>
        <v>3</v>
      </c>
      <c r="D148" s="86">
        <f>COUNTIF(D120:D144,"Fail")</f>
        <v>0</v>
      </c>
    </row>
    <row r="149" spans="1:4" x14ac:dyDescent="0.25">
      <c r="A149" s="2" t="s">
        <v>145</v>
      </c>
      <c r="B149" s="82">
        <f>COUNT(B120:B144,"Untested")</f>
        <v>0</v>
      </c>
      <c r="C149" s="82">
        <f>COUNT(C120:C144,"Untested")</f>
        <v>0</v>
      </c>
      <c r="D149" s="82">
        <f>COUNT(D120:D144,"Untested")</f>
        <v>0</v>
      </c>
    </row>
    <row r="150" spans="1:4" x14ac:dyDescent="0.25">
      <c r="A150" s="2" t="s">
        <v>139</v>
      </c>
      <c r="B150" s="82">
        <f>B145+B148+B147+B149+B146</f>
        <v>25</v>
      </c>
      <c r="C150" s="82">
        <f>C145+C148+C147+C149+C146</f>
        <v>25</v>
      </c>
      <c r="D150" s="82">
        <f>D145+D148+D147+D149+D146</f>
        <v>25</v>
      </c>
    </row>
    <row r="151" spans="1:4" ht="15.75" thickBot="1" x14ac:dyDescent="0.3">
      <c r="A151" s="18" t="s">
        <v>8</v>
      </c>
      <c r="B151" s="87">
        <f>IF(B$150=0,0,(B$145+B$146)/B$150)</f>
        <v>1</v>
      </c>
      <c r="C151" s="87">
        <f>IF(C$150=0,0,(C$145+C$146)/C$150)</f>
        <v>0.88</v>
      </c>
      <c r="D151" s="87">
        <f>IF(D$150=0,0,(D$145+D$146)/D$150)</f>
        <v>1</v>
      </c>
    </row>
    <row r="152" spans="1:4" ht="15.75" thickBot="1" x14ac:dyDescent="0.3">
      <c r="A152" s="2"/>
      <c r="B152" s="20"/>
      <c r="C152" s="20"/>
      <c r="D152" s="20"/>
    </row>
    <row r="153" spans="1:4" x14ac:dyDescent="0.25">
      <c r="A153" s="3" t="s">
        <v>85</v>
      </c>
      <c r="B153" s="80" t="s">
        <v>5</v>
      </c>
      <c r="C153" s="81" t="s">
        <v>151</v>
      </c>
      <c r="D153" s="81" t="s">
        <v>188</v>
      </c>
    </row>
    <row r="154" spans="1:4" x14ac:dyDescent="0.25">
      <c r="A154" s="23" t="s">
        <v>376</v>
      </c>
      <c r="B154" s="4" t="s">
        <v>6</v>
      </c>
      <c r="C154" s="4" t="s">
        <v>6</v>
      </c>
      <c r="D154" s="4" t="s">
        <v>6</v>
      </c>
    </row>
    <row r="155" spans="1:4" x14ac:dyDescent="0.25">
      <c r="A155" s="2" t="s">
        <v>266</v>
      </c>
      <c r="B155" s="4" t="s">
        <v>6</v>
      </c>
      <c r="C155" s="4" t="s">
        <v>6</v>
      </c>
      <c r="D155" s="4" t="s">
        <v>6</v>
      </c>
    </row>
    <row r="156" spans="1:4" x14ac:dyDescent="0.25">
      <c r="A156" s="2" t="s">
        <v>301</v>
      </c>
      <c r="B156" s="4" t="s">
        <v>6</v>
      </c>
      <c r="C156" s="4" t="s">
        <v>6</v>
      </c>
      <c r="D156" s="4" t="s">
        <v>6</v>
      </c>
    </row>
    <row r="157" spans="1:4" x14ac:dyDescent="0.25">
      <c r="A157" s="2" t="s">
        <v>303</v>
      </c>
      <c r="B157" s="4" t="s">
        <v>6</v>
      </c>
      <c r="C157" s="4" t="s">
        <v>6</v>
      </c>
      <c r="D157" s="4" t="s">
        <v>6</v>
      </c>
    </row>
    <row r="158" spans="1:4" x14ac:dyDescent="0.25">
      <c r="A158" s="2" t="s">
        <v>304</v>
      </c>
      <c r="B158" s="4" t="s">
        <v>6</v>
      </c>
      <c r="C158" s="4" t="s">
        <v>6</v>
      </c>
      <c r="D158" s="4" t="s">
        <v>6</v>
      </c>
    </row>
    <row r="159" spans="1:4" x14ac:dyDescent="0.25">
      <c r="A159" s="2" t="s">
        <v>299</v>
      </c>
      <c r="B159" s="4" t="s">
        <v>6</v>
      </c>
      <c r="C159" s="4" t="s">
        <v>6</v>
      </c>
      <c r="D159" s="4" t="s">
        <v>6</v>
      </c>
    </row>
    <row r="160" spans="1:4" x14ac:dyDescent="0.25">
      <c r="A160" s="2" t="s">
        <v>305</v>
      </c>
      <c r="B160" s="4" t="s">
        <v>6</v>
      </c>
      <c r="C160" s="4" t="s">
        <v>6</v>
      </c>
      <c r="D160" s="4" t="s">
        <v>6</v>
      </c>
    </row>
    <row r="161" spans="1:4" x14ac:dyDescent="0.25">
      <c r="A161" s="15" t="s">
        <v>306</v>
      </c>
      <c r="B161" s="21" t="s">
        <v>6</v>
      </c>
      <c r="C161" s="21" t="s">
        <v>6</v>
      </c>
      <c r="D161" s="21" t="s">
        <v>6</v>
      </c>
    </row>
    <row r="162" spans="1:4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</row>
    <row r="163" spans="1:4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</row>
    <row r="164" spans="1:4" x14ac:dyDescent="0.25">
      <c r="A164" s="2" t="s">
        <v>140</v>
      </c>
      <c r="B164" s="85">
        <f>COUNTIF(B155:B161,"workaround")</f>
        <v>0</v>
      </c>
      <c r="C164" s="85">
        <f>COUNTIF(C155:C161,"workaround")</f>
        <v>0</v>
      </c>
      <c r="D164" s="85">
        <f>COUNTIF(D155:D161,"workaround")</f>
        <v>0</v>
      </c>
    </row>
    <row r="165" spans="1:4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</row>
    <row r="166" spans="1:4" x14ac:dyDescent="0.25">
      <c r="A166" s="2" t="s">
        <v>145</v>
      </c>
      <c r="B166" s="82">
        <f>COUNT(B155:B161,"Untested")</f>
        <v>0</v>
      </c>
      <c r="C166" s="82">
        <f>COUNT(C155:C161,"Untested")</f>
        <v>0</v>
      </c>
      <c r="D166" s="82">
        <f>COUNT(D155:D161,"Untested")</f>
        <v>0</v>
      </c>
    </row>
    <row r="167" spans="1:4" x14ac:dyDescent="0.25">
      <c r="A167" s="2" t="s">
        <v>139</v>
      </c>
      <c r="B167" s="82">
        <f>B162+B165+B164+B166+B163</f>
        <v>7</v>
      </c>
      <c r="C167" s="82">
        <f>C162+C165+C164+C166+C163</f>
        <v>7</v>
      </c>
      <c r="D167" s="82">
        <f>D162+D165+D164+D166+D163</f>
        <v>7</v>
      </c>
    </row>
    <row r="168" spans="1:4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</row>
    <row r="169" spans="1:4" ht="15.75" thickBot="1" x14ac:dyDescent="0.3">
      <c r="A169" s="13"/>
      <c r="B169" s="16"/>
      <c r="C169" s="16"/>
      <c r="D169" s="16"/>
    </row>
    <row r="170" spans="1:4" x14ac:dyDescent="0.25">
      <c r="A170" s="15" t="s">
        <v>64</v>
      </c>
      <c r="B170" s="80" t="s">
        <v>5</v>
      </c>
      <c r="C170" s="81" t="s">
        <v>151</v>
      </c>
      <c r="D170" s="81" t="s">
        <v>188</v>
      </c>
    </row>
    <row r="171" spans="1:4" x14ac:dyDescent="0.25">
      <c r="A171" s="2" t="s">
        <v>291</v>
      </c>
      <c r="B171" s="4" t="s">
        <v>6</v>
      </c>
      <c r="C171" s="4" t="s">
        <v>6</v>
      </c>
      <c r="D171" s="4" t="s">
        <v>6</v>
      </c>
    </row>
    <row r="172" spans="1:4" x14ac:dyDescent="0.25">
      <c r="A172" s="23" t="s">
        <v>376</v>
      </c>
      <c r="B172" s="4" t="s">
        <v>6</v>
      </c>
      <c r="C172" s="4" t="s">
        <v>6</v>
      </c>
      <c r="D172" s="4" t="s">
        <v>6</v>
      </c>
    </row>
    <row r="173" spans="1:4" x14ac:dyDescent="0.25">
      <c r="A173" s="2" t="s">
        <v>302</v>
      </c>
      <c r="B173" s="4" t="s">
        <v>6</v>
      </c>
      <c r="C173" s="4" t="s">
        <v>6</v>
      </c>
      <c r="D173" s="4" t="s">
        <v>6</v>
      </c>
    </row>
    <row r="174" spans="1:4" x14ac:dyDescent="0.25">
      <c r="A174" s="2" t="s">
        <v>266</v>
      </c>
      <c r="B174" s="4" t="s">
        <v>6</v>
      </c>
      <c r="C174" s="4" t="s">
        <v>6</v>
      </c>
      <c r="D174" s="4" t="s">
        <v>6</v>
      </c>
    </row>
    <row r="175" spans="1:4" x14ac:dyDescent="0.25">
      <c r="A175" s="2" t="s">
        <v>285</v>
      </c>
      <c r="B175" s="4" t="s">
        <v>6</v>
      </c>
      <c r="C175" s="4" t="s">
        <v>6</v>
      </c>
      <c r="D175" s="4" t="s">
        <v>6</v>
      </c>
    </row>
    <row r="176" spans="1:4" x14ac:dyDescent="0.25">
      <c r="A176" s="2" t="s">
        <v>264</v>
      </c>
      <c r="B176" s="4" t="s">
        <v>6</v>
      </c>
      <c r="C176" s="4" t="s">
        <v>6</v>
      </c>
      <c r="D176" s="4" t="s">
        <v>6</v>
      </c>
    </row>
    <row r="177" spans="1:4" x14ac:dyDescent="0.25">
      <c r="A177" s="2" t="s">
        <v>268</v>
      </c>
      <c r="B177" s="4" t="s">
        <v>6</v>
      </c>
      <c r="C177" s="4" t="s">
        <v>6</v>
      </c>
      <c r="D177" s="4" t="s">
        <v>6</v>
      </c>
    </row>
    <row r="178" spans="1:4" x14ac:dyDescent="0.25">
      <c r="A178" s="2" t="s">
        <v>255</v>
      </c>
      <c r="B178" s="4" t="s">
        <v>6</v>
      </c>
      <c r="C178" s="4" t="s">
        <v>6</v>
      </c>
      <c r="D178" s="4" t="s">
        <v>6</v>
      </c>
    </row>
    <row r="179" spans="1:4" x14ac:dyDescent="0.25">
      <c r="A179" s="2" t="s">
        <v>301</v>
      </c>
      <c r="B179" s="4" t="s">
        <v>6</v>
      </c>
      <c r="C179" s="4" t="s">
        <v>6</v>
      </c>
      <c r="D179" s="4" t="s">
        <v>6</v>
      </c>
    </row>
    <row r="180" spans="1:4" x14ac:dyDescent="0.25">
      <c r="A180" s="2" t="s">
        <v>276</v>
      </c>
      <c r="B180" s="4" t="s">
        <v>6</v>
      </c>
      <c r="C180" s="4" t="s">
        <v>6</v>
      </c>
      <c r="D180" s="36" t="s">
        <v>6</v>
      </c>
    </row>
    <row r="181" spans="1:4" x14ac:dyDescent="0.25">
      <c r="A181" s="2" t="s">
        <v>300</v>
      </c>
      <c r="B181" s="4" t="s">
        <v>6</v>
      </c>
      <c r="C181" s="4" t="s">
        <v>6</v>
      </c>
      <c r="D181" s="4" t="s">
        <v>6</v>
      </c>
    </row>
    <row r="182" spans="1:4" x14ac:dyDescent="0.25">
      <c r="A182" s="2" t="s">
        <v>299</v>
      </c>
      <c r="B182" s="4" t="s">
        <v>6</v>
      </c>
      <c r="C182" s="4" t="s">
        <v>6</v>
      </c>
      <c r="D182" s="4" t="s">
        <v>6</v>
      </c>
    </row>
    <row r="183" spans="1:4" x14ac:dyDescent="0.25">
      <c r="A183" s="2" t="s">
        <v>214</v>
      </c>
      <c r="B183" s="4" t="s">
        <v>6</v>
      </c>
      <c r="C183" s="4" t="s">
        <v>6</v>
      </c>
      <c r="D183" s="4" t="s">
        <v>6</v>
      </c>
    </row>
    <row r="184" spans="1:4" x14ac:dyDescent="0.25">
      <c r="A184" s="2" t="s">
        <v>298</v>
      </c>
      <c r="B184" s="4" t="s">
        <v>6</v>
      </c>
      <c r="C184" s="4" t="s">
        <v>6</v>
      </c>
      <c r="D184" s="4" t="s">
        <v>6</v>
      </c>
    </row>
    <row r="185" spans="1:4" x14ac:dyDescent="0.25">
      <c r="A185" s="2" t="s">
        <v>297</v>
      </c>
      <c r="B185" s="4" t="s">
        <v>6</v>
      </c>
      <c r="C185" s="4" t="s">
        <v>6</v>
      </c>
      <c r="D185" s="4" t="s">
        <v>6</v>
      </c>
    </row>
    <row r="186" spans="1:4" x14ac:dyDescent="0.25">
      <c r="A186" s="2" t="s">
        <v>296</v>
      </c>
      <c r="B186" s="4" t="s">
        <v>6</v>
      </c>
      <c r="C186" s="4" t="s">
        <v>6</v>
      </c>
      <c r="D186" s="4" t="s">
        <v>6</v>
      </c>
    </row>
    <row r="187" spans="1:4" x14ac:dyDescent="0.25">
      <c r="A187" s="2" t="s">
        <v>230</v>
      </c>
      <c r="B187" s="4" t="s">
        <v>6</v>
      </c>
      <c r="C187" s="4" t="s">
        <v>6</v>
      </c>
      <c r="D187" s="4" t="s">
        <v>6</v>
      </c>
    </row>
    <row r="188" spans="1:4" x14ac:dyDescent="0.25">
      <c r="A188" s="2" t="s">
        <v>294</v>
      </c>
      <c r="B188" s="4" t="s">
        <v>6</v>
      </c>
      <c r="C188" s="4" t="s">
        <v>6</v>
      </c>
      <c r="D188" s="4" t="s">
        <v>6</v>
      </c>
    </row>
    <row r="189" spans="1:4" x14ac:dyDescent="0.25">
      <c r="A189" s="23" t="s">
        <v>234</v>
      </c>
      <c r="B189" s="4" t="s">
        <v>6</v>
      </c>
      <c r="C189" s="4" t="s">
        <v>6</v>
      </c>
      <c r="D189" s="4" t="s">
        <v>6</v>
      </c>
    </row>
    <row r="190" spans="1:4" x14ac:dyDescent="0.25">
      <c r="A190" s="2" t="s">
        <v>342</v>
      </c>
      <c r="B190" s="35" t="s">
        <v>144</v>
      </c>
      <c r="C190" s="4" t="s">
        <v>6</v>
      </c>
      <c r="D190" s="4" t="s">
        <v>6</v>
      </c>
    </row>
    <row r="191" spans="1:4" x14ac:dyDescent="0.25">
      <c r="A191" s="2" t="s">
        <v>275</v>
      </c>
      <c r="B191" s="4" t="s">
        <v>6</v>
      </c>
      <c r="C191" s="4" t="s">
        <v>6</v>
      </c>
      <c r="D191" s="4" t="s">
        <v>6</v>
      </c>
    </row>
    <row r="192" spans="1:4" x14ac:dyDescent="0.25">
      <c r="A192" s="15" t="s">
        <v>274</v>
      </c>
      <c r="B192" s="21" t="s">
        <v>6</v>
      </c>
      <c r="C192" s="21" t="s">
        <v>6</v>
      </c>
      <c r="D192" s="21" t="s">
        <v>6</v>
      </c>
    </row>
    <row r="193" spans="1:4" x14ac:dyDescent="0.25">
      <c r="A193" s="2" t="s">
        <v>6</v>
      </c>
      <c r="B193" s="84">
        <f>COUNTIF(B171:B192,"pass")</f>
        <v>21</v>
      </c>
      <c r="C193" s="84">
        <f>COUNTIF(C171:C192,"pass")</f>
        <v>22</v>
      </c>
      <c r="D193" s="84">
        <f>COUNTIF(D171:D192,"pass")</f>
        <v>22</v>
      </c>
    </row>
    <row r="194" spans="1:4" x14ac:dyDescent="0.25">
      <c r="A194" s="2" t="s">
        <v>143</v>
      </c>
      <c r="B194" s="35">
        <f>COUNTIF(B171:B192,"Ok")</f>
        <v>1</v>
      </c>
      <c r="C194" s="35">
        <f>COUNTIF(C171:C192,"Ok")</f>
        <v>0</v>
      </c>
      <c r="D194" s="35">
        <f>COUNTIF(D171:D192,"Ok")</f>
        <v>0</v>
      </c>
    </row>
    <row r="195" spans="1:4" x14ac:dyDescent="0.25">
      <c r="A195" s="2" t="s">
        <v>140</v>
      </c>
      <c r="B195" s="85">
        <f>COUNTIF(B171:B192,"workaround")</f>
        <v>0</v>
      </c>
      <c r="C195" s="85">
        <f>COUNTIF(C171:C192,"workaround")</f>
        <v>0</v>
      </c>
      <c r="D195" s="85">
        <f>COUNTIF(D171:D192,"workaround")</f>
        <v>0</v>
      </c>
    </row>
    <row r="196" spans="1:4" x14ac:dyDescent="0.25">
      <c r="A196" s="2" t="s">
        <v>7</v>
      </c>
      <c r="B196" s="86">
        <f>COUNTIF(B171:B192,"Fail")</f>
        <v>0</v>
      </c>
      <c r="C196" s="86">
        <f>COUNTIF(C171:C192,"Fail")</f>
        <v>0</v>
      </c>
      <c r="D196" s="86">
        <f>COUNTIF(D171:D192,"Fail")</f>
        <v>0</v>
      </c>
    </row>
    <row r="197" spans="1:4" x14ac:dyDescent="0.25">
      <c r="A197" s="2" t="s">
        <v>145</v>
      </c>
      <c r="B197" s="82">
        <f>COUNT(B171:B192,"Untested")</f>
        <v>0</v>
      </c>
      <c r="C197" s="82">
        <f>COUNT(C171:C192,"Untested")</f>
        <v>0</v>
      </c>
      <c r="D197" s="82">
        <f>COUNT(D171:D192,"Untested")</f>
        <v>0</v>
      </c>
    </row>
    <row r="198" spans="1:4" x14ac:dyDescent="0.25">
      <c r="A198" s="2" t="s">
        <v>139</v>
      </c>
      <c r="B198" s="82">
        <f>B193+B196+B195+B197+B194</f>
        <v>22</v>
      </c>
      <c r="C198" s="82">
        <f>C193+C196+C195+C197+C194</f>
        <v>22</v>
      </c>
      <c r="D198" s="82">
        <f>D193+D196+D195+D197+D194</f>
        <v>22</v>
      </c>
    </row>
    <row r="199" spans="1:4" ht="15.75" thickBot="1" x14ac:dyDescent="0.3">
      <c r="A199" s="18" t="s">
        <v>8</v>
      </c>
      <c r="B199" s="87">
        <f>IF(B$198=0, 0, (B$193+B$194)/B$198)</f>
        <v>1</v>
      </c>
      <c r="C199" s="87">
        <f>IF(C$198=0, 0, (C$193+C$194)/C$198)</f>
        <v>1</v>
      </c>
      <c r="D199" s="87">
        <f>IF(D$198=0, 0, (D$193+D$194)/D$198)</f>
        <v>1</v>
      </c>
    </row>
    <row r="200" spans="1:4" ht="15.75" thickBot="1" x14ac:dyDescent="0.3">
      <c r="A200" s="14"/>
      <c r="B200" s="14"/>
      <c r="C200" s="14"/>
      <c r="D200" s="14"/>
    </row>
    <row r="201" spans="1:4" x14ac:dyDescent="0.25">
      <c r="A201" s="15" t="s">
        <v>12</v>
      </c>
      <c r="B201" s="80" t="s">
        <v>5</v>
      </c>
      <c r="C201" s="81" t="s">
        <v>151</v>
      </c>
      <c r="D201" s="81" t="s">
        <v>188</v>
      </c>
    </row>
    <row r="202" spans="1:4" x14ac:dyDescent="0.25">
      <c r="A202" s="2" t="s">
        <v>292</v>
      </c>
      <c r="B202" s="4" t="s">
        <v>6</v>
      </c>
      <c r="C202" s="4" t="s">
        <v>6</v>
      </c>
      <c r="D202" s="4" t="s">
        <v>6</v>
      </c>
    </row>
    <row r="203" spans="1:4" x14ac:dyDescent="0.25">
      <c r="A203" s="2" t="s">
        <v>291</v>
      </c>
      <c r="B203" s="4" t="s">
        <v>6</v>
      </c>
      <c r="C203" s="4" t="s">
        <v>6</v>
      </c>
      <c r="D203" s="4" t="s">
        <v>6</v>
      </c>
    </row>
    <row r="204" spans="1:4" x14ac:dyDescent="0.25">
      <c r="A204" s="2" t="s">
        <v>290</v>
      </c>
      <c r="B204" s="4" t="s">
        <v>6</v>
      </c>
      <c r="C204" s="4" t="s">
        <v>6</v>
      </c>
      <c r="D204" s="4" t="s">
        <v>6</v>
      </c>
    </row>
    <row r="205" spans="1:4" x14ac:dyDescent="0.25">
      <c r="A205" s="23" t="s">
        <v>376</v>
      </c>
      <c r="B205" s="4" t="s">
        <v>6</v>
      </c>
      <c r="C205" s="4" t="s">
        <v>6</v>
      </c>
      <c r="D205" s="4" t="s">
        <v>6</v>
      </c>
    </row>
    <row r="206" spans="1:4" x14ac:dyDescent="0.25">
      <c r="A206" s="2" t="s">
        <v>287</v>
      </c>
      <c r="B206" s="4" t="s">
        <v>6</v>
      </c>
      <c r="C206" s="4" t="s">
        <v>6</v>
      </c>
      <c r="D206" s="4" t="s">
        <v>6</v>
      </c>
    </row>
    <row r="207" spans="1:4" x14ac:dyDescent="0.25">
      <c r="A207" s="2" t="s">
        <v>247</v>
      </c>
      <c r="B207" s="4" t="s">
        <v>6</v>
      </c>
      <c r="C207" s="4" t="s">
        <v>6</v>
      </c>
      <c r="D207" s="4" t="s">
        <v>6</v>
      </c>
    </row>
    <row r="208" spans="1:4" x14ac:dyDescent="0.25">
      <c r="A208" s="2" t="s">
        <v>246</v>
      </c>
      <c r="B208" s="4" t="s">
        <v>6</v>
      </c>
      <c r="C208" s="4" t="s">
        <v>6</v>
      </c>
      <c r="D208" s="4" t="s">
        <v>6</v>
      </c>
    </row>
    <row r="209" spans="1:4" x14ac:dyDescent="0.25">
      <c r="A209" s="2" t="s">
        <v>283</v>
      </c>
      <c r="B209" s="4" t="s">
        <v>6</v>
      </c>
      <c r="C209" s="4" t="s">
        <v>6</v>
      </c>
      <c r="D209" s="4" t="s">
        <v>6</v>
      </c>
    </row>
    <row r="210" spans="1:4" x14ac:dyDescent="0.25">
      <c r="A210" s="2" t="s">
        <v>282</v>
      </c>
      <c r="B210" s="4" t="s">
        <v>6</v>
      </c>
      <c r="C210" s="4" t="s">
        <v>6</v>
      </c>
      <c r="D210" s="4" t="s">
        <v>6</v>
      </c>
    </row>
    <row r="211" spans="1:4" x14ac:dyDescent="0.25">
      <c r="A211" s="2" t="s">
        <v>281</v>
      </c>
      <c r="B211" s="4" t="s">
        <v>6</v>
      </c>
      <c r="C211" s="4" t="s">
        <v>6</v>
      </c>
      <c r="D211" s="4" t="s">
        <v>6</v>
      </c>
    </row>
    <row r="212" spans="1:4" x14ac:dyDescent="0.25">
      <c r="A212" s="2" t="s">
        <v>280</v>
      </c>
      <c r="B212" s="4" t="s">
        <v>6</v>
      </c>
      <c r="C212" s="4" t="s">
        <v>6</v>
      </c>
      <c r="D212" s="4" t="s">
        <v>6</v>
      </c>
    </row>
    <row r="213" spans="1:4" x14ac:dyDescent="0.25">
      <c r="A213" s="2" t="s">
        <v>278</v>
      </c>
      <c r="B213" s="4" t="s">
        <v>6</v>
      </c>
      <c r="C213" s="4" t="s">
        <v>6</v>
      </c>
      <c r="D213" s="4" t="s">
        <v>6</v>
      </c>
    </row>
    <row r="214" spans="1:4" x14ac:dyDescent="0.25">
      <c r="A214" s="2" t="s">
        <v>307</v>
      </c>
      <c r="B214" s="4" t="s">
        <v>6</v>
      </c>
      <c r="C214" s="4" t="s">
        <v>6</v>
      </c>
      <c r="D214" s="4" t="s">
        <v>6</v>
      </c>
    </row>
    <row r="215" spans="1:4" x14ac:dyDescent="0.25">
      <c r="A215" s="2" t="s">
        <v>239</v>
      </c>
      <c r="B215" s="4" t="s">
        <v>6</v>
      </c>
      <c r="C215" s="4" t="s">
        <v>6</v>
      </c>
      <c r="D215" s="4" t="s">
        <v>6</v>
      </c>
    </row>
    <row r="216" spans="1:4" x14ac:dyDescent="0.25">
      <c r="A216" s="15" t="s">
        <v>238</v>
      </c>
      <c r="B216" s="21" t="s">
        <v>6</v>
      </c>
      <c r="C216" s="21" t="s">
        <v>6</v>
      </c>
      <c r="D216" s="21" t="s">
        <v>6</v>
      </c>
    </row>
    <row r="217" spans="1:4" x14ac:dyDescent="0.25">
      <c r="A217" s="2" t="s">
        <v>6</v>
      </c>
      <c r="B217" s="84">
        <f>COUNTIF(B202:B216,"pass")</f>
        <v>15</v>
      </c>
      <c r="C217" s="84">
        <f>COUNTIF(C202:C216,"pass")</f>
        <v>15</v>
      </c>
      <c r="D217" s="84">
        <f>COUNTIF(D202:D216,"pass")</f>
        <v>15</v>
      </c>
    </row>
    <row r="218" spans="1:4" x14ac:dyDescent="0.25">
      <c r="A218" s="2" t="s">
        <v>143</v>
      </c>
      <c r="B218" s="35">
        <f>COUNTIF(B202:B216,"Ok")</f>
        <v>0</v>
      </c>
      <c r="C218" s="35">
        <f>COUNTIF(C202:C216,"Ok")</f>
        <v>0</v>
      </c>
      <c r="D218" s="35">
        <f>COUNTIF(D202:D216,"Ok")</f>
        <v>0</v>
      </c>
    </row>
    <row r="219" spans="1:4" x14ac:dyDescent="0.25">
      <c r="A219" s="2" t="s">
        <v>140</v>
      </c>
      <c r="B219" s="85">
        <f>COUNTIF(B202:B216,"workaround")</f>
        <v>0</v>
      </c>
      <c r="C219" s="85">
        <f>COUNTIF(C202:C216,"workaround")</f>
        <v>0</v>
      </c>
      <c r="D219" s="85">
        <f>COUNTIF(D202:D216,"workaround")</f>
        <v>0</v>
      </c>
    </row>
    <row r="220" spans="1:4" x14ac:dyDescent="0.25">
      <c r="A220" s="2" t="s">
        <v>7</v>
      </c>
      <c r="B220" s="86">
        <f>COUNTIF(B202:B216,"Fail")</f>
        <v>0</v>
      </c>
      <c r="C220" s="86">
        <f>COUNTIF(C202:C216,"Fail")</f>
        <v>0</v>
      </c>
      <c r="D220" s="86">
        <f>COUNTIF(D202:D216,"Fail")</f>
        <v>0</v>
      </c>
    </row>
    <row r="221" spans="1:4" x14ac:dyDescent="0.25">
      <c r="A221" s="2" t="s">
        <v>145</v>
      </c>
      <c r="B221" s="82">
        <f>COUNT(B202:B216,"Untested")</f>
        <v>0</v>
      </c>
      <c r="C221" s="82">
        <f>COUNT(C202:C216,"Untested")</f>
        <v>0</v>
      </c>
      <c r="D221" s="82">
        <f>COUNT(D202:D216,"Untested")</f>
        <v>0</v>
      </c>
    </row>
    <row r="222" spans="1:4" x14ac:dyDescent="0.25">
      <c r="A222" s="2" t="s">
        <v>139</v>
      </c>
      <c r="B222" s="82">
        <f>B217+B220+B219+B221+B218</f>
        <v>15</v>
      </c>
      <c r="C222" s="82">
        <f>C217+C220+C219+C221+C218</f>
        <v>15</v>
      </c>
      <c r="D222" s="82">
        <f>D217+D220+D219+D221+D218</f>
        <v>15</v>
      </c>
    </row>
    <row r="223" spans="1:4" ht="15.75" thickBot="1" x14ac:dyDescent="0.3">
      <c r="A223" s="18" t="s">
        <v>8</v>
      </c>
      <c r="B223" s="87">
        <f>IF(B$222=0, 0, (B$217+B$218)/B$222)</f>
        <v>1</v>
      </c>
      <c r="C223" s="87">
        <f>IF(C$222=0, 0, (C$217+C$218)/C$222)</f>
        <v>1</v>
      </c>
      <c r="D223" s="87">
        <f>IF(D$222=0, 0, (D$217+D$218)/D$222)</f>
        <v>1</v>
      </c>
    </row>
    <row r="224" spans="1:4" ht="15.75" thickBot="1" x14ac:dyDescent="0.3">
      <c r="A224" s="13"/>
      <c r="B224" s="16"/>
      <c r="C224" s="13"/>
      <c r="D224" s="13"/>
    </row>
    <row r="225" spans="1:4" x14ac:dyDescent="0.25">
      <c r="A225" s="15" t="s">
        <v>176</v>
      </c>
      <c r="B225" s="80" t="s">
        <v>5</v>
      </c>
      <c r="C225" s="81" t="s">
        <v>151</v>
      </c>
      <c r="D225" s="81" t="s">
        <v>188</v>
      </c>
    </row>
    <row r="226" spans="1:4" x14ac:dyDescent="0.25">
      <c r="A226" s="2" t="s">
        <v>219</v>
      </c>
      <c r="B226" s="4" t="s">
        <v>6</v>
      </c>
      <c r="C226" s="4" t="s">
        <v>6</v>
      </c>
      <c r="D226" s="4" t="s">
        <v>6</v>
      </c>
    </row>
    <row r="227" spans="1:4" x14ac:dyDescent="0.25">
      <c r="A227" s="2" t="s">
        <v>260</v>
      </c>
      <c r="B227" s="4" t="s">
        <v>6</v>
      </c>
      <c r="C227" s="4" t="s">
        <v>6</v>
      </c>
      <c r="D227" s="4" t="s">
        <v>6</v>
      </c>
    </row>
    <row r="228" spans="1:4" x14ac:dyDescent="0.25">
      <c r="A228" s="2" t="s">
        <v>289</v>
      </c>
      <c r="B228" s="4" t="s">
        <v>6</v>
      </c>
      <c r="C228" s="4" t="s">
        <v>6</v>
      </c>
      <c r="D228" s="4" t="s">
        <v>6</v>
      </c>
    </row>
    <row r="229" spans="1:4" x14ac:dyDescent="0.25">
      <c r="A229" s="23" t="s">
        <v>376</v>
      </c>
      <c r="B229" s="4" t="s">
        <v>6</v>
      </c>
      <c r="C229" s="4" t="s">
        <v>6</v>
      </c>
      <c r="D229" s="4" t="s">
        <v>6</v>
      </c>
    </row>
    <row r="230" spans="1:4" x14ac:dyDescent="0.25">
      <c r="A230" s="2" t="s">
        <v>288</v>
      </c>
      <c r="B230" s="8" t="s">
        <v>7</v>
      </c>
      <c r="C230" s="4" t="s">
        <v>6</v>
      </c>
      <c r="D230" s="8" t="s">
        <v>7</v>
      </c>
    </row>
    <row r="231" spans="1:4" x14ac:dyDescent="0.25">
      <c r="A231" s="23" t="s">
        <v>259</v>
      </c>
      <c r="B231" s="4" t="s">
        <v>6</v>
      </c>
      <c r="C231" s="4" t="s">
        <v>6</v>
      </c>
      <c r="D231" s="4" t="s">
        <v>6</v>
      </c>
    </row>
    <row r="232" spans="1:4" x14ac:dyDescent="0.25">
      <c r="A232" s="23" t="s">
        <v>258</v>
      </c>
      <c r="B232" s="4" t="s">
        <v>6</v>
      </c>
      <c r="C232" s="4" t="s">
        <v>6</v>
      </c>
      <c r="D232" s="4" t="s">
        <v>6</v>
      </c>
    </row>
    <row r="233" spans="1:4" x14ac:dyDescent="0.25">
      <c r="A233" s="2" t="s">
        <v>286</v>
      </c>
      <c r="B233" s="4" t="s">
        <v>6</v>
      </c>
      <c r="C233" s="4" t="s">
        <v>6</v>
      </c>
      <c r="D233" s="4" t="s">
        <v>6</v>
      </c>
    </row>
    <row r="234" spans="1:4" x14ac:dyDescent="0.25">
      <c r="A234" s="2" t="s">
        <v>347</v>
      </c>
      <c r="B234" s="4" t="s">
        <v>6</v>
      </c>
      <c r="C234" s="4" t="s">
        <v>6</v>
      </c>
      <c r="D234" s="4" t="s">
        <v>6</v>
      </c>
    </row>
    <row r="235" spans="1:4" x14ac:dyDescent="0.25">
      <c r="A235" s="2" t="s">
        <v>348</v>
      </c>
      <c r="B235" s="4" t="s">
        <v>6</v>
      </c>
      <c r="C235" s="4" t="s">
        <v>6</v>
      </c>
      <c r="D235" s="4" t="s">
        <v>6</v>
      </c>
    </row>
    <row r="236" spans="1:4" x14ac:dyDescent="0.25">
      <c r="A236" s="23" t="s">
        <v>207</v>
      </c>
      <c r="B236" s="4" t="s">
        <v>6</v>
      </c>
      <c r="C236" s="4" t="s">
        <v>6</v>
      </c>
      <c r="D236" s="4" t="s">
        <v>6</v>
      </c>
    </row>
    <row r="237" spans="1:4" x14ac:dyDescent="0.25">
      <c r="A237" s="23" t="s">
        <v>224</v>
      </c>
      <c r="B237" s="4" t="s">
        <v>6</v>
      </c>
      <c r="C237" s="4" t="s">
        <v>6</v>
      </c>
      <c r="D237" s="4" t="s">
        <v>6</v>
      </c>
    </row>
    <row r="238" spans="1:4" x14ac:dyDescent="0.25">
      <c r="A238" s="2" t="s">
        <v>265</v>
      </c>
      <c r="B238" s="4" t="s">
        <v>6</v>
      </c>
      <c r="C238" s="4" t="s">
        <v>6</v>
      </c>
      <c r="D238" s="4" t="s">
        <v>6</v>
      </c>
    </row>
    <row r="239" spans="1:4" x14ac:dyDescent="0.25">
      <c r="A239" s="23" t="s">
        <v>257</v>
      </c>
      <c r="B239" s="4" t="s">
        <v>6</v>
      </c>
      <c r="C239" s="4" t="s">
        <v>6</v>
      </c>
      <c r="D239" s="4" t="s">
        <v>6</v>
      </c>
    </row>
    <row r="240" spans="1:4" x14ac:dyDescent="0.25">
      <c r="A240" s="23" t="s">
        <v>256</v>
      </c>
      <c r="B240" s="4" t="s">
        <v>6</v>
      </c>
      <c r="C240" s="4" t="s">
        <v>6</v>
      </c>
      <c r="D240" s="4" t="s">
        <v>6</v>
      </c>
    </row>
    <row r="241" spans="1:4" x14ac:dyDescent="0.25">
      <c r="A241" s="23" t="s">
        <v>424</v>
      </c>
      <c r="B241" s="4" t="s">
        <v>6</v>
      </c>
      <c r="C241" s="4" t="s">
        <v>6</v>
      </c>
      <c r="D241" s="4" t="s">
        <v>6</v>
      </c>
    </row>
    <row r="242" spans="1:4" x14ac:dyDescent="0.25">
      <c r="A242" s="23" t="s">
        <v>412</v>
      </c>
      <c r="B242" s="4" t="s">
        <v>6</v>
      </c>
      <c r="C242" s="4" t="s">
        <v>6</v>
      </c>
      <c r="D242" s="4" t="s">
        <v>6</v>
      </c>
    </row>
    <row r="243" spans="1:4" x14ac:dyDescent="0.25">
      <c r="A243" s="23" t="s">
        <v>413</v>
      </c>
      <c r="B243" s="4" t="s">
        <v>6</v>
      </c>
      <c r="C243" s="4" t="s">
        <v>6</v>
      </c>
      <c r="D243" s="4" t="s">
        <v>6</v>
      </c>
    </row>
    <row r="244" spans="1:4" x14ac:dyDescent="0.25">
      <c r="A244" s="2" t="s">
        <v>266</v>
      </c>
      <c r="B244" s="4" t="s">
        <v>6</v>
      </c>
      <c r="C244" s="4" t="s">
        <v>6</v>
      </c>
      <c r="D244" s="4" t="s">
        <v>6</v>
      </c>
    </row>
    <row r="245" spans="1:4" x14ac:dyDescent="0.25">
      <c r="A245" s="2" t="s">
        <v>285</v>
      </c>
      <c r="B245" s="4" t="s">
        <v>6</v>
      </c>
      <c r="C245" s="4" t="s">
        <v>6</v>
      </c>
      <c r="D245" s="4" t="s">
        <v>6</v>
      </c>
    </row>
    <row r="246" spans="1:4" x14ac:dyDescent="0.25">
      <c r="A246" s="2" t="s">
        <v>267</v>
      </c>
      <c r="B246" s="4" t="s">
        <v>6</v>
      </c>
      <c r="C246" s="4" t="s">
        <v>6</v>
      </c>
      <c r="D246" s="4" t="s">
        <v>6</v>
      </c>
    </row>
    <row r="247" spans="1:4" x14ac:dyDescent="0.25">
      <c r="A247" s="2" t="s">
        <v>284</v>
      </c>
      <c r="B247" s="4" t="s">
        <v>6</v>
      </c>
      <c r="C247" s="4" t="s">
        <v>6</v>
      </c>
      <c r="D247" s="4" t="s">
        <v>6</v>
      </c>
    </row>
    <row r="248" spans="1:4" x14ac:dyDescent="0.25">
      <c r="A248" s="2" t="s">
        <v>264</v>
      </c>
      <c r="B248" s="4" t="s">
        <v>6</v>
      </c>
      <c r="C248" s="4" t="s">
        <v>6</v>
      </c>
      <c r="D248" s="4" t="s">
        <v>6</v>
      </c>
    </row>
    <row r="249" spans="1:4" x14ac:dyDescent="0.25">
      <c r="A249" s="2" t="s">
        <v>268</v>
      </c>
      <c r="B249" s="4" t="s">
        <v>6</v>
      </c>
      <c r="C249" s="4" t="s">
        <v>6</v>
      </c>
      <c r="D249" s="4" t="s">
        <v>6</v>
      </c>
    </row>
    <row r="250" spans="1:4" x14ac:dyDescent="0.25">
      <c r="A250" s="23" t="s">
        <v>255</v>
      </c>
      <c r="B250" s="4" t="s">
        <v>6</v>
      </c>
      <c r="C250" s="4" t="s">
        <v>6</v>
      </c>
      <c r="D250" s="4" t="s">
        <v>6</v>
      </c>
    </row>
    <row r="251" spans="1:4" x14ac:dyDescent="0.25">
      <c r="A251" s="2" t="s">
        <v>277</v>
      </c>
      <c r="B251" s="8" t="s">
        <v>7</v>
      </c>
      <c r="C251" s="8" t="s">
        <v>7</v>
      </c>
      <c r="D251" s="8" t="s">
        <v>7</v>
      </c>
    </row>
    <row r="252" spans="1:4" x14ac:dyDescent="0.25">
      <c r="A252" s="2" t="s">
        <v>427</v>
      </c>
      <c r="B252" s="8" t="s">
        <v>7</v>
      </c>
      <c r="C252" s="8" t="s">
        <v>7</v>
      </c>
      <c r="D252" s="8" t="s">
        <v>7</v>
      </c>
    </row>
    <row r="253" spans="1:4" x14ac:dyDescent="0.25">
      <c r="A253" s="23" t="s">
        <v>254</v>
      </c>
      <c r="B253" s="4" t="s">
        <v>6</v>
      </c>
      <c r="C253" s="4" t="s">
        <v>6</v>
      </c>
      <c r="D253" s="4" t="s">
        <v>6</v>
      </c>
    </row>
    <row r="254" spans="1:4" x14ac:dyDescent="0.25">
      <c r="A254" s="23" t="s">
        <v>350</v>
      </c>
      <c r="B254" s="8" t="s">
        <v>7</v>
      </c>
      <c r="C254" s="4" t="s">
        <v>6</v>
      </c>
      <c r="D254" s="8" t="s">
        <v>7</v>
      </c>
    </row>
    <row r="255" spans="1:4" x14ac:dyDescent="0.25">
      <c r="A255" s="2" t="s">
        <v>253</v>
      </c>
      <c r="B255" s="4" t="s">
        <v>6</v>
      </c>
      <c r="C255" s="4" t="s">
        <v>6</v>
      </c>
      <c r="D255" s="4" t="s">
        <v>6</v>
      </c>
    </row>
    <row r="256" spans="1:4" x14ac:dyDescent="0.25">
      <c r="A256" s="2" t="s">
        <v>351</v>
      </c>
      <c r="B256" s="8" t="s">
        <v>7</v>
      </c>
      <c r="C256" s="4" t="s">
        <v>6</v>
      </c>
      <c r="D256" s="4" t="s">
        <v>6</v>
      </c>
    </row>
    <row r="257" spans="1:4" x14ac:dyDescent="0.25">
      <c r="A257" s="23" t="s">
        <v>252</v>
      </c>
      <c r="B257" s="4" t="s">
        <v>6</v>
      </c>
      <c r="C257" s="4" t="s">
        <v>6</v>
      </c>
      <c r="D257" s="4" t="s">
        <v>6</v>
      </c>
    </row>
    <row r="258" spans="1:4" x14ac:dyDescent="0.25">
      <c r="A258" s="2" t="s">
        <v>251</v>
      </c>
      <c r="B258" s="4" t="s">
        <v>6</v>
      </c>
      <c r="C258" s="4" t="s">
        <v>6</v>
      </c>
      <c r="D258" s="4" t="s">
        <v>6</v>
      </c>
    </row>
    <row r="259" spans="1:4" x14ac:dyDescent="0.25">
      <c r="A259" s="2" t="s">
        <v>367</v>
      </c>
      <c r="B259" s="4" t="s">
        <v>6</v>
      </c>
      <c r="C259" s="4" t="s">
        <v>6</v>
      </c>
      <c r="D259" s="4" t="s">
        <v>6</v>
      </c>
    </row>
    <row r="260" spans="1:4" x14ac:dyDescent="0.25">
      <c r="A260" s="2" t="s">
        <v>250</v>
      </c>
      <c r="B260" s="4" t="s">
        <v>6</v>
      </c>
      <c r="C260" s="4" t="s">
        <v>6</v>
      </c>
      <c r="D260" s="4" t="s">
        <v>6</v>
      </c>
    </row>
    <row r="261" spans="1:4" x14ac:dyDescent="0.25">
      <c r="A261" s="2" t="s">
        <v>368</v>
      </c>
      <c r="B261" s="35" t="s">
        <v>144</v>
      </c>
      <c r="C261" s="4" t="s">
        <v>6</v>
      </c>
      <c r="D261" s="4" t="s">
        <v>6</v>
      </c>
    </row>
    <row r="262" spans="1:4" x14ac:dyDescent="0.25">
      <c r="A262" s="23" t="s">
        <v>380</v>
      </c>
      <c r="B262" s="4" t="s">
        <v>6</v>
      </c>
      <c r="C262" s="4" t="s">
        <v>6</v>
      </c>
      <c r="D262" s="4" t="s">
        <v>6</v>
      </c>
    </row>
    <row r="263" spans="1:4" x14ac:dyDescent="0.25">
      <c r="A263" s="2" t="s">
        <v>248</v>
      </c>
      <c r="B263" s="8" t="s">
        <v>7</v>
      </c>
      <c r="C263" s="8" t="s">
        <v>7</v>
      </c>
      <c r="D263" s="4" t="s">
        <v>6</v>
      </c>
    </row>
    <row r="264" spans="1:4" x14ac:dyDescent="0.25">
      <c r="A264" s="2" t="s">
        <v>379</v>
      </c>
      <c r="B264" s="4" t="s">
        <v>6</v>
      </c>
      <c r="C264" s="4" t="s">
        <v>6</v>
      </c>
      <c r="D264" s="4" t="s">
        <v>6</v>
      </c>
    </row>
    <row r="265" spans="1:4" x14ac:dyDescent="0.25">
      <c r="A265" s="23" t="s">
        <v>337</v>
      </c>
      <c r="B265" s="4" t="s">
        <v>6</v>
      </c>
      <c r="C265" s="4" t="s">
        <v>6</v>
      </c>
      <c r="D265" s="4" t="s">
        <v>6</v>
      </c>
    </row>
    <row r="266" spans="1:4" x14ac:dyDescent="0.25">
      <c r="A266" s="23" t="s">
        <v>349</v>
      </c>
      <c r="B266" s="4" t="s">
        <v>6</v>
      </c>
      <c r="C266" s="4" t="s">
        <v>6</v>
      </c>
      <c r="D266" s="4" t="s">
        <v>6</v>
      </c>
    </row>
    <row r="267" spans="1:4" x14ac:dyDescent="0.25">
      <c r="A267" s="2" t="s">
        <v>247</v>
      </c>
      <c r="B267" s="4" t="s">
        <v>6</v>
      </c>
      <c r="C267" s="8" t="s">
        <v>7</v>
      </c>
      <c r="D267" s="4" t="s">
        <v>6</v>
      </c>
    </row>
    <row r="268" spans="1:4" x14ac:dyDescent="0.25">
      <c r="A268" s="2" t="s">
        <v>246</v>
      </c>
      <c r="B268" s="4" t="s">
        <v>6</v>
      </c>
      <c r="C268" s="4" t="s">
        <v>6</v>
      </c>
      <c r="D268" s="4" t="s">
        <v>6</v>
      </c>
    </row>
    <row r="269" spans="1:4" x14ac:dyDescent="0.25">
      <c r="A269" s="2" t="s">
        <v>270</v>
      </c>
      <c r="B269" s="4" t="s">
        <v>6</v>
      </c>
      <c r="C269" s="4" t="s">
        <v>6</v>
      </c>
      <c r="D269" s="4" t="s">
        <v>6</v>
      </c>
    </row>
    <row r="270" spans="1:4" x14ac:dyDescent="0.25">
      <c r="A270" s="2" t="s">
        <v>269</v>
      </c>
      <c r="B270" s="4" t="s">
        <v>6</v>
      </c>
      <c r="C270" s="4" t="s">
        <v>6</v>
      </c>
      <c r="D270" s="4" t="s">
        <v>6</v>
      </c>
    </row>
    <row r="271" spans="1:4" x14ac:dyDescent="0.25">
      <c r="A271" s="23" t="s">
        <v>245</v>
      </c>
      <c r="B271" s="4" t="s">
        <v>6</v>
      </c>
      <c r="C271" s="4" t="s">
        <v>6</v>
      </c>
      <c r="D271" s="4" t="s">
        <v>6</v>
      </c>
    </row>
    <row r="272" spans="1:4" x14ac:dyDescent="0.25">
      <c r="A272" s="2" t="s">
        <v>244</v>
      </c>
      <c r="B272" s="4" t="s">
        <v>6</v>
      </c>
      <c r="C272" s="4" t="s">
        <v>6</v>
      </c>
      <c r="D272" s="4" t="s">
        <v>6</v>
      </c>
    </row>
    <row r="273" spans="1:4" x14ac:dyDescent="0.25">
      <c r="A273" s="2" t="s">
        <v>215</v>
      </c>
      <c r="B273" s="4" t="s">
        <v>6</v>
      </c>
      <c r="C273" s="4" t="s">
        <v>6</v>
      </c>
      <c r="D273" s="4" t="s">
        <v>6</v>
      </c>
    </row>
    <row r="274" spans="1:4" x14ac:dyDescent="0.25">
      <c r="A274" s="2" t="s">
        <v>243</v>
      </c>
      <c r="B274" s="4" t="s">
        <v>6</v>
      </c>
      <c r="C274" s="4" t="s">
        <v>6</v>
      </c>
      <c r="D274" s="4" t="s">
        <v>6</v>
      </c>
    </row>
    <row r="275" spans="1:4" x14ac:dyDescent="0.25">
      <c r="A275" s="2" t="s">
        <v>234</v>
      </c>
      <c r="B275" s="4" t="s">
        <v>6</v>
      </c>
      <c r="C275" s="4" t="s">
        <v>6</v>
      </c>
      <c r="D275" s="4" t="s">
        <v>6</v>
      </c>
    </row>
    <row r="276" spans="1:4" x14ac:dyDescent="0.25">
      <c r="A276" s="2" t="s">
        <v>342</v>
      </c>
      <c r="B276" s="4" t="s">
        <v>6</v>
      </c>
      <c r="C276" s="4" t="s">
        <v>6</v>
      </c>
      <c r="D276" s="4" t="s">
        <v>6</v>
      </c>
    </row>
    <row r="277" spans="1:4" x14ac:dyDescent="0.25">
      <c r="A277" s="2" t="s">
        <v>293</v>
      </c>
      <c r="B277" s="4" t="s">
        <v>6</v>
      </c>
      <c r="C277" s="4" t="s">
        <v>6</v>
      </c>
      <c r="D277" s="4" t="s">
        <v>6</v>
      </c>
    </row>
    <row r="278" spans="1:4" x14ac:dyDescent="0.25">
      <c r="A278" s="2" t="s">
        <v>242</v>
      </c>
      <c r="B278" s="4" t="s">
        <v>6</v>
      </c>
      <c r="C278" s="4" t="s">
        <v>6</v>
      </c>
      <c r="D278" s="4" t="s">
        <v>6</v>
      </c>
    </row>
    <row r="279" spans="1:4" x14ac:dyDescent="0.25">
      <c r="A279" s="2" t="s">
        <v>241</v>
      </c>
      <c r="B279" s="4" t="s">
        <v>6</v>
      </c>
      <c r="C279" s="4" t="s">
        <v>6</v>
      </c>
      <c r="D279" s="4" t="s">
        <v>6</v>
      </c>
    </row>
    <row r="280" spans="1:4" x14ac:dyDescent="0.25">
      <c r="A280" s="2" t="s">
        <v>426</v>
      </c>
      <c r="B280" s="4" t="s">
        <v>6</v>
      </c>
      <c r="C280" s="4" t="s">
        <v>6</v>
      </c>
      <c r="D280" s="4" t="s">
        <v>6</v>
      </c>
    </row>
    <row r="281" spans="1:4" x14ac:dyDescent="0.25">
      <c r="A281" s="2" t="s">
        <v>310</v>
      </c>
      <c r="B281" s="4" t="s">
        <v>6</v>
      </c>
      <c r="C281" s="4" t="s">
        <v>6</v>
      </c>
      <c r="D281" s="4" t="s">
        <v>6</v>
      </c>
    </row>
    <row r="282" spans="1:4" x14ac:dyDescent="0.25">
      <c r="A282" s="2" t="s">
        <v>235</v>
      </c>
      <c r="B282" s="4" t="s">
        <v>6</v>
      </c>
      <c r="C282" s="4" t="s">
        <v>6</v>
      </c>
      <c r="D282" s="4" t="s">
        <v>6</v>
      </c>
    </row>
    <row r="283" spans="1:4" x14ac:dyDescent="0.25">
      <c r="A283" s="2" t="s">
        <v>240</v>
      </c>
      <c r="B283" s="4" t="s">
        <v>6</v>
      </c>
      <c r="C283" s="4" t="s">
        <v>6</v>
      </c>
      <c r="D283" s="4" t="s">
        <v>6</v>
      </c>
    </row>
    <row r="284" spans="1:4" x14ac:dyDescent="0.25">
      <c r="A284" s="2" t="s">
        <v>308</v>
      </c>
      <c r="B284" s="4" t="s">
        <v>6</v>
      </c>
      <c r="C284" s="4" t="s">
        <v>6</v>
      </c>
      <c r="D284" s="4" t="s">
        <v>6</v>
      </c>
    </row>
    <row r="285" spans="1:4" x14ac:dyDescent="0.25">
      <c r="A285" s="15" t="s">
        <v>309</v>
      </c>
      <c r="B285" s="21" t="s">
        <v>6</v>
      </c>
      <c r="C285" s="21" t="s">
        <v>6</v>
      </c>
      <c r="D285" s="21" t="s">
        <v>6</v>
      </c>
    </row>
    <row r="286" spans="1:4" x14ac:dyDescent="0.25">
      <c r="A286" s="2" t="s">
        <v>6</v>
      </c>
      <c r="B286" s="84">
        <f>COUNTIF(B$226:B$285,"pass")</f>
        <v>53</v>
      </c>
      <c r="C286" s="84">
        <f>COUNTIF(C$226:C$285,"pass")</f>
        <v>56</v>
      </c>
      <c r="D286" s="84">
        <f>COUNTIF(D$226:D$285,"pass")</f>
        <v>56</v>
      </c>
    </row>
    <row r="287" spans="1:4" x14ac:dyDescent="0.25">
      <c r="A287" s="2" t="s">
        <v>143</v>
      </c>
      <c r="B287" s="35">
        <f>COUNTIF(B$226:B$285,"Ok")</f>
        <v>1</v>
      </c>
      <c r="C287" s="35">
        <f>COUNTIF(C$226:C$285,"Ok")</f>
        <v>0</v>
      </c>
      <c r="D287" s="35">
        <f>COUNTIF(D$226:D$285,"Ok")</f>
        <v>0</v>
      </c>
    </row>
    <row r="288" spans="1:4" x14ac:dyDescent="0.25">
      <c r="A288" s="2" t="s">
        <v>140</v>
      </c>
      <c r="B288" s="85">
        <f>COUNTIF(B$226:B$285,"workaround")</f>
        <v>0</v>
      </c>
      <c r="C288" s="85">
        <f>COUNTIF(C$226:C$285,"workaround")</f>
        <v>0</v>
      </c>
      <c r="D288" s="85">
        <f>COUNTIF(D$226:D$285,"workaround")</f>
        <v>0</v>
      </c>
    </row>
    <row r="289" spans="1:4" x14ac:dyDescent="0.25">
      <c r="A289" s="2" t="s">
        <v>7</v>
      </c>
      <c r="B289" s="86">
        <f>COUNTIF(B226:B285,"Fail")</f>
        <v>6</v>
      </c>
      <c r="C289" s="86">
        <f>COUNTIF(C226:C285,"Fail")</f>
        <v>4</v>
      </c>
      <c r="D289" s="86">
        <f>COUNTIF(D226:D285,"Fail")</f>
        <v>4</v>
      </c>
    </row>
    <row r="290" spans="1:4" x14ac:dyDescent="0.25">
      <c r="A290" s="2" t="s">
        <v>145</v>
      </c>
      <c r="B290" s="82">
        <f>COUNT(B$231:B$271,"Untested")</f>
        <v>0</v>
      </c>
      <c r="C290" s="82">
        <f>COUNT(C$231:C$271,"Untested")</f>
        <v>0</v>
      </c>
      <c r="D290" s="82">
        <f>COUNT(D$231:D$271,"Untested")</f>
        <v>0</v>
      </c>
    </row>
    <row r="291" spans="1:4" x14ac:dyDescent="0.25">
      <c r="A291" s="2" t="s">
        <v>139</v>
      </c>
      <c r="B291" s="82">
        <f>B$286+B$289+B$288+B$290+B$287</f>
        <v>60</v>
      </c>
      <c r="C291" s="82">
        <f>C$286+C$289+C$288+C$290+C$287</f>
        <v>60</v>
      </c>
      <c r="D291" s="82">
        <f>D$286+D$289+D$288+D$290+D$287</f>
        <v>60</v>
      </c>
    </row>
    <row r="292" spans="1:4" ht="15.75" thickBot="1" x14ac:dyDescent="0.3">
      <c r="A292" s="18" t="s">
        <v>8</v>
      </c>
      <c r="B292" s="87">
        <f>IF(B$291=0, 0, (B$286+B$287)/B$291)</f>
        <v>0.9</v>
      </c>
      <c r="C292" s="87">
        <f>IF(C$291=0, 0, (C$286+C$287)/C$291)</f>
        <v>0.93333333333333335</v>
      </c>
      <c r="D292" s="87">
        <f>IF(D$291=0, 0, (D$286+D$287)/D$291)</f>
        <v>0.93333333333333335</v>
      </c>
    </row>
    <row r="293" spans="1:4" ht="15.75" thickBot="1" x14ac:dyDescent="0.3">
      <c r="A293" s="13"/>
      <c r="B293" s="16"/>
      <c r="C293" s="13"/>
      <c r="D293" s="13"/>
    </row>
    <row r="294" spans="1:4" x14ac:dyDescent="0.25">
      <c r="A294" s="19" t="s">
        <v>146</v>
      </c>
      <c r="B294" s="80" t="s">
        <v>5</v>
      </c>
      <c r="C294" s="81" t="s">
        <v>151</v>
      </c>
      <c r="D294" s="81" t="s">
        <v>188</v>
      </c>
    </row>
    <row r="295" spans="1:4" x14ac:dyDescent="0.25">
      <c r="A295" s="2" t="s">
        <v>273</v>
      </c>
      <c r="B295" s="4" t="s">
        <v>6</v>
      </c>
      <c r="C295" s="4" t="s">
        <v>6</v>
      </c>
      <c r="D295" s="82" t="s">
        <v>175</v>
      </c>
    </row>
    <row r="296" spans="1:4" x14ac:dyDescent="0.25">
      <c r="A296" s="23" t="s">
        <v>195</v>
      </c>
      <c r="B296" s="4" t="s">
        <v>6</v>
      </c>
      <c r="C296" s="82" t="s">
        <v>175</v>
      </c>
      <c r="D296" s="82" t="s">
        <v>175</v>
      </c>
    </row>
    <row r="297" spans="1:4" x14ac:dyDescent="0.25">
      <c r="A297" s="23" t="s">
        <v>381</v>
      </c>
      <c r="B297" s="4" t="s">
        <v>6</v>
      </c>
      <c r="C297" s="82" t="s">
        <v>175</v>
      </c>
      <c r="D297" s="82" t="s">
        <v>175</v>
      </c>
    </row>
    <row r="298" spans="1:4" x14ac:dyDescent="0.25">
      <c r="A298" s="2" t="s">
        <v>354</v>
      </c>
      <c r="B298" s="82" t="s">
        <v>175</v>
      </c>
      <c r="C298" s="4" t="s">
        <v>6</v>
      </c>
      <c r="D298" s="82" t="s">
        <v>175</v>
      </c>
    </row>
    <row r="299" spans="1:4" x14ac:dyDescent="0.25">
      <c r="A299" s="2" t="s">
        <v>204</v>
      </c>
      <c r="B299" s="4" t="s">
        <v>6</v>
      </c>
      <c r="C299" s="4" t="s">
        <v>6</v>
      </c>
      <c r="D299" s="4" t="s">
        <v>6</v>
      </c>
    </row>
    <row r="300" spans="1:4" x14ac:dyDescent="0.25">
      <c r="A300" s="2" t="s">
        <v>428</v>
      </c>
      <c r="B300" s="82" t="s">
        <v>175</v>
      </c>
      <c r="C300" s="4" t="s">
        <v>6</v>
      </c>
      <c r="D300" s="82" t="s">
        <v>175</v>
      </c>
    </row>
    <row r="301" spans="1:4" x14ac:dyDescent="0.25">
      <c r="A301" s="2" t="s">
        <v>429</v>
      </c>
      <c r="B301" s="82" t="s">
        <v>175</v>
      </c>
      <c r="C301" s="4" t="s">
        <v>6</v>
      </c>
      <c r="D301" s="82" t="s">
        <v>175</v>
      </c>
    </row>
    <row r="302" spans="1:4" x14ac:dyDescent="0.25">
      <c r="A302" s="2" t="s">
        <v>432</v>
      </c>
      <c r="B302" s="4" t="s">
        <v>6</v>
      </c>
      <c r="C302" s="83" t="s">
        <v>175</v>
      </c>
      <c r="D302" s="82" t="s">
        <v>175</v>
      </c>
    </row>
    <row r="303" spans="1:4" x14ac:dyDescent="0.25">
      <c r="A303" s="2" t="s">
        <v>430</v>
      </c>
      <c r="B303" s="82" t="s">
        <v>175</v>
      </c>
      <c r="C303" s="4" t="s">
        <v>6</v>
      </c>
      <c r="D303" s="8" t="s">
        <v>7</v>
      </c>
    </row>
    <row r="304" spans="1:4" x14ac:dyDescent="0.25">
      <c r="A304" s="2" t="s">
        <v>431</v>
      </c>
      <c r="B304" s="4" t="s">
        <v>6</v>
      </c>
      <c r="C304" s="83" t="s">
        <v>175</v>
      </c>
      <c r="D304" s="83" t="s">
        <v>175</v>
      </c>
    </row>
    <row r="305" spans="1:4" x14ac:dyDescent="0.25">
      <c r="A305" s="2" t="s">
        <v>433</v>
      </c>
      <c r="B305" s="82" t="s">
        <v>175</v>
      </c>
      <c r="C305" s="4" t="s">
        <v>6</v>
      </c>
      <c r="D305" s="82" t="s">
        <v>175</v>
      </c>
    </row>
    <row r="306" spans="1:4" x14ac:dyDescent="0.25">
      <c r="A306" s="2" t="s">
        <v>434</v>
      </c>
      <c r="B306" s="4" t="s">
        <v>6</v>
      </c>
      <c r="C306" s="83" t="s">
        <v>175</v>
      </c>
      <c r="D306" s="83" t="s">
        <v>175</v>
      </c>
    </row>
    <row r="307" spans="1:4" x14ac:dyDescent="0.25">
      <c r="A307" s="2" t="s">
        <v>435</v>
      </c>
      <c r="B307" s="4" t="s">
        <v>6</v>
      </c>
      <c r="C307" s="82" t="s">
        <v>175</v>
      </c>
      <c r="D307" s="82" t="s">
        <v>175</v>
      </c>
    </row>
    <row r="308" spans="1:4" x14ac:dyDescent="0.25">
      <c r="A308" s="2" t="s">
        <v>436</v>
      </c>
      <c r="B308" s="4" t="s">
        <v>6</v>
      </c>
      <c r="C308" s="82" t="s">
        <v>175</v>
      </c>
      <c r="D308" s="82" t="s">
        <v>175</v>
      </c>
    </row>
    <row r="309" spans="1:4" x14ac:dyDescent="0.25">
      <c r="A309" s="2" t="s">
        <v>438</v>
      </c>
      <c r="B309" s="4" t="s">
        <v>6</v>
      </c>
      <c r="C309" s="82" t="s">
        <v>175</v>
      </c>
      <c r="D309" s="82" t="s">
        <v>175</v>
      </c>
    </row>
    <row r="310" spans="1:4" x14ac:dyDescent="0.25">
      <c r="A310" s="2" t="s">
        <v>439</v>
      </c>
      <c r="B310" s="4" t="s">
        <v>6</v>
      </c>
      <c r="C310" s="82" t="s">
        <v>175</v>
      </c>
      <c r="D310" s="82" t="s">
        <v>175</v>
      </c>
    </row>
    <row r="311" spans="1:4" x14ac:dyDescent="0.25">
      <c r="A311" s="2" t="s">
        <v>440</v>
      </c>
      <c r="B311" s="83" t="s">
        <v>175</v>
      </c>
      <c r="C311" s="8" t="s">
        <v>7</v>
      </c>
      <c r="D311" s="4" t="s">
        <v>6</v>
      </c>
    </row>
    <row r="312" spans="1:4" x14ac:dyDescent="0.25">
      <c r="A312" s="2" t="s">
        <v>441</v>
      </c>
      <c r="B312" s="4" t="s">
        <v>6</v>
      </c>
      <c r="C312" s="82" t="s">
        <v>175</v>
      </c>
      <c r="D312" s="82" t="s">
        <v>175</v>
      </c>
    </row>
    <row r="313" spans="1:4" x14ac:dyDescent="0.25">
      <c r="A313" s="2" t="s">
        <v>442</v>
      </c>
      <c r="B313" s="4" t="s">
        <v>6</v>
      </c>
      <c r="C313" s="82" t="s">
        <v>175</v>
      </c>
      <c r="D313" s="82" t="s">
        <v>175</v>
      </c>
    </row>
    <row r="314" spans="1:4" x14ac:dyDescent="0.25">
      <c r="A314" s="2" t="s">
        <v>437</v>
      </c>
      <c r="B314" s="82" t="s">
        <v>175</v>
      </c>
      <c r="C314" s="4" t="s">
        <v>6</v>
      </c>
      <c r="D314" s="82" t="s">
        <v>175</v>
      </c>
    </row>
    <row r="315" spans="1:4" x14ac:dyDescent="0.25">
      <c r="A315" s="2" t="s">
        <v>443</v>
      </c>
      <c r="B315" s="4" t="s">
        <v>6</v>
      </c>
      <c r="C315" s="82" t="s">
        <v>175</v>
      </c>
      <c r="D315" s="82" t="s">
        <v>175</v>
      </c>
    </row>
    <row r="316" spans="1:4" x14ac:dyDescent="0.25">
      <c r="A316" s="2" t="s">
        <v>444</v>
      </c>
      <c r="B316" s="82" t="s">
        <v>175</v>
      </c>
      <c r="C316" s="8" t="s">
        <v>7</v>
      </c>
      <c r="D316" s="82" t="s">
        <v>175</v>
      </c>
    </row>
    <row r="317" spans="1:4" x14ac:dyDescent="0.25">
      <c r="A317" s="58" t="s">
        <v>6</v>
      </c>
      <c r="B317" s="88">
        <f>COUNTIF(B295:B316,"pass")</f>
        <v>14</v>
      </c>
      <c r="C317" s="88">
        <f>COUNTIF(C295:C316,"pass")</f>
        <v>8</v>
      </c>
      <c r="D317" s="88">
        <f>COUNTIF(D295:D316,"pass")</f>
        <v>2</v>
      </c>
    </row>
    <row r="318" spans="1:4" x14ac:dyDescent="0.25">
      <c r="A318" s="2" t="s">
        <v>143</v>
      </c>
      <c r="B318" s="35">
        <f>COUNTIF(B295:B316,"Ok")</f>
        <v>0</v>
      </c>
      <c r="C318" s="35">
        <f t="shared" ref="C318:D318" si="24">COUNTIF(C295:C316,"Ok")</f>
        <v>0</v>
      </c>
      <c r="D318" s="35">
        <f t="shared" si="24"/>
        <v>0</v>
      </c>
    </row>
    <row r="319" spans="1:4" x14ac:dyDescent="0.25">
      <c r="A319" s="2" t="s">
        <v>140</v>
      </c>
      <c r="B319" s="85">
        <f>COUNTIF(B295:B316,"workaround")</f>
        <v>0</v>
      </c>
      <c r="C319" s="85">
        <f>COUNTIF(C295:C316,"workaround")</f>
        <v>0</v>
      </c>
      <c r="D319" s="85">
        <f>COUNTIF(D295:D316,"workaround")</f>
        <v>0</v>
      </c>
    </row>
    <row r="320" spans="1:4" x14ac:dyDescent="0.25">
      <c r="A320" s="2" t="s">
        <v>7</v>
      </c>
      <c r="B320" s="86">
        <f>COUNTIF(B295:B316,"Fail")</f>
        <v>0</v>
      </c>
      <c r="C320" s="86">
        <f>COUNTIF(C295:C316,"Fail")</f>
        <v>2</v>
      </c>
      <c r="D320" s="86">
        <f>COUNTIF(D295:D316,"Fail")</f>
        <v>1</v>
      </c>
    </row>
    <row r="321" spans="1:4" x14ac:dyDescent="0.25">
      <c r="A321" s="2" t="s">
        <v>145</v>
      </c>
      <c r="B321" s="82">
        <f>COUNT(B298:B316,"Untested")</f>
        <v>0</v>
      </c>
      <c r="C321" s="82">
        <f>COUNT(C298:C316,"Untested")</f>
        <v>0</v>
      </c>
      <c r="D321" s="82">
        <f>COUNT(D298:D316,"Untested")</f>
        <v>0</v>
      </c>
    </row>
    <row r="322" spans="1:4" x14ac:dyDescent="0.25">
      <c r="A322" s="2" t="s">
        <v>139</v>
      </c>
      <c r="B322" s="82">
        <f>B317+B320+B319+B321+B318</f>
        <v>14</v>
      </c>
      <c r="C322" s="82">
        <f t="shared" ref="C322:D322" si="25">C317+C320+C319+C321+C318</f>
        <v>10</v>
      </c>
      <c r="D322" s="82">
        <f t="shared" si="25"/>
        <v>3</v>
      </c>
    </row>
    <row r="323" spans="1:4" ht="15.75" thickBot="1" x14ac:dyDescent="0.3">
      <c r="A323" s="18" t="s">
        <v>8</v>
      </c>
      <c r="B323" s="87">
        <f>IF(B$322=0, 0, (B$317+B$318)/B$322)</f>
        <v>1</v>
      </c>
      <c r="C323" s="87">
        <f>IF(C$322=0, 0, (C$317+C$318)/C$322)</f>
        <v>0.8</v>
      </c>
      <c r="D323" s="87">
        <f>IF(D$322=0, 0, (D$317+D$318)/D$322)</f>
        <v>0.66666666666666663</v>
      </c>
    </row>
    <row r="324" spans="1:4" ht="15.75" thickBot="1" x14ac:dyDescent="0.3">
      <c r="A324" s="13"/>
      <c r="B324" s="13"/>
      <c r="C324" s="13"/>
      <c r="D324" s="13"/>
    </row>
    <row r="325" spans="1:4" x14ac:dyDescent="0.25">
      <c r="A325" s="15" t="s">
        <v>345</v>
      </c>
      <c r="B325" s="80" t="s">
        <v>5</v>
      </c>
      <c r="C325" s="81" t="s">
        <v>151</v>
      </c>
      <c r="D325" s="81" t="s">
        <v>188</v>
      </c>
    </row>
    <row r="326" spans="1:4" x14ac:dyDescent="0.25">
      <c r="A326" s="58" t="s">
        <v>346</v>
      </c>
      <c r="B326" s="89" t="s">
        <v>6</v>
      </c>
      <c r="C326" s="90" t="s">
        <v>175</v>
      </c>
      <c r="D326" s="89" t="s">
        <v>6</v>
      </c>
    </row>
    <row r="327" spans="1:4" x14ac:dyDescent="0.25">
      <c r="A327" s="15" t="s">
        <v>445</v>
      </c>
      <c r="B327" s="21" t="s">
        <v>6</v>
      </c>
      <c r="C327" s="91" t="s">
        <v>175</v>
      </c>
      <c r="D327" s="21" t="s">
        <v>6</v>
      </c>
    </row>
    <row r="328" spans="1:4" x14ac:dyDescent="0.25">
      <c r="A328" s="2" t="s">
        <v>6</v>
      </c>
      <c r="B328" s="84">
        <f>COUNTIF(B327,"pass")</f>
        <v>1</v>
      </c>
      <c r="C328" s="84">
        <f>COUNTIF(C327,"pass")</f>
        <v>0</v>
      </c>
      <c r="D328" s="84">
        <f>COUNTIF(D327,"pass")</f>
        <v>1</v>
      </c>
    </row>
    <row r="329" spans="1:4" x14ac:dyDescent="0.25">
      <c r="A329" s="2" t="s">
        <v>143</v>
      </c>
      <c r="B329" s="35">
        <f>COUNTIF(B327,"Ok")</f>
        <v>0</v>
      </c>
      <c r="C329" s="35">
        <f>COUNTIF(C327,"Ok")</f>
        <v>0</v>
      </c>
      <c r="D329" s="35">
        <f>COUNTIF(D327,"Ok")</f>
        <v>0</v>
      </c>
    </row>
    <row r="330" spans="1:4" x14ac:dyDescent="0.25">
      <c r="A330" s="2" t="s">
        <v>140</v>
      </c>
      <c r="B330" s="85">
        <f>COUNTIF(B327,"workaround")</f>
        <v>0</v>
      </c>
      <c r="C330" s="85">
        <f>COUNTIF(C327,"workaround")</f>
        <v>0</v>
      </c>
      <c r="D330" s="85">
        <f>COUNTIF(D327,"workaround")</f>
        <v>0</v>
      </c>
    </row>
    <row r="331" spans="1:4" x14ac:dyDescent="0.25">
      <c r="A331" s="2" t="s">
        <v>7</v>
      </c>
      <c r="B331" s="86">
        <f>COUNTIF(B327,"Fail")</f>
        <v>0</v>
      </c>
      <c r="C331" s="86">
        <f>COUNTIF(C327,"Fail")</f>
        <v>0</v>
      </c>
      <c r="D331" s="86">
        <f>COUNTIF(D327,"Fail")</f>
        <v>0</v>
      </c>
    </row>
    <row r="332" spans="1:4" x14ac:dyDescent="0.25">
      <c r="A332" s="2" t="s">
        <v>145</v>
      </c>
      <c r="B332" s="82">
        <f>COUNT(B327,"Untested")</f>
        <v>0</v>
      </c>
      <c r="C332" s="82">
        <f>COUNT(C327,"Untested")</f>
        <v>0</v>
      </c>
      <c r="D332" s="82">
        <f>COUNT(D327,"Untested")</f>
        <v>0</v>
      </c>
    </row>
    <row r="333" spans="1:4" x14ac:dyDescent="0.25">
      <c r="A333" s="2" t="s">
        <v>139</v>
      </c>
      <c r="B333" s="82">
        <f>B328+B331+B330+B332+B329</f>
        <v>1</v>
      </c>
      <c r="C333" s="82">
        <f>C328+C331+C330+C332+C329</f>
        <v>0</v>
      </c>
      <c r="D333" s="82">
        <f>D328+D331+D330+D332+D329</f>
        <v>1</v>
      </c>
    </row>
    <row r="334" spans="1:4" s="2" customFormat="1" ht="15.75" thickBot="1" x14ac:dyDescent="0.3">
      <c r="A334" s="18" t="s">
        <v>8</v>
      </c>
      <c r="B334" s="87">
        <f>IF(B$343=0, 0, (B$338+B$339)/B$343)</f>
        <v>1</v>
      </c>
      <c r="C334" s="87">
        <f>IF(C$343=0, 0, (C$338+C$339)/C$343)</f>
        <v>0</v>
      </c>
      <c r="D334" s="87">
        <f>IF(D$343=0, 0, (D$338+D$339)/D$343)</f>
        <v>1</v>
      </c>
    </row>
    <row r="335" spans="1:4" ht="15.75" thickBot="1" x14ac:dyDescent="0.3">
      <c r="A335" s="13"/>
      <c r="B335" s="13"/>
      <c r="C335" s="13"/>
      <c r="D335" s="13"/>
    </row>
    <row r="336" spans="1:4" x14ac:dyDescent="0.25">
      <c r="A336" s="15" t="s">
        <v>10</v>
      </c>
      <c r="B336" s="80" t="s">
        <v>5</v>
      </c>
      <c r="C336" s="81" t="s">
        <v>151</v>
      </c>
      <c r="D336" s="81" t="s">
        <v>188</v>
      </c>
    </row>
    <row r="337" spans="1:4" x14ac:dyDescent="0.25">
      <c r="A337" s="28" t="s">
        <v>11</v>
      </c>
      <c r="B337" s="29" t="s">
        <v>6</v>
      </c>
      <c r="C337" s="68" t="s">
        <v>175</v>
      </c>
      <c r="D337" s="29" t="s">
        <v>6</v>
      </c>
    </row>
    <row r="338" spans="1:4" x14ac:dyDescent="0.25">
      <c r="A338" s="2" t="s">
        <v>6</v>
      </c>
      <c r="B338" s="84">
        <f>COUNTIF(B337,"pass")</f>
        <v>1</v>
      </c>
      <c r="C338" s="84">
        <f>COUNTIF(C337,"pass")</f>
        <v>0</v>
      </c>
      <c r="D338" s="84">
        <f>COUNTIF(D337,"pass")</f>
        <v>1</v>
      </c>
    </row>
    <row r="339" spans="1:4" x14ac:dyDescent="0.25">
      <c r="A339" s="2" t="s">
        <v>143</v>
      </c>
      <c r="B339" s="35">
        <f>COUNTIF(B337,"Ok")</f>
        <v>0</v>
      </c>
      <c r="C339" s="35">
        <f>COUNTIF(C337,"Ok")</f>
        <v>0</v>
      </c>
      <c r="D339" s="35">
        <f>COUNTIF(D337,"Ok")</f>
        <v>0</v>
      </c>
    </row>
    <row r="340" spans="1:4" x14ac:dyDescent="0.25">
      <c r="A340" s="2" t="s">
        <v>140</v>
      </c>
      <c r="B340" s="85">
        <f>COUNTIF(B337,"workaround")</f>
        <v>0</v>
      </c>
      <c r="C340" s="85">
        <f>COUNTIF(C337,"workaround")</f>
        <v>0</v>
      </c>
      <c r="D340" s="85">
        <f>COUNTIF(D337,"workaround")</f>
        <v>0</v>
      </c>
    </row>
    <row r="341" spans="1:4" x14ac:dyDescent="0.25">
      <c r="A341" s="2" t="s">
        <v>7</v>
      </c>
      <c r="B341" s="86">
        <f>COUNTIF(B337,"Fail")</f>
        <v>0</v>
      </c>
      <c r="C341" s="86">
        <f>COUNTIF(C337,"Fail")</f>
        <v>0</v>
      </c>
      <c r="D341" s="86">
        <f>COUNTIF(D337,"Fail")</f>
        <v>0</v>
      </c>
    </row>
    <row r="342" spans="1:4" x14ac:dyDescent="0.25">
      <c r="A342" s="2" t="s">
        <v>145</v>
      </c>
      <c r="B342" s="82">
        <f>COUNT(B337,"Untested")</f>
        <v>0</v>
      </c>
      <c r="C342" s="82">
        <f>COUNT(C337,"Untested")</f>
        <v>0</v>
      </c>
      <c r="D342" s="82">
        <f>COUNT(D337,"Untested")</f>
        <v>0</v>
      </c>
    </row>
    <row r="343" spans="1:4" x14ac:dyDescent="0.25">
      <c r="A343" s="2" t="s">
        <v>139</v>
      </c>
      <c r="B343" s="82">
        <f>B338+B341+B340+B342+B339</f>
        <v>1</v>
      </c>
      <c r="C343" s="82">
        <f>C338+C341+C340+C342+C339</f>
        <v>0</v>
      </c>
      <c r="D343" s="82">
        <f>D338+D341+D340+D342+D339</f>
        <v>1</v>
      </c>
    </row>
    <row r="344" spans="1:4" s="2" customFormat="1" ht="15.75" thickBot="1" x14ac:dyDescent="0.3">
      <c r="A344" s="18" t="s">
        <v>8</v>
      </c>
      <c r="B344" s="87">
        <f>IF(B$343=0, 0, (B$338+B$339)/B$343)</f>
        <v>1</v>
      </c>
      <c r="C344" s="87">
        <f>IF(C$343=0, 0, (C$338+C$339)/C$343)</f>
        <v>0</v>
      </c>
      <c r="D344" s="87">
        <f>IF(D$343=0, 0, (D$338+D$339)/D$343)</f>
        <v>1</v>
      </c>
    </row>
    <row r="345" spans="1:4" s="2" customFormat="1" x14ac:dyDescent="0.25">
      <c r="A345" s="1"/>
      <c r="B345" s="1"/>
      <c r="C345" s="1"/>
      <c r="D345" s="1"/>
    </row>
    <row r="346" spans="1:4" s="2" customFormat="1" x14ac:dyDescent="0.25">
      <c r="B346" s="20"/>
      <c r="C346" s="20"/>
      <c r="D346" s="20"/>
    </row>
    <row r="347" spans="1:4" x14ac:dyDescent="0.25">
      <c r="A347" s="2"/>
      <c r="B347" s="20"/>
      <c r="C347" s="20"/>
      <c r="D347" s="20"/>
    </row>
    <row r="348" spans="1:4" x14ac:dyDescent="0.25">
      <c r="A348" s="2"/>
      <c r="B348" s="2"/>
      <c r="C348" s="2"/>
      <c r="D348" s="2"/>
    </row>
  </sheetData>
  <mergeCells count="3">
    <mergeCell ref="A1:D1"/>
    <mergeCell ref="A2:D2"/>
    <mergeCell ref="A4:D4"/>
  </mergeCells>
  <hyperlinks>
    <hyperlink ref="A4" r:id="rId1" display="http://www.g-truc.net"/>
    <hyperlink ref="A1:D1" r:id="rId2" location="menu" display="OpenGL drivers status"/>
  </hyperlinks>
  <printOptions horizontalCentered="1"/>
  <pageMargins left="0.25" right="0.25" top="0.75" bottom="0.75" header="0.3" footer="0.3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9"/>
  <sheetViews>
    <sheetView workbookViewId="0">
      <selection activeCell="I207" sqref="I207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97" t="s">
        <v>399</v>
      </c>
      <c r="B1" s="97"/>
      <c r="C1" s="97"/>
      <c r="D1" s="97"/>
      <c r="E1" s="97"/>
      <c r="F1" s="97"/>
      <c r="G1" s="65"/>
      <c r="H1" s="65"/>
      <c r="I1" s="65"/>
      <c r="J1" s="65"/>
      <c r="K1" s="65"/>
      <c r="L1" s="65"/>
      <c r="M1" s="65"/>
    </row>
    <row r="2" spans="1:13" x14ac:dyDescent="0.25">
      <c r="A2" s="98" t="s">
        <v>400</v>
      </c>
      <c r="B2" s="98"/>
      <c r="C2" s="98"/>
      <c r="D2" s="98"/>
      <c r="E2" s="98"/>
      <c r="F2" s="98"/>
      <c r="G2" s="66"/>
      <c r="H2" s="66"/>
      <c r="I2" s="66"/>
      <c r="J2" s="66"/>
      <c r="K2" s="66"/>
      <c r="L2" s="66"/>
      <c r="M2" s="66"/>
    </row>
    <row r="4" spans="1:13" x14ac:dyDescent="0.25">
      <c r="A4" s="99" t="s">
        <v>402</v>
      </c>
      <c r="B4" s="99"/>
      <c r="C4" s="99"/>
      <c r="D4" s="99"/>
      <c r="E4" s="99"/>
      <c r="F4" s="99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77" t="s">
        <v>5</v>
      </c>
      <c r="C6" s="78" t="s">
        <v>151</v>
      </c>
      <c r="D6" s="78" t="s">
        <v>188</v>
      </c>
      <c r="E6" s="78" t="s">
        <v>364</v>
      </c>
      <c r="F6" s="3" t="s">
        <v>186</v>
      </c>
    </row>
    <row r="7" spans="1:13" x14ac:dyDescent="0.25">
      <c r="A7" s="2" t="s">
        <v>149</v>
      </c>
      <c r="B7" s="71">
        <v>41849</v>
      </c>
      <c r="C7" s="71">
        <v>41829</v>
      </c>
      <c r="D7" s="39">
        <v>41814</v>
      </c>
      <c r="E7" s="39">
        <v>41814</v>
      </c>
      <c r="F7" s="39">
        <v>41820</v>
      </c>
    </row>
    <row r="8" spans="1:13" x14ac:dyDescent="0.25">
      <c r="A8" s="2" t="s">
        <v>148</v>
      </c>
      <c r="B8" s="79" t="s">
        <v>409</v>
      </c>
      <c r="C8" s="79" t="s">
        <v>407</v>
      </c>
      <c r="D8" s="79" t="s">
        <v>406</v>
      </c>
      <c r="E8" s="79" t="s">
        <v>411</v>
      </c>
      <c r="F8" s="72" t="s">
        <v>404</v>
      </c>
    </row>
    <row r="9" spans="1:13" ht="15.75" thickBot="1" x14ac:dyDescent="0.3">
      <c r="A9" s="26" t="s">
        <v>157</v>
      </c>
      <c r="B9" s="73" t="s">
        <v>403</v>
      </c>
      <c r="C9" s="73" t="s">
        <v>403</v>
      </c>
      <c r="D9" s="73" t="s">
        <v>403</v>
      </c>
      <c r="E9" s="73" t="s">
        <v>403</v>
      </c>
      <c r="F9" s="73" t="s">
        <v>403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410</v>
      </c>
      <c r="C11" s="3" t="s">
        <v>408</v>
      </c>
      <c r="D11" s="3" t="s">
        <v>405</v>
      </c>
      <c r="E11" s="3" t="s">
        <v>411</v>
      </c>
      <c r="F11" s="27" t="s">
        <v>404</v>
      </c>
    </row>
    <row r="12" spans="1:13" x14ac:dyDescent="0.25">
      <c r="A12" s="2" t="s">
        <v>397</v>
      </c>
      <c r="B12" s="74">
        <f>IF(B$46=0, 0,(B$41+B$42)/B$46)</f>
        <v>1</v>
      </c>
      <c r="C12" s="74">
        <f t="shared" ref="C12:F12" si="0">IF(C$46=0, 0,(C$41+C$42)/C$46)</f>
        <v>0.5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0.6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1</v>
      </c>
      <c r="D14" s="75">
        <f>IF(D$94=0, 0,(D$89+D$90)/D$94)</f>
        <v>0.8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0.92</v>
      </c>
      <c r="D15" s="75">
        <f>IF(D$128=0,0,(D$123+D$124)/D$128)</f>
        <v>1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0.95454545454545459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1</v>
      </c>
      <c r="D18" s="75">
        <f>IF(D$200=0, 0, (D$195+D$196)/D$200)</f>
        <v>0.93333333333333335</v>
      </c>
      <c r="E18" s="75">
        <f>IF(E$200=0, 0, (E$195+E$196)/E$200)</f>
        <v>0.93333333333333335</v>
      </c>
      <c r="F18" s="75">
        <f>IF(F$200=0, 0, (F$195+F$196)/F$200)</f>
        <v>1</v>
      </c>
    </row>
    <row r="19" spans="1:6" ht="15.75" thickBot="1" x14ac:dyDescent="0.3">
      <c r="A19" s="14" t="s">
        <v>194</v>
      </c>
      <c r="B19" s="76">
        <f>IF(B$266=0, 0, (B$261+B$262)/B$266)</f>
        <v>0.94736842105263153</v>
      </c>
      <c r="C19" s="76">
        <f>IF(C$266=0, 0, (C$261+C$262)/C$266)</f>
        <v>0.94736842105263153</v>
      </c>
      <c r="D19" s="76">
        <f>IF(D$266=0, 0, (D$261+D$262)/D$266)</f>
        <v>0.96491228070175439</v>
      </c>
      <c r="E19" s="76">
        <f>IF(E$266=0, 0, (E$261+E$262)/E$266)</f>
        <v>0.89473684210526316</v>
      </c>
      <c r="F19" s="76">
        <f>IF(F$266=0, 0, (F$261+F$262)/F$266)</f>
        <v>0.96363636363636362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77" t="s">
        <v>5</v>
      </c>
      <c r="C34" s="78" t="s">
        <v>151</v>
      </c>
      <c r="D34" s="78" t="s">
        <v>188</v>
      </c>
      <c r="E34" s="78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79" t="s">
        <v>175</v>
      </c>
      <c r="E35" s="79" t="s">
        <v>175</v>
      </c>
      <c r="F35" s="79" t="s">
        <v>175</v>
      </c>
    </row>
    <row r="36" spans="1:6" x14ac:dyDescent="0.25">
      <c r="A36" s="23" t="s">
        <v>373</v>
      </c>
      <c r="B36" s="4" t="s">
        <v>6</v>
      </c>
      <c r="C36" s="79" t="s">
        <v>175</v>
      </c>
      <c r="D36" s="79" t="s">
        <v>175</v>
      </c>
      <c r="E36" s="79" t="s">
        <v>175</v>
      </c>
      <c r="F36" s="79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79" t="s">
        <v>175</v>
      </c>
      <c r="E37" s="79" t="s">
        <v>175</v>
      </c>
      <c r="F37" s="79" t="s">
        <v>175</v>
      </c>
    </row>
    <row r="38" spans="1:6" x14ac:dyDescent="0.25">
      <c r="A38" s="23" t="s">
        <v>371</v>
      </c>
      <c r="B38" s="4" t="s">
        <v>6</v>
      </c>
      <c r="C38" s="4" t="s">
        <v>6</v>
      </c>
      <c r="D38" s="79" t="s">
        <v>175</v>
      </c>
      <c r="E38" s="79" t="s">
        <v>175</v>
      </c>
      <c r="F38" s="79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79" t="s">
        <v>175</v>
      </c>
      <c r="E39" s="79" t="s">
        <v>175</v>
      </c>
      <c r="F39" s="79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6</v>
      </c>
      <c r="C41" s="10">
        <f>COUNTIF(C35:C40,"pass")</f>
        <v>3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0</v>
      </c>
      <c r="C44" s="12">
        <f>COUNTIF(C35:C40,"Fail")</f>
        <v>2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1</v>
      </c>
      <c r="C47" s="6">
        <f t="shared" ref="C47:F47" si="8">IF(C$46=0, 0,(C$41+C$42)/C$46)</f>
        <v>0.5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77" t="s">
        <v>5</v>
      </c>
      <c r="C49" s="78" t="s">
        <v>151</v>
      </c>
      <c r="D49" s="78" t="s">
        <v>188</v>
      </c>
      <c r="E49" s="78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79" t="s">
        <v>175</v>
      </c>
      <c r="E50" s="79" t="s">
        <v>175</v>
      </c>
      <c r="F50" s="7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9" t="s">
        <v>175</v>
      </c>
      <c r="F51" s="79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79" t="s">
        <v>175</v>
      </c>
      <c r="E52" s="79" t="s">
        <v>175</v>
      </c>
      <c r="F52" s="79" t="s">
        <v>175</v>
      </c>
    </row>
    <row r="53" spans="1:6" x14ac:dyDescent="0.25">
      <c r="A53" s="2" t="s">
        <v>376</v>
      </c>
      <c r="B53" s="4" t="s">
        <v>6</v>
      </c>
      <c r="C53" s="4" t="s">
        <v>6</v>
      </c>
      <c r="D53" s="79" t="s">
        <v>175</v>
      </c>
      <c r="E53" s="79" t="s">
        <v>175</v>
      </c>
      <c r="F53" s="7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79" t="s">
        <v>175</v>
      </c>
      <c r="E54" s="79" t="s">
        <v>175</v>
      </c>
      <c r="F54" s="7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79" t="s">
        <v>175</v>
      </c>
      <c r="E55" s="79" t="s">
        <v>175</v>
      </c>
      <c r="F55" s="7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79" t="s">
        <v>175</v>
      </c>
      <c r="E56" s="79" t="s">
        <v>175</v>
      </c>
      <c r="F56" s="7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79" t="s">
        <v>175</v>
      </c>
      <c r="E57" s="79" t="s">
        <v>175</v>
      </c>
      <c r="F57" s="7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79" t="s">
        <v>175</v>
      </c>
      <c r="E58" s="79" t="s">
        <v>175</v>
      </c>
      <c r="F58" s="7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6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4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0.6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77" t="s">
        <v>5</v>
      </c>
      <c r="C68" s="78" t="s">
        <v>151</v>
      </c>
      <c r="D68" s="78" t="s">
        <v>188</v>
      </c>
      <c r="E68" s="78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4" t="s">
        <v>6</v>
      </c>
      <c r="E69" s="79" t="s">
        <v>175</v>
      </c>
      <c r="F69" s="79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4" t="s">
        <v>6</v>
      </c>
      <c r="E70" s="79" t="s">
        <v>175</v>
      </c>
      <c r="F70" s="79" t="s">
        <v>175</v>
      </c>
    </row>
    <row r="71" spans="1:6" x14ac:dyDescent="0.25">
      <c r="A71" s="2" t="s">
        <v>206</v>
      </c>
      <c r="B71" s="4" t="s">
        <v>6</v>
      </c>
      <c r="C71" s="4" t="s">
        <v>6</v>
      </c>
      <c r="D71" s="4" t="s">
        <v>6</v>
      </c>
      <c r="E71" s="79" t="s">
        <v>175</v>
      </c>
      <c r="F71" s="79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4" t="s">
        <v>6</v>
      </c>
      <c r="E72" s="79" t="s">
        <v>175</v>
      </c>
      <c r="F72" s="79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79" t="s">
        <v>175</v>
      </c>
      <c r="F73" s="79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4" t="s">
        <v>6</v>
      </c>
      <c r="E74" s="79" t="s">
        <v>175</v>
      </c>
      <c r="F74" s="79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79" t="s">
        <v>175</v>
      </c>
      <c r="F75" s="79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79" t="s">
        <v>175</v>
      </c>
      <c r="F76" s="79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79" t="s">
        <v>175</v>
      </c>
      <c r="F77" s="79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8" t="s">
        <v>7</v>
      </c>
      <c r="E78" s="79" t="s">
        <v>175</v>
      </c>
      <c r="F78" s="79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79" t="s">
        <v>175</v>
      </c>
      <c r="F79" s="79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79" t="s">
        <v>175</v>
      </c>
      <c r="F80" s="79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79" t="s">
        <v>175</v>
      </c>
      <c r="F81" s="79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4" t="s">
        <v>6</v>
      </c>
      <c r="E82" s="79" t="s">
        <v>175</v>
      </c>
      <c r="F82" s="79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8" t="s">
        <v>7</v>
      </c>
      <c r="E83" s="79" t="s">
        <v>175</v>
      </c>
      <c r="F83" s="79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4" t="s">
        <v>6</v>
      </c>
      <c r="E84" s="79" t="s">
        <v>175</v>
      </c>
      <c r="F84" s="79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79" t="s">
        <v>175</v>
      </c>
      <c r="F85" s="79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4" t="s">
        <v>6</v>
      </c>
      <c r="E86" s="79" t="s">
        <v>175</v>
      </c>
      <c r="F86" s="79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79" t="s">
        <v>175</v>
      </c>
      <c r="F87" s="79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54" t="s">
        <v>7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20</v>
      </c>
      <c r="D89" s="10">
        <f>COUNTIF(D69:D88,"pass")</f>
        <v>16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0</v>
      </c>
      <c r="D92" s="12">
        <f>COUNTIF(D69:D88,"Fail")</f>
        <v>4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20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1</v>
      </c>
      <c r="D95" s="6">
        <f>IF(D$94=0, 0,(D$89+D$90)/D$94)</f>
        <v>0.8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77" t="s">
        <v>5</v>
      </c>
      <c r="C97" s="78" t="s">
        <v>151</v>
      </c>
      <c r="D97" s="78" t="s">
        <v>188</v>
      </c>
      <c r="E97" s="78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79" t="s">
        <v>175</v>
      </c>
      <c r="F98" s="79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79" t="s">
        <v>175</v>
      </c>
      <c r="F99" s="79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79" t="s">
        <v>175</v>
      </c>
      <c r="F100" s="79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79" t="s">
        <v>175</v>
      </c>
      <c r="F101" s="79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79" t="s">
        <v>175</v>
      </c>
      <c r="F102" s="79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79" t="s">
        <v>175</v>
      </c>
      <c r="F103" s="79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79" t="s">
        <v>175</v>
      </c>
      <c r="F104" s="79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79" t="s">
        <v>175</v>
      </c>
      <c r="F105" s="79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79" t="s">
        <v>175</v>
      </c>
      <c r="F106" s="79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79" t="s">
        <v>175</v>
      </c>
      <c r="F107" s="79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79" t="s">
        <v>175</v>
      </c>
      <c r="F108" s="79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79" t="s">
        <v>175</v>
      </c>
      <c r="F109" s="79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79" t="s">
        <v>175</v>
      </c>
      <c r="F110" s="79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79" t="s">
        <v>175</v>
      </c>
      <c r="F111" s="79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79" t="s">
        <v>175</v>
      </c>
      <c r="F112" s="79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79" t="s">
        <v>175</v>
      </c>
      <c r="F113" s="79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79" t="s">
        <v>175</v>
      </c>
      <c r="F114" s="79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79" t="s">
        <v>175</v>
      </c>
      <c r="F115" s="79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79" t="s">
        <v>175</v>
      </c>
      <c r="F116" s="79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79" t="s">
        <v>175</v>
      </c>
      <c r="F117" s="79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79" t="s">
        <v>175</v>
      </c>
      <c r="F118" s="79" t="s">
        <v>175</v>
      </c>
    </row>
    <row r="119" spans="1:6" x14ac:dyDescent="0.25">
      <c r="A119" s="2" t="s">
        <v>234</v>
      </c>
      <c r="B119" s="4" t="s">
        <v>6</v>
      </c>
      <c r="C119" s="4" t="s">
        <v>6</v>
      </c>
      <c r="D119" s="4" t="s">
        <v>6</v>
      </c>
      <c r="E119" s="79" t="s">
        <v>175</v>
      </c>
      <c r="F119" s="79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4" t="s">
        <v>6</v>
      </c>
      <c r="E120" s="79" t="s">
        <v>175</v>
      </c>
      <c r="F120" s="79" t="s">
        <v>175</v>
      </c>
    </row>
    <row r="121" spans="1:6" x14ac:dyDescent="0.25">
      <c r="A121" s="2" t="s">
        <v>217</v>
      </c>
      <c r="B121" s="4" t="s">
        <v>6</v>
      </c>
      <c r="C121" s="4" t="s">
        <v>6</v>
      </c>
      <c r="D121" s="4" t="s">
        <v>6</v>
      </c>
      <c r="E121" s="79" t="s">
        <v>175</v>
      </c>
      <c r="F121" s="79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23</v>
      </c>
      <c r="D123" s="10">
        <f>COUNTIF(D98:D122,"pass")</f>
        <v>25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2</v>
      </c>
      <c r="D126" s="12">
        <f>COUNTIF(D98:D122,"Fail")</f>
        <v>0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0.92</v>
      </c>
      <c r="D129" s="6">
        <f>IF(D$128=0,0,(D$123+D$124)/D$128)</f>
        <v>1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77" t="s">
        <v>5</v>
      </c>
      <c r="C131" s="78" t="s">
        <v>151</v>
      </c>
      <c r="D131" s="78" t="s">
        <v>188</v>
      </c>
      <c r="E131" s="78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79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79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79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79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79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79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79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77" t="s">
        <v>5</v>
      </c>
      <c r="C148" s="78" t="s">
        <v>151</v>
      </c>
      <c r="D148" s="78" t="s">
        <v>188</v>
      </c>
      <c r="E148" s="78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8" t="s">
        <v>7</v>
      </c>
      <c r="E149" s="79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79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79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79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79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79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79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79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79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79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79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79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79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79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79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79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79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79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79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79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79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21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1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0.95454545454545459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77" t="s">
        <v>5</v>
      </c>
      <c r="C179" s="78" t="s">
        <v>151</v>
      </c>
      <c r="D179" s="78" t="s">
        <v>188</v>
      </c>
      <c r="E179" s="78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4" t="s">
        <v>6</v>
      </c>
      <c r="D181" s="8" t="s">
        <v>7</v>
      </c>
      <c r="E181" s="4" t="s">
        <v>6</v>
      </c>
      <c r="F181" s="4" t="s">
        <v>6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15</v>
      </c>
      <c r="D195" s="10">
        <f>COUNTIF(D180:D194,"pass")</f>
        <v>14</v>
      </c>
      <c r="E195" s="10">
        <f>COUNTIF(E180:E194,"pass")</f>
        <v>14</v>
      </c>
      <c r="F195" s="10">
        <f>COUNTIF(F180:F194,"pass")</f>
        <v>15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0</v>
      </c>
      <c r="D198" s="12">
        <f>COUNTIF(D180:D194,"Fail")</f>
        <v>1</v>
      </c>
      <c r="E198" s="12">
        <f>COUNTIF(E180:E194,"Fail")</f>
        <v>1</v>
      </c>
      <c r="F198" s="12">
        <f>COUNTIF(F180:F194,"Fail")</f>
        <v>0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1</v>
      </c>
      <c r="D201" s="6">
        <f>IF(D$200=0, 0, (D$195+D$196)/D$200)</f>
        <v>0.93333333333333335</v>
      </c>
      <c r="E201" s="6">
        <f>IF(E$200=0, 0, (E$195+E$196)/E$200)</f>
        <v>0.93333333333333335</v>
      </c>
      <c r="F201" s="6">
        <f>IF(F$200=0, 0, (F$195+F$196)/F$200)</f>
        <v>1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77" t="s">
        <v>5</v>
      </c>
      <c r="C203" s="78" t="s">
        <v>151</v>
      </c>
      <c r="D203" s="78" t="s">
        <v>188</v>
      </c>
      <c r="E203" s="78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8" t="s">
        <v>7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3" t="s">
        <v>412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3" t="s">
        <v>413</v>
      </c>
      <c r="B220" s="4" t="s">
        <v>6</v>
      </c>
      <c r="C220" s="4" t="s">
        <v>6</v>
      </c>
      <c r="D220" s="4" t="s">
        <v>6</v>
      </c>
      <c r="E220" s="4" t="s">
        <v>6</v>
      </c>
      <c r="F220" s="4" t="s">
        <v>6</v>
      </c>
    </row>
    <row r="221" spans="1:6" x14ac:dyDescent="0.25">
      <c r="A221" s="2" t="s">
        <v>266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285</v>
      </c>
      <c r="B222" s="4" t="s">
        <v>6</v>
      </c>
      <c r="C222" s="4" t="s">
        <v>6</v>
      </c>
      <c r="D222" s="4" t="s">
        <v>6</v>
      </c>
      <c r="E222" s="7" t="s">
        <v>140</v>
      </c>
      <c r="F222" s="4" t="s">
        <v>6</v>
      </c>
    </row>
    <row r="223" spans="1:6" x14ac:dyDescent="0.25">
      <c r="A223" s="2" t="s">
        <v>267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284</v>
      </c>
      <c r="B224" s="4" t="s">
        <v>6</v>
      </c>
      <c r="C224" s="4" t="s">
        <v>6</v>
      </c>
      <c r="D224" s="4" t="s">
        <v>6</v>
      </c>
      <c r="E224" s="8" t="s">
        <v>7</v>
      </c>
      <c r="F224" s="79" t="s">
        <v>175</v>
      </c>
    </row>
    <row r="225" spans="1:6" x14ac:dyDescent="0.25">
      <c r="A225" s="2" t="s">
        <v>264</v>
      </c>
      <c r="B225" s="4" t="s">
        <v>6</v>
      </c>
      <c r="C225" s="4" t="s">
        <v>6</v>
      </c>
      <c r="D225" s="4" t="s">
        <v>6</v>
      </c>
      <c r="E225" s="4" t="s">
        <v>6</v>
      </c>
      <c r="F225" s="4" t="s">
        <v>6</v>
      </c>
    </row>
    <row r="226" spans="1:6" x14ac:dyDescent="0.25">
      <c r="A226" s="2" t="s">
        <v>268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255</v>
      </c>
      <c r="B227" s="4" t="s">
        <v>6</v>
      </c>
      <c r="C227" s="4" t="s">
        <v>6</v>
      </c>
      <c r="D227" s="4" t="s">
        <v>6</v>
      </c>
      <c r="E227" s="4" t="s">
        <v>6</v>
      </c>
      <c r="F227" s="8" t="s">
        <v>7</v>
      </c>
    </row>
    <row r="228" spans="1:6" x14ac:dyDescent="0.25">
      <c r="A228" s="2" t="s">
        <v>277</v>
      </c>
      <c r="B228" s="4" t="s">
        <v>6</v>
      </c>
      <c r="C228" s="4" t="s">
        <v>6</v>
      </c>
      <c r="D228" s="4" t="s">
        <v>6</v>
      </c>
      <c r="E228" s="4" t="s">
        <v>6</v>
      </c>
      <c r="F228" s="4" t="s">
        <v>6</v>
      </c>
    </row>
    <row r="229" spans="1:6" x14ac:dyDescent="0.25">
      <c r="A229" s="23" t="s">
        <v>254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3" t="s">
        <v>350</v>
      </c>
      <c r="B230" s="8" t="s">
        <v>7</v>
      </c>
      <c r="C230" s="4" t="s">
        <v>6</v>
      </c>
      <c r="D230" s="8" t="s">
        <v>7</v>
      </c>
      <c r="E230" s="4" t="s">
        <v>6</v>
      </c>
      <c r="F230" s="8" t="s">
        <v>7</v>
      </c>
    </row>
    <row r="231" spans="1:6" x14ac:dyDescent="0.25">
      <c r="A231" s="2" t="s">
        <v>253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351</v>
      </c>
      <c r="B232" s="8" t="s">
        <v>7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3" t="s">
        <v>252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251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367</v>
      </c>
      <c r="B235" s="4" t="s">
        <v>6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" t="s">
        <v>250</v>
      </c>
      <c r="B236" s="4" t="s">
        <v>6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x14ac:dyDescent="0.25">
      <c r="A237" s="2" t="s">
        <v>368</v>
      </c>
      <c r="B237" s="35" t="s">
        <v>144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x14ac:dyDescent="0.25">
      <c r="A238" s="23" t="s">
        <v>380</v>
      </c>
      <c r="B238" s="4" t="s">
        <v>6</v>
      </c>
      <c r="C238" s="4" t="s">
        <v>6</v>
      </c>
      <c r="D238" s="4" t="s">
        <v>6</v>
      </c>
      <c r="E238" s="8" t="s">
        <v>7</v>
      </c>
      <c r="F238" s="4" t="s">
        <v>6</v>
      </c>
    </row>
    <row r="239" spans="1:6" x14ac:dyDescent="0.25">
      <c r="A239" s="2" t="s">
        <v>248</v>
      </c>
      <c r="B239" s="8" t="s">
        <v>7</v>
      </c>
      <c r="C239" s="8" t="s">
        <v>7</v>
      </c>
      <c r="D239" s="4" t="s">
        <v>6</v>
      </c>
      <c r="E239" s="8" t="s">
        <v>7</v>
      </c>
      <c r="F239" s="4" t="s">
        <v>6</v>
      </c>
    </row>
    <row r="240" spans="1:6" x14ac:dyDescent="0.25">
      <c r="A240" s="2" t="s">
        <v>379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3" t="s">
        <v>337</v>
      </c>
      <c r="B241" s="4" t="s">
        <v>6</v>
      </c>
      <c r="C241" s="4" t="s">
        <v>6</v>
      </c>
      <c r="D241" s="4" t="s">
        <v>6</v>
      </c>
      <c r="E241" s="4" t="s">
        <v>6</v>
      </c>
      <c r="F241" s="4" t="s">
        <v>6</v>
      </c>
    </row>
    <row r="242" spans="1:6" x14ac:dyDescent="0.25">
      <c r="A242" s="23" t="s">
        <v>349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247</v>
      </c>
      <c r="B243" s="4" t="s">
        <v>6</v>
      </c>
      <c r="C243" s="8" t="s">
        <v>7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246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" t="s">
        <v>270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269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3" t="s">
        <v>245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244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215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243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234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342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293</v>
      </c>
      <c r="B253" s="4" t="s">
        <v>6</v>
      </c>
      <c r="C253" s="4" t="s">
        <v>6</v>
      </c>
      <c r="D253" s="4" t="s">
        <v>6</v>
      </c>
      <c r="E253" s="4" t="s">
        <v>6</v>
      </c>
      <c r="F253" s="4" t="s">
        <v>6</v>
      </c>
    </row>
    <row r="254" spans="1:6" x14ac:dyDescent="0.25">
      <c r="A254" s="2" t="s">
        <v>242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241</v>
      </c>
      <c r="B255" s="4" t="s">
        <v>6</v>
      </c>
      <c r="C255" s="4" t="s">
        <v>6</v>
      </c>
      <c r="D255" s="4" t="s">
        <v>6</v>
      </c>
      <c r="E255" s="8" t="s">
        <v>7</v>
      </c>
      <c r="F255" s="4" t="s">
        <v>6</v>
      </c>
    </row>
    <row r="256" spans="1:6" x14ac:dyDescent="0.25">
      <c r="A256" s="2" t="s">
        <v>310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235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2" t="s">
        <v>240</v>
      </c>
      <c r="B258" s="4" t="s">
        <v>6</v>
      </c>
      <c r="C258" s="4" t="s">
        <v>6</v>
      </c>
      <c r="D258" s="4" t="s">
        <v>6</v>
      </c>
      <c r="E258" s="4" t="s">
        <v>6</v>
      </c>
      <c r="F258" s="4" t="s">
        <v>6</v>
      </c>
    </row>
    <row r="259" spans="1:6" x14ac:dyDescent="0.25">
      <c r="A259" s="2" t="s">
        <v>308</v>
      </c>
      <c r="B259" s="4" t="s">
        <v>6</v>
      </c>
      <c r="C259" s="4" t="s">
        <v>6</v>
      </c>
      <c r="D259" s="4" t="s">
        <v>6</v>
      </c>
      <c r="E259" s="4" t="s">
        <v>6</v>
      </c>
      <c r="F259" s="4" t="s">
        <v>6</v>
      </c>
    </row>
    <row r="260" spans="1:6" x14ac:dyDescent="0.25">
      <c r="A260" s="15" t="s">
        <v>309</v>
      </c>
      <c r="B260" s="21" t="s">
        <v>6</v>
      </c>
      <c r="C260" s="21" t="s">
        <v>6</v>
      </c>
      <c r="D260" s="21" t="s">
        <v>6</v>
      </c>
      <c r="E260" s="21" t="s">
        <v>6</v>
      </c>
      <c r="F260" s="21" t="s">
        <v>6</v>
      </c>
    </row>
    <row r="261" spans="1:6" x14ac:dyDescent="0.25">
      <c r="A261" s="2" t="s">
        <v>6</v>
      </c>
      <c r="B261" s="10">
        <f>COUNTIF(B$204:B$260,"pass")</f>
        <v>53</v>
      </c>
      <c r="C261" s="10">
        <f>COUNTIF(C$204:C$260,"pass")</f>
        <v>54</v>
      </c>
      <c r="D261" s="10">
        <f>COUNTIF(D$204:D$260,"pass")</f>
        <v>55</v>
      </c>
      <c r="E261" s="10">
        <f>COUNTIF(E$204:E$260,"pass")</f>
        <v>51</v>
      </c>
      <c r="F261" s="10">
        <f>COUNTIF(F$205:F$260,"pass")</f>
        <v>53</v>
      </c>
    </row>
    <row r="262" spans="1:6" x14ac:dyDescent="0.25">
      <c r="A262" s="2" t="s">
        <v>143</v>
      </c>
      <c r="B262" s="5">
        <f>COUNTIF(B$204:B$260,"Ok")</f>
        <v>1</v>
      </c>
      <c r="C262" s="5">
        <f>COUNTIF(C$204:C$260,"Ok")</f>
        <v>0</v>
      </c>
      <c r="D262" s="5">
        <f>COUNTIF(D$204:D$260,"Ok")</f>
        <v>0</v>
      </c>
      <c r="E262" s="5">
        <f>COUNTIF(E$204:E$260,"Ok")</f>
        <v>0</v>
      </c>
      <c r="F262" s="5">
        <f>COUNTIF(F$205:F$260,"Ok")</f>
        <v>0</v>
      </c>
    </row>
    <row r="263" spans="1:6" x14ac:dyDescent="0.25">
      <c r="A263" s="2" t="s">
        <v>140</v>
      </c>
      <c r="B263" s="11">
        <f>COUNTIF(B$204:B$260,"workaround")</f>
        <v>0</v>
      </c>
      <c r="C263" s="11">
        <f>COUNTIF(C$204:C$260,"workaround")</f>
        <v>0</v>
      </c>
      <c r="D263" s="11">
        <f>COUNTIF(D$204:D$260,"workaround")</f>
        <v>0</v>
      </c>
      <c r="E263" s="11">
        <f>COUNTIF(E$204:E$260,"workaround")</f>
        <v>2</v>
      </c>
      <c r="F263" s="11">
        <f>COUNTIF(F$205:F$260,"workaround")</f>
        <v>0</v>
      </c>
    </row>
    <row r="264" spans="1:6" x14ac:dyDescent="0.25">
      <c r="A264" s="2" t="s">
        <v>7</v>
      </c>
      <c r="B264" s="12">
        <f>COUNTIF(B204:B260,"Fail")</f>
        <v>3</v>
      </c>
      <c r="C264" s="12">
        <f>COUNTIF(C204:C260,"Fail")</f>
        <v>3</v>
      </c>
      <c r="D264" s="12">
        <f>COUNTIF(D204:D260,"Fail")</f>
        <v>2</v>
      </c>
      <c r="E264" s="12">
        <f>COUNTIF(E204:E260,"Fail")</f>
        <v>4</v>
      </c>
      <c r="F264" s="12">
        <f>COUNTIF(F205:F260,"Fail")</f>
        <v>2</v>
      </c>
    </row>
    <row r="265" spans="1:6" x14ac:dyDescent="0.25">
      <c r="A265" s="2" t="s">
        <v>145</v>
      </c>
      <c r="B265" s="2">
        <f>COUNT(B$209:B$247,"Untested")</f>
        <v>0</v>
      </c>
      <c r="C265" s="2">
        <f>COUNT(C$209:C$247,"Untested")</f>
        <v>0</v>
      </c>
      <c r="D265" s="2">
        <f>COUNT(D$209:D$247,"Untested")</f>
        <v>0</v>
      </c>
      <c r="E265" s="2">
        <f>COUNT(E$209:E$247,"Untested")</f>
        <v>0</v>
      </c>
      <c r="F265" s="2">
        <f>COUNT(F$209:F$247,"Untested")</f>
        <v>0</v>
      </c>
    </row>
    <row r="266" spans="1:6" x14ac:dyDescent="0.25">
      <c r="A266" s="2" t="s">
        <v>139</v>
      </c>
      <c r="B266" s="2">
        <f>B$261+B$264+B$263+B$265+B$262</f>
        <v>57</v>
      </c>
      <c r="C266" s="2">
        <f>C$261+C$264+C$263+C$265+C$262</f>
        <v>57</v>
      </c>
      <c r="D266" s="2">
        <f>D$261+D$264+D$263+D$265+D$262</f>
        <v>57</v>
      </c>
      <c r="E266" s="2">
        <f>E$261+E$264+E$263+E$265+E$262</f>
        <v>57</v>
      </c>
      <c r="F266" s="2">
        <f>F$261+F$264+F$263+F$265+F$262</f>
        <v>55</v>
      </c>
    </row>
    <row r="267" spans="1:6" ht="15.75" thickBot="1" x14ac:dyDescent="0.3">
      <c r="A267" s="18" t="s">
        <v>8</v>
      </c>
      <c r="B267" s="6">
        <f>IF(B$266=0, 0, (B$261+B$262)/B$266)</f>
        <v>0.94736842105263153</v>
      </c>
      <c r="C267" s="6">
        <f>IF(C$266=0, 0, (C$261+C$262)/C$266)</f>
        <v>0.94736842105263153</v>
      </c>
      <c r="D267" s="6">
        <f>IF(D$266=0, 0, (D$261+D$262)/D$266)</f>
        <v>0.96491228070175439</v>
      </c>
      <c r="E267" s="6">
        <f>IF(E$266=0, 0, (E$261+E$262)/E$266)</f>
        <v>0.89473684210526316</v>
      </c>
      <c r="F267" s="6">
        <f>IF(F$266=0, 0, (F$261+F$262)/F$266)</f>
        <v>0.96363636363636362</v>
      </c>
    </row>
    <row r="268" spans="1:6" ht="15.75" thickBot="1" x14ac:dyDescent="0.3">
      <c r="A268" s="13"/>
      <c r="B268" s="16"/>
      <c r="C268" s="13"/>
      <c r="D268" s="13"/>
      <c r="E268" s="13"/>
      <c r="F268" s="13"/>
    </row>
    <row r="269" spans="1:6" x14ac:dyDescent="0.25">
      <c r="A269" s="19" t="s">
        <v>146</v>
      </c>
      <c r="B269" s="77" t="s">
        <v>5</v>
      </c>
      <c r="C269" s="78" t="s">
        <v>151</v>
      </c>
      <c r="D269" s="78" t="s">
        <v>188</v>
      </c>
      <c r="E269" s="78" t="s">
        <v>364</v>
      </c>
      <c r="F269" s="3" t="s">
        <v>186</v>
      </c>
    </row>
    <row r="270" spans="1:6" x14ac:dyDescent="0.25">
      <c r="A270" s="23" t="s">
        <v>381</v>
      </c>
      <c r="B270" s="4" t="s">
        <v>6</v>
      </c>
      <c r="C270" s="79" t="s">
        <v>175</v>
      </c>
      <c r="D270" s="79" t="s">
        <v>175</v>
      </c>
      <c r="E270" s="79" t="s">
        <v>175</v>
      </c>
      <c r="F270" s="79" t="s">
        <v>175</v>
      </c>
    </row>
    <row r="271" spans="1:6" x14ac:dyDescent="0.25">
      <c r="A271" s="2" t="s">
        <v>354</v>
      </c>
      <c r="B271" s="79" t="s">
        <v>175</v>
      </c>
      <c r="C271" s="4" t="s">
        <v>6</v>
      </c>
      <c r="D271" s="79" t="s">
        <v>175</v>
      </c>
      <c r="E271" s="79" t="s">
        <v>175</v>
      </c>
      <c r="F271" s="79" t="s">
        <v>175</v>
      </c>
    </row>
    <row r="272" spans="1:6" x14ac:dyDescent="0.25">
      <c r="A272" s="2" t="s">
        <v>204</v>
      </c>
      <c r="B272" s="4" t="s">
        <v>6</v>
      </c>
      <c r="C272" s="4" t="s">
        <v>6</v>
      </c>
      <c r="D272" s="4" t="s">
        <v>6</v>
      </c>
      <c r="E272" s="79" t="s">
        <v>175</v>
      </c>
      <c r="F272" s="79" t="s">
        <v>175</v>
      </c>
    </row>
    <row r="273" spans="1:6" x14ac:dyDescent="0.25">
      <c r="A273" s="2" t="s">
        <v>196</v>
      </c>
      <c r="B273" s="79" t="s">
        <v>175</v>
      </c>
      <c r="C273" s="4" t="s">
        <v>6</v>
      </c>
      <c r="D273" s="79" t="s">
        <v>175</v>
      </c>
      <c r="E273" s="79" t="s">
        <v>175</v>
      </c>
      <c r="F273" s="79" t="s">
        <v>175</v>
      </c>
    </row>
    <row r="274" spans="1:6" x14ac:dyDescent="0.25">
      <c r="A274" s="2" t="s">
        <v>197</v>
      </c>
      <c r="B274" s="79" t="s">
        <v>175</v>
      </c>
      <c r="C274" s="4" t="s">
        <v>6</v>
      </c>
      <c r="D274" s="79" t="s">
        <v>175</v>
      </c>
      <c r="E274" s="79" t="s">
        <v>175</v>
      </c>
      <c r="F274" s="79" t="s">
        <v>175</v>
      </c>
    </row>
    <row r="275" spans="1:6" x14ac:dyDescent="0.25">
      <c r="A275" s="2" t="s">
        <v>198</v>
      </c>
      <c r="B275" s="79" t="s">
        <v>175</v>
      </c>
      <c r="C275" s="4" t="s">
        <v>6</v>
      </c>
      <c r="D275" s="8" t="s">
        <v>7</v>
      </c>
      <c r="E275" s="79" t="s">
        <v>175</v>
      </c>
      <c r="F275" s="79" t="s">
        <v>175</v>
      </c>
    </row>
    <row r="276" spans="1:6" x14ac:dyDescent="0.25">
      <c r="A276" s="2" t="s">
        <v>199</v>
      </c>
      <c r="B276" s="4" t="s">
        <v>6</v>
      </c>
      <c r="C276" s="79" t="s">
        <v>175</v>
      </c>
      <c r="D276" s="79" t="s">
        <v>175</v>
      </c>
      <c r="E276" s="79" t="s">
        <v>175</v>
      </c>
      <c r="F276" s="79" t="s">
        <v>175</v>
      </c>
    </row>
    <row r="277" spans="1:6" x14ac:dyDescent="0.25">
      <c r="A277" s="2" t="s">
        <v>272</v>
      </c>
      <c r="B277" s="79" t="s">
        <v>175</v>
      </c>
      <c r="C277" s="4" t="s">
        <v>6</v>
      </c>
      <c r="D277" s="79" t="s">
        <v>175</v>
      </c>
      <c r="E277" s="79" t="s">
        <v>175</v>
      </c>
      <c r="F277" s="79" t="s">
        <v>175</v>
      </c>
    </row>
    <row r="278" spans="1:6" x14ac:dyDescent="0.25">
      <c r="A278" s="2" t="s">
        <v>200</v>
      </c>
      <c r="B278" s="4" t="s">
        <v>6</v>
      </c>
      <c r="C278" s="4" t="s">
        <v>6</v>
      </c>
      <c r="D278" s="4" t="s">
        <v>6</v>
      </c>
      <c r="E278" s="79" t="s">
        <v>175</v>
      </c>
      <c r="F278" s="79" t="s">
        <v>175</v>
      </c>
    </row>
    <row r="279" spans="1:6" x14ac:dyDescent="0.25">
      <c r="A279" s="2" t="s">
        <v>201</v>
      </c>
      <c r="B279" s="4" t="s">
        <v>6</v>
      </c>
      <c r="C279" s="79" t="s">
        <v>175</v>
      </c>
      <c r="D279" s="79" t="s">
        <v>175</v>
      </c>
      <c r="E279" s="79" t="s">
        <v>175</v>
      </c>
      <c r="F279" s="79" t="s">
        <v>175</v>
      </c>
    </row>
    <row r="280" spans="1:6" x14ac:dyDescent="0.25">
      <c r="A280" s="2" t="s">
        <v>271</v>
      </c>
      <c r="B280" s="79" t="s">
        <v>175</v>
      </c>
      <c r="C280" s="4" t="s">
        <v>6</v>
      </c>
      <c r="D280" s="79" t="s">
        <v>175</v>
      </c>
      <c r="E280" s="79" t="s">
        <v>175</v>
      </c>
      <c r="F280" s="79" t="s">
        <v>175</v>
      </c>
    </row>
    <row r="281" spans="1:6" x14ac:dyDescent="0.25">
      <c r="A281" s="2" t="s">
        <v>202</v>
      </c>
      <c r="B281" s="4" t="s">
        <v>6</v>
      </c>
      <c r="C281" s="79" t="s">
        <v>175</v>
      </c>
      <c r="D281" s="79" t="s">
        <v>175</v>
      </c>
      <c r="E281" s="79" t="s">
        <v>175</v>
      </c>
      <c r="F281" s="79" t="s">
        <v>175</v>
      </c>
    </row>
    <row r="282" spans="1:6" x14ac:dyDescent="0.25">
      <c r="A282" s="2" t="s">
        <v>203</v>
      </c>
      <c r="B282" s="79" t="s">
        <v>175</v>
      </c>
      <c r="C282" s="8" t="s">
        <v>7</v>
      </c>
      <c r="D282" s="79" t="s">
        <v>175</v>
      </c>
      <c r="E282" s="79" t="s">
        <v>175</v>
      </c>
      <c r="F282" s="79" t="s">
        <v>175</v>
      </c>
    </row>
    <row r="283" spans="1:6" x14ac:dyDescent="0.25">
      <c r="A283" s="2" t="s">
        <v>197</v>
      </c>
      <c r="B283" s="79" t="s">
        <v>175</v>
      </c>
      <c r="C283" s="4" t="s">
        <v>6</v>
      </c>
      <c r="D283" s="79" t="s">
        <v>175</v>
      </c>
      <c r="E283" s="79" t="s">
        <v>175</v>
      </c>
      <c r="F283" s="79" t="s">
        <v>175</v>
      </c>
    </row>
    <row r="284" spans="1:6" x14ac:dyDescent="0.25">
      <c r="A284" s="2" t="s">
        <v>196</v>
      </c>
      <c r="B284" s="79" t="s">
        <v>175</v>
      </c>
      <c r="C284" s="4" t="s">
        <v>6</v>
      </c>
      <c r="D284" s="79" t="s">
        <v>175</v>
      </c>
      <c r="E284" s="79" t="s">
        <v>175</v>
      </c>
      <c r="F284" s="79" t="s">
        <v>175</v>
      </c>
    </row>
    <row r="285" spans="1:6" x14ac:dyDescent="0.25">
      <c r="A285" s="23" t="s">
        <v>195</v>
      </c>
      <c r="B285" s="4" t="s">
        <v>6</v>
      </c>
      <c r="C285" s="79" t="s">
        <v>175</v>
      </c>
      <c r="D285" s="79" t="s">
        <v>175</v>
      </c>
      <c r="E285" s="79" t="s">
        <v>175</v>
      </c>
      <c r="F285" s="79" t="s">
        <v>175</v>
      </c>
    </row>
    <row r="286" spans="1:6" x14ac:dyDescent="0.25">
      <c r="A286" s="2" t="s">
        <v>353</v>
      </c>
      <c r="B286" s="4" t="s">
        <v>6</v>
      </c>
      <c r="C286" s="4" t="s">
        <v>6</v>
      </c>
      <c r="D286" s="4" t="s">
        <v>6</v>
      </c>
      <c r="E286" s="79" t="s">
        <v>175</v>
      </c>
      <c r="F286" s="79" t="s">
        <v>175</v>
      </c>
    </row>
    <row r="287" spans="1:6" x14ac:dyDescent="0.25">
      <c r="A287" s="2" t="s">
        <v>273</v>
      </c>
      <c r="B287" s="4" t="s">
        <v>6</v>
      </c>
      <c r="C287" s="4" t="s">
        <v>6</v>
      </c>
      <c r="D287" s="79" t="s">
        <v>175</v>
      </c>
      <c r="E287" s="79" t="s">
        <v>175</v>
      </c>
      <c r="F287" s="79" t="s">
        <v>175</v>
      </c>
    </row>
    <row r="288" spans="1:6" x14ac:dyDescent="0.25">
      <c r="A288" s="2" t="s">
        <v>352</v>
      </c>
      <c r="B288" s="4" t="s">
        <v>6</v>
      </c>
      <c r="C288" s="4" t="s">
        <v>6</v>
      </c>
      <c r="D288" s="4" t="s">
        <v>6</v>
      </c>
      <c r="E288" s="4" t="s">
        <v>6</v>
      </c>
      <c r="F288" s="4" t="s">
        <v>6</v>
      </c>
    </row>
    <row r="289" spans="1:6" x14ac:dyDescent="0.25">
      <c r="A289" s="58" t="s">
        <v>6</v>
      </c>
      <c r="B289" s="59">
        <f>COUNTIF(B271:B288,"pass")</f>
        <v>9</v>
      </c>
      <c r="C289" s="59">
        <f t="shared" ref="C289:F289" si="22">COUNTIF(C271:C288,"pass")</f>
        <v>13</v>
      </c>
      <c r="D289" s="59">
        <f t="shared" si="22"/>
        <v>4</v>
      </c>
      <c r="E289" s="59">
        <f t="shared" si="22"/>
        <v>1</v>
      </c>
      <c r="F289" s="59">
        <f t="shared" si="22"/>
        <v>1</v>
      </c>
    </row>
    <row r="290" spans="1:6" x14ac:dyDescent="0.25">
      <c r="A290" s="2" t="s">
        <v>143</v>
      </c>
      <c r="B290" s="5">
        <f>COUNTIF(B271:B288,"Ok")</f>
        <v>0</v>
      </c>
      <c r="C290" s="5">
        <f t="shared" ref="C290:F290" si="23">COUNTIF(C271:C288,"Ok")</f>
        <v>0</v>
      </c>
      <c r="D290" s="5">
        <f t="shared" si="23"/>
        <v>0</v>
      </c>
      <c r="E290" s="5">
        <f t="shared" si="23"/>
        <v>0</v>
      </c>
      <c r="F290" s="5">
        <f t="shared" si="23"/>
        <v>0</v>
      </c>
    </row>
    <row r="291" spans="1:6" x14ac:dyDescent="0.25">
      <c r="A291" s="2" t="s">
        <v>140</v>
      </c>
      <c r="B291" s="11">
        <f>COUNTIF(B271:B288,"workaround")</f>
        <v>0</v>
      </c>
      <c r="C291" s="11">
        <f>COUNTIF(C273:C287,"workaround")</f>
        <v>0</v>
      </c>
      <c r="D291" s="11">
        <f>COUNTIF(D273:D287,"workaround")</f>
        <v>0</v>
      </c>
      <c r="E291" s="11">
        <f>COUNTIF(E273:E287,"workaround")</f>
        <v>0</v>
      </c>
      <c r="F291" s="11">
        <f>COUNTIF(F273:F287,"workaround")</f>
        <v>0</v>
      </c>
    </row>
    <row r="292" spans="1:6" x14ac:dyDescent="0.25">
      <c r="A292" s="2" t="s">
        <v>7</v>
      </c>
      <c r="B292" s="12">
        <f>COUNTIF(B271:B288,"Fail")</f>
        <v>0</v>
      </c>
      <c r="C292" s="12">
        <f t="shared" ref="C292:F292" si="24">COUNTIF(C271:C288,"Fail")</f>
        <v>1</v>
      </c>
      <c r="D292" s="12">
        <f t="shared" si="24"/>
        <v>1</v>
      </c>
      <c r="E292" s="12">
        <f t="shared" si="24"/>
        <v>0</v>
      </c>
      <c r="F292" s="12">
        <f t="shared" si="24"/>
        <v>0</v>
      </c>
    </row>
    <row r="293" spans="1:6" x14ac:dyDescent="0.25">
      <c r="A293" s="2" t="s">
        <v>145</v>
      </c>
      <c r="B293" s="2">
        <f>COUNT(B271:B288,"Untested")</f>
        <v>0</v>
      </c>
      <c r="C293" s="2">
        <f t="shared" ref="C293:F293" si="25">COUNT(C271:C288,"Untested")</f>
        <v>0</v>
      </c>
      <c r="D293" s="2">
        <f t="shared" si="25"/>
        <v>0</v>
      </c>
      <c r="E293" s="2">
        <f t="shared" si="25"/>
        <v>0</v>
      </c>
      <c r="F293" s="2">
        <f t="shared" si="25"/>
        <v>0</v>
      </c>
    </row>
    <row r="294" spans="1:6" x14ac:dyDescent="0.25">
      <c r="A294" s="2" t="s">
        <v>139</v>
      </c>
      <c r="B294" s="2">
        <f>B289+B292+B291+B293+B290</f>
        <v>9</v>
      </c>
      <c r="C294" s="2">
        <f>C289+C292+C291+C293+C290</f>
        <v>14</v>
      </c>
      <c r="D294" s="2">
        <f>D289+D292+D291+D293+D290</f>
        <v>5</v>
      </c>
      <c r="E294" s="2">
        <f>E289+E292+E291+E293+E290</f>
        <v>1</v>
      </c>
      <c r="F294" s="2">
        <f>F289+F292+F291+F293+F290</f>
        <v>1</v>
      </c>
    </row>
    <row r="295" spans="1:6" ht="15.75" thickBot="1" x14ac:dyDescent="0.3">
      <c r="A295" s="18" t="s">
        <v>8</v>
      </c>
      <c r="B295" s="6">
        <f>IF(B$294=0, 0, (B$289+B$290)/B$294)</f>
        <v>1</v>
      </c>
      <c r="C295" s="6">
        <f>IF(C$294=0, 0, (C$289+C$290)/C$294)</f>
        <v>0.9285714285714286</v>
      </c>
      <c r="D295" s="6">
        <f>IF(D$294=0, 0, (D$289+D$290)/D$294)</f>
        <v>0.8</v>
      </c>
      <c r="E295" s="6">
        <f>IF(E$294=0, 0, (E$289+E$290)/E$294)</f>
        <v>1</v>
      </c>
      <c r="F295" s="6">
        <f>IF(F$294=0, 0, (F$289+F$290)/F$294)</f>
        <v>1</v>
      </c>
    </row>
    <row r="296" spans="1:6" ht="15.75" thickBot="1" x14ac:dyDescent="0.3">
      <c r="A296" s="13"/>
      <c r="B296" s="13"/>
      <c r="C296" s="13"/>
      <c r="D296" s="13"/>
      <c r="E296" s="13"/>
      <c r="F296" s="13"/>
    </row>
    <row r="297" spans="1:6" x14ac:dyDescent="0.25">
      <c r="A297" s="15" t="s">
        <v>345</v>
      </c>
      <c r="B297" s="77" t="s">
        <v>5</v>
      </c>
      <c r="C297" s="78" t="s">
        <v>151</v>
      </c>
      <c r="D297" s="78" t="s">
        <v>188</v>
      </c>
      <c r="E297" s="78" t="s">
        <v>364</v>
      </c>
      <c r="F297" s="3" t="s">
        <v>186</v>
      </c>
    </row>
    <row r="298" spans="1:6" x14ac:dyDescent="0.25">
      <c r="A298" s="28" t="s">
        <v>346</v>
      </c>
      <c r="B298" s="29" t="s">
        <v>6</v>
      </c>
      <c r="C298" s="68" t="s">
        <v>175</v>
      </c>
      <c r="D298" s="29" t="s">
        <v>6</v>
      </c>
      <c r="E298" s="68" t="s">
        <v>175</v>
      </c>
      <c r="F298" s="68" t="s">
        <v>175</v>
      </c>
    </row>
    <row r="299" spans="1:6" x14ac:dyDescent="0.25">
      <c r="A299" s="2" t="s">
        <v>6</v>
      </c>
      <c r="B299" s="10">
        <f>COUNTIF(B298,"pass")</f>
        <v>1</v>
      </c>
      <c r="C299" s="10">
        <f>COUNTIF(C298,"pass")</f>
        <v>0</v>
      </c>
      <c r="D299" s="10">
        <f>COUNTIF(D298,"pass")</f>
        <v>1</v>
      </c>
      <c r="E299" s="10">
        <f>COUNTIF(E298,"pass")</f>
        <v>0</v>
      </c>
      <c r="F299" s="10">
        <f>COUNTIF(F298,"pass")</f>
        <v>0</v>
      </c>
    </row>
    <row r="300" spans="1:6" x14ac:dyDescent="0.25">
      <c r="A300" s="2" t="s">
        <v>143</v>
      </c>
      <c r="B300" s="5">
        <f>COUNTIF(B298,"Ok")</f>
        <v>0</v>
      </c>
      <c r="C300" s="5">
        <f>COUNTIF(C298,"Ok")</f>
        <v>0</v>
      </c>
      <c r="D300" s="5">
        <f>COUNTIF(D298,"Ok")</f>
        <v>0</v>
      </c>
      <c r="E300" s="5">
        <f>COUNTIF(E298,"Ok")</f>
        <v>0</v>
      </c>
      <c r="F300" s="5">
        <f>COUNTIF(F298,"Ok")</f>
        <v>0</v>
      </c>
    </row>
    <row r="301" spans="1:6" x14ac:dyDescent="0.25">
      <c r="A301" s="2" t="s">
        <v>140</v>
      </c>
      <c r="B301" s="11">
        <f>COUNTIF(B298,"workaround")</f>
        <v>0</v>
      </c>
      <c r="C301" s="11">
        <f>COUNTIF(C298,"workaround")</f>
        <v>0</v>
      </c>
      <c r="D301" s="11">
        <f>COUNTIF(D298,"workaround")</f>
        <v>0</v>
      </c>
      <c r="E301" s="11">
        <f>COUNTIF(E298,"workaround")</f>
        <v>0</v>
      </c>
      <c r="F301" s="11">
        <f>COUNTIF(F298,"workaround")</f>
        <v>0</v>
      </c>
    </row>
    <row r="302" spans="1:6" x14ac:dyDescent="0.25">
      <c r="A302" s="2" t="s">
        <v>7</v>
      </c>
      <c r="B302" s="12">
        <f>COUNTIF(B298,"Fail")</f>
        <v>0</v>
      </c>
      <c r="C302" s="12">
        <f>COUNTIF(C298,"Fail")</f>
        <v>0</v>
      </c>
      <c r="D302" s="12">
        <f>COUNTIF(D298,"Fail")</f>
        <v>0</v>
      </c>
      <c r="E302" s="12">
        <f>COUNTIF(E298,"Fail")</f>
        <v>0</v>
      </c>
      <c r="F302" s="12">
        <f>COUNTIF(F298,"Fail")</f>
        <v>0</v>
      </c>
    </row>
    <row r="303" spans="1:6" x14ac:dyDescent="0.25">
      <c r="A303" s="2" t="s">
        <v>145</v>
      </c>
      <c r="B303" s="2">
        <f>COUNT(B298,"Untested")</f>
        <v>0</v>
      </c>
      <c r="C303" s="2">
        <f>COUNT(C298,"Untested")</f>
        <v>0</v>
      </c>
      <c r="D303" s="2">
        <f>COUNT(D298,"Untested")</f>
        <v>0</v>
      </c>
      <c r="E303" s="2">
        <f>COUNT(E298,"Untested")</f>
        <v>0</v>
      </c>
      <c r="F303" s="2">
        <f>COUNT(F298,"Untested")</f>
        <v>0</v>
      </c>
    </row>
    <row r="304" spans="1:6" x14ac:dyDescent="0.25">
      <c r="A304" s="2" t="s">
        <v>139</v>
      </c>
      <c r="B304" s="2">
        <f>B299+B302+B301+B303+B300</f>
        <v>1</v>
      </c>
      <c r="C304" s="2">
        <f>C299+C302+C301+C303+C300</f>
        <v>0</v>
      </c>
      <c r="D304" s="2">
        <f>D299+D302+D301+D303+D300</f>
        <v>1</v>
      </c>
      <c r="E304" s="2">
        <f>E299+E302+E301+E303+E300</f>
        <v>0</v>
      </c>
      <c r="F304" s="2">
        <f>F299+F302+F301+F303+F300</f>
        <v>0</v>
      </c>
    </row>
    <row r="305" spans="1:6" s="2" customFormat="1" ht="15.75" thickBot="1" x14ac:dyDescent="0.3">
      <c r="A305" s="18" t="s">
        <v>8</v>
      </c>
      <c r="B305" s="6">
        <f>IF(B$314=0, 0, (B$309+B$310)/B$314)</f>
        <v>1</v>
      </c>
      <c r="C305" s="6">
        <f>IF(C$314=0, 0, (C$309+C$310)/C$314)</f>
        <v>0</v>
      </c>
      <c r="D305" s="6">
        <f>IF(D$314=0, 0, (D$309+D$310)/D$314)</f>
        <v>1</v>
      </c>
      <c r="E305" s="6">
        <f>IF(E$314=0, 0, (E$309+E$310)/E$314)</f>
        <v>1</v>
      </c>
      <c r="F305" s="6">
        <f>IF(F$314=0, 0, (F$309+F$310)/F$314)</f>
        <v>0</v>
      </c>
    </row>
    <row r="306" spans="1:6" ht="15.75" thickBot="1" x14ac:dyDescent="0.3">
      <c r="A306" s="13"/>
      <c r="B306" s="13"/>
      <c r="C306" s="13"/>
      <c r="D306" s="13"/>
      <c r="E306" s="13"/>
      <c r="F306" s="13"/>
    </row>
    <row r="307" spans="1:6" x14ac:dyDescent="0.25">
      <c r="A307" s="15" t="s">
        <v>10</v>
      </c>
      <c r="B307" s="77" t="s">
        <v>5</v>
      </c>
      <c r="C307" s="78" t="s">
        <v>151</v>
      </c>
      <c r="D307" s="78" t="s">
        <v>188</v>
      </c>
      <c r="E307" s="78" t="s">
        <v>364</v>
      </c>
      <c r="F307" s="3" t="s">
        <v>186</v>
      </c>
    </row>
    <row r="308" spans="1:6" x14ac:dyDescent="0.25">
      <c r="A308" s="28" t="s">
        <v>11</v>
      </c>
      <c r="B308" s="29" t="s">
        <v>6</v>
      </c>
      <c r="C308" s="68" t="s">
        <v>175</v>
      </c>
      <c r="D308" s="29" t="s">
        <v>6</v>
      </c>
      <c r="E308" s="29" t="s">
        <v>6</v>
      </c>
      <c r="F308" s="68" t="s">
        <v>175</v>
      </c>
    </row>
    <row r="309" spans="1:6" x14ac:dyDescent="0.25">
      <c r="A309" s="2" t="s">
        <v>6</v>
      </c>
      <c r="B309" s="10">
        <f>COUNTIF(B308,"pass")</f>
        <v>1</v>
      </c>
      <c r="C309" s="10">
        <f>COUNTIF(C308,"pass")</f>
        <v>0</v>
      </c>
      <c r="D309" s="10">
        <f>COUNTIF(D308,"pass")</f>
        <v>1</v>
      </c>
      <c r="E309" s="10">
        <f>COUNTIF(E308,"pass")</f>
        <v>1</v>
      </c>
      <c r="F309" s="10">
        <f>COUNTIF(F308,"pass")</f>
        <v>0</v>
      </c>
    </row>
    <row r="310" spans="1:6" x14ac:dyDescent="0.25">
      <c r="A310" s="2" t="s">
        <v>143</v>
      </c>
      <c r="B310" s="5">
        <f>COUNTIF(B308,"Ok")</f>
        <v>0</v>
      </c>
      <c r="C310" s="5">
        <f>COUNTIF(C308,"Ok")</f>
        <v>0</v>
      </c>
      <c r="D310" s="5">
        <f>COUNTIF(D308,"Ok")</f>
        <v>0</v>
      </c>
      <c r="E310" s="5">
        <f>COUNTIF(E308,"Ok")</f>
        <v>0</v>
      </c>
      <c r="F310" s="5">
        <f>COUNTIF(F308,"Ok")</f>
        <v>0</v>
      </c>
    </row>
    <row r="311" spans="1:6" x14ac:dyDescent="0.25">
      <c r="A311" s="2" t="s">
        <v>140</v>
      </c>
      <c r="B311" s="11">
        <f>COUNTIF(B308,"workaround")</f>
        <v>0</v>
      </c>
      <c r="C311" s="11">
        <f>COUNTIF(C308,"workaround")</f>
        <v>0</v>
      </c>
      <c r="D311" s="11">
        <f>COUNTIF(D308,"workaround")</f>
        <v>0</v>
      </c>
      <c r="E311" s="11">
        <f>COUNTIF(E308,"workaround")</f>
        <v>0</v>
      </c>
      <c r="F311" s="11">
        <f>COUNTIF(F308,"workaround")</f>
        <v>0</v>
      </c>
    </row>
    <row r="312" spans="1:6" x14ac:dyDescent="0.25">
      <c r="A312" s="2" t="s">
        <v>7</v>
      </c>
      <c r="B312" s="12">
        <f>COUNTIF(B308,"Fail")</f>
        <v>0</v>
      </c>
      <c r="C312" s="12">
        <f>COUNTIF(C308,"Fail")</f>
        <v>0</v>
      </c>
      <c r="D312" s="12">
        <f>COUNTIF(D308,"Fail")</f>
        <v>0</v>
      </c>
      <c r="E312" s="12">
        <f>COUNTIF(E308,"Fail")</f>
        <v>0</v>
      </c>
      <c r="F312" s="12">
        <f>COUNTIF(F308,"Fail")</f>
        <v>0</v>
      </c>
    </row>
    <row r="313" spans="1:6" x14ac:dyDescent="0.25">
      <c r="A313" s="2" t="s">
        <v>145</v>
      </c>
      <c r="B313" s="2">
        <f>COUNT(B308,"Untested")</f>
        <v>0</v>
      </c>
      <c r="C313" s="2">
        <f>COUNT(C308,"Untested")</f>
        <v>0</v>
      </c>
      <c r="D313" s="2">
        <f>COUNT(D308,"Untested")</f>
        <v>0</v>
      </c>
      <c r="E313" s="2">
        <f>COUNT(E308,"Untested")</f>
        <v>0</v>
      </c>
      <c r="F313" s="2">
        <f>COUNT(F308,"Untested")</f>
        <v>0</v>
      </c>
    </row>
    <row r="314" spans="1:6" x14ac:dyDescent="0.25">
      <c r="A314" s="2" t="s">
        <v>139</v>
      </c>
      <c r="B314" s="2">
        <f>B309+B312+B311+B313+B310</f>
        <v>1</v>
      </c>
      <c r="C314" s="2">
        <f>C309+C312+C311+C313+C310</f>
        <v>0</v>
      </c>
      <c r="D314" s="2">
        <f>D309+D312+D311+D313+D310</f>
        <v>1</v>
      </c>
      <c r="E314" s="2">
        <f>E309+E312+E311+E313+E310</f>
        <v>1</v>
      </c>
      <c r="F314" s="2">
        <f>F309+F312+F311+F313+F310</f>
        <v>0</v>
      </c>
    </row>
    <row r="315" spans="1:6" s="2" customFormat="1" ht="15.75" thickBot="1" x14ac:dyDescent="0.3">
      <c r="A315" s="18" t="s">
        <v>8</v>
      </c>
      <c r="B315" s="6">
        <f>IF(B$314=0, 0, (B$309+B$310)/B$314)</f>
        <v>1</v>
      </c>
      <c r="C315" s="6">
        <f>IF(C$314=0, 0, (C$309+C$310)/C$314)</f>
        <v>0</v>
      </c>
      <c r="D315" s="6">
        <f>IF(D$314=0, 0, (D$309+D$310)/D$314)</f>
        <v>1</v>
      </c>
      <c r="E315" s="6">
        <f>IF(E$314=0, 0, (E$309+E$310)/E$314)</f>
        <v>1</v>
      </c>
      <c r="F315" s="6">
        <f>IF(F$314=0, 0, (F$309+F$310)/F$314)</f>
        <v>0</v>
      </c>
    </row>
    <row r="316" spans="1:6" s="2" customFormat="1" x14ac:dyDescent="0.25">
      <c r="A316" s="1"/>
      <c r="B316" s="1"/>
      <c r="C316" s="1"/>
      <c r="D316" s="1"/>
      <c r="E316" s="1"/>
      <c r="F316" s="1"/>
    </row>
    <row r="317" spans="1:6" s="2" customFormat="1" x14ac:dyDescent="0.25">
      <c r="B317" s="20"/>
      <c r="C317" s="20"/>
      <c r="D317" s="20"/>
      <c r="E317" s="20"/>
      <c r="F317" s="20"/>
    </row>
    <row r="318" spans="1:6" x14ac:dyDescent="0.25">
      <c r="A318" s="2"/>
      <c r="B318" s="20"/>
      <c r="C318" s="20"/>
      <c r="D318" s="20"/>
      <c r="E318" s="20"/>
      <c r="F318" s="20"/>
    </row>
    <row r="319" spans="1:6" x14ac:dyDescent="0.25">
      <c r="A319" s="2"/>
      <c r="B319" s="2"/>
      <c r="C319" s="2"/>
      <c r="D319" s="2"/>
      <c r="E319" s="2"/>
      <c r="F319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7"/>
  <sheetViews>
    <sheetView topLeftCell="A19" workbookViewId="0">
      <selection activeCell="A11" sqref="A11:F1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97" t="s">
        <v>399</v>
      </c>
      <c r="B1" s="97"/>
      <c r="C1" s="97"/>
      <c r="D1" s="97"/>
      <c r="E1" s="97"/>
      <c r="F1" s="97"/>
      <c r="G1" s="65"/>
      <c r="H1" s="65"/>
      <c r="I1" s="65"/>
      <c r="J1" s="65"/>
      <c r="K1" s="65"/>
      <c r="L1" s="65"/>
      <c r="M1" s="65"/>
    </row>
    <row r="2" spans="1:13" x14ac:dyDescent="0.25">
      <c r="A2" s="98" t="s">
        <v>400</v>
      </c>
      <c r="B2" s="98"/>
      <c r="C2" s="98"/>
      <c r="D2" s="98"/>
      <c r="E2" s="98"/>
      <c r="F2" s="98"/>
      <c r="G2" s="66"/>
      <c r="H2" s="66"/>
      <c r="I2" s="66"/>
      <c r="J2" s="66"/>
      <c r="K2" s="66"/>
      <c r="L2" s="66"/>
      <c r="M2" s="66"/>
    </row>
    <row r="4" spans="1:13" x14ac:dyDescent="0.25">
      <c r="A4" s="99" t="s">
        <v>398</v>
      </c>
      <c r="B4" s="99"/>
      <c r="C4" s="99"/>
      <c r="D4" s="99"/>
      <c r="E4" s="99"/>
      <c r="F4" s="99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62" t="s">
        <v>5</v>
      </c>
      <c r="C6" s="63" t="s">
        <v>151</v>
      </c>
      <c r="D6" s="63" t="s">
        <v>188</v>
      </c>
      <c r="E6" s="63" t="s">
        <v>364</v>
      </c>
      <c r="F6" s="3" t="s">
        <v>186</v>
      </c>
    </row>
    <row r="7" spans="1:13" x14ac:dyDescent="0.25">
      <c r="A7" s="2" t="s">
        <v>149</v>
      </c>
      <c r="B7" s="71">
        <v>41746</v>
      </c>
      <c r="C7" s="71">
        <v>41744</v>
      </c>
      <c r="D7" s="39">
        <v>41759</v>
      </c>
      <c r="E7" s="39">
        <v>41747</v>
      </c>
      <c r="F7" s="39">
        <v>41330</v>
      </c>
    </row>
    <row r="8" spans="1:13" x14ac:dyDescent="0.25">
      <c r="A8" s="2" t="s">
        <v>148</v>
      </c>
      <c r="B8" s="69" t="s">
        <v>386</v>
      </c>
      <c r="C8" s="69" t="s">
        <v>385</v>
      </c>
      <c r="D8" s="69" t="s">
        <v>384</v>
      </c>
      <c r="E8" s="69" t="s">
        <v>366</v>
      </c>
      <c r="F8" s="72" t="s">
        <v>383</v>
      </c>
    </row>
    <row r="9" spans="1:13" ht="15.75" thickBot="1" x14ac:dyDescent="0.3">
      <c r="A9" s="26" t="s">
        <v>157</v>
      </c>
      <c r="B9" s="73" t="s">
        <v>382</v>
      </c>
      <c r="C9" s="73" t="s">
        <v>382</v>
      </c>
      <c r="D9" s="73" t="s">
        <v>382</v>
      </c>
      <c r="E9" s="73" t="s">
        <v>365</v>
      </c>
      <c r="F9" s="73" t="s">
        <v>382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387</v>
      </c>
      <c r="C11" s="3" t="s">
        <v>388</v>
      </c>
      <c r="D11" s="3" t="s">
        <v>389</v>
      </c>
      <c r="E11" s="3" t="s">
        <v>366</v>
      </c>
      <c r="F11" s="27" t="s">
        <v>383</v>
      </c>
    </row>
    <row r="12" spans="1:13" x14ac:dyDescent="0.25">
      <c r="A12" s="2" t="s">
        <v>397</v>
      </c>
      <c r="B12" s="74">
        <f>IF(B$46=0, 0,(B$41+B$42)/B$46)</f>
        <v>0.83333333333333337</v>
      </c>
      <c r="C12" s="74">
        <f t="shared" ref="C12:F12" si="0">IF(C$46=0, 0,(C$41+C$42)/C$46)</f>
        <v>0.33333333333333331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0.5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0.95</v>
      </c>
      <c r="D14" s="75">
        <f>IF(D$94=0, 0,(D$89+D$90)/D$94)</f>
        <v>0.72727272727272729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0.84</v>
      </c>
      <c r="D15" s="75">
        <f>IF(D$128=0,0,(D$123+D$124)/D$128)</f>
        <v>0.96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1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0.93333333333333335</v>
      </c>
      <c r="D18" s="75">
        <f>IF(D$200=0, 0, (D$195+D$196)/D$200)</f>
        <v>1</v>
      </c>
      <c r="E18" s="75">
        <f>IF(E$200=0, 0, (E$195+E$196)/E$200)</f>
        <v>0.93333333333333335</v>
      </c>
      <c r="F18" s="75">
        <f>IF(F$200=0, 0, (F$195+F$196)/F$200)</f>
        <v>0.93333333333333335</v>
      </c>
    </row>
    <row r="19" spans="1:6" ht="15.75" thickBot="1" x14ac:dyDescent="0.3">
      <c r="A19" s="14" t="s">
        <v>194</v>
      </c>
      <c r="B19" s="76">
        <f>IF(B$264=0, 0, (B$259+B$260)/B$264)</f>
        <v>0.94545454545454544</v>
      </c>
      <c r="C19" s="76">
        <f>IF(C$264=0, 0, (C$259+C$260)/C$264)</f>
        <v>0.92727272727272725</v>
      </c>
      <c r="D19" s="76">
        <f>IF(D$264=0, 0, (D$259+D$260)/D$264)</f>
        <v>0.98181818181818181</v>
      </c>
      <c r="E19" s="76">
        <f>IF(E$264=0, 0, (E$259+E$260)/E$264)</f>
        <v>0.87272727272727268</v>
      </c>
      <c r="F19" s="76">
        <f>IF(F$264=0, 0, (F$259+F$260)/F$264)</f>
        <v>0.96226415094339623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62" t="s">
        <v>5</v>
      </c>
      <c r="C34" s="63" t="s">
        <v>151</v>
      </c>
      <c r="D34" s="63" t="s">
        <v>188</v>
      </c>
      <c r="E34" s="63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64" t="s">
        <v>175</v>
      </c>
      <c r="E35" s="64" t="s">
        <v>175</v>
      </c>
      <c r="F35" s="64" t="s">
        <v>175</v>
      </c>
    </row>
    <row r="36" spans="1:6" x14ac:dyDescent="0.25">
      <c r="A36" s="23" t="s">
        <v>373</v>
      </c>
      <c r="B36" s="8" t="s">
        <v>7</v>
      </c>
      <c r="C36" s="64" t="s">
        <v>175</v>
      </c>
      <c r="D36" s="64" t="s">
        <v>175</v>
      </c>
      <c r="E36" s="64" t="s">
        <v>175</v>
      </c>
      <c r="F36" s="64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64" t="s">
        <v>175</v>
      </c>
      <c r="E37" s="64" t="s">
        <v>175</v>
      </c>
      <c r="F37" s="64" t="s">
        <v>175</v>
      </c>
    </row>
    <row r="38" spans="1:6" x14ac:dyDescent="0.25">
      <c r="A38" s="23" t="s">
        <v>371</v>
      </c>
      <c r="B38" s="4" t="s">
        <v>6</v>
      </c>
      <c r="C38" s="8" t="s">
        <v>7</v>
      </c>
      <c r="D38" s="64" t="s">
        <v>175</v>
      </c>
      <c r="E38" s="64" t="s">
        <v>175</v>
      </c>
      <c r="F38" s="64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64" t="s">
        <v>175</v>
      </c>
      <c r="E39" s="64" t="s">
        <v>175</v>
      </c>
      <c r="F39" s="64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5</v>
      </c>
      <c r="C41" s="10">
        <f>COUNTIF(C35:C40,"pass")</f>
        <v>2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1</v>
      </c>
      <c r="C44" s="12">
        <f>COUNTIF(C35:C40,"Fail")</f>
        <v>3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0.83333333333333337</v>
      </c>
      <c r="C47" s="6">
        <f t="shared" ref="C47:F47" si="8">IF(C$46=0, 0,(C$41+C$42)/C$46)</f>
        <v>0.33333333333333331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62" t="s">
        <v>5</v>
      </c>
      <c r="C49" s="63" t="s">
        <v>151</v>
      </c>
      <c r="D49" s="63" t="s">
        <v>188</v>
      </c>
      <c r="E49" s="63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64" t="s">
        <v>175</v>
      </c>
      <c r="E50" s="69" t="s">
        <v>175</v>
      </c>
      <c r="F50" s="6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0" t="s">
        <v>175</v>
      </c>
      <c r="F51" s="70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64" t="s">
        <v>175</v>
      </c>
      <c r="E52" s="69" t="s">
        <v>175</v>
      </c>
      <c r="F52" s="69" t="s">
        <v>175</v>
      </c>
    </row>
    <row r="53" spans="1:6" x14ac:dyDescent="0.25">
      <c r="A53" s="2" t="s">
        <v>376</v>
      </c>
      <c r="B53" s="4" t="s">
        <v>6</v>
      </c>
      <c r="C53" s="8" t="s">
        <v>7</v>
      </c>
      <c r="D53" s="64" t="s">
        <v>175</v>
      </c>
      <c r="E53" s="69" t="s">
        <v>175</v>
      </c>
      <c r="F53" s="6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64" t="s">
        <v>175</v>
      </c>
      <c r="E54" s="69" t="s">
        <v>175</v>
      </c>
      <c r="F54" s="6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64" t="s">
        <v>175</v>
      </c>
      <c r="E55" s="69" t="s">
        <v>175</v>
      </c>
      <c r="F55" s="6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64" t="s">
        <v>175</v>
      </c>
      <c r="E56" s="69" t="s">
        <v>175</v>
      </c>
      <c r="F56" s="6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64" t="s">
        <v>175</v>
      </c>
      <c r="E57" s="69" t="s">
        <v>175</v>
      </c>
      <c r="F57" s="6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64" t="s">
        <v>175</v>
      </c>
      <c r="E58" s="69" t="s">
        <v>175</v>
      </c>
      <c r="F58" s="6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5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5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0.5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62" t="s">
        <v>5</v>
      </c>
      <c r="C68" s="63" t="s">
        <v>151</v>
      </c>
      <c r="D68" s="63" t="s">
        <v>188</v>
      </c>
      <c r="E68" s="63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64" t="s">
        <v>175</v>
      </c>
      <c r="E69" s="64" t="s">
        <v>175</v>
      </c>
      <c r="F69" s="64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64" t="s">
        <v>175</v>
      </c>
      <c r="E70" s="64" t="s">
        <v>175</v>
      </c>
      <c r="F70" s="64" t="s">
        <v>175</v>
      </c>
    </row>
    <row r="71" spans="1:6" x14ac:dyDescent="0.25">
      <c r="A71" s="2" t="s">
        <v>206</v>
      </c>
      <c r="B71" s="4" t="s">
        <v>6</v>
      </c>
      <c r="C71" s="8" t="s">
        <v>7</v>
      </c>
      <c r="D71" s="8" t="s">
        <v>7</v>
      </c>
      <c r="E71" s="64" t="s">
        <v>175</v>
      </c>
      <c r="F71" s="64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8" t="s">
        <v>7</v>
      </c>
      <c r="E72" s="64" t="s">
        <v>175</v>
      </c>
      <c r="F72" s="64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64" t="s">
        <v>175</v>
      </c>
      <c r="F73" s="64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64" t="s">
        <v>175</v>
      </c>
      <c r="E74" s="64" t="s">
        <v>175</v>
      </c>
      <c r="F74" s="64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64" t="s">
        <v>175</v>
      </c>
      <c r="F75" s="64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64" t="s">
        <v>175</v>
      </c>
      <c r="F76" s="64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64" t="s">
        <v>175</v>
      </c>
      <c r="F77" s="64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64" t="s">
        <v>175</v>
      </c>
      <c r="E78" s="64" t="s">
        <v>175</v>
      </c>
      <c r="F78" s="64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64" t="s">
        <v>175</v>
      </c>
      <c r="F79" s="64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64" t="s">
        <v>175</v>
      </c>
      <c r="F80" s="64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64" t="s">
        <v>175</v>
      </c>
      <c r="F81" s="64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64" t="s">
        <v>175</v>
      </c>
      <c r="E82" s="64" t="s">
        <v>175</v>
      </c>
      <c r="F82" s="64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64" t="s">
        <v>175</v>
      </c>
      <c r="E83" s="64" t="s">
        <v>175</v>
      </c>
      <c r="F83" s="64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64" t="s">
        <v>175</v>
      </c>
      <c r="E84" s="64" t="s">
        <v>175</v>
      </c>
      <c r="F84" s="64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64" t="s">
        <v>175</v>
      </c>
      <c r="F85" s="64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64" t="s">
        <v>175</v>
      </c>
      <c r="E86" s="64" t="s">
        <v>175</v>
      </c>
      <c r="F86" s="64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64" t="s">
        <v>175</v>
      </c>
      <c r="F87" s="64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31" t="s">
        <v>175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19</v>
      </c>
      <c r="D89" s="10">
        <f>COUNTIF(D69:D88,"pass")</f>
        <v>8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1</v>
      </c>
      <c r="D92" s="12">
        <f>COUNTIF(D69:D88,"Fail")</f>
        <v>3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11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0.95</v>
      </c>
      <c r="D95" s="6">
        <f>IF(D$94=0, 0,(D$89+D$90)/D$94)</f>
        <v>0.72727272727272729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62" t="s">
        <v>5</v>
      </c>
      <c r="C97" s="63" t="s">
        <v>151</v>
      </c>
      <c r="D97" s="63" t="s">
        <v>188</v>
      </c>
      <c r="E97" s="63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64" t="s">
        <v>175</v>
      </c>
      <c r="F98" s="64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64" t="s">
        <v>175</v>
      </c>
      <c r="F99" s="64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64" t="s">
        <v>175</v>
      </c>
      <c r="F100" s="64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64" t="s">
        <v>175</v>
      </c>
      <c r="F101" s="64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64" t="s">
        <v>175</v>
      </c>
      <c r="F102" s="64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64" t="s">
        <v>175</v>
      </c>
      <c r="F103" s="64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64" t="s">
        <v>175</v>
      </c>
      <c r="F104" s="64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64" t="s">
        <v>175</v>
      </c>
      <c r="F105" s="64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64" t="s">
        <v>175</v>
      </c>
      <c r="F106" s="64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64" t="s">
        <v>175</v>
      </c>
      <c r="F107" s="64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64" t="s">
        <v>175</v>
      </c>
      <c r="F108" s="64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64" t="s">
        <v>175</v>
      </c>
      <c r="F109" s="64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64" t="s">
        <v>175</v>
      </c>
      <c r="F110" s="64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64" t="s">
        <v>175</v>
      </c>
      <c r="F111" s="64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64" t="s">
        <v>175</v>
      </c>
      <c r="F112" s="64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64" t="s">
        <v>175</v>
      </c>
      <c r="F113" s="64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64" t="s">
        <v>175</v>
      </c>
      <c r="F114" s="64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64" t="s">
        <v>175</v>
      </c>
      <c r="F115" s="64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64" t="s">
        <v>175</v>
      </c>
      <c r="F116" s="64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64" t="s">
        <v>175</v>
      </c>
      <c r="F117" s="64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64" t="s">
        <v>175</v>
      </c>
      <c r="F118" s="64" t="s">
        <v>175</v>
      </c>
    </row>
    <row r="119" spans="1:6" x14ac:dyDescent="0.25">
      <c r="A119" s="2" t="s">
        <v>234</v>
      </c>
      <c r="B119" s="4" t="s">
        <v>6</v>
      </c>
      <c r="C119" s="8" t="s">
        <v>7</v>
      </c>
      <c r="D119" s="4" t="s">
        <v>6</v>
      </c>
      <c r="E119" s="64" t="s">
        <v>175</v>
      </c>
      <c r="F119" s="64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8" t="s">
        <v>7</v>
      </c>
      <c r="E120" s="64" t="s">
        <v>175</v>
      </c>
      <c r="F120" s="64" t="s">
        <v>175</v>
      </c>
    </row>
    <row r="121" spans="1:6" x14ac:dyDescent="0.25">
      <c r="A121" s="2" t="s">
        <v>217</v>
      </c>
      <c r="B121" s="4" t="s">
        <v>6</v>
      </c>
      <c r="C121" s="8" t="s">
        <v>7</v>
      </c>
      <c r="D121" s="4" t="s">
        <v>6</v>
      </c>
      <c r="E121" s="64" t="s">
        <v>175</v>
      </c>
      <c r="F121" s="64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21</v>
      </c>
      <c r="D123" s="10">
        <f>COUNTIF(D98:D122,"pass")</f>
        <v>24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4</v>
      </c>
      <c r="D126" s="12">
        <f>COUNTIF(D98:D122,"Fail")</f>
        <v>1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0.84</v>
      </c>
      <c r="D129" s="6">
        <f>IF(D$128=0,0,(D$123+D$124)/D$128)</f>
        <v>0.96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62" t="s">
        <v>5</v>
      </c>
      <c r="C131" s="63" t="s">
        <v>151</v>
      </c>
      <c r="D131" s="63" t="s">
        <v>188</v>
      </c>
      <c r="E131" s="63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64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64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64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64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64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64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64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62" t="s">
        <v>5</v>
      </c>
      <c r="C148" s="63" t="s">
        <v>151</v>
      </c>
      <c r="D148" s="63" t="s">
        <v>188</v>
      </c>
      <c r="E148" s="63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4" t="s">
        <v>6</v>
      </c>
      <c r="E149" s="64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64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64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64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64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64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64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64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64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64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64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64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64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64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64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64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64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64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64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64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64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22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0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1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62" t="s">
        <v>5</v>
      </c>
      <c r="C179" s="63" t="s">
        <v>151</v>
      </c>
      <c r="D179" s="63" t="s">
        <v>188</v>
      </c>
      <c r="E179" s="63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8" t="s">
        <v>7</v>
      </c>
      <c r="D181" s="4" t="s">
        <v>6</v>
      </c>
      <c r="E181" s="4" t="s">
        <v>6</v>
      </c>
      <c r="F181" s="8" t="s">
        <v>7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14</v>
      </c>
      <c r="D195" s="10">
        <f>COUNTIF(D180:D194,"pass")</f>
        <v>15</v>
      </c>
      <c r="E195" s="10">
        <f>COUNTIF(E180:E194,"pass")</f>
        <v>14</v>
      </c>
      <c r="F195" s="10">
        <f>COUNTIF(F180:F194,"pass")</f>
        <v>14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1</v>
      </c>
      <c r="D198" s="12">
        <f>COUNTIF(D180:D194,"Fail")</f>
        <v>0</v>
      </c>
      <c r="E198" s="12">
        <f>COUNTIF(E180:E194,"Fail")</f>
        <v>1</v>
      </c>
      <c r="F198" s="12">
        <f>COUNTIF(F180:F194,"Fail")</f>
        <v>1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0.93333333333333335</v>
      </c>
      <c r="D201" s="6">
        <f>IF(D$200=0, 0, (D$195+D$196)/D$200)</f>
        <v>1</v>
      </c>
      <c r="E201" s="6">
        <f>IF(E$200=0, 0, (E$195+E$196)/E$200)</f>
        <v>0.93333333333333335</v>
      </c>
      <c r="F201" s="6">
        <f>IF(F$200=0, 0, (F$195+F$196)/F$200)</f>
        <v>0.93333333333333335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62" t="s">
        <v>5</v>
      </c>
      <c r="C203" s="63" t="s">
        <v>151</v>
      </c>
      <c r="D203" s="63" t="s">
        <v>188</v>
      </c>
      <c r="E203" s="63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8" t="s">
        <v>7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4" t="s">
        <v>6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" t="s">
        <v>266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" t="s">
        <v>285</v>
      </c>
      <c r="B220" s="4" t="s">
        <v>6</v>
      </c>
      <c r="C220" s="4" t="s">
        <v>6</v>
      </c>
      <c r="D220" s="4" t="s">
        <v>6</v>
      </c>
      <c r="E220" s="7" t="s">
        <v>140</v>
      </c>
      <c r="F220" s="4" t="s">
        <v>6</v>
      </c>
    </row>
    <row r="221" spans="1:6" x14ac:dyDescent="0.25">
      <c r="A221" s="2" t="s">
        <v>267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284</v>
      </c>
      <c r="B222" s="4" t="s">
        <v>6</v>
      </c>
      <c r="C222" s="8" t="s">
        <v>7</v>
      </c>
      <c r="D222" s="4" t="s">
        <v>6</v>
      </c>
      <c r="E222" s="8" t="s">
        <v>7</v>
      </c>
      <c r="F222" s="69" t="s">
        <v>175</v>
      </c>
    </row>
    <row r="223" spans="1:6" x14ac:dyDescent="0.25">
      <c r="A223" s="2" t="s">
        <v>264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268</v>
      </c>
      <c r="B224" s="4" t="s">
        <v>6</v>
      </c>
      <c r="C224" s="4" t="s">
        <v>6</v>
      </c>
      <c r="D224" s="4" t="s">
        <v>6</v>
      </c>
      <c r="E224" s="4" t="s">
        <v>6</v>
      </c>
      <c r="F224" s="4" t="s">
        <v>6</v>
      </c>
    </row>
    <row r="225" spans="1:6" x14ac:dyDescent="0.25">
      <c r="A225" s="23" t="s">
        <v>255</v>
      </c>
      <c r="B225" s="4" t="s">
        <v>6</v>
      </c>
      <c r="C225" s="4" t="s">
        <v>6</v>
      </c>
      <c r="D225" s="4" t="s">
        <v>6</v>
      </c>
      <c r="E225" s="4" t="s">
        <v>6</v>
      </c>
      <c r="F225" s="8" t="s">
        <v>7</v>
      </c>
    </row>
    <row r="226" spans="1:6" x14ac:dyDescent="0.25">
      <c r="A226" s="2" t="s">
        <v>277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254</v>
      </c>
      <c r="B227" s="4" t="s">
        <v>6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x14ac:dyDescent="0.25">
      <c r="A228" s="23" t="s">
        <v>350</v>
      </c>
      <c r="B228" s="8" t="s">
        <v>7</v>
      </c>
      <c r="C228" s="4" t="s">
        <v>6</v>
      </c>
      <c r="D228" s="8" t="s">
        <v>7</v>
      </c>
      <c r="E228" s="4" t="s">
        <v>6</v>
      </c>
      <c r="F228" s="8" t="s">
        <v>7</v>
      </c>
    </row>
    <row r="229" spans="1:6" x14ac:dyDescent="0.25">
      <c r="A229" s="2" t="s">
        <v>253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" t="s">
        <v>351</v>
      </c>
      <c r="B230" s="8" t="s">
        <v>7</v>
      </c>
      <c r="C230" s="4" t="s">
        <v>6</v>
      </c>
      <c r="D230" s="4" t="s">
        <v>6</v>
      </c>
      <c r="E230" s="4" t="s">
        <v>6</v>
      </c>
      <c r="F230" s="4" t="s">
        <v>6</v>
      </c>
    </row>
    <row r="231" spans="1:6" x14ac:dyDescent="0.25">
      <c r="A231" s="23" t="s">
        <v>252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251</v>
      </c>
      <c r="B232" s="4" t="s">
        <v>6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" t="s">
        <v>367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250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368</v>
      </c>
      <c r="B235" s="35" t="s">
        <v>144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3" t="s">
        <v>380</v>
      </c>
      <c r="B236" s="4" t="s">
        <v>6</v>
      </c>
      <c r="C236" s="4" t="s">
        <v>6</v>
      </c>
      <c r="D236" s="4" t="s">
        <v>6</v>
      </c>
      <c r="E236" s="8" t="s">
        <v>7</v>
      </c>
      <c r="F236" s="4" t="s">
        <v>6</v>
      </c>
    </row>
    <row r="237" spans="1:6" x14ac:dyDescent="0.25">
      <c r="A237" s="2" t="s">
        <v>248</v>
      </c>
      <c r="B237" s="8" t="s">
        <v>7</v>
      </c>
      <c r="C237" s="8" t="s">
        <v>7</v>
      </c>
      <c r="D237" s="4" t="s">
        <v>6</v>
      </c>
      <c r="E237" s="8" t="s">
        <v>7</v>
      </c>
      <c r="F237" s="4" t="s">
        <v>6</v>
      </c>
    </row>
    <row r="238" spans="1:6" x14ac:dyDescent="0.25">
      <c r="A238" s="2" t="s">
        <v>379</v>
      </c>
      <c r="B238" s="4" t="s">
        <v>6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x14ac:dyDescent="0.25">
      <c r="A239" s="23" t="s">
        <v>337</v>
      </c>
      <c r="B239" s="4" t="s">
        <v>6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x14ac:dyDescent="0.25">
      <c r="A240" s="23" t="s">
        <v>349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" t="s">
        <v>247</v>
      </c>
      <c r="B241" s="4" t="s">
        <v>6</v>
      </c>
      <c r="C241" s="8" t="s">
        <v>7</v>
      </c>
      <c r="D241" s="4" t="s">
        <v>6</v>
      </c>
      <c r="E241" s="4" t="s">
        <v>6</v>
      </c>
      <c r="F241" s="4" t="s">
        <v>6</v>
      </c>
    </row>
    <row r="242" spans="1:6" x14ac:dyDescent="0.25">
      <c r="A242" s="2" t="s">
        <v>246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270</v>
      </c>
      <c r="B243" s="4" t="s">
        <v>6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269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3" t="s">
        <v>245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244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" t="s">
        <v>215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243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234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342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293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242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241</v>
      </c>
      <c r="B253" s="4" t="s">
        <v>6</v>
      </c>
      <c r="C253" s="4" t="s">
        <v>6</v>
      </c>
      <c r="D253" s="4" t="s">
        <v>6</v>
      </c>
      <c r="E253" s="8" t="s">
        <v>7</v>
      </c>
      <c r="F253" s="4" t="s">
        <v>6</v>
      </c>
    </row>
    <row r="254" spans="1:6" x14ac:dyDescent="0.25">
      <c r="A254" s="2" t="s">
        <v>310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235</v>
      </c>
      <c r="B255" s="4" t="s">
        <v>6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x14ac:dyDescent="0.25">
      <c r="A256" s="2" t="s">
        <v>240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308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15" t="s">
        <v>309</v>
      </c>
      <c r="B258" s="21" t="s">
        <v>6</v>
      </c>
      <c r="C258" s="21" t="s">
        <v>6</v>
      </c>
      <c r="D258" s="21" t="s">
        <v>6</v>
      </c>
      <c r="E258" s="21" t="s">
        <v>6</v>
      </c>
      <c r="F258" s="21" t="s">
        <v>6</v>
      </c>
    </row>
    <row r="259" spans="1:6" x14ac:dyDescent="0.25">
      <c r="A259" s="2" t="s">
        <v>6</v>
      </c>
      <c r="B259" s="10">
        <f>COUNTIF(B$204:B$258,"pass")</f>
        <v>51</v>
      </c>
      <c r="C259" s="10">
        <f>COUNTIF(C$204:C$258,"pass")</f>
        <v>51</v>
      </c>
      <c r="D259" s="10">
        <f>COUNTIF(D$204:D$258,"pass")</f>
        <v>54</v>
      </c>
      <c r="E259" s="10">
        <f>COUNTIF(E$204:E$258,"pass")</f>
        <v>48</v>
      </c>
      <c r="F259" s="10">
        <f>COUNTIF(F$205:F$258,"pass")</f>
        <v>51</v>
      </c>
    </row>
    <row r="260" spans="1:6" x14ac:dyDescent="0.25">
      <c r="A260" s="2" t="s">
        <v>143</v>
      </c>
      <c r="B260" s="5">
        <f>COUNTIF(B$204:B$258,"Ok")</f>
        <v>1</v>
      </c>
      <c r="C260" s="5">
        <f>COUNTIF(C$204:C$258,"Ok")</f>
        <v>0</v>
      </c>
      <c r="D260" s="5">
        <f>COUNTIF(D$204:D$258,"Ok")</f>
        <v>0</v>
      </c>
      <c r="E260" s="5">
        <f>COUNTIF(E$204:E$258,"Ok")</f>
        <v>0</v>
      </c>
      <c r="F260" s="5">
        <f>COUNTIF(F$205:F$258,"Ok")</f>
        <v>0</v>
      </c>
    </row>
    <row r="261" spans="1:6" x14ac:dyDescent="0.25">
      <c r="A261" s="2" t="s">
        <v>140</v>
      </c>
      <c r="B261" s="11">
        <f>COUNTIF(B$204:B$258,"workaround")</f>
        <v>0</v>
      </c>
      <c r="C261" s="11">
        <f>COUNTIF(C$204:C$258,"workaround")</f>
        <v>0</v>
      </c>
      <c r="D261" s="11">
        <f>COUNTIF(D$204:D$258,"workaround")</f>
        <v>0</v>
      </c>
      <c r="E261" s="11">
        <f>COUNTIF(E$204:E$258,"workaround")</f>
        <v>2</v>
      </c>
      <c r="F261" s="11">
        <f>COUNTIF(F$205:F$258,"workaround")</f>
        <v>0</v>
      </c>
    </row>
    <row r="262" spans="1:6" x14ac:dyDescent="0.25">
      <c r="A262" s="2" t="s">
        <v>7</v>
      </c>
      <c r="B262" s="12">
        <f>COUNTIF(B204:B258,"Fail")</f>
        <v>3</v>
      </c>
      <c r="C262" s="12">
        <f>COUNTIF(C204:C258,"Fail")</f>
        <v>4</v>
      </c>
      <c r="D262" s="12">
        <f>COUNTIF(D204:D258,"Fail")</f>
        <v>1</v>
      </c>
      <c r="E262" s="12">
        <f>COUNTIF(E204:E258,"Fail")</f>
        <v>5</v>
      </c>
      <c r="F262" s="12">
        <f>COUNTIF(F205:F258,"Fail")</f>
        <v>2</v>
      </c>
    </row>
    <row r="263" spans="1:6" x14ac:dyDescent="0.25">
      <c r="A263" s="2" t="s">
        <v>145</v>
      </c>
      <c r="B263" s="2">
        <f>COUNT(B$209:B$245,"Untested")</f>
        <v>0</v>
      </c>
      <c r="C263" s="2">
        <f>COUNT(C$209:C$245,"Untested")</f>
        <v>0</v>
      </c>
      <c r="D263" s="2">
        <f>COUNT(D$209:D$245,"Untested")</f>
        <v>0</v>
      </c>
      <c r="E263" s="2">
        <f>COUNT(E$209:E$245,"Untested")</f>
        <v>0</v>
      </c>
      <c r="F263" s="2">
        <f>COUNT(F$209:F$245,"Untested")</f>
        <v>0</v>
      </c>
    </row>
    <row r="264" spans="1:6" x14ac:dyDescent="0.25">
      <c r="A264" s="2" t="s">
        <v>139</v>
      </c>
      <c r="B264" s="2">
        <f>B$259+B$262+B$261+B$263+B$260</f>
        <v>55</v>
      </c>
      <c r="C264" s="2">
        <f>C$259+C$262+C$261+C$263+C$260</f>
        <v>55</v>
      </c>
      <c r="D264" s="2">
        <f>D$259+D$262+D$261+D$263+D$260</f>
        <v>55</v>
      </c>
      <c r="E264" s="2">
        <f>E$259+E$262+E$261+E$263+E$260</f>
        <v>55</v>
      </c>
      <c r="F264" s="2">
        <f>F$259+F$262+F$261+F$263+F$260</f>
        <v>53</v>
      </c>
    </row>
    <row r="265" spans="1:6" ht="15.75" thickBot="1" x14ac:dyDescent="0.3">
      <c r="A265" s="18" t="s">
        <v>8</v>
      </c>
      <c r="B265" s="6">
        <f>IF(B$264=0, 0, (B$259+B$260)/B$264)</f>
        <v>0.94545454545454544</v>
      </c>
      <c r="C265" s="6">
        <f>IF(C$264=0, 0, (C$259+C$260)/C$264)</f>
        <v>0.92727272727272725</v>
      </c>
      <c r="D265" s="6">
        <f>IF(D$264=0, 0, (D$259+D$260)/D$264)</f>
        <v>0.98181818181818181</v>
      </c>
      <c r="E265" s="6">
        <f>IF(E$264=0, 0, (E$259+E$260)/E$264)</f>
        <v>0.87272727272727268</v>
      </c>
      <c r="F265" s="6">
        <f>IF(F$264=0, 0, (F$259+F$260)/F$264)</f>
        <v>0.96226415094339623</v>
      </c>
    </row>
    <row r="266" spans="1:6" ht="15.75" thickBot="1" x14ac:dyDescent="0.3">
      <c r="A266" s="13"/>
      <c r="B266" s="16"/>
      <c r="C266" s="13"/>
      <c r="D266" s="13"/>
      <c r="E266" s="13"/>
      <c r="F266" s="13"/>
    </row>
    <row r="267" spans="1:6" x14ac:dyDescent="0.25">
      <c r="A267" s="19" t="s">
        <v>146</v>
      </c>
      <c r="B267" s="62" t="s">
        <v>5</v>
      </c>
      <c r="C267" s="63" t="s">
        <v>151</v>
      </c>
      <c r="D267" s="63" t="s">
        <v>188</v>
      </c>
      <c r="E267" s="63" t="s">
        <v>364</v>
      </c>
      <c r="F267" s="3" t="s">
        <v>186</v>
      </c>
    </row>
    <row r="268" spans="1:6" x14ac:dyDescent="0.25">
      <c r="A268" s="23" t="s">
        <v>381</v>
      </c>
      <c r="B268" s="4" t="s">
        <v>6</v>
      </c>
      <c r="C268" s="64" t="s">
        <v>175</v>
      </c>
      <c r="D268" s="64" t="s">
        <v>175</v>
      </c>
      <c r="E268" s="64" t="s">
        <v>175</v>
      </c>
      <c r="F268" s="64" t="s">
        <v>175</v>
      </c>
    </row>
    <row r="269" spans="1:6" x14ac:dyDescent="0.25">
      <c r="A269" s="2" t="s">
        <v>354</v>
      </c>
      <c r="B269" s="64" t="s">
        <v>175</v>
      </c>
      <c r="C269" s="4" t="s">
        <v>6</v>
      </c>
      <c r="D269" s="64" t="s">
        <v>175</v>
      </c>
      <c r="E269" s="64" t="s">
        <v>175</v>
      </c>
      <c r="F269" s="64" t="s">
        <v>175</v>
      </c>
    </row>
    <row r="270" spans="1:6" x14ac:dyDescent="0.25">
      <c r="A270" s="2" t="s">
        <v>204</v>
      </c>
      <c r="B270" s="4" t="s">
        <v>6</v>
      </c>
      <c r="C270" s="4" t="s">
        <v>6</v>
      </c>
      <c r="D270" s="64" t="s">
        <v>175</v>
      </c>
      <c r="E270" s="64" t="s">
        <v>175</v>
      </c>
      <c r="F270" s="64" t="s">
        <v>175</v>
      </c>
    </row>
    <row r="271" spans="1:6" x14ac:dyDescent="0.25">
      <c r="A271" s="2" t="s">
        <v>196</v>
      </c>
      <c r="B271" s="64" t="s">
        <v>175</v>
      </c>
      <c r="C271" s="4" t="s">
        <v>6</v>
      </c>
      <c r="D271" s="64" t="s">
        <v>175</v>
      </c>
      <c r="E271" s="64" t="s">
        <v>175</v>
      </c>
      <c r="F271" s="64" t="s">
        <v>175</v>
      </c>
    </row>
    <row r="272" spans="1:6" x14ac:dyDescent="0.25">
      <c r="A272" s="2" t="s">
        <v>197</v>
      </c>
      <c r="B272" s="64" t="s">
        <v>175</v>
      </c>
      <c r="C272" s="4" t="s">
        <v>6</v>
      </c>
      <c r="D272" s="64" t="s">
        <v>175</v>
      </c>
      <c r="E272" s="64" t="s">
        <v>175</v>
      </c>
      <c r="F272" s="64" t="s">
        <v>175</v>
      </c>
    </row>
    <row r="273" spans="1:6" x14ac:dyDescent="0.25">
      <c r="A273" s="2" t="s">
        <v>198</v>
      </c>
      <c r="B273" s="64" t="s">
        <v>175</v>
      </c>
      <c r="C273" s="4" t="s">
        <v>6</v>
      </c>
      <c r="D273" s="64" t="s">
        <v>175</v>
      </c>
      <c r="E273" s="64" t="s">
        <v>175</v>
      </c>
      <c r="F273" s="64" t="s">
        <v>175</v>
      </c>
    </row>
    <row r="274" spans="1:6" x14ac:dyDescent="0.25">
      <c r="A274" s="2" t="s">
        <v>199</v>
      </c>
      <c r="B274" s="4" t="s">
        <v>6</v>
      </c>
      <c r="C274" s="64" t="s">
        <v>175</v>
      </c>
      <c r="D274" s="64" t="s">
        <v>175</v>
      </c>
      <c r="E274" s="64" t="s">
        <v>175</v>
      </c>
      <c r="F274" s="64" t="s">
        <v>175</v>
      </c>
    </row>
    <row r="275" spans="1:6" x14ac:dyDescent="0.25">
      <c r="A275" s="2" t="s">
        <v>272</v>
      </c>
      <c r="B275" s="64" t="s">
        <v>175</v>
      </c>
      <c r="C275" s="4" t="s">
        <v>6</v>
      </c>
      <c r="D275" s="64" t="s">
        <v>175</v>
      </c>
      <c r="E275" s="64" t="s">
        <v>175</v>
      </c>
      <c r="F275" s="64" t="s">
        <v>175</v>
      </c>
    </row>
    <row r="276" spans="1:6" x14ac:dyDescent="0.25">
      <c r="A276" s="2" t="s">
        <v>200</v>
      </c>
      <c r="B276" s="4" t="s">
        <v>6</v>
      </c>
      <c r="C276" s="4" t="s">
        <v>6</v>
      </c>
      <c r="D276" s="4" t="s">
        <v>6</v>
      </c>
      <c r="E276" s="64" t="s">
        <v>175</v>
      </c>
      <c r="F276" s="64" t="s">
        <v>175</v>
      </c>
    </row>
    <row r="277" spans="1:6" x14ac:dyDescent="0.25">
      <c r="A277" s="2" t="s">
        <v>201</v>
      </c>
      <c r="B277" s="4" t="s">
        <v>6</v>
      </c>
      <c r="C277" s="64" t="s">
        <v>175</v>
      </c>
      <c r="D277" s="64" t="s">
        <v>175</v>
      </c>
      <c r="E277" s="64" t="s">
        <v>175</v>
      </c>
      <c r="F277" s="64" t="s">
        <v>175</v>
      </c>
    </row>
    <row r="278" spans="1:6" x14ac:dyDescent="0.25">
      <c r="A278" s="2" t="s">
        <v>271</v>
      </c>
      <c r="B278" s="64" t="s">
        <v>175</v>
      </c>
      <c r="C278" s="4" t="s">
        <v>6</v>
      </c>
      <c r="D278" s="64" t="s">
        <v>175</v>
      </c>
      <c r="E278" s="64" t="s">
        <v>175</v>
      </c>
      <c r="F278" s="64" t="s">
        <v>175</v>
      </c>
    </row>
    <row r="279" spans="1:6" x14ac:dyDescent="0.25">
      <c r="A279" s="2" t="s">
        <v>202</v>
      </c>
      <c r="B279" s="4" t="s">
        <v>6</v>
      </c>
      <c r="C279" s="64" t="s">
        <v>175</v>
      </c>
      <c r="D279" s="64" t="s">
        <v>175</v>
      </c>
      <c r="E279" s="64" t="s">
        <v>175</v>
      </c>
      <c r="F279" s="64" t="s">
        <v>175</v>
      </c>
    </row>
    <row r="280" spans="1:6" x14ac:dyDescent="0.25">
      <c r="A280" s="2" t="s">
        <v>203</v>
      </c>
      <c r="B280" s="64" t="s">
        <v>175</v>
      </c>
      <c r="C280" s="8" t="s">
        <v>7</v>
      </c>
      <c r="D280" s="64" t="s">
        <v>175</v>
      </c>
      <c r="E280" s="64" t="s">
        <v>175</v>
      </c>
      <c r="F280" s="64" t="s">
        <v>175</v>
      </c>
    </row>
    <row r="281" spans="1:6" x14ac:dyDescent="0.25">
      <c r="A281" s="2" t="s">
        <v>197</v>
      </c>
      <c r="B281" s="64" t="s">
        <v>175</v>
      </c>
      <c r="C281" s="4" t="s">
        <v>6</v>
      </c>
      <c r="D281" s="64" t="s">
        <v>175</v>
      </c>
      <c r="E281" s="64" t="s">
        <v>175</v>
      </c>
      <c r="F281" s="64" t="s">
        <v>175</v>
      </c>
    </row>
    <row r="282" spans="1:6" x14ac:dyDescent="0.25">
      <c r="A282" s="2" t="s">
        <v>196</v>
      </c>
      <c r="B282" s="64" t="s">
        <v>175</v>
      </c>
      <c r="C282" s="4" t="s">
        <v>6</v>
      </c>
      <c r="D282" s="64" t="s">
        <v>175</v>
      </c>
      <c r="E282" s="64" t="s">
        <v>175</v>
      </c>
      <c r="F282" s="64" t="s">
        <v>175</v>
      </c>
    </row>
    <row r="283" spans="1:6" x14ac:dyDescent="0.25">
      <c r="A283" s="23" t="s">
        <v>195</v>
      </c>
      <c r="B283" s="4" t="s">
        <v>6</v>
      </c>
      <c r="C283" s="64" t="s">
        <v>175</v>
      </c>
      <c r="D283" s="64" t="s">
        <v>175</v>
      </c>
      <c r="E283" s="64" t="s">
        <v>175</v>
      </c>
      <c r="F283" s="64" t="s">
        <v>175</v>
      </c>
    </row>
    <row r="284" spans="1:6" x14ac:dyDescent="0.25">
      <c r="A284" s="2" t="s">
        <v>353</v>
      </c>
      <c r="B284" s="4" t="s">
        <v>6</v>
      </c>
      <c r="C284" s="4" t="s">
        <v>6</v>
      </c>
      <c r="D284" s="4" t="s">
        <v>6</v>
      </c>
      <c r="E284" s="64" t="s">
        <v>175</v>
      </c>
      <c r="F284" s="64" t="s">
        <v>175</v>
      </c>
    </row>
    <row r="285" spans="1:6" x14ac:dyDescent="0.25">
      <c r="A285" s="2" t="s">
        <v>273</v>
      </c>
      <c r="B285" s="4" t="s">
        <v>6</v>
      </c>
      <c r="C285" s="4" t="s">
        <v>6</v>
      </c>
      <c r="D285" s="64" t="s">
        <v>175</v>
      </c>
      <c r="E285" s="64" t="s">
        <v>175</v>
      </c>
      <c r="F285" s="64" t="s">
        <v>175</v>
      </c>
    </row>
    <row r="286" spans="1:6" x14ac:dyDescent="0.25">
      <c r="A286" s="2" t="s">
        <v>352</v>
      </c>
      <c r="B286" s="4" t="s">
        <v>6</v>
      </c>
      <c r="C286" s="4" t="s">
        <v>6</v>
      </c>
      <c r="D286" s="4" t="s">
        <v>6</v>
      </c>
      <c r="E286" s="4" t="s">
        <v>6</v>
      </c>
      <c r="F286" s="64" t="s">
        <v>175</v>
      </c>
    </row>
    <row r="287" spans="1:6" x14ac:dyDescent="0.25">
      <c r="A287" s="58" t="s">
        <v>6</v>
      </c>
      <c r="B287" s="59">
        <f>COUNTIF(B269:B286,"pass")</f>
        <v>9</v>
      </c>
      <c r="C287" s="59">
        <f t="shared" ref="C287:F287" si="22">COUNTIF(C269:C286,"pass")</f>
        <v>13</v>
      </c>
      <c r="D287" s="59">
        <f t="shared" si="22"/>
        <v>3</v>
      </c>
      <c r="E287" s="59">
        <f t="shared" ref="E287" si="23">COUNTIF(E269:E286,"pass")</f>
        <v>1</v>
      </c>
      <c r="F287" s="59">
        <f t="shared" si="22"/>
        <v>0</v>
      </c>
    </row>
    <row r="288" spans="1:6" x14ac:dyDescent="0.25">
      <c r="A288" s="2" t="s">
        <v>143</v>
      </c>
      <c r="B288" s="5">
        <f>COUNTIF(B269:B286,"Ok")</f>
        <v>0</v>
      </c>
      <c r="C288" s="5">
        <f t="shared" ref="C288:F288" si="24">COUNTIF(C269:C286,"Ok")</f>
        <v>0</v>
      </c>
      <c r="D288" s="5">
        <f t="shared" si="24"/>
        <v>0</v>
      </c>
      <c r="E288" s="5">
        <f t="shared" ref="E288" si="25">COUNTIF(E269:E286,"Ok")</f>
        <v>0</v>
      </c>
      <c r="F288" s="5">
        <f t="shared" si="24"/>
        <v>0</v>
      </c>
    </row>
    <row r="289" spans="1:6" x14ac:dyDescent="0.25">
      <c r="A289" s="2" t="s">
        <v>140</v>
      </c>
      <c r="B289" s="11">
        <f>COUNTIF(B269:B286,"workaround")</f>
        <v>0</v>
      </c>
      <c r="C289" s="11">
        <f>COUNTIF(C271:C285,"workaround")</f>
        <v>0</v>
      </c>
      <c r="D289" s="11">
        <f>COUNTIF(D271:D285,"workaround")</f>
        <v>0</v>
      </c>
      <c r="E289" s="11">
        <f>COUNTIF(E271:E285,"workaround")</f>
        <v>0</v>
      </c>
      <c r="F289" s="11">
        <f>COUNTIF(F271:F285,"workaround")</f>
        <v>0</v>
      </c>
    </row>
    <row r="290" spans="1:6" x14ac:dyDescent="0.25">
      <c r="A290" s="2" t="s">
        <v>7</v>
      </c>
      <c r="B290" s="12">
        <f>COUNTIF(B269:B286,"Fail")</f>
        <v>0</v>
      </c>
      <c r="C290" s="12">
        <f t="shared" ref="C290:F290" si="26">COUNTIF(C269:C286,"Fail")</f>
        <v>1</v>
      </c>
      <c r="D290" s="12">
        <f t="shared" si="26"/>
        <v>0</v>
      </c>
      <c r="E290" s="12">
        <f t="shared" ref="E290" si="27">COUNTIF(E269:E286,"Fail")</f>
        <v>0</v>
      </c>
      <c r="F290" s="12">
        <f t="shared" si="26"/>
        <v>0</v>
      </c>
    </row>
    <row r="291" spans="1:6" x14ac:dyDescent="0.25">
      <c r="A291" s="2" t="s">
        <v>145</v>
      </c>
      <c r="B291" s="2">
        <f>COUNT(B269:B286,"Untested")</f>
        <v>0</v>
      </c>
      <c r="C291" s="2">
        <f t="shared" ref="C291:F291" si="28">COUNT(C269:C286,"Untested")</f>
        <v>0</v>
      </c>
      <c r="D291" s="2">
        <f t="shared" si="28"/>
        <v>0</v>
      </c>
      <c r="E291" s="2">
        <f t="shared" ref="E291" si="29">COUNT(E269:E286,"Untested")</f>
        <v>0</v>
      </c>
      <c r="F291" s="2">
        <f t="shared" si="28"/>
        <v>0</v>
      </c>
    </row>
    <row r="292" spans="1:6" x14ac:dyDescent="0.25">
      <c r="A292" s="2" t="s">
        <v>139</v>
      </c>
      <c r="B292" s="2">
        <f>B287+B290+B289+B291+B288</f>
        <v>9</v>
      </c>
      <c r="C292" s="2">
        <f>C287+C290+C289+C291+C288</f>
        <v>14</v>
      </c>
      <c r="D292" s="2">
        <f>D287+D290+D289+D291+D288</f>
        <v>3</v>
      </c>
      <c r="E292" s="2">
        <f>E287+E290+E289+E291+E288</f>
        <v>1</v>
      </c>
      <c r="F292" s="2">
        <f>F287+F290+F289+F291+F288</f>
        <v>0</v>
      </c>
    </row>
    <row r="293" spans="1:6" ht="15.75" thickBot="1" x14ac:dyDescent="0.3">
      <c r="A293" s="18" t="s">
        <v>8</v>
      </c>
      <c r="B293" s="6">
        <f>IF(B$292=0, 0, (B$287+B$288)/B$292)</f>
        <v>1</v>
      </c>
      <c r="C293" s="6">
        <f>IF(C$292=0, 0, (C$287+C$288)/C$292)</f>
        <v>0.9285714285714286</v>
      </c>
      <c r="D293" s="6">
        <f>IF(D$292=0, 0, (D$287+D$288)/D$292)</f>
        <v>1</v>
      </c>
      <c r="E293" s="6">
        <f>IF(E$292=0, 0, (E$287+E$288)/E$292)</f>
        <v>1</v>
      </c>
      <c r="F293" s="6">
        <f>IF(F$292=0, 0, (F$287+F$288)/F$292)</f>
        <v>0</v>
      </c>
    </row>
    <row r="294" spans="1:6" ht="15.75" thickBot="1" x14ac:dyDescent="0.3">
      <c r="A294" s="13"/>
      <c r="B294" s="13"/>
      <c r="C294" s="13"/>
      <c r="D294" s="13"/>
      <c r="E294" s="13"/>
      <c r="F294" s="13"/>
    </row>
    <row r="295" spans="1:6" x14ac:dyDescent="0.25">
      <c r="A295" s="15" t="s">
        <v>345</v>
      </c>
      <c r="B295" s="62" t="s">
        <v>5</v>
      </c>
      <c r="C295" s="63" t="s">
        <v>151</v>
      </c>
      <c r="D295" s="63" t="s">
        <v>188</v>
      </c>
      <c r="E295" s="63" t="s">
        <v>364</v>
      </c>
      <c r="F295" s="3" t="s">
        <v>186</v>
      </c>
    </row>
    <row r="296" spans="1:6" x14ac:dyDescent="0.25">
      <c r="A296" s="28" t="s">
        <v>346</v>
      </c>
      <c r="B296" s="29" t="s">
        <v>6</v>
      </c>
      <c r="C296" s="68" t="s">
        <v>175</v>
      </c>
      <c r="D296" s="29" t="s">
        <v>6</v>
      </c>
      <c r="E296" s="68" t="s">
        <v>175</v>
      </c>
      <c r="F296" s="68" t="s">
        <v>175</v>
      </c>
    </row>
    <row r="297" spans="1:6" x14ac:dyDescent="0.25">
      <c r="A297" s="2" t="s">
        <v>6</v>
      </c>
      <c r="B297" s="10">
        <f>COUNTIF(B296,"pass")</f>
        <v>1</v>
      </c>
      <c r="C297" s="10">
        <f>COUNTIF(C296,"pass")</f>
        <v>0</v>
      </c>
      <c r="D297" s="10">
        <f>COUNTIF(D296,"pass")</f>
        <v>1</v>
      </c>
      <c r="E297" s="10">
        <f>COUNTIF(E296,"pass")</f>
        <v>0</v>
      </c>
      <c r="F297" s="10">
        <f>COUNTIF(F296,"pass")</f>
        <v>0</v>
      </c>
    </row>
    <row r="298" spans="1:6" x14ac:dyDescent="0.25">
      <c r="A298" s="2" t="s">
        <v>143</v>
      </c>
      <c r="B298" s="5">
        <f>COUNTIF(B296,"Ok")</f>
        <v>0</v>
      </c>
      <c r="C298" s="5">
        <f>COUNTIF(C296,"Ok")</f>
        <v>0</v>
      </c>
      <c r="D298" s="5">
        <f>COUNTIF(D296,"Ok")</f>
        <v>0</v>
      </c>
      <c r="E298" s="5">
        <f>COUNTIF(E296,"Ok")</f>
        <v>0</v>
      </c>
      <c r="F298" s="5">
        <f>COUNTIF(F296,"Ok")</f>
        <v>0</v>
      </c>
    </row>
    <row r="299" spans="1:6" x14ac:dyDescent="0.25">
      <c r="A299" s="2" t="s">
        <v>140</v>
      </c>
      <c r="B299" s="11">
        <f>COUNTIF(B296,"workaround")</f>
        <v>0</v>
      </c>
      <c r="C299" s="11">
        <f>COUNTIF(C296,"workaround")</f>
        <v>0</v>
      </c>
      <c r="D299" s="11">
        <f>COUNTIF(D296,"workaround")</f>
        <v>0</v>
      </c>
      <c r="E299" s="11">
        <f>COUNTIF(E296,"workaround")</f>
        <v>0</v>
      </c>
      <c r="F299" s="11">
        <f>COUNTIF(F296,"workaround")</f>
        <v>0</v>
      </c>
    </row>
    <row r="300" spans="1:6" x14ac:dyDescent="0.25">
      <c r="A300" s="2" t="s">
        <v>7</v>
      </c>
      <c r="B300" s="12">
        <f>COUNTIF(B296,"Fail")</f>
        <v>0</v>
      </c>
      <c r="C300" s="12">
        <f>COUNTIF(C296,"Fail")</f>
        <v>0</v>
      </c>
      <c r="D300" s="12">
        <f>COUNTIF(D296,"Fail")</f>
        <v>0</v>
      </c>
      <c r="E300" s="12">
        <f>COUNTIF(E296,"Fail")</f>
        <v>0</v>
      </c>
      <c r="F300" s="12">
        <f>COUNTIF(F296,"Fail")</f>
        <v>0</v>
      </c>
    </row>
    <row r="301" spans="1:6" x14ac:dyDescent="0.25">
      <c r="A301" s="2" t="s">
        <v>145</v>
      </c>
      <c r="B301" s="2">
        <f>COUNT(B296,"Untested")</f>
        <v>0</v>
      </c>
      <c r="C301" s="2">
        <f>COUNT(C296,"Untested")</f>
        <v>0</v>
      </c>
      <c r="D301" s="2">
        <f>COUNT(D296,"Untested")</f>
        <v>0</v>
      </c>
      <c r="E301" s="2">
        <f>COUNT(E296,"Untested")</f>
        <v>0</v>
      </c>
      <c r="F301" s="2">
        <f>COUNT(F296,"Untested")</f>
        <v>0</v>
      </c>
    </row>
    <row r="302" spans="1:6" x14ac:dyDescent="0.25">
      <c r="A302" s="2" t="s">
        <v>139</v>
      </c>
      <c r="B302" s="2">
        <f>B297+B300+B299+B301+B298</f>
        <v>1</v>
      </c>
      <c r="C302" s="2">
        <f>C297+C300+C299+C301+C298</f>
        <v>0</v>
      </c>
      <c r="D302" s="2">
        <f>D297+D300+D299+D301+D298</f>
        <v>1</v>
      </c>
      <c r="E302" s="2">
        <f>E297+E300+E299+E301+E298</f>
        <v>0</v>
      </c>
      <c r="F302" s="2">
        <f>F297+F300+F299+F301+F298</f>
        <v>0</v>
      </c>
    </row>
    <row r="303" spans="1:6" s="2" customFormat="1" ht="15.75" thickBot="1" x14ac:dyDescent="0.3">
      <c r="A303" s="18" t="s">
        <v>8</v>
      </c>
      <c r="B303" s="6">
        <f>IF(B$312=0, 0, (B$307+B$308)/B$312)</f>
        <v>1</v>
      </c>
      <c r="C303" s="6">
        <f>IF(C$312=0, 0, (C$307+C$308)/C$312)</f>
        <v>0</v>
      </c>
      <c r="D303" s="6">
        <f>IF(D$312=0, 0, (D$307+D$308)/D$312)</f>
        <v>1</v>
      </c>
      <c r="E303" s="6">
        <f>IF(E$312=0, 0, (E$307+E$308)/E$312)</f>
        <v>1</v>
      </c>
      <c r="F303" s="6">
        <f>IF(F$312=0, 0, (F$307+F$308)/F$312)</f>
        <v>0</v>
      </c>
    </row>
    <row r="304" spans="1:6" ht="15.75" thickBot="1" x14ac:dyDescent="0.3">
      <c r="A304" s="13"/>
      <c r="B304" s="13"/>
      <c r="C304" s="13"/>
      <c r="D304" s="13"/>
      <c r="E304" s="13"/>
      <c r="F304" s="13"/>
    </row>
    <row r="305" spans="1:6" x14ac:dyDescent="0.25">
      <c r="A305" s="15" t="s">
        <v>10</v>
      </c>
      <c r="B305" s="62" t="s">
        <v>5</v>
      </c>
      <c r="C305" s="63" t="s">
        <v>151</v>
      </c>
      <c r="D305" s="63" t="s">
        <v>188</v>
      </c>
      <c r="E305" s="63" t="s">
        <v>364</v>
      </c>
      <c r="F305" s="3" t="s">
        <v>186</v>
      </c>
    </row>
    <row r="306" spans="1:6" x14ac:dyDescent="0.25">
      <c r="A306" s="28" t="s">
        <v>11</v>
      </c>
      <c r="B306" s="29" t="s">
        <v>6</v>
      </c>
      <c r="C306" s="68" t="s">
        <v>175</v>
      </c>
      <c r="D306" s="29" t="s">
        <v>6</v>
      </c>
      <c r="E306" s="29" t="s">
        <v>6</v>
      </c>
      <c r="F306" s="68" t="s">
        <v>175</v>
      </c>
    </row>
    <row r="307" spans="1:6" x14ac:dyDescent="0.25">
      <c r="A307" s="2" t="s">
        <v>6</v>
      </c>
      <c r="B307" s="10">
        <f>COUNTIF(B306,"pass")</f>
        <v>1</v>
      </c>
      <c r="C307" s="10">
        <f>COUNTIF(C306,"pass")</f>
        <v>0</v>
      </c>
      <c r="D307" s="10">
        <f>COUNTIF(D306,"pass")</f>
        <v>1</v>
      </c>
      <c r="E307" s="10">
        <f>COUNTIF(E306,"pass")</f>
        <v>1</v>
      </c>
      <c r="F307" s="10">
        <f>COUNTIF(F306,"pass")</f>
        <v>0</v>
      </c>
    </row>
    <row r="308" spans="1:6" x14ac:dyDescent="0.25">
      <c r="A308" s="2" t="s">
        <v>143</v>
      </c>
      <c r="B308" s="5">
        <f>COUNTIF(B306,"Ok")</f>
        <v>0</v>
      </c>
      <c r="C308" s="5">
        <f>COUNTIF(C306,"Ok")</f>
        <v>0</v>
      </c>
      <c r="D308" s="5">
        <f>COUNTIF(D306,"Ok")</f>
        <v>0</v>
      </c>
      <c r="E308" s="5">
        <f>COUNTIF(E306,"Ok")</f>
        <v>0</v>
      </c>
      <c r="F308" s="5">
        <f>COUNTIF(F306,"Ok")</f>
        <v>0</v>
      </c>
    </row>
    <row r="309" spans="1:6" x14ac:dyDescent="0.25">
      <c r="A309" s="2" t="s">
        <v>140</v>
      </c>
      <c r="B309" s="11">
        <f>COUNTIF(B306,"workaround")</f>
        <v>0</v>
      </c>
      <c r="C309" s="11">
        <f>COUNTIF(C306,"workaround")</f>
        <v>0</v>
      </c>
      <c r="D309" s="11">
        <f>COUNTIF(D306,"workaround")</f>
        <v>0</v>
      </c>
      <c r="E309" s="11">
        <f>COUNTIF(E306,"workaround")</f>
        <v>0</v>
      </c>
      <c r="F309" s="11">
        <f>COUNTIF(F306,"workaround")</f>
        <v>0</v>
      </c>
    </row>
    <row r="310" spans="1:6" x14ac:dyDescent="0.25">
      <c r="A310" s="2" t="s">
        <v>7</v>
      </c>
      <c r="B310" s="12">
        <f>COUNTIF(B306,"Fail")</f>
        <v>0</v>
      </c>
      <c r="C310" s="12">
        <f>COUNTIF(C306,"Fail")</f>
        <v>0</v>
      </c>
      <c r="D310" s="12">
        <f>COUNTIF(D306,"Fail")</f>
        <v>0</v>
      </c>
      <c r="E310" s="12">
        <f>COUNTIF(E306,"Fail")</f>
        <v>0</v>
      </c>
      <c r="F310" s="12">
        <f>COUNTIF(F306,"Fail")</f>
        <v>0</v>
      </c>
    </row>
    <row r="311" spans="1:6" x14ac:dyDescent="0.25">
      <c r="A311" s="2" t="s">
        <v>145</v>
      </c>
      <c r="B311" s="2">
        <f>COUNT(B306,"Untested")</f>
        <v>0</v>
      </c>
      <c r="C311" s="2">
        <f>COUNT(C306,"Untested")</f>
        <v>0</v>
      </c>
      <c r="D311" s="2">
        <f>COUNT(D306,"Untested")</f>
        <v>0</v>
      </c>
      <c r="E311" s="2">
        <f>COUNT(E306,"Untested")</f>
        <v>0</v>
      </c>
      <c r="F311" s="2">
        <f>COUNT(F306,"Untested")</f>
        <v>0</v>
      </c>
    </row>
    <row r="312" spans="1:6" x14ac:dyDescent="0.25">
      <c r="A312" s="2" t="s">
        <v>139</v>
      </c>
      <c r="B312" s="2">
        <f>B307+B310+B309+B311+B308</f>
        <v>1</v>
      </c>
      <c r="C312" s="2">
        <f>C307+C310+C309+C311+C308</f>
        <v>0</v>
      </c>
      <c r="D312" s="2">
        <f>D307+D310+D309+D311+D308</f>
        <v>1</v>
      </c>
      <c r="E312" s="2">
        <f>E307+E310+E309+E311+E308</f>
        <v>1</v>
      </c>
      <c r="F312" s="2">
        <f>F307+F310+F309+F311+F308</f>
        <v>0</v>
      </c>
    </row>
    <row r="313" spans="1:6" s="2" customFormat="1" ht="15.75" thickBot="1" x14ac:dyDescent="0.3">
      <c r="A313" s="18" t="s">
        <v>8</v>
      </c>
      <c r="B313" s="6">
        <f>IF(B$312=0, 0, (B$307+B$308)/B$312)</f>
        <v>1</v>
      </c>
      <c r="C313" s="6">
        <f>IF(C$312=0, 0, (C$307+C$308)/C$312)</f>
        <v>0</v>
      </c>
      <c r="D313" s="6">
        <f>IF(D$312=0, 0, (D$307+D$308)/D$312)</f>
        <v>1</v>
      </c>
      <c r="E313" s="6">
        <f>IF(E$312=0, 0, (E$307+E$308)/E$312)</f>
        <v>1</v>
      </c>
      <c r="F313" s="6">
        <f>IF(F$312=0, 0, (F$307+F$308)/F$312)</f>
        <v>0</v>
      </c>
    </row>
    <row r="314" spans="1:6" s="2" customFormat="1" x14ac:dyDescent="0.25">
      <c r="A314" s="1"/>
      <c r="B314" s="1"/>
      <c r="C314" s="1"/>
      <c r="D314" s="1"/>
      <c r="E314" s="1"/>
      <c r="F314" s="1"/>
    </row>
    <row r="315" spans="1:6" s="2" customFormat="1" x14ac:dyDescent="0.25">
      <c r="B315" s="20"/>
      <c r="C315" s="20"/>
      <c r="D315" s="20"/>
      <c r="E315" s="20"/>
      <c r="F315" s="20"/>
    </row>
    <row r="316" spans="1:6" x14ac:dyDescent="0.25">
      <c r="A316" s="2"/>
      <c r="B316" s="20"/>
      <c r="C316" s="20"/>
      <c r="D316" s="20"/>
      <c r="E316" s="20"/>
      <c r="F316" s="20"/>
    </row>
    <row r="317" spans="1:6" x14ac:dyDescent="0.25">
      <c r="A317" s="2"/>
      <c r="B317" s="2"/>
      <c r="C317" s="2"/>
      <c r="D317" s="2"/>
      <c r="E317" s="2"/>
      <c r="F317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8"/>
  <sheetViews>
    <sheetView topLeftCell="A19" workbookViewId="0">
      <selection activeCell="G36" sqref="G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6" ht="34.5" x14ac:dyDescent="0.45">
      <c r="A1" s="97" t="s">
        <v>399</v>
      </c>
      <c r="B1" s="97"/>
      <c r="C1" s="97"/>
      <c r="D1" s="97"/>
      <c r="E1" s="97"/>
      <c r="F1" s="97"/>
    </row>
    <row r="2" spans="1:6" x14ac:dyDescent="0.25">
      <c r="A2" s="98" t="s">
        <v>400</v>
      </c>
      <c r="B2" s="98"/>
      <c r="C2" s="98"/>
      <c r="D2" s="98"/>
      <c r="E2" s="98"/>
      <c r="F2" s="98"/>
    </row>
    <row r="4" spans="1:6" x14ac:dyDescent="0.25">
      <c r="A4" s="99" t="s">
        <v>401</v>
      </c>
      <c r="B4" s="99"/>
      <c r="C4" s="99"/>
      <c r="D4" s="99"/>
      <c r="E4" s="99"/>
      <c r="F4" s="99"/>
    </row>
    <row r="5" spans="1:6" ht="15.75" thickBot="1" x14ac:dyDescent="0.3">
      <c r="A5" s="14"/>
      <c r="B5" s="14"/>
      <c r="C5" s="14"/>
      <c r="D5" s="14"/>
      <c r="E5" s="14"/>
    </row>
    <row r="6" spans="1:6" x14ac:dyDescent="0.25">
      <c r="A6" s="3" t="s">
        <v>147</v>
      </c>
      <c r="B6" s="55" t="s">
        <v>5</v>
      </c>
      <c r="C6" s="56" t="s">
        <v>151</v>
      </c>
      <c r="D6" s="56" t="s">
        <v>188</v>
      </c>
      <c r="E6" s="3" t="s">
        <v>186</v>
      </c>
    </row>
    <row r="7" spans="1:6" x14ac:dyDescent="0.25">
      <c r="A7" s="2" t="s">
        <v>149</v>
      </c>
      <c r="B7" s="17">
        <v>41688</v>
      </c>
      <c r="C7" s="17">
        <v>41671</v>
      </c>
      <c r="D7" s="39">
        <v>41668</v>
      </c>
      <c r="E7" s="17" t="s">
        <v>359</v>
      </c>
    </row>
    <row r="8" spans="1:6" x14ac:dyDescent="0.25">
      <c r="A8" s="2" t="s">
        <v>148</v>
      </c>
      <c r="B8" s="2" t="s">
        <v>355</v>
      </c>
      <c r="C8" s="2" t="s">
        <v>357</v>
      </c>
      <c r="D8" s="57" t="s">
        <v>362</v>
      </c>
      <c r="E8" s="23" t="s">
        <v>335</v>
      </c>
    </row>
    <row r="9" spans="1:6" ht="15.75" thickBot="1" x14ac:dyDescent="0.3">
      <c r="A9" s="26" t="s">
        <v>157</v>
      </c>
      <c r="B9" s="14" t="s">
        <v>360</v>
      </c>
      <c r="C9" s="14" t="s">
        <v>360</v>
      </c>
      <c r="D9" s="14" t="s">
        <v>360</v>
      </c>
      <c r="E9" s="14" t="s">
        <v>360</v>
      </c>
    </row>
    <row r="10" spans="1:6" ht="15.75" thickBot="1" x14ac:dyDescent="0.3">
      <c r="A10" s="26"/>
      <c r="B10" s="14"/>
      <c r="C10" s="14"/>
      <c r="D10" s="14"/>
      <c r="E10" s="14"/>
    </row>
    <row r="11" spans="1:6" x14ac:dyDescent="0.25">
      <c r="A11" s="27" t="s">
        <v>161</v>
      </c>
      <c r="B11" s="2" t="s">
        <v>356</v>
      </c>
      <c r="C11" s="3" t="s">
        <v>358</v>
      </c>
      <c r="D11" s="3" t="s">
        <v>363</v>
      </c>
      <c r="E11" s="27" t="s">
        <v>335</v>
      </c>
    </row>
    <row r="12" spans="1:6" x14ac:dyDescent="0.25">
      <c r="A12" s="2" t="s">
        <v>334</v>
      </c>
      <c r="B12" s="49">
        <f>IF(B$50=0, 0,(B$45+B$46)/B$50)</f>
        <v>1</v>
      </c>
      <c r="C12" s="49">
        <f t="shared" ref="C12:E12" si="0">IF(C$50=0, 0,(C$45+C$46)/C$50)</f>
        <v>0</v>
      </c>
      <c r="D12" s="49">
        <f t="shared" si="0"/>
        <v>0</v>
      </c>
      <c r="E12" s="49">
        <f t="shared" si="0"/>
        <v>0</v>
      </c>
    </row>
    <row r="13" spans="1:6" x14ac:dyDescent="0.25">
      <c r="A13" s="2" t="s">
        <v>193</v>
      </c>
      <c r="B13" s="20">
        <f>IF(B$75=0, 0,(B$70+B$71)/B$75)</f>
        <v>1</v>
      </c>
      <c r="C13" s="20">
        <f>IF(C$75=0, 0,(C$70+C$71)/C$75)</f>
        <v>0.625</v>
      </c>
      <c r="D13" s="20">
        <f>IF(D$75=0, 0,(D$70+D$71)/D$75)</f>
        <v>0.5714285714285714</v>
      </c>
      <c r="E13" s="20">
        <f>IF(E$75=0, 0,(E$70+E$71)/E$75)</f>
        <v>0</v>
      </c>
    </row>
    <row r="14" spans="1:6" x14ac:dyDescent="0.25">
      <c r="A14" s="2" t="s">
        <v>192</v>
      </c>
      <c r="B14" s="20">
        <f>IF(B$108=0,0,(B$103+B$104)/B$108)</f>
        <v>1</v>
      </c>
      <c r="C14" s="20">
        <f>IF(C$108=0,0,(C$103+C$104)/C$108)</f>
        <v>0.875</v>
      </c>
      <c r="D14" s="20">
        <f>IF(D$108=0,0,(D$103+D$104)/D$108)</f>
        <v>0.91666666666666663</v>
      </c>
      <c r="E14" s="20">
        <f>IF(E$108=0,0,(E$103+E$104)/E$108)</f>
        <v>0</v>
      </c>
    </row>
    <row r="15" spans="1:6" x14ac:dyDescent="0.25">
      <c r="A15" s="2" t="s">
        <v>191</v>
      </c>
      <c r="B15" s="20">
        <f>IF(B$124=0, 0, (B$119+B$120)/B$124)</f>
        <v>1</v>
      </c>
      <c r="C15" s="20">
        <f>IF(C$124=0, 0, (C$119+C$120)/C$124)</f>
        <v>1</v>
      </c>
      <c r="D15" s="20">
        <f>IF(D$124=0, 0, (D$119+D$120)/D$124)</f>
        <v>1</v>
      </c>
      <c r="E15" s="20">
        <f>IF(E$124=0, 0, (E$119+E$120)/E$124)</f>
        <v>0.5714285714285714</v>
      </c>
    </row>
    <row r="16" spans="1:6" x14ac:dyDescent="0.25">
      <c r="A16" s="2" t="s">
        <v>190</v>
      </c>
      <c r="B16" s="20">
        <f>IF(B$153=0, 0, (B$148+B$149)/B$153)</f>
        <v>1</v>
      </c>
      <c r="C16" s="20">
        <f>IF(C$153=0, 0, (C$148+C$149)/C$153)</f>
        <v>0.95</v>
      </c>
      <c r="D16" s="20">
        <f>IF(D$153=0, 0, (D$148+D$149)/D$153)</f>
        <v>0.95</v>
      </c>
      <c r="E16" s="20">
        <f>IF(E$153=0, 0, (E$148+E$149)/E$153)</f>
        <v>0.75</v>
      </c>
    </row>
    <row r="17" spans="1:5" x14ac:dyDescent="0.25">
      <c r="A17" s="2" t="s">
        <v>189</v>
      </c>
      <c r="B17" s="20">
        <f>IF(B$174=0, 0, (B$169+B$170)/B$174)</f>
        <v>1</v>
      </c>
      <c r="C17" s="20">
        <f>IF(C$174=0, 0, (C$169+C$170)/C$174)</f>
        <v>0.91666666666666663</v>
      </c>
      <c r="D17" s="20">
        <f>IF(D$174=0, 0, (D$169+D$170)/D$174)</f>
        <v>1</v>
      </c>
      <c r="E17" s="20">
        <f>IF(E$174=0, 0, (E$169+E$170)/E$174)</f>
        <v>0.91666666666666663</v>
      </c>
    </row>
    <row r="18" spans="1:5" ht="15.75" thickBot="1" x14ac:dyDescent="0.3">
      <c r="A18" s="14" t="s">
        <v>194</v>
      </c>
      <c r="B18" s="25">
        <f>IF(B$236=0, 0, (B$231+B$232)/B$236)</f>
        <v>0.94339622641509435</v>
      </c>
      <c r="C18" s="25">
        <f>IF(C$236=0, 0, (C$231+C$232)/C$236)</f>
        <v>0.86792452830188682</v>
      </c>
      <c r="D18" s="25">
        <f>IF(D$236=0, 0, (D$231+D$232)/D$236)</f>
        <v>0.96226415094339623</v>
      </c>
      <c r="E18" s="25">
        <f>IF(E$236=0, 0, (E$231+E$232)/E$236)</f>
        <v>0.92307692307692313</v>
      </c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x14ac:dyDescent="0.25">
      <c r="A35" s="2"/>
      <c r="B35" s="20"/>
      <c r="C35" s="20"/>
      <c r="D35" s="20"/>
      <c r="E35" s="20"/>
    </row>
    <row r="36" spans="1:5" x14ac:dyDescent="0.25">
      <c r="A36" s="2"/>
      <c r="B36" s="20"/>
      <c r="C36" s="20"/>
      <c r="D36" s="20"/>
      <c r="E36" s="20"/>
    </row>
    <row r="37" spans="1:5" ht="15.75" thickBot="1" x14ac:dyDescent="0.3">
      <c r="A37" s="2"/>
      <c r="B37" s="17"/>
      <c r="C37" s="17"/>
    </row>
    <row r="38" spans="1:5" x14ac:dyDescent="0.25">
      <c r="A38" s="3" t="s">
        <v>332</v>
      </c>
      <c r="B38" s="55" t="s">
        <v>5</v>
      </c>
      <c r="C38" s="56" t="s">
        <v>151</v>
      </c>
      <c r="D38" s="56" t="s">
        <v>188</v>
      </c>
      <c r="E38" s="3" t="s">
        <v>186</v>
      </c>
    </row>
    <row r="39" spans="1:5" x14ac:dyDescent="0.25">
      <c r="A39" s="2" t="s">
        <v>290</v>
      </c>
      <c r="B39" s="4" t="s">
        <v>6</v>
      </c>
      <c r="C39" s="57" t="s">
        <v>175</v>
      </c>
      <c r="D39" s="57" t="s">
        <v>175</v>
      </c>
      <c r="E39" s="57" t="s">
        <v>175</v>
      </c>
    </row>
    <row r="40" spans="1:5" x14ac:dyDescent="0.25">
      <c r="A40" s="2" t="s">
        <v>224</v>
      </c>
      <c r="B40" s="4" t="s">
        <v>6</v>
      </c>
      <c r="C40" s="57" t="s">
        <v>175</v>
      </c>
      <c r="D40" s="57" t="s">
        <v>175</v>
      </c>
      <c r="E40" s="57" t="s">
        <v>175</v>
      </c>
    </row>
    <row r="41" spans="1:5" x14ac:dyDescent="0.25">
      <c r="A41" s="2" t="s">
        <v>210</v>
      </c>
      <c r="B41" s="4" t="s">
        <v>6</v>
      </c>
      <c r="C41" s="57" t="s">
        <v>175</v>
      </c>
      <c r="D41" s="57" t="s">
        <v>175</v>
      </c>
      <c r="E41" s="57" t="s">
        <v>175</v>
      </c>
    </row>
    <row r="42" spans="1:5" x14ac:dyDescent="0.25">
      <c r="A42" s="2" t="s">
        <v>278</v>
      </c>
      <c r="B42" s="4" t="s">
        <v>6</v>
      </c>
      <c r="C42" s="57" t="s">
        <v>175</v>
      </c>
      <c r="D42" s="57" t="s">
        <v>175</v>
      </c>
      <c r="E42" s="57" t="s">
        <v>175</v>
      </c>
    </row>
    <row r="43" spans="1:5" x14ac:dyDescent="0.25">
      <c r="A43" s="2" t="s">
        <v>232</v>
      </c>
      <c r="B43" s="4" t="s">
        <v>6</v>
      </c>
      <c r="C43" s="57" t="s">
        <v>175</v>
      </c>
      <c r="D43" s="57" t="s">
        <v>175</v>
      </c>
      <c r="E43" s="57" t="s">
        <v>175</v>
      </c>
    </row>
    <row r="44" spans="1:5" x14ac:dyDescent="0.25">
      <c r="A44" s="15" t="s">
        <v>333</v>
      </c>
      <c r="B44" s="21" t="s">
        <v>6</v>
      </c>
      <c r="C44" s="31" t="s">
        <v>175</v>
      </c>
      <c r="D44" s="31" t="s">
        <v>175</v>
      </c>
      <c r="E44" s="31" t="s">
        <v>175</v>
      </c>
    </row>
    <row r="45" spans="1:5" x14ac:dyDescent="0.25">
      <c r="A45" s="2" t="s">
        <v>6</v>
      </c>
      <c r="B45" s="10">
        <f>COUNTIF(B39:B44,"pass")</f>
        <v>6</v>
      </c>
      <c r="C45" s="10">
        <f>COUNTIF(C39:C44,"pass")</f>
        <v>0</v>
      </c>
      <c r="D45" s="10">
        <f>COUNTIF(D39:D44,"pass")</f>
        <v>0</v>
      </c>
      <c r="E45" s="10">
        <f>COUNTIF(E39:E44,"pass")</f>
        <v>0</v>
      </c>
    </row>
    <row r="46" spans="1:5" x14ac:dyDescent="0.25">
      <c r="A46" s="2" t="s">
        <v>143</v>
      </c>
      <c r="B46" s="5">
        <f>COUNTIF(B39:B44,"Ok")</f>
        <v>0</v>
      </c>
      <c r="C46" s="5">
        <f>COUNTIF(C39:C44,"Ok")</f>
        <v>0</v>
      </c>
      <c r="D46" s="5">
        <f>COUNTIF(D39:D44,"Ok")</f>
        <v>0</v>
      </c>
      <c r="E46" s="5">
        <f>COUNTIF(E39:E44,"Ok")</f>
        <v>0</v>
      </c>
    </row>
    <row r="47" spans="1:5" x14ac:dyDescent="0.25">
      <c r="A47" s="2" t="s">
        <v>140</v>
      </c>
      <c r="B47" s="11">
        <f>COUNTIF(B39:B44,"workaround")</f>
        <v>0</v>
      </c>
      <c r="C47" s="11">
        <f>COUNTIF(C39:C44,"workaround")</f>
        <v>0</v>
      </c>
      <c r="D47" s="11">
        <f>COUNTIF(D39:D44,"workaround")</f>
        <v>0</v>
      </c>
      <c r="E47" s="11">
        <f>COUNTIF(E39:E44,"workaround")</f>
        <v>0</v>
      </c>
    </row>
    <row r="48" spans="1:5" x14ac:dyDescent="0.25">
      <c r="A48" s="2" t="s">
        <v>7</v>
      </c>
      <c r="B48" s="12">
        <f>COUNTIF(B39:B44,"Fail")</f>
        <v>0</v>
      </c>
      <c r="C48" s="12">
        <f>COUNTIF(C39:C44,"Fail")</f>
        <v>0</v>
      </c>
      <c r="D48" s="12">
        <f>COUNTIF(D39:D44,"Fail")</f>
        <v>0</v>
      </c>
      <c r="E48" s="12">
        <f>COUNTIF(E39:E44,"Fail")</f>
        <v>0</v>
      </c>
    </row>
    <row r="49" spans="1:5" x14ac:dyDescent="0.25">
      <c r="A49" s="2" t="s">
        <v>175</v>
      </c>
      <c r="B49" s="2">
        <f>COUNT(B39:B44,"Untested")</f>
        <v>0</v>
      </c>
      <c r="C49" s="2">
        <f>COUNTIF(C39:C44,"unsupported")</f>
        <v>6</v>
      </c>
      <c r="D49" s="2">
        <f>COUNT(D39:D44,"Untested")</f>
        <v>0</v>
      </c>
      <c r="E49" s="2">
        <f>COUNT(E39:E44,"Untested")</f>
        <v>0</v>
      </c>
    </row>
    <row r="50" spans="1:5" x14ac:dyDescent="0.25">
      <c r="A50" s="2" t="s">
        <v>139</v>
      </c>
      <c r="B50" s="2">
        <f>B45+B48+B47+B49+B46</f>
        <v>6</v>
      </c>
      <c r="C50" s="2">
        <f>C45+C48+C47+C49+C46</f>
        <v>6</v>
      </c>
      <c r="D50" s="2">
        <f>D45+D48+D47+D49+D46</f>
        <v>0</v>
      </c>
      <c r="E50" s="2">
        <f>E45+E48+E47+E49+E46</f>
        <v>0</v>
      </c>
    </row>
    <row r="51" spans="1:5" ht="15.75" thickBot="1" x14ac:dyDescent="0.3">
      <c r="A51" s="18" t="s">
        <v>8</v>
      </c>
      <c r="B51" s="6">
        <f>IF(B$50=0, 0,(B$45+B$46)/B$50)</f>
        <v>1</v>
      </c>
      <c r="C51" s="6">
        <f t="shared" ref="C51:E51" si="1">IF(C$50=0, 0,(C$45+C$46)/C$50)</f>
        <v>0</v>
      </c>
      <c r="D51" s="6">
        <f t="shared" si="1"/>
        <v>0</v>
      </c>
      <c r="E51" s="6">
        <f t="shared" si="1"/>
        <v>0</v>
      </c>
    </row>
    <row r="52" spans="1:5" ht="15.75" thickBot="1" x14ac:dyDescent="0.3">
      <c r="A52" s="2"/>
      <c r="B52" s="17"/>
      <c r="C52" s="17"/>
    </row>
    <row r="53" spans="1:5" x14ac:dyDescent="0.25">
      <c r="A53" s="3" t="s">
        <v>128</v>
      </c>
      <c r="B53" s="55" t="s">
        <v>5</v>
      </c>
      <c r="C53" s="56" t="s">
        <v>151</v>
      </c>
      <c r="D53" s="56" t="s">
        <v>188</v>
      </c>
      <c r="E53" s="3" t="s">
        <v>186</v>
      </c>
    </row>
    <row r="54" spans="1:5" x14ac:dyDescent="0.25">
      <c r="A54" s="2" t="s">
        <v>205</v>
      </c>
      <c r="B54" s="4" t="s">
        <v>6</v>
      </c>
      <c r="C54" s="4" t="s">
        <v>6</v>
      </c>
      <c r="D54" s="57" t="s">
        <v>175</v>
      </c>
      <c r="E54" s="57" t="s">
        <v>175</v>
      </c>
    </row>
    <row r="55" spans="1:5" x14ac:dyDescent="0.25">
      <c r="A55" s="2" t="s">
        <v>206</v>
      </c>
      <c r="B55" s="4" t="s">
        <v>6</v>
      </c>
      <c r="C55" s="8" t="s">
        <v>7</v>
      </c>
      <c r="D55" s="8" t="s">
        <v>7</v>
      </c>
      <c r="E55" s="57" t="s">
        <v>175</v>
      </c>
    </row>
    <row r="56" spans="1:5" x14ac:dyDescent="0.25">
      <c r="A56" s="2" t="s">
        <v>361</v>
      </c>
      <c r="B56" s="4" t="s">
        <v>6</v>
      </c>
      <c r="C56" s="4" t="s">
        <v>6</v>
      </c>
      <c r="D56" s="8" t="s">
        <v>7</v>
      </c>
      <c r="E56" s="61" t="s">
        <v>175</v>
      </c>
    </row>
    <row r="57" spans="1:5" x14ac:dyDescent="0.25">
      <c r="A57" s="2" t="s">
        <v>207</v>
      </c>
      <c r="B57" s="4" t="s">
        <v>6</v>
      </c>
      <c r="C57" s="8" t="s">
        <v>7</v>
      </c>
      <c r="D57" s="57" t="s">
        <v>175</v>
      </c>
      <c r="E57" s="57" t="s">
        <v>175</v>
      </c>
    </row>
    <row r="58" spans="1:5" x14ac:dyDescent="0.25">
      <c r="A58" s="2" t="s">
        <v>224</v>
      </c>
      <c r="B58" s="4" t="s">
        <v>6</v>
      </c>
      <c r="C58" s="4" t="s">
        <v>6</v>
      </c>
      <c r="D58" s="4" t="s">
        <v>6</v>
      </c>
      <c r="E58" s="57" t="s">
        <v>175</v>
      </c>
    </row>
    <row r="59" spans="1:5" x14ac:dyDescent="0.25">
      <c r="A59" s="2" t="s">
        <v>208</v>
      </c>
      <c r="B59" s="4" t="s">
        <v>6</v>
      </c>
      <c r="C59" s="8" t="s">
        <v>7</v>
      </c>
      <c r="D59" s="57" t="s">
        <v>175</v>
      </c>
      <c r="E59" s="57" t="s">
        <v>175</v>
      </c>
    </row>
    <row r="60" spans="1:5" x14ac:dyDescent="0.25">
      <c r="A60" s="2" t="s">
        <v>209</v>
      </c>
      <c r="B60" s="4" t="s">
        <v>6</v>
      </c>
      <c r="C60" s="4" t="s">
        <v>6</v>
      </c>
      <c r="D60" s="57" t="s">
        <v>175</v>
      </c>
      <c r="E60" s="57" t="s">
        <v>175</v>
      </c>
    </row>
    <row r="61" spans="1:5" x14ac:dyDescent="0.25">
      <c r="A61" s="2" t="s">
        <v>210</v>
      </c>
      <c r="B61" s="4" t="s">
        <v>6</v>
      </c>
      <c r="C61" s="4" t="s">
        <v>6</v>
      </c>
      <c r="D61" s="57" t="s">
        <v>175</v>
      </c>
      <c r="E61" s="57" t="s">
        <v>175</v>
      </c>
    </row>
    <row r="62" spans="1:5" x14ac:dyDescent="0.25">
      <c r="A62" s="2" t="s">
        <v>211</v>
      </c>
      <c r="B62" s="4" t="s">
        <v>6</v>
      </c>
      <c r="C62" s="53" t="s">
        <v>7</v>
      </c>
      <c r="D62" s="8" t="s">
        <v>7</v>
      </c>
      <c r="E62" s="57" t="s">
        <v>175</v>
      </c>
    </row>
    <row r="63" spans="1:5" x14ac:dyDescent="0.25">
      <c r="A63" s="2" t="s">
        <v>212</v>
      </c>
      <c r="B63" s="4" t="s">
        <v>6</v>
      </c>
      <c r="C63" s="4" t="s">
        <v>6</v>
      </c>
      <c r="D63" s="4" t="s">
        <v>6</v>
      </c>
      <c r="E63" s="57" t="s">
        <v>175</v>
      </c>
    </row>
    <row r="64" spans="1:5" x14ac:dyDescent="0.25">
      <c r="A64" s="2" t="s">
        <v>213</v>
      </c>
      <c r="B64" s="4" t="s">
        <v>6</v>
      </c>
      <c r="C64" s="8" t="s">
        <v>7</v>
      </c>
      <c r="D64" s="4" t="s">
        <v>6</v>
      </c>
      <c r="E64" s="57" t="s">
        <v>175</v>
      </c>
    </row>
    <row r="65" spans="1:5" x14ac:dyDescent="0.25">
      <c r="A65" s="2" t="s">
        <v>214</v>
      </c>
      <c r="B65" s="4" t="s">
        <v>6</v>
      </c>
      <c r="C65" s="4" t="s">
        <v>6</v>
      </c>
      <c r="D65" s="57" t="s">
        <v>175</v>
      </c>
      <c r="E65" s="57" t="s">
        <v>175</v>
      </c>
    </row>
    <row r="66" spans="1:5" x14ac:dyDescent="0.25">
      <c r="A66" s="2" t="s">
        <v>215</v>
      </c>
      <c r="B66" s="4" t="s">
        <v>6</v>
      </c>
      <c r="C66" s="4" t="s">
        <v>6</v>
      </c>
      <c r="D66" s="4" t="s">
        <v>6</v>
      </c>
      <c r="E66" s="57" t="s">
        <v>175</v>
      </c>
    </row>
    <row r="67" spans="1:5" x14ac:dyDescent="0.25">
      <c r="A67" s="2" t="s">
        <v>216</v>
      </c>
      <c r="B67" s="4" t="s">
        <v>6</v>
      </c>
      <c r="C67" s="4" t="s">
        <v>6</v>
      </c>
      <c r="D67" s="57" t="s">
        <v>175</v>
      </c>
      <c r="E67" s="57" t="s">
        <v>175</v>
      </c>
    </row>
    <row r="68" spans="1:5" x14ac:dyDescent="0.25">
      <c r="A68" s="2" t="s">
        <v>217</v>
      </c>
      <c r="B68" s="4" t="s">
        <v>6</v>
      </c>
      <c r="C68" s="4" t="s">
        <v>6</v>
      </c>
      <c r="D68" s="57" t="s">
        <v>175</v>
      </c>
      <c r="E68" s="57" t="s">
        <v>175</v>
      </c>
    </row>
    <row r="69" spans="1:5" x14ac:dyDescent="0.25">
      <c r="A69" s="15" t="s">
        <v>218</v>
      </c>
      <c r="B69" s="21" t="s">
        <v>6</v>
      </c>
      <c r="C69" s="60" t="s">
        <v>7</v>
      </c>
      <c r="D69" s="31" t="s">
        <v>175</v>
      </c>
      <c r="E69" s="31" t="s">
        <v>175</v>
      </c>
    </row>
    <row r="70" spans="1:5" x14ac:dyDescent="0.25">
      <c r="A70" s="2" t="s">
        <v>6</v>
      </c>
      <c r="B70" s="10">
        <f>COUNTIF(B54:B69,"pass")</f>
        <v>16</v>
      </c>
      <c r="C70" s="10">
        <f>COUNTIF(C54:C69,"pass")</f>
        <v>10</v>
      </c>
      <c r="D70" s="10">
        <f>COUNTIF(D54:D69,"pass")</f>
        <v>4</v>
      </c>
      <c r="E70" s="10">
        <f>COUNTIF(E54:E69,"pass")</f>
        <v>0</v>
      </c>
    </row>
    <row r="71" spans="1:5" x14ac:dyDescent="0.25">
      <c r="A71" s="2" t="s">
        <v>143</v>
      </c>
      <c r="B71" s="5">
        <f>COUNTIF(B54:B69,"Ok")</f>
        <v>0</v>
      </c>
      <c r="C71" s="5">
        <f>COUNTIF(C54:C69,"Ok")</f>
        <v>0</v>
      </c>
      <c r="D71" s="5">
        <f>COUNTIF(D54:D69,"Ok")</f>
        <v>0</v>
      </c>
      <c r="E71" s="5">
        <f>COUNTIF(E54:E69,"Ok")</f>
        <v>0</v>
      </c>
    </row>
    <row r="72" spans="1:5" x14ac:dyDescent="0.25">
      <c r="A72" s="2" t="s">
        <v>140</v>
      </c>
      <c r="B72" s="11">
        <f>COUNTIF(B54:B69,"workaround")</f>
        <v>0</v>
      </c>
      <c r="C72" s="11">
        <f>COUNTIF(C54:C69,"workaround")</f>
        <v>0</v>
      </c>
      <c r="D72" s="11">
        <f>COUNTIF(D54:D69,"workaround")</f>
        <v>0</v>
      </c>
      <c r="E72" s="11">
        <f>COUNTIF(E54:E69,"workaround")</f>
        <v>0</v>
      </c>
    </row>
    <row r="73" spans="1:5" x14ac:dyDescent="0.25">
      <c r="A73" s="2" t="s">
        <v>7</v>
      </c>
      <c r="B73" s="12">
        <f>COUNTIF(B54:B69,"Fail")</f>
        <v>0</v>
      </c>
      <c r="C73" s="12">
        <f>COUNTIF(C54:C69,"Fail")</f>
        <v>6</v>
      </c>
      <c r="D73" s="12">
        <f>COUNTIF(D54:D69,"Fail")</f>
        <v>3</v>
      </c>
      <c r="E73" s="12">
        <f>COUNTIF(E54:E69,"Fail")</f>
        <v>0</v>
      </c>
    </row>
    <row r="74" spans="1:5" x14ac:dyDescent="0.25">
      <c r="A74" s="2" t="s">
        <v>175</v>
      </c>
      <c r="B74" s="2">
        <f>COUNT(B54:B69,"Untested")</f>
        <v>0</v>
      </c>
      <c r="C74" s="2">
        <f>COUNTIF(C54:C69,"unsupported")</f>
        <v>0</v>
      </c>
      <c r="D74" s="2">
        <f>COUNT(D54:D69,"Untested")</f>
        <v>0</v>
      </c>
      <c r="E74" s="2">
        <f>COUNT(E54:E69,"Untested")</f>
        <v>0</v>
      </c>
    </row>
    <row r="75" spans="1:5" x14ac:dyDescent="0.25">
      <c r="A75" s="2" t="s">
        <v>139</v>
      </c>
      <c r="B75" s="2">
        <f>B70+B73+B72+B74+B71</f>
        <v>16</v>
      </c>
      <c r="C75" s="2">
        <f>C70+C73+C72+C74+C71</f>
        <v>16</v>
      </c>
      <c r="D75" s="2">
        <f>D70+D73+D72+D74+D71</f>
        <v>7</v>
      </c>
      <c r="E75" s="2">
        <f>E70+E73+E72+E74+E71</f>
        <v>0</v>
      </c>
    </row>
    <row r="76" spans="1:5" ht="15.75" thickBot="1" x14ac:dyDescent="0.3">
      <c r="A76" s="18" t="s">
        <v>8</v>
      </c>
      <c r="B76" s="6">
        <f>IF(B$75=0, 0,(B$70+B$71)/B$75)</f>
        <v>1</v>
      </c>
      <c r="C76" s="6">
        <f>IF(C$75=0, 0,(C$70+C$71)/C$75)</f>
        <v>0.625</v>
      </c>
      <c r="D76" s="6">
        <f>IF(D$75=0, 0,(D$70+D$71)/D$75)</f>
        <v>0.5714285714285714</v>
      </c>
      <c r="E76" s="6">
        <f>IF(E$75=0, 0,(E$70+E$71)/E$75)</f>
        <v>0</v>
      </c>
    </row>
    <row r="77" spans="1:5" ht="15.75" thickBot="1" x14ac:dyDescent="0.3">
      <c r="A77" s="2"/>
      <c r="B77" s="20"/>
      <c r="C77" s="20"/>
      <c r="D77" s="20"/>
      <c r="E77" s="20"/>
    </row>
    <row r="78" spans="1:5" x14ac:dyDescent="0.25">
      <c r="A78" s="3" t="s">
        <v>102</v>
      </c>
      <c r="B78" s="55" t="s">
        <v>5</v>
      </c>
      <c r="C78" s="56" t="s">
        <v>151</v>
      </c>
      <c r="D78" s="56" t="s">
        <v>188</v>
      </c>
      <c r="E78" s="3" t="s">
        <v>186</v>
      </c>
    </row>
    <row r="79" spans="1:5" x14ac:dyDescent="0.25">
      <c r="A79" s="2" t="s">
        <v>205</v>
      </c>
      <c r="B79" s="4" t="s">
        <v>6</v>
      </c>
      <c r="C79" s="4" t="s">
        <v>6</v>
      </c>
      <c r="D79" s="4" t="s">
        <v>6</v>
      </c>
      <c r="E79" s="57" t="s">
        <v>175</v>
      </c>
    </row>
    <row r="80" spans="1:5" x14ac:dyDescent="0.25">
      <c r="A80" s="2" t="s">
        <v>219</v>
      </c>
      <c r="B80" s="4" t="s">
        <v>6</v>
      </c>
      <c r="C80" s="4" t="s">
        <v>6</v>
      </c>
      <c r="D80" s="4" t="s">
        <v>6</v>
      </c>
      <c r="E80" s="57" t="s">
        <v>175</v>
      </c>
    </row>
    <row r="81" spans="1:5" x14ac:dyDescent="0.25">
      <c r="A81" s="2" t="s">
        <v>220</v>
      </c>
      <c r="B81" s="4" t="s">
        <v>6</v>
      </c>
      <c r="C81" s="4" t="s">
        <v>6</v>
      </c>
      <c r="D81" s="4" t="s">
        <v>6</v>
      </c>
      <c r="E81" s="57" t="s">
        <v>175</v>
      </c>
    </row>
    <row r="82" spans="1:5" x14ac:dyDescent="0.25">
      <c r="A82" s="2" t="s">
        <v>221</v>
      </c>
      <c r="B82" s="4" t="s">
        <v>6</v>
      </c>
      <c r="C82" s="4" t="s">
        <v>6</v>
      </c>
      <c r="D82" s="4" t="s">
        <v>6</v>
      </c>
      <c r="E82" s="57" t="s">
        <v>175</v>
      </c>
    </row>
    <row r="83" spans="1:5" x14ac:dyDescent="0.25">
      <c r="A83" s="2" t="s">
        <v>222</v>
      </c>
      <c r="B83" s="4" t="s">
        <v>6</v>
      </c>
      <c r="C83" s="4" t="s">
        <v>6</v>
      </c>
      <c r="D83" s="4" t="s">
        <v>6</v>
      </c>
      <c r="E83" s="57" t="s">
        <v>175</v>
      </c>
    </row>
    <row r="84" spans="1:5" x14ac:dyDescent="0.25">
      <c r="A84" s="2" t="s">
        <v>223</v>
      </c>
      <c r="B84" s="4" t="s">
        <v>6</v>
      </c>
      <c r="C84" s="4" t="s">
        <v>6</v>
      </c>
      <c r="D84" s="4" t="s">
        <v>6</v>
      </c>
      <c r="E84" s="57" t="s">
        <v>175</v>
      </c>
    </row>
    <row r="85" spans="1:5" x14ac:dyDescent="0.25">
      <c r="A85" s="2" t="s">
        <v>224</v>
      </c>
      <c r="B85" s="4" t="s">
        <v>6</v>
      </c>
      <c r="C85" s="4" t="s">
        <v>6</v>
      </c>
      <c r="D85" s="4" t="s">
        <v>6</v>
      </c>
      <c r="E85" s="57" t="s">
        <v>175</v>
      </c>
    </row>
    <row r="86" spans="1:5" x14ac:dyDescent="0.25">
      <c r="A86" s="2" t="s">
        <v>225</v>
      </c>
      <c r="B86" s="4" t="s">
        <v>6</v>
      </c>
      <c r="C86" s="4" t="s">
        <v>6</v>
      </c>
      <c r="D86" s="4" t="s">
        <v>6</v>
      </c>
      <c r="E86" s="57" t="s">
        <v>175</v>
      </c>
    </row>
    <row r="87" spans="1:5" x14ac:dyDescent="0.25">
      <c r="A87" s="2" t="s">
        <v>209</v>
      </c>
      <c r="B87" s="4" t="s">
        <v>6</v>
      </c>
      <c r="C87" s="4" t="s">
        <v>6</v>
      </c>
      <c r="D87" s="4" t="s">
        <v>6</v>
      </c>
      <c r="E87" s="57" t="s">
        <v>175</v>
      </c>
    </row>
    <row r="88" spans="1:5" x14ac:dyDescent="0.25">
      <c r="A88" s="2" t="s">
        <v>226</v>
      </c>
      <c r="B88" s="4" t="s">
        <v>6</v>
      </c>
      <c r="C88" s="4" t="s">
        <v>6</v>
      </c>
      <c r="D88" s="4" t="s">
        <v>6</v>
      </c>
      <c r="E88" s="57" t="s">
        <v>175</v>
      </c>
    </row>
    <row r="89" spans="1:5" x14ac:dyDescent="0.25">
      <c r="A89" s="2" t="s">
        <v>210</v>
      </c>
      <c r="B89" s="4" t="s">
        <v>6</v>
      </c>
      <c r="C89" s="4" t="s">
        <v>6</v>
      </c>
      <c r="D89" s="4" t="s">
        <v>6</v>
      </c>
      <c r="E89" s="57" t="s">
        <v>175</v>
      </c>
    </row>
    <row r="90" spans="1:5" x14ac:dyDescent="0.25">
      <c r="A90" s="2" t="s">
        <v>227</v>
      </c>
      <c r="B90" s="4" t="s">
        <v>6</v>
      </c>
      <c r="C90" s="4" t="s">
        <v>6</v>
      </c>
      <c r="D90" s="4" t="s">
        <v>6</v>
      </c>
      <c r="E90" s="57" t="s">
        <v>175</v>
      </c>
    </row>
    <row r="91" spans="1:5" x14ac:dyDescent="0.25">
      <c r="A91" s="2" t="s">
        <v>228</v>
      </c>
      <c r="B91" s="4" t="s">
        <v>6</v>
      </c>
      <c r="C91" s="4" t="s">
        <v>6</v>
      </c>
      <c r="D91" s="4" t="s">
        <v>6</v>
      </c>
      <c r="E91" s="57" t="s">
        <v>175</v>
      </c>
    </row>
    <row r="92" spans="1:5" x14ac:dyDescent="0.25">
      <c r="A92" s="2" t="s">
        <v>229</v>
      </c>
      <c r="B92" s="4" t="s">
        <v>6</v>
      </c>
      <c r="C92" s="8" t="s">
        <v>7</v>
      </c>
      <c r="D92" s="4" t="s">
        <v>6</v>
      </c>
      <c r="E92" s="57" t="s">
        <v>175</v>
      </c>
    </row>
    <row r="93" spans="1:5" x14ac:dyDescent="0.25">
      <c r="A93" s="2" t="s">
        <v>230</v>
      </c>
      <c r="B93" s="4" t="s">
        <v>6</v>
      </c>
      <c r="C93" s="4" t="s">
        <v>6</v>
      </c>
      <c r="D93" s="4" t="s">
        <v>6</v>
      </c>
      <c r="E93" s="57" t="s">
        <v>175</v>
      </c>
    </row>
    <row r="94" spans="1:5" x14ac:dyDescent="0.25">
      <c r="A94" s="2" t="s">
        <v>295</v>
      </c>
      <c r="B94" s="4" t="s">
        <v>6</v>
      </c>
      <c r="C94" s="4" t="s">
        <v>6</v>
      </c>
      <c r="D94" s="4" t="s">
        <v>6</v>
      </c>
      <c r="E94" s="57" t="s">
        <v>175</v>
      </c>
    </row>
    <row r="95" spans="1:5" x14ac:dyDescent="0.25">
      <c r="A95" s="2" t="s">
        <v>231</v>
      </c>
      <c r="B95" s="4" t="s">
        <v>6</v>
      </c>
      <c r="C95" s="4" t="s">
        <v>6</v>
      </c>
      <c r="D95" s="53" t="s">
        <v>7</v>
      </c>
      <c r="E95" s="57" t="s">
        <v>175</v>
      </c>
    </row>
    <row r="96" spans="1:5" x14ac:dyDescent="0.25">
      <c r="A96" s="2" t="s">
        <v>326</v>
      </c>
      <c r="B96" s="4" t="s">
        <v>6</v>
      </c>
      <c r="C96" s="4" t="s">
        <v>6</v>
      </c>
      <c r="D96" s="4" t="s">
        <v>6</v>
      </c>
      <c r="E96" s="57" t="s">
        <v>175</v>
      </c>
    </row>
    <row r="97" spans="1:5" x14ac:dyDescent="0.25">
      <c r="A97" s="2" t="s">
        <v>232</v>
      </c>
      <c r="B97" s="4" t="s">
        <v>6</v>
      </c>
      <c r="C97" s="4" t="s">
        <v>6</v>
      </c>
      <c r="D97" s="4" t="s">
        <v>6</v>
      </c>
      <c r="E97" s="57" t="s">
        <v>175</v>
      </c>
    </row>
    <row r="98" spans="1:5" x14ac:dyDescent="0.25">
      <c r="A98" s="2" t="s">
        <v>233</v>
      </c>
      <c r="B98" s="4" t="s">
        <v>6</v>
      </c>
      <c r="C98" s="8" t="s">
        <v>7</v>
      </c>
      <c r="D98" s="4" t="s">
        <v>6</v>
      </c>
      <c r="E98" s="57" t="s">
        <v>175</v>
      </c>
    </row>
    <row r="99" spans="1:5" x14ac:dyDescent="0.25">
      <c r="A99" s="2" t="s">
        <v>234</v>
      </c>
      <c r="B99" s="4" t="s">
        <v>6</v>
      </c>
      <c r="C99" s="4" t="s">
        <v>6</v>
      </c>
      <c r="D99" s="4" t="s">
        <v>6</v>
      </c>
      <c r="E99" s="57" t="s">
        <v>175</v>
      </c>
    </row>
    <row r="100" spans="1:5" x14ac:dyDescent="0.25">
      <c r="A100" s="2" t="s">
        <v>235</v>
      </c>
      <c r="B100" s="4" t="s">
        <v>6</v>
      </c>
      <c r="C100" s="4" t="s">
        <v>6</v>
      </c>
      <c r="D100" s="8" t="s">
        <v>7</v>
      </c>
      <c r="E100" s="57" t="s">
        <v>175</v>
      </c>
    </row>
    <row r="101" spans="1:5" x14ac:dyDescent="0.25">
      <c r="A101" s="2" t="s">
        <v>217</v>
      </c>
      <c r="B101" s="4" t="s">
        <v>6</v>
      </c>
      <c r="C101" s="7" t="s">
        <v>140</v>
      </c>
      <c r="D101" s="4" t="s">
        <v>6</v>
      </c>
      <c r="E101" s="57" t="s">
        <v>175</v>
      </c>
    </row>
    <row r="102" spans="1:5" x14ac:dyDescent="0.25">
      <c r="A102" s="15" t="s">
        <v>237</v>
      </c>
      <c r="B102" s="21" t="s">
        <v>6</v>
      </c>
      <c r="C102" s="21" t="s">
        <v>6</v>
      </c>
      <c r="D102" s="21" t="s">
        <v>6</v>
      </c>
      <c r="E102" s="31" t="s">
        <v>175</v>
      </c>
    </row>
    <row r="103" spans="1:5" x14ac:dyDescent="0.25">
      <c r="A103" s="2" t="s">
        <v>6</v>
      </c>
      <c r="B103" s="10">
        <f>COUNTIF(B79:B102,"pass")</f>
        <v>24</v>
      </c>
      <c r="C103" s="10">
        <f>COUNTIF(C79:C102,"pass")</f>
        <v>21</v>
      </c>
      <c r="D103" s="10">
        <f>COUNTIF(D79:D102,"pass")</f>
        <v>22</v>
      </c>
      <c r="E103" s="10">
        <f>COUNTIF(E79:E102,"pass")</f>
        <v>0</v>
      </c>
    </row>
    <row r="104" spans="1:5" x14ac:dyDescent="0.25">
      <c r="A104" s="2" t="s">
        <v>143</v>
      </c>
      <c r="B104" s="5">
        <f>COUNTIF(B79:B102,"Ok")</f>
        <v>0</v>
      </c>
      <c r="C104" s="5">
        <f>COUNTIF(C79:C102,"Ok")</f>
        <v>0</v>
      </c>
      <c r="D104" s="5">
        <f>COUNTIF(D79:D102,"Ok")</f>
        <v>0</v>
      </c>
      <c r="E104" s="5">
        <f>COUNTIF(E79:E102,"Ok")</f>
        <v>0</v>
      </c>
    </row>
    <row r="105" spans="1:5" x14ac:dyDescent="0.25">
      <c r="A105" s="2" t="s">
        <v>140</v>
      </c>
      <c r="B105" s="11">
        <f>COUNTIF(B79:B102,"workaround")</f>
        <v>0</v>
      </c>
      <c r="C105" s="11">
        <f>COUNTIF(C79:C102,"workaround")</f>
        <v>1</v>
      </c>
      <c r="D105" s="11">
        <f>COUNTIF(D79:D102,"workaround")</f>
        <v>0</v>
      </c>
      <c r="E105" s="11">
        <f>COUNTIF(E79:E102,"workaround")</f>
        <v>0</v>
      </c>
    </row>
    <row r="106" spans="1:5" x14ac:dyDescent="0.25">
      <c r="A106" s="2" t="s">
        <v>7</v>
      </c>
      <c r="B106" s="12">
        <f>COUNTIF(B79:B102,"Fail")</f>
        <v>0</v>
      </c>
      <c r="C106" s="12">
        <f>COUNTIF(C79:C102,"Fail")</f>
        <v>2</v>
      </c>
      <c r="D106" s="12">
        <f>COUNTIF(D79:D102,"Fail")</f>
        <v>2</v>
      </c>
      <c r="E106" s="12">
        <f>COUNTIF(E79:E102,"Fail")</f>
        <v>0</v>
      </c>
    </row>
    <row r="107" spans="1:5" x14ac:dyDescent="0.25">
      <c r="A107" s="2" t="s">
        <v>145</v>
      </c>
      <c r="B107" s="2">
        <f>COUNT(B79:B102,"Untested")</f>
        <v>0</v>
      </c>
      <c r="C107" s="2">
        <f>COUNT(C79:C102,"Untested")</f>
        <v>0</v>
      </c>
      <c r="D107" s="2">
        <f>COUNT(D79:D102,"Untested")</f>
        <v>0</v>
      </c>
      <c r="E107" s="2">
        <f>COUNT(E79:E102,"Untested")</f>
        <v>0</v>
      </c>
    </row>
    <row r="108" spans="1:5" x14ac:dyDescent="0.25">
      <c r="A108" s="2" t="s">
        <v>139</v>
      </c>
      <c r="B108" s="2">
        <f>B103+B106+B105+B107+B104</f>
        <v>24</v>
      </c>
      <c r="C108" s="2">
        <f>C103+C106+C105+C107+C104</f>
        <v>24</v>
      </c>
      <c r="D108" s="2">
        <f>D103+D106+D105+D107+D104</f>
        <v>24</v>
      </c>
      <c r="E108" s="2">
        <f>E103+E106+E105+E107+E104</f>
        <v>0</v>
      </c>
    </row>
    <row r="109" spans="1:5" ht="15.75" thickBot="1" x14ac:dyDescent="0.3">
      <c r="A109" s="18" t="s">
        <v>8</v>
      </c>
      <c r="B109" s="6">
        <f>IF(B$108=0,0,(B$103+B$104)/B$108)</f>
        <v>1</v>
      </c>
      <c r="C109" s="6">
        <f>IF(C$108=0,0,(C$103+C$104)/C$108)</f>
        <v>0.875</v>
      </c>
      <c r="D109" s="6">
        <f>IF(D$108=0,0,(D$103+D$104)/D$108)</f>
        <v>0.91666666666666663</v>
      </c>
      <c r="E109" s="6">
        <f>IF(E$108=0,0,(E$103+E$104)/E$108)</f>
        <v>0</v>
      </c>
    </row>
    <row r="110" spans="1:5" ht="15.75" thickBot="1" x14ac:dyDescent="0.3">
      <c r="A110" s="2"/>
      <c r="B110" s="20"/>
      <c r="C110" s="20"/>
      <c r="D110" s="20"/>
      <c r="E110" s="20"/>
    </row>
    <row r="111" spans="1:5" x14ac:dyDescent="0.25">
      <c r="A111" s="3" t="s">
        <v>85</v>
      </c>
      <c r="B111" s="55" t="s">
        <v>5</v>
      </c>
      <c r="C111" s="56" t="s">
        <v>151</v>
      </c>
      <c r="D111" s="56" t="s">
        <v>188</v>
      </c>
      <c r="E111" s="3" t="s">
        <v>186</v>
      </c>
    </row>
    <row r="112" spans="1:5" x14ac:dyDescent="0.25">
      <c r="A112" s="2" t="s">
        <v>266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301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303</v>
      </c>
      <c r="B114" s="4" t="s">
        <v>6</v>
      </c>
      <c r="C114" s="4" t="s">
        <v>6</v>
      </c>
      <c r="D114" s="4" t="s">
        <v>6</v>
      </c>
      <c r="E114" s="8" t="s">
        <v>7</v>
      </c>
    </row>
    <row r="115" spans="1:5" x14ac:dyDescent="0.25">
      <c r="A115" s="2" t="s">
        <v>304</v>
      </c>
      <c r="B115" s="4" t="s">
        <v>6</v>
      </c>
      <c r="C115" s="4" t="s">
        <v>6</v>
      </c>
      <c r="D115" s="4" t="s">
        <v>6</v>
      </c>
      <c r="E115" s="8" t="s">
        <v>7</v>
      </c>
    </row>
    <row r="116" spans="1:5" x14ac:dyDescent="0.25">
      <c r="A116" s="2" t="s">
        <v>299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305</v>
      </c>
      <c r="B117" s="4" t="s">
        <v>6</v>
      </c>
      <c r="C117" s="4" t="s">
        <v>6</v>
      </c>
      <c r="D117" s="4" t="s">
        <v>6</v>
      </c>
      <c r="E117" s="35" t="s">
        <v>144</v>
      </c>
    </row>
    <row r="118" spans="1:5" x14ac:dyDescent="0.25">
      <c r="A118" s="15" t="s">
        <v>306</v>
      </c>
      <c r="B118" s="21" t="s">
        <v>6</v>
      </c>
      <c r="C118" s="21" t="s">
        <v>6</v>
      </c>
      <c r="D118" s="21" t="s">
        <v>6</v>
      </c>
      <c r="E118" s="54" t="s">
        <v>7</v>
      </c>
    </row>
    <row r="119" spans="1:5" x14ac:dyDescent="0.25">
      <c r="A119" s="2" t="s">
        <v>6</v>
      </c>
      <c r="B119" s="10">
        <f>COUNTIF(B112:B118,"pass")</f>
        <v>7</v>
      </c>
      <c r="C119" s="10">
        <f>COUNTIF(C112:C118,"pass")</f>
        <v>7</v>
      </c>
      <c r="D119" s="10">
        <f>COUNTIF(D112:D118,"pass")</f>
        <v>7</v>
      </c>
      <c r="E119" s="10">
        <f>COUNTIF(E112:E118,"pass")</f>
        <v>3</v>
      </c>
    </row>
    <row r="120" spans="1:5" x14ac:dyDescent="0.25">
      <c r="A120" s="2" t="s">
        <v>143</v>
      </c>
      <c r="B120" s="5">
        <f>COUNTIF(B112:B118,"Ok")</f>
        <v>0</v>
      </c>
      <c r="C120" s="5">
        <f>COUNTIF(C112:C118,"Ok")</f>
        <v>0</v>
      </c>
      <c r="D120" s="5">
        <f>COUNTIF(D112:D118,"Ok")</f>
        <v>0</v>
      </c>
      <c r="E120" s="5">
        <f>COUNTIF(E112:E118,"Ok")</f>
        <v>1</v>
      </c>
    </row>
    <row r="121" spans="1:5" x14ac:dyDescent="0.25">
      <c r="A121" s="2" t="s">
        <v>140</v>
      </c>
      <c r="B121" s="11">
        <f>COUNTIF(B112:B118,"workaround")</f>
        <v>0</v>
      </c>
      <c r="C121" s="11">
        <f t="shared" ref="C121:D121" si="2">COUNTIF(C112:C118,"workaround")</f>
        <v>0</v>
      </c>
      <c r="D121" s="11">
        <f t="shared" si="2"/>
        <v>0</v>
      </c>
      <c r="E121" s="11">
        <f>COUNTIF(E143:E175,"workaround")</f>
        <v>0</v>
      </c>
    </row>
    <row r="122" spans="1:5" x14ac:dyDescent="0.25">
      <c r="A122" s="2" t="s">
        <v>7</v>
      </c>
      <c r="B122" s="12">
        <f>COUNTIF(B112:B118,"Fail")</f>
        <v>0</v>
      </c>
      <c r="C122" s="12">
        <f>COUNTIF(C112:C118,"Fail")</f>
        <v>0</v>
      </c>
      <c r="D122" s="12">
        <f>COUNTIF(D112:D118,"Fail")</f>
        <v>0</v>
      </c>
      <c r="E122" s="12">
        <f>COUNTIF(E112:E118,"Fail")</f>
        <v>3</v>
      </c>
    </row>
    <row r="123" spans="1:5" x14ac:dyDescent="0.25">
      <c r="A123" s="2" t="s">
        <v>145</v>
      </c>
      <c r="B123" s="2">
        <f>COUNT(B112:B118,"Untested")</f>
        <v>0</v>
      </c>
      <c r="C123" s="2">
        <f>COUNT(C112:C118,"Untested")</f>
        <v>0</v>
      </c>
      <c r="D123" s="2">
        <f>COUNT(D112:D118,"Untested")</f>
        <v>0</v>
      </c>
      <c r="E123" s="2">
        <f>COUNT(E112:E118,"Untested")</f>
        <v>0</v>
      </c>
    </row>
    <row r="124" spans="1:5" x14ac:dyDescent="0.25">
      <c r="A124" s="2" t="s">
        <v>139</v>
      </c>
      <c r="B124" s="2">
        <f>B119+B122+B121+B123+B120</f>
        <v>7</v>
      </c>
      <c r="C124" s="2">
        <f>C119+C122+C121+C123+C120</f>
        <v>7</v>
      </c>
      <c r="D124" s="2">
        <f>D119+D122+D121+D123+D120</f>
        <v>7</v>
      </c>
      <c r="E124" s="2">
        <f>E119+E122+E121+E123+E120</f>
        <v>7</v>
      </c>
    </row>
    <row r="125" spans="1:5" ht="15.75" thickBot="1" x14ac:dyDescent="0.3">
      <c r="A125" s="18" t="s">
        <v>8</v>
      </c>
      <c r="B125" s="6">
        <f>IF(B$124=0, 0, (B$119+B$120)/B$124)</f>
        <v>1</v>
      </c>
      <c r="C125" s="6">
        <f>IF(C$124=0, 0, (C$119+C$120)/C$124)</f>
        <v>1</v>
      </c>
      <c r="D125" s="6">
        <f>IF(D$124=0, 0, (D$119+D$120)/D$124)</f>
        <v>1</v>
      </c>
      <c r="E125" s="6">
        <f>IF(E$124=0, 0, (E$119+E$120)/E$124)</f>
        <v>0.5714285714285714</v>
      </c>
    </row>
    <row r="126" spans="1:5" ht="15.75" thickBot="1" x14ac:dyDescent="0.3">
      <c r="A126" s="13"/>
      <c r="B126" s="16"/>
      <c r="C126" s="16"/>
      <c r="D126" s="16"/>
      <c r="E126" s="16"/>
    </row>
    <row r="127" spans="1:5" x14ac:dyDescent="0.25">
      <c r="A127" s="15" t="s">
        <v>64</v>
      </c>
      <c r="B127" s="55" t="s">
        <v>5</v>
      </c>
      <c r="C127" s="56" t="s">
        <v>151</v>
      </c>
      <c r="D127" s="56" t="s">
        <v>188</v>
      </c>
      <c r="E127" s="3" t="s">
        <v>186</v>
      </c>
    </row>
    <row r="128" spans="1:5" x14ac:dyDescent="0.25">
      <c r="A128" s="2" t="s">
        <v>291</v>
      </c>
      <c r="B128" s="4" t="s">
        <v>6</v>
      </c>
      <c r="C128" s="4" t="s">
        <v>6</v>
      </c>
      <c r="D128" s="4" t="s">
        <v>6</v>
      </c>
      <c r="E128" s="8" t="s">
        <v>7</v>
      </c>
    </row>
    <row r="129" spans="1:5" x14ac:dyDescent="0.25">
      <c r="A129" s="2" t="s">
        <v>302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266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285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264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268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255</v>
      </c>
      <c r="B134" s="4" t="s">
        <v>6</v>
      </c>
      <c r="C134" s="8" t="s">
        <v>7</v>
      </c>
      <c r="D134" s="4" t="s">
        <v>6</v>
      </c>
      <c r="E134" s="8" t="s">
        <v>7</v>
      </c>
    </row>
    <row r="135" spans="1:5" x14ac:dyDescent="0.25">
      <c r="A135" s="2" t="s">
        <v>301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276</v>
      </c>
      <c r="B136" s="4" t="s">
        <v>6</v>
      </c>
      <c r="C136" s="4" t="s">
        <v>6</v>
      </c>
      <c r="D136" s="36" t="s">
        <v>6</v>
      </c>
      <c r="E136" s="4" t="s">
        <v>6</v>
      </c>
    </row>
    <row r="137" spans="1:5" x14ac:dyDescent="0.25">
      <c r="A137" s="2" t="s">
        <v>300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299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214</v>
      </c>
      <c r="B139" s="4" t="s">
        <v>6</v>
      </c>
      <c r="C139" s="4" t="s">
        <v>6</v>
      </c>
      <c r="D139" s="4" t="s">
        <v>6</v>
      </c>
      <c r="E139" s="8" t="s">
        <v>7</v>
      </c>
    </row>
    <row r="140" spans="1:5" x14ac:dyDescent="0.25">
      <c r="A140" s="2" t="s">
        <v>298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8" t="s">
        <v>7</v>
      </c>
    </row>
    <row r="142" spans="1:5" x14ac:dyDescent="0.25">
      <c r="A142" s="2" t="s">
        <v>296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230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294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342</v>
      </c>
      <c r="B145" s="35" t="s">
        <v>144</v>
      </c>
      <c r="C145" s="4" t="s">
        <v>6</v>
      </c>
      <c r="D145" s="8" t="s">
        <v>7</v>
      </c>
      <c r="E145" s="4" t="s">
        <v>6</v>
      </c>
    </row>
    <row r="146" spans="1:5" x14ac:dyDescent="0.25">
      <c r="A146" s="2" t="s">
        <v>275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15" t="s">
        <v>274</v>
      </c>
      <c r="B147" s="21" t="s">
        <v>6</v>
      </c>
      <c r="C147" s="21" t="s">
        <v>6</v>
      </c>
      <c r="D147" s="21" t="s">
        <v>6</v>
      </c>
      <c r="E147" s="54" t="s">
        <v>7</v>
      </c>
    </row>
    <row r="148" spans="1:5" x14ac:dyDescent="0.25">
      <c r="A148" s="2" t="s">
        <v>6</v>
      </c>
      <c r="B148" s="10">
        <f>COUNTIF(B128:B147,"pass")</f>
        <v>19</v>
      </c>
      <c r="C148" s="10">
        <f>COUNTIF(C128:C147,"pass")</f>
        <v>19</v>
      </c>
      <c r="D148" s="10">
        <f>COUNTIF(D128:D147,"pass")</f>
        <v>19</v>
      </c>
      <c r="E148" s="10">
        <f>COUNTIF(E128:E147,"pass")</f>
        <v>15</v>
      </c>
    </row>
    <row r="149" spans="1:5" x14ac:dyDescent="0.25">
      <c r="A149" s="2" t="s">
        <v>143</v>
      </c>
      <c r="B149" s="5">
        <f>COUNTIF(B128:B147,"Ok")</f>
        <v>1</v>
      </c>
      <c r="C149" s="5">
        <f>COUNTIF(C128:C147,"Ok")</f>
        <v>0</v>
      </c>
      <c r="D149" s="5">
        <f>COUNTIF(D128:D147,"Ok")</f>
        <v>0</v>
      </c>
      <c r="E149" s="5">
        <f>COUNTIF(E128:E147,"Ok")</f>
        <v>0</v>
      </c>
    </row>
    <row r="150" spans="1:5" x14ac:dyDescent="0.25">
      <c r="A150" s="2" t="s">
        <v>140</v>
      </c>
      <c r="B150" s="11">
        <f>COUNTIF(B128:B147,"workaround")</f>
        <v>0</v>
      </c>
      <c r="C150" s="11">
        <f>COUNTIF(C128:C147,"workaround")</f>
        <v>0</v>
      </c>
      <c r="D150" s="11">
        <f>COUNTIF(D128:D147,"workaround")</f>
        <v>0</v>
      </c>
      <c r="E150" s="11">
        <f>COUNTIF(E128:E147,"workaround")</f>
        <v>0</v>
      </c>
    </row>
    <row r="151" spans="1:5" x14ac:dyDescent="0.25">
      <c r="A151" s="2" t="s">
        <v>7</v>
      </c>
      <c r="B151" s="12">
        <f>COUNTIF(B128:B147,"Fail")</f>
        <v>0</v>
      </c>
      <c r="C151" s="12">
        <f>COUNTIF(C128:C147,"Fail")</f>
        <v>1</v>
      </c>
      <c r="D151" s="12">
        <f>COUNTIF(D128:D147,"Fail")</f>
        <v>1</v>
      </c>
      <c r="E151" s="12">
        <f>COUNTIF(E128:E147,"Fail")</f>
        <v>5</v>
      </c>
    </row>
    <row r="152" spans="1:5" x14ac:dyDescent="0.25">
      <c r="A152" s="2" t="s">
        <v>145</v>
      </c>
      <c r="B152" s="2">
        <f>COUNT(B128:B147,"Untested")</f>
        <v>0</v>
      </c>
      <c r="C152" s="2">
        <f>COUNT(C128:C147,"Untested")</f>
        <v>0</v>
      </c>
      <c r="D152" s="2">
        <f>COUNT(D128:D147,"Untested")</f>
        <v>0</v>
      </c>
      <c r="E152" s="2">
        <f>COUNT(E128:E147,"Untested")</f>
        <v>0</v>
      </c>
    </row>
    <row r="153" spans="1:5" x14ac:dyDescent="0.25">
      <c r="A153" s="2" t="s">
        <v>139</v>
      </c>
      <c r="B153" s="2">
        <f>B148+B151+B150+B152+B149</f>
        <v>20</v>
      </c>
      <c r="C153" s="2">
        <f>C148+C151+C150+C152+C149</f>
        <v>20</v>
      </c>
      <c r="D153" s="2">
        <f>D148+D151+D150+D152+D149</f>
        <v>20</v>
      </c>
      <c r="E153" s="2">
        <f>E148+E151+E150+E152+E149</f>
        <v>20</v>
      </c>
    </row>
    <row r="154" spans="1:5" ht="15.75" thickBot="1" x14ac:dyDescent="0.3">
      <c r="A154" s="18" t="s">
        <v>8</v>
      </c>
      <c r="B154" s="6">
        <f>IF(B$153=0, 0, (B$148+B$149)/B$153)</f>
        <v>1</v>
      </c>
      <c r="C154" s="6">
        <f>IF(C$153=0, 0, (C$148+C$149)/C$153)</f>
        <v>0.95</v>
      </c>
      <c r="D154" s="6">
        <f>IF(D$153=0, 0, (D$148+D$149)/D$153)</f>
        <v>0.95</v>
      </c>
      <c r="E154" s="6">
        <f>IF(E$153=0, 0, (E$148+E$149)/E$153)</f>
        <v>0.75</v>
      </c>
    </row>
    <row r="155" spans="1:5" ht="15.75" thickBot="1" x14ac:dyDescent="0.3">
      <c r="A155" s="14"/>
      <c r="B155" s="14"/>
      <c r="C155" s="14"/>
      <c r="D155" s="14"/>
      <c r="E155" s="14"/>
    </row>
    <row r="156" spans="1:5" x14ac:dyDescent="0.25">
      <c r="A156" s="15" t="s">
        <v>12</v>
      </c>
      <c r="B156" s="55" t="s">
        <v>5</v>
      </c>
      <c r="C156" s="56" t="s">
        <v>151</v>
      </c>
      <c r="D156" s="56" t="s">
        <v>188</v>
      </c>
      <c r="E156" s="3" t="s">
        <v>186</v>
      </c>
    </row>
    <row r="157" spans="1:5" x14ac:dyDescent="0.25">
      <c r="A157" s="2" t="s">
        <v>292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291</v>
      </c>
      <c r="B158" s="4" t="s">
        <v>6</v>
      </c>
      <c r="C158" s="8" t="s">
        <v>7</v>
      </c>
      <c r="D158" s="4" t="s">
        <v>6</v>
      </c>
      <c r="E158" s="8" t="s">
        <v>7</v>
      </c>
    </row>
    <row r="159" spans="1:5" x14ac:dyDescent="0.25">
      <c r="A159" s="2" t="s">
        <v>290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287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281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280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278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" t="s">
        <v>307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239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15" t="s">
        <v>238</v>
      </c>
      <c r="B168" s="21" t="s">
        <v>6</v>
      </c>
      <c r="C168" s="21" t="s">
        <v>6</v>
      </c>
      <c r="D168" s="21" t="s">
        <v>6</v>
      </c>
      <c r="E168" s="21" t="s">
        <v>6</v>
      </c>
    </row>
    <row r="169" spans="1:5" x14ac:dyDescent="0.25">
      <c r="A169" s="2" t="s">
        <v>6</v>
      </c>
      <c r="B169" s="10">
        <f>COUNTIF(B157:B168,"pass")</f>
        <v>12</v>
      </c>
      <c r="C169" s="10">
        <f>COUNTIF(C157:C168,"pass")</f>
        <v>11</v>
      </c>
      <c r="D169" s="10">
        <f>COUNTIF(D157:D168,"pass")</f>
        <v>12</v>
      </c>
      <c r="E169" s="10">
        <f>COUNTIF(E157:E168,"pass")</f>
        <v>11</v>
      </c>
    </row>
    <row r="170" spans="1:5" x14ac:dyDescent="0.25">
      <c r="A170" s="2" t="s">
        <v>143</v>
      </c>
      <c r="B170" s="5">
        <f>COUNTIF(B157:B168,"Ok")</f>
        <v>0</v>
      </c>
      <c r="C170" s="5">
        <f>COUNTIF(C157:C168,"Ok")</f>
        <v>0</v>
      </c>
      <c r="D170" s="5">
        <f>COUNTIF(D157:D168,"Ok")</f>
        <v>0</v>
      </c>
      <c r="E170" s="5">
        <f>COUNTIF(E157:E168,"Ok")</f>
        <v>0</v>
      </c>
    </row>
    <row r="171" spans="1:5" x14ac:dyDescent="0.25">
      <c r="A171" s="2" t="s">
        <v>140</v>
      </c>
      <c r="B171" s="11">
        <f>COUNTIF(B157:B168,"workaround")</f>
        <v>0</v>
      </c>
      <c r="C171" s="11">
        <f>COUNTIF(C157:C168,"workaround")</f>
        <v>0</v>
      </c>
      <c r="D171" s="11">
        <f>COUNTIF(D157:D168,"workaround")</f>
        <v>0</v>
      </c>
      <c r="E171" s="11">
        <f>COUNTIF(E157:E168,"workaround")</f>
        <v>0</v>
      </c>
    </row>
    <row r="172" spans="1:5" x14ac:dyDescent="0.25">
      <c r="A172" s="2" t="s">
        <v>7</v>
      </c>
      <c r="B172" s="12">
        <f>COUNTIF(B157:B168,"Fail")</f>
        <v>0</v>
      </c>
      <c r="C172" s="12">
        <f>COUNTIF(C157:C168,"Fail")</f>
        <v>1</v>
      </c>
      <c r="D172" s="12">
        <f>COUNTIF(D157:D168,"Fail")</f>
        <v>0</v>
      </c>
      <c r="E172" s="12">
        <f>COUNTIF(E157:E168,"Fail")</f>
        <v>1</v>
      </c>
    </row>
    <row r="173" spans="1:5" x14ac:dyDescent="0.25">
      <c r="A173" s="2" t="s">
        <v>145</v>
      </c>
      <c r="B173" s="2">
        <f>COUNT(B157:B168,"Untested")</f>
        <v>0</v>
      </c>
      <c r="C173" s="2">
        <f>COUNT(C157:C168,"Untested")</f>
        <v>0</v>
      </c>
      <c r="D173" s="2">
        <f>COUNT(D157:D168,"Untested")</f>
        <v>0</v>
      </c>
      <c r="E173" s="2">
        <f>COUNT(E157:E168,"Untested")</f>
        <v>0</v>
      </c>
    </row>
    <row r="174" spans="1:5" x14ac:dyDescent="0.25">
      <c r="A174" s="2" t="s">
        <v>139</v>
      </c>
      <c r="B174" s="2">
        <f>B169+B172+B171+B173+B170</f>
        <v>12</v>
      </c>
      <c r="C174" s="2">
        <f>C169+C172+C171+C173+C170</f>
        <v>12</v>
      </c>
      <c r="D174" s="2">
        <f>D169+D172+D171+D173+D170</f>
        <v>12</v>
      </c>
      <c r="E174" s="2">
        <f>E169+E172+E171+E173+E170</f>
        <v>12</v>
      </c>
    </row>
    <row r="175" spans="1:5" ht="15.75" thickBot="1" x14ac:dyDescent="0.3">
      <c r="A175" s="18" t="s">
        <v>8</v>
      </c>
      <c r="B175" s="6">
        <f>IF(B$174=0, 0, (B$169+B$170)/B$174)</f>
        <v>1</v>
      </c>
      <c r="C175" s="6">
        <f>IF(C$174=0, 0, (C$169+C$170)/C$174)</f>
        <v>0.91666666666666663</v>
      </c>
      <c r="D175" s="6">
        <f>IF(D$174=0, 0, (D$169+D$170)/D$174)</f>
        <v>1</v>
      </c>
      <c r="E175" s="6">
        <f>IF(E$174=0, 0, (E$169+E$170)/E$174)</f>
        <v>0.91666666666666663</v>
      </c>
    </row>
    <row r="176" spans="1:5" ht="15.75" thickBot="1" x14ac:dyDescent="0.3">
      <c r="A176" s="13"/>
      <c r="B176" s="16"/>
      <c r="C176" s="13"/>
      <c r="D176" s="13"/>
      <c r="E176" s="13"/>
    </row>
    <row r="177" spans="1:5" x14ac:dyDescent="0.25">
      <c r="A177" s="15" t="s">
        <v>176</v>
      </c>
      <c r="B177" s="55" t="s">
        <v>5</v>
      </c>
      <c r="C177" s="56" t="s">
        <v>151</v>
      </c>
      <c r="D177" s="56" t="s">
        <v>188</v>
      </c>
      <c r="E177" s="3" t="s">
        <v>186</v>
      </c>
    </row>
    <row r="178" spans="1:5" x14ac:dyDescent="0.25">
      <c r="A178" s="2" t="s">
        <v>219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260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289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288</v>
      </c>
      <c r="B181" s="4" t="s">
        <v>6</v>
      </c>
      <c r="C181" s="8" t="s">
        <v>7</v>
      </c>
      <c r="D181" s="4" t="s">
        <v>6</v>
      </c>
      <c r="E181" s="4" t="s">
        <v>6</v>
      </c>
    </row>
    <row r="182" spans="1:5" x14ac:dyDescent="0.25">
      <c r="A182" s="23" t="s">
        <v>259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3" t="s">
        <v>258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286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347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348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3" t="s">
        <v>207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3" t="s">
        <v>224</v>
      </c>
      <c r="B188" s="4" t="s">
        <v>6</v>
      </c>
      <c r="C188" s="4" t="s">
        <v>6</v>
      </c>
      <c r="D188" s="4" t="s">
        <v>6</v>
      </c>
      <c r="E188" s="4" t="s">
        <v>6</v>
      </c>
    </row>
    <row r="189" spans="1:5" x14ac:dyDescent="0.25">
      <c r="A189" s="2" t="s">
        <v>265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3" t="s">
        <v>257</v>
      </c>
      <c r="B190" s="4" t="s">
        <v>6</v>
      </c>
      <c r="C190" s="8" t="s">
        <v>7</v>
      </c>
      <c r="D190" s="4" t="s">
        <v>6</v>
      </c>
      <c r="E190" s="4" t="s">
        <v>6</v>
      </c>
    </row>
    <row r="191" spans="1:5" x14ac:dyDescent="0.25">
      <c r="A191" s="23" t="s">
        <v>256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266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285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267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284</v>
      </c>
      <c r="B195" s="4" t="s">
        <v>6</v>
      </c>
      <c r="C195" s="8" t="s">
        <v>7</v>
      </c>
      <c r="D195" s="8" t="s">
        <v>7</v>
      </c>
      <c r="E195" s="8" t="s">
        <v>7</v>
      </c>
    </row>
    <row r="196" spans="1:5" x14ac:dyDescent="0.25">
      <c r="A196" s="2" t="s">
        <v>264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268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255</v>
      </c>
      <c r="B198" s="4" t="s">
        <v>6</v>
      </c>
      <c r="C198" s="8" t="s">
        <v>7</v>
      </c>
      <c r="D198" s="4" t="s">
        <v>6</v>
      </c>
      <c r="E198" s="8" t="s">
        <v>7</v>
      </c>
    </row>
    <row r="199" spans="1:5" x14ac:dyDescent="0.25">
      <c r="A199" s="2" t="s">
        <v>277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254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3" t="s">
        <v>350</v>
      </c>
      <c r="B201" s="8" t="s">
        <v>7</v>
      </c>
      <c r="C201" s="4" t="s">
        <v>6</v>
      </c>
      <c r="D201" s="8" t="s">
        <v>7</v>
      </c>
      <c r="E201" s="8" t="s">
        <v>7</v>
      </c>
    </row>
    <row r="202" spans="1:5" x14ac:dyDescent="0.25">
      <c r="A202" s="23" t="s">
        <v>252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351</v>
      </c>
      <c r="B204" s="8" t="s">
        <v>7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252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251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250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248</v>
      </c>
      <c r="B208" s="8" t="s">
        <v>7</v>
      </c>
      <c r="C208" s="8" t="s">
        <v>7</v>
      </c>
      <c r="D208" s="4" t="s">
        <v>6</v>
      </c>
      <c r="E208" s="4" t="s">
        <v>6</v>
      </c>
    </row>
    <row r="209" spans="1:5" x14ac:dyDescent="0.25">
      <c r="A209" s="2" t="s">
        <v>249</v>
      </c>
      <c r="B209" s="35" t="s">
        <v>144</v>
      </c>
      <c r="C209" s="4" t="s">
        <v>6</v>
      </c>
      <c r="D209" s="4" t="s">
        <v>6</v>
      </c>
      <c r="E209" s="4" t="s">
        <v>6</v>
      </c>
    </row>
    <row r="210" spans="1:5" x14ac:dyDescent="0.25">
      <c r="A210" s="23" t="s">
        <v>248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3" t="s">
        <v>337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3" t="s">
        <v>349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247</v>
      </c>
      <c r="B213" s="4" t="s">
        <v>6</v>
      </c>
      <c r="C213" s="8" t="s">
        <v>7</v>
      </c>
      <c r="D213" s="4" t="s">
        <v>6</v>
      </c>
      <c r="E213" s="4" t="s">
        <v>6</v>
      </c>
    </row>
    <row r="214" spans="1:5" x14ac:dyDescent="0.25">
      <c r="A214" s="2" t="s">
        <v>246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270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269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3" t="s">
        <v>245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244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215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243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234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342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293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242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241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310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2" t="s">
        <v>235</v>
      </c>
      <c r="B227" s="4" t="s">
        <v>6</v>
      </c>
      <c r="C227" s="4" t="s">
        <v>6</v>
      </c>
      <c r="D227" s="4" t="s">
        <v>6</v>
      </c>
      <c r="E227" s="4" t="s">
        <v>6</v>
      </c>
    </row>
    <row r="228" spans="1:5" x14ac:dyDescent="0.25">
      <c r="A228" s="2" t="s">
        <v>240</v>
      </c>
      <c r="B228" s="4" t="s">
        <v>6</v>
      </c>
      <c r="C228" s="4" t="s">
        <v>6</v>
      </c>
      <c r="D228" s="4" t="s">
        <v>6</v>
      </c>
      <c r="E228" s="4" t="s">
        <v>6</v>
      </c>
    </row>
    <row r="229" spans="1:5" x14ac:dyDescent="0.25">
      <c r="A229" s="2" t="s">
        <v>308</v>
      </c>
      <c r="B229" s="4" t="s">
        <v>6</v>
      </c>
      <c r="C229" s="4" t="s">
        <v>6</v>
      </c>
      <c r="D229" s="4" t="s">
        <v>6</v>
      </c>
      <c r="E229" s="4" t="s">
        <v>6</v>
      </c>
    </row>
    <row r="230" spans="1:5" x14ac:dyDescent="0.25">
      <c r="A230" s="15" t="s">
        <v>309</v>
      </c>
      <c r="B230" s="21" t="s">
        <v>6</v>
      </c>
      <c r="C230" s="21" t="s">
        <v>6</v>
      </c>
      <c r="D230" s="21" t="s">
        <v>6</v>
      </c>
      <c r="E230" s="21" t="s">
        <v>6</v>
      </c>
    </row>
    <row r="231" spans="1:5" x14ac:dyDescent="0.25">
      <c r="A231" s="2" t="s">
        <v>6</v>
      </c>
      <c r="B231" s="10">
        <f>COUNTIF(B$178:B$230,"pass")</f>
        <v>49</v>
      </c>
      <c r="C231" s="10">
        <f>COUNTIF(C$178:C$230,"pass")</f>
        <v>46</v>
      </c>
      <c r="D231" s="10">
        <f>COUNTIF(D$178:D$230,"pass")</f>
        <v>51</v>
      </c>
      <c r="E231" s="10">
        <f>COUNTIF(E$179:E$230,"pass")</f>
        <v>48</v>
      </c>
    </row>
    <row r="232" spans="1:5" x14ac:dyDescent="0.25">
      <c r="A232" s="2" t="s">
        <v>143</v>
      </c>
      <c r="B232" s="5">
        <f>COUNTIF(B$178:B$230,"Ok")</f>
        <v>1</v>
      </c>
      <c r="C232" s="5">
        <f>COUNTIF(C$178:C$230,"Ok")</f>
        <v>0</v>
      </c>
      <c r="D232" s="5">
        <f>COUNTIF(D$178:D$230,"Ok")</f>
        <v>0</v>
      </c>
      <c r="E232" s="5">
        <f>COUNTIF(E$179:E$230,"Ok")</f>
        <v>0</v>
      </c>
    </row>
    <row r="233" spans="1:5" x14ac:dyDescent="0.25">
      <c r="A233" s="2" t="s">
        <v>140</v>
      </c>
      <c r="B233" s="11">
        <f>COUNTIF(B$178:B$230,"workaround")</f>
        <v>0</v>
      </c>
      <c r="C233" s="11">
        <f>COUNTIF(C$178:C$230,"workaround")</f>
        <v>0</v>
      </c>
      <c r="D233" s="11">
        <f>COUNTIF(D$178:D$230,"workaround")</f>
        <v>0</v>
      </c>
      <c r="E233" s="11">
        <f>COUNTIF(E$179:E$230,"workaround")</f>
        <v>0</v>
      </c>
    </row>
    <row r="234" spans="1:5" x14ac:dyDescent="0.25">
      <c r="A234" s="2" t="s">
        <v>7</v>
      </c>
      <c r="B234" s="12">
        <f>COUNTIF(B178:B230,"Fail")</f>
        <v>3</v>
      </c>
      <c r="C234" s="12">
        <f>COUNTIF(C178:C230,"Fail")</f>
        <v>7</v>
      </c>
      <c r="D234" s="12">
        <f>COUNTIF(D178:D230,"Fail")</f>
        <v>2</v>
      </c>
      <c r="E234" s="12">
        <f>COUNTIF(E179:E230,"Fail")</f>
        <v>4</v>
      </c>
    </row>
    <row r="235" spans="1:5" x14ac:dyDescent="0.25">
      <c r="A235" s="2" t="s">
        <v>145</v>
      </c>
      <c r="B235" s="2">
        <f>COUNT(B$182:B$217,"Untested")</f>
        <v>0</v>
      </c>
      <c r="C235" s="2">
        <f>COUNT(C$182:C$217,"Untested")</f>
        <v>0</v>
      </c>
      <c r="D235" s="2">
        <f>COUNT(D$182:D$217,"Untested")</f>
        <v>0</v>
      </c>
      <c r="E235" s="2">
        <f>COUNT(E$182:E$217,"Untested")</f>
        <v>0</v>
      </c>
    </row>
    <row r="236" spans="1:5" x14ac:dyDescent="0.25">
      <c r="A236" s="2" t="s">
        <v>139</v>
      </c>
      <c r="B236" s="2">
        <f>B$231+B$234+B$233+B$235+B$232</f>
        <v>53</v>
      </c>
      <c r="C236" s="2">
        <f>C$231+C$234+C$233+C$235+C$232</f>
        <v>53</v>
      </c>
      <c r="D236" s="2">
        <f>D$231+D$234+D$233+D$235+D$232</f>
        <v>53</v>
      </c>
      <c r="E236" s="2">
        <f>E$231+E$234+E$233+E$235+E$232</f>
        <v>52</v>
      </c>
    </row>
    <row r="237" spans="1:5" ht="15.75" thickBot="1" x14ac:dyDescent="0.3">
      <c r="A237" s="18" t="s">
        <v>8</v>
      </c>
      <c r="B237" s="6">
        <f>IF(B$236=0, 0, (B$231+B$232)/B$236)</f>
        <v>0.94339622641509435</v>
      </c>
      <c r="C237" s="6">
        <f>IF(C$236=0, 0, (C$231+C$232)/C$236)</f>
        <v>0.86792452830188682</v>
      </c>
      <c r="D237" s="6">
        <f>IF(D$236=0, 0, (D$231+D$232)/D$236)</f>
        <v>0.96226415094339623</v>
      </c>
      <c r="E237" s="6">
        <f>IF(E$236=0, 0, (E$231+E$232)/E$236)</f>
        <v>0.92307692307692313</v>
      </c>
    </row>
    <row r="238" spans="1:5" ht="15.75" thickBot="1" x14ac:dyDescent="0.3">
      <c r="A238" s="13"/>
      <c r="B238" s="16"/>
      <c r="C238" s="13"/>
      <c r="D238" s="13"/>
      <c r="E238" s="13"/>
    </row>
    <row r="239" spans="1:5" x14ac:dyDescent="0.25">
      <c r="A239" s="19" t="s">
        <v>146</v>
      </c>
      <c r="B239" s="55" t="s">
        <v>5</v>
      </c>
      <c r="C239" s="56" t="s">
        <v>151</v>
      </c>
      <c r="D239" s="56" t="s">
        <v>188</v>
      </c>
      <c r="E239" s="3" t="s">
        <v>186</v>
      </c>
    </row>
    <row r="240" spans="1:5" x14ac:dyDescent="0.25">
      <c r="A240" s="2" t="s">
        <v>354</v>
      </c>
      <c r="B240" s="2"/>
      <c r="C240" s="4" t="s">
        <v>6</v>
      </c>
      <c r="D240" s="2"/>
      <c r="E240" s="2"/>
    </row>
    <row r="241" spans="1:5" x14ac:dyDescent="0.25">
      <c r="A241" s="2" t="s">
        <v>204</v>
      </c>
      <c r="B241" s="4" t="s">
        <v>6</v>
      </c>
      <c r="C241" s="4" t="s">
        <v>6</v>
      </c>
      <c r="D241" s="2"/>
      <c r="E241" s="2"/>
    </row>
    <row r="242" spans="1:5" x14ac:dyDescent="0.25">
      <c r="A242" s="2" t="s">
        <v>196</v>
      </c>
      <c r="B242" s="2"/>
      <c r="C242" s="4" t="s">
        <v>6</v>
      </c>
      <c r="D242" s="2"/>
      <c r="E242" s="2"/>
    </row>
    <row r="243" spans="1:5" x14ac:dyDescent="0.25">
      <c r="A243" s="2" t="s">
        <v>197</v>
      </c>
      <c r="B243" s="2"/>
      <c r="C243" s="4" t="s">
        <v>6</v>
      </c>
      <c r="D243" s="2"/>
      <c r="E243" s="2"/>
    </row>
    <row r="244" spans="1:5" x14ac:dyDescent="0.25">
      <c r="A244" s="2" t="s">
        <v>198</v>
      </c>
      <c r="B244" s="2"/>
      <c r="C244" s="4" t="s">
        <v>6</v>
      </c>
      <c r="D244" s="2"/>
      <c r="E244" s="2"/>
    </row>
    <row r="245" spans="1:5" x14ac:dyDescent="0.25">
      <c r="A245" s="2" t="s">
        <v>199</v>
      </c>
      <c r="B245" s="4" t="s">
        <v>6</v>
      </c>
      <c r="C245" s="2"/>
      <c r="D245" s="2"/>
      <c r="E245" s="2"/>
    </row>
    <row r="246" spans="1:5" x14ac:dyDescent="0.25">
      <c r="A246" s="2" t="s">
        <v>272</v>
      </c>
      <c r="B246" s="2"/>
      <c r="C246" s="4" t="s">
        <v>6</v>
      </c>
      <c r="D246" s="2"/>
      <c r="E246" s="2"/>
    </row>
    <row r="247" spans="1:5" x14ac:dyDescent="0.25">
      <c r="A247" s="2" t="s">
        <v>200</v>
      </c>
      <c r="B247" s="4" t="s">
        <v>6</v>
      </c>
      <c r="C247" s="4" t="s">
        <v>6</v>
      </c>
      <c r="D247" s="8" t="s">
        <v>7</v>
      </c>
      <c r="E247" s="2"/>
    </row>
    <row r="248" spans="1:5" x14ac:dyDescent="0.25">
      <c r="A248" s="2" t="s">
        <v>201</v>
      </c>
      <c r="B248" s="4" t="s">
        <v>6</v>
      </c>
      <c r="C248" s="2"/>
      <c r="D248" s="2"/>
      <c r="E248" s="2"/>
    </row>
    <row r="249" spans="1:5" x14ac:dyDescent="0.25">
      <c r="A249" s="2" t="s">
        <v>271</v>
      </c>
      <c r="B249" s="2"/>
      <c r="C249" s="4" t="s">
        <v>6</v>
      </c>
      <c r="D249" s="2"/>
      <c r="E249" s="2"/>
    </row>
    <row r="250" spans="1:5" x14ac:dyDescent="0.25">
      <c r="A250" s="2" t="s">
        <v>202</v>
      </c>
      <c r="B250" s="4" t="s">
        <v>6</v>
      </c>
      <c r="C250" s="2"/>
      <c r="D250" s="2"/>
      <c r="E250" s="2"/>
    </row>
    <row r="251" spans="1:5" x14ac:dyDescent="0.25">
      <c r="A251" s="2" t="s">
        <v>203</v>
      </c>
      <c r="B251" s="2"/>
      <c r="C251" s="4" t="s">
        <v>6</v>
      </c>
      <c r="D251" s="2"/>
      <c r="E251" s="2"/>
    </row>
    <row r="252" spans="1:5" x14ac:dyDescent="0.25">
      <c r="A252" s="2" t="s">
        <v>197</v>
      </c>
      <c r="B252" s="2"/>
      <c r="C252" s="4" t="s">
        <v>6</v>
      </c>
      <c r="D252" s="2"/>
      <c r="E252" s="2"/>
    </row>
    <row r="253" spans="1:5" x14ac:dyDescent="0.25">
      <c r="A253" s="2" t="s">
        <v>196</v>
      </c>
      <c r="B253" s="2"/>
      <c r="C253" s="4" t="s">
        <v>6</v>
      </c>
      <c r="D253" s="2"/>
      <c r="E253" s="2"/>
    </row>
    <row r="254" spans="1:5" x14ac:dyDescent="0.25">
      <c r="A254" s="23" t="s">
        <v>195</v>
      </c>
      <c r="B254" s="4" t="s">
        <v>6</v>
      </c>
      <c r="C254" s="2"/>
      <c r="D254" s="2"/>
      <c r="E254" s="2"/>
    </row>
    <row r="255" spans="1:5" x14ac:dyDescent="0.25">
      <c r="A255" s="2" t="s">
        <v>353</v>
      </c>
      <c r="B255" s="4" t="s">
        <v>6</v>
      </c>
      <c r="C255" s="4" t="s">
        <v>6</v>
      </c>
      <c r="D255" s="4" t="s">
        <v>6</v>
      </c>
      <c r="E255" s="2"/>
    </row>
    <row r="256" spans="1:5" x14ac:dyDescent="0.25">
      <c r="A256" s="2" t="s">
        <v>273</v>
      </c>
      <c r="B256" s="4" t="s">
        <v>6</v>
      </c>
      <c r="C256" s="4" t="s">
        <v>6</v>
      </c>
      <c r="D256" s="2"/>
      <c r="E256" s="2"/>
    </row>
    <row r="257" spans="1:6" x14ac:dyDescent="0.25">
      <c r="A257" s="2" t="s">
        <v>352</v>
      </c>
      <c r="B257" s="4" t="s">
        <v>6</v>
      </c>
      <c r="C257" s="4" t="s">
        <v>6</v>
      </c>
      <c r="D257" s="4" t="s">
        <v>6</v>
      </c>
      <c r="E257" s="2"/>
    </row>
    <row r="258" spans="1:6" x14ac:dyDescent="0.25">
      <c r="A258" s="58" t="s">
        <v>6</v>
      </c>
      <c r="B258" s="59">
        <f>COUNTIF(B240:B257,"pass")</f>
        <v>9</v>
      </c>
      <c r="C258" s="59">
        <f t="shared" ref="C258:E258" si="3">COUNTIF(C240:C257,"pass")</f>
        <v>14</v>
      </c>
      <c r="D258" s="59">
        <f t="shared" si="3"/>
        <v>2</v>
      </c>
      <c r="E258" s="59">
        <f t="shared" si="3"/>
        <v>0</v>
      </c>
    </row>
    <row r="259" spans="1:6" x14ac:dyDescent="0.25">
      <c r="A259" s="2" t="s">
        <v>143</v>
      </c>
      <c r="B259" s="5">
        <f>COUNTIF(B240:B257,"Ok")</f>
        <v>0</v>
      </c>
      <c r="C259" s="5">
        <f t="shared" ref="C259:E259" si="4">COUNTIF(C240:C257,"Ok")</f>
        <v>0</v>
      </c>
      <c r="D259" s="5">
        <f t="shared" si="4"/>
        <v>0</v>
      </c>
      <c r="E259" s="5">
        <f t="shared" si="4"/>
        <v>0</v>
      </c>
    </row>
    <row r="260" spans="1:6" x14ac:dyDescent="0.25">
      <c r="A260" s="2" t="s">
        <v>140</v>
      </c>
      <c r="B260" s="11">
        <f>COUNTIF(B240:B257,"workaround")</f>
        <v>0</v>
      </c>
      <c r="C260" s="11">
        <f>COUNTIF(C242:C256,"workaround")</f>
        <v>0</v>
      </c>
      <c r="D260" s="11">
        <f>COUNTIF(D242:D256,"workaround")</f>
        <v>0</v>
      </c>
      <c r="E260" s="11">
        <f>COUNTIF(E242:E256,"workaround")</f>
        <v>0</v>
      </c>
    </row>
    <row r="261" spans="1:6" x14ac:dyDescent="0.25">
      <c r="A261" s="2" t="s">
        <v>7</v>
      </c>
      <c r="B261" s="12">
        <f>COUNTIF(B240:B257,"Fail")</f>
        <v>0</v>
      </c>
      <c r="C261" s="12">
        <f t="shared" ref="C261:E261" si="5">COUNTIF(C240:C257,"Fail")</f>
        <v>0</v>
      </c>
      <c r="D261" s="12">
        <f t="shared" si="5"/>
        <v>1</v>
      </c>
      <c r="E261" s="12">
        <f t="shared" si="5"/>
        <v>0</v>
      </c>
    </row>
    <row r="262" spans="1:6" x14ac:dyDescent="0.25">
      <c r="A262" s="2" t="s">
        <v>145</v>
      </c>
      <c r="B262" s="2">
        <f>COUNT(B240:B257,"Untested")</f>
        <v>0</v>
      </c>
      <c r="C262" s="2">
        <f t="shared" ref="C262:E262" si="6">COUNT(C240:C257,"Untested")</f>
        <v>0</v>
      </c>
      <c r="D262" s="2">
        <f t="shared" si="6"/>
        <v>0</v>
      </c>
      <c r="E262" s="2">
        <f t="shared" si="6"/>
        <v>0</v>
      </c>
    </row>
    <row r="263" spans="1:6" x14ac:dyDescent="0.25">
      <c r="A263" s="2" t="s">
        <v>139</v>
      </c>
      <c r="B263" s="2">
        <f>B258+B261+B260+B262+B259</f>
        <v>9</v>
      </c>
      <c r="C263" s="2">
        <f>C258+C261+C260+C262+C259</f>
        <v>14</v>
      </c>
      <c r="D263" s="2">
        <f>D258+D261+D260+D262+D259</f>
        <v>3</v>
      </c>
      <c r="E263" s="2">
        <f>E258+E261+E260+E262+E259</f>
        <v>0</v>
      </c>
    </row>
    <row r="264" spans="1:6" ht="15.75" thickBot="1" x14ac:dyDescent="0.3">
      <c r="A264" s="18" t="s">
        <v>8</v>
      </c>
      <c r="B264" s="6">
        <f>IF(B$263=0, 0, (B$258+B$259)/B$263)</f>
        <v>1</v>
      </c>
      <c r="C264" s="6">
        <f>IF(C$263=0, 0, (C$258+C$259)/C$263)</f>
        <v>1</v>
      </c>
      <c r="D264" s="6">
        <f>IF(D$263=0, 0, (D$258+D$259)/D$263)</f>
        <v>0.66666666666666663</v>
      </c>
      <c r="E264" s="6">
        <f>IF(E$263=0, 0, (E$258+E$259)/E$263)</f>
        <v>0</v>
      </c>
    </row>
    <row r="265" spans="1:6" ht="15.75" thickBot="1" x14ac:dyDescent="0.3">
      <c r="A265" s="13"/>
      <c r="B265" s="13"/>
      <c r="C265" s="13"/>
      <c r="D265" s="13"/>
      <c r="E265" s="13"/>
    </row>
    <row r="266" spans="1:6" x14ac:dyDescent="0.25">
      <c r="A266" s="15" t="s">
        <v>345</v>
      </c>
      <c r="B266" s="15"/>
      <c r="C266" s="15"/>
      <c r="D266" s="15"/>
      <c r="E266" s="15"/>
    </row>
    <row r="267" spans="1:6" x14ac:dyDescent="0.25">
      <c r="A267" s="28" t="s">
        <v>346</v>
      </c>
      <c r="B267" s="29" t="s">
        <v>6</v>
      </c>
      <c r="C267" s="28"/>
      <c r="D267" s="29" t="s">
        <v>6</v>
      </c>
      <c r="E267" s="28"/>
    </row>
    <row r="268" spans="1:6" x14ac:dyDescent="0.25">
      <c r="A268" s="2" t="s">
        <v>6</v>
      </c>
      <c r="B268" s="10">
        <f>COUNTIF(B267,"pass")</f>
        <v>1</v>
      </c>
      <c r="C268" s="10">
        <f>COUNTIF(C267,"pass")</f>
        <v>0</v>
      </c>
      <c r="D268" s="10">
        <f>COUNTIF(D267,"pass")</f>
        <v>1</v>
      </c>
      <c r="E268" s="10">
        <f>COUNTIF(E267,"pass")</f>
        <v>0</v>
      </c>
    </row>
    <row r="269" spans="1:6" x14ac:dyDescent="0.25">
      <c r="A269" s="2" t="s">
        <v>143</v>
      </c>
      <c r="B269" s="5">
        <f>COUNTIF(B267,"Ok")</f>
        <v>0</v>
      </c>
      <c r="C269" s="5">
        <f>COUNTIF(C267,"Ok")</f>
        <v>0</v>
      </c>
      <c r="D269" s="5">
        <f>COUNTIF(D267,"Ok")</f>
        <v>0</v>
      </c>
      <c r="E269" s="5">
        <f>COUNTIF(E267,"Ok")</f>
        <v>0</v>
      </c>
    </row>
    <row r="270" spans="1:6" s="2" customFormat="1" x14ac:dyDescent="0.25">
      <c r="A270" s="2" t="s">
        <v>140</v>
      </c>
      <c r="B270" s="11">
        <f>COUNTIF(B267,"workaround")</f>
        <v>0</v>
      </c>
      <c r="C270" s="11">
        <f>COUNTIF(C267,"workaround")</f>
        <v>0</v>
      </c>
      <c r="D270" s="11">
        <f>COUNTIF(D267,"workaround")</f>
        <v>0</v>
      </c>
      <c r="E270" s="11">
        <f>COUNTIF(E267,"workaround")</f>
        <v>0</v>
      </c>
      <c r="F270" s="1"/>
    </row>
    <row r="271" spans="1:6" x14ac:dyDescent="0.25">
      <c r="A271" s="2" t="s">
        <v>7</v>
      </c>
      <c r="B271" s="12">
        <f>COUNTIF(B267,"Fail")</f>
        <v>0</v>
      </c>
      <c r="C271" s="12">
        <f>COUNTIF(C267,"Fail")</f>
        <v>0</v>
      </c>
      <c r="D271" s="12">
        <f>COUNTIF(D267,"Fail")</f>
        <v>0</v>
      </c>
      <c r="E271" s="12">
        <f>COUNTIF(E267,"Fail")</f>
        <v>0</v>
      </c>
    </row>
    <row r="272" spans="1:6" x14ac:dyDescent="0.25">
      <c r="A272" s="2" t="s">
        <v>145</v>
      </c>
      <c r="B272" s="2">
        <f>COUNT(B267,"Untested")</f>
        <v>0</v>
      </c>
      <c r="C272" s="2">
        <f>COUNT(C267,"Untested")</f>
        <v>0</v>
      </c>
      <c r="D272" s="2">
        <f>COUNT(D267,"Untested")</f>
        <v>0</v>
      </c>
      <c r="E272" s="2">
        <f>COUNT(E267,"Untested")</f>
        <v>0</v>
      </c>
    </row>
    <row r="273" spans="1:6" x14ac:dyDescent="0.25">
      <c r="A273" s="2" t="s">
        <v>139</v>
      </c>
      <c r="B273" s="2">
        <f>B268+B271+B270+B272+B269</f>
        <v>1</v>
      </c>
      <c r="C273" s="2">
        <f>C268+C271+C270+C272+C269</f>
        <v>0</v>
      </c>
      <c r="D273" s="2">
        <f>D268+D271+D270+D272+D269</f>
        <v>1</v>
      </c>
      <c r="E273" s="2">
        <f>E268+E271+E270+E272+E269</f>
        <v>0</v>
      </c>
    </row>
    <row r="274" spans="1:6" ht="15.75" thickBot="1" x14ac:dyDescent="0.3">
      <c r="A274" s="18" t="s">
        <v>8</v>
      </c>
      <c r="B274" s="6">
        <f>IF(B$283=0, 0, (B$278+B$279)/B$283)</f>
        <v>1</v>
      </c>
      <c r="C274" s="6">
        <f>IF(C$283=0, 0, (C$278+C$279)/C$283)</f>
        <v>0</v>
      </c>
      <c r="D274" s="6">
        <f>IF(D$283=0, 0, (D$278+D$279)/D$283)</f>
        <v>1</v>
      </c>
      <c r="E274" s="6">
        <f>IF(E$283=0, 0, (E$278+E$279)/E$283)</f>
        <v>0</v>
      </c>
      <c r="F274" s="2"/>
    </row>
    <row r="275" spans="1:6" ht="15.75" thickBot="1" x14ac:dyDescent="0.3">
      <c r="A275" s="13"/>
      <c r="B275" s="13"/>
      <c r="C275" s="13"/>
      <c r="D275" s="13"/>
      <c r="E275" s="13"/>
    </row>
    <row r="276" spans="1:6" x14ac:dyDescent="0.25">
      <c r="A276" s="15" t="s">
        <v>10</v>
      </c>
      <c r="B276" s="15"/>
      <c r="C276" s="15"/>
      <c r="D276" s="15"/>
      <c r="E276" s="15"/>
    </row>
    <row r="277" spans="1:6" x14ac:dyDescent="0.25">
      <c r="A277" s="28" t="s">
        <v>11</v>
      </c>
      <c r="B277" s="29" t="s">
        <v>6</v>
      </c>
      <c r="C277" s="28"/>
      <c r="D277" s="29" t="s">
        <v>6</v>
      </c>
      <c r="E277" s="28"/>
    </row>
    <row r="278" spans="1:6" x14ac:dyDescent="0.25">
      <c r="A278" s="2" t="s">
        <v>6</v>
      </c>
      <c r="B278" s="10">
        <f>COUNTIF(B277,"pass")</f>
        <v>1</v>
      </c>
      <c r="C278" s="10">
        <f>COUNTIF(C277,"pass")</f>
        <v>0</v>
      </c>
      <c r="D278" s="10">
        <f>COUNTIF(D277,"pass")</f>
        <v>1</v>
      </c>
      <c r="E278" s="10">
        <f>COUNTIF(E277,"pass")</f>
        <v>0</v>
      </c>
    </row>
    <row r="279" spans="1:6" x14ac:dyDescent="0.25">
      <c r="A279" s="2" t="s">
        <v>143</v>
      </c>
      <c r="B279" s="5">
        <f>COUNTIF(B277,"Ok")</f>
        <v>0</v>
      </c>
      <c r="C279" s="5">
        <f>COUNTIF(C277,"Ok")</f>
        <v>0</v>
      </c>
      <c r="D279" s="5">
        <f>COUNTIF(D277,"Ok")</f>
        <v>0</v>
      </c>
      <c r="E279" s="5">
        <f>COUNTIF(E277,"Ok")</f>
        <v>0</v>
      </c>
    </row>
    <row r="280" spans="1:6" s="2" customFormat="1" x14ac:dyDescent="0.25">
      <c r="A280" s="2" t="s">
        <v>140</v>
      </c>
      <c r="B280" s="11">
        <f>COUNTIF(B277,"workaround")</f>
        <v>0</v>
      </c>
      <c r="C280" s="11">
        <f>COUNTIF(C277,"workaround")</f>
        <v>0</v>
      </c>
      <c r="D280" s="11">
        <f>COUNTIF(D277,"workaround")</f>
        <v>0</v>
      </c>
      <c r="E280" s="11">
        <f>COUNTIF(E277,"workaround")</f>
        <v>0</v>
      </c>
      <c r="F280" s="1"/>
    </row>
    <row r="281" spans="1:6" s="2" customFormat="1" x14ac:dyDescent="0.25">
      <c r="A281" s="2" t="s">
        <v>7</v>
      </c>
      <c r="B281" s="12">
        <f>COUNTIF(B277,"Fail")</f>
        <v>0</v>
      </c>
      <c r="C281" s="12">
        <f>COUNTIF(C277,"Fail")</f>
        <v>0</v>
      </c>
      <c r="D281" s="12">
        <f>COUNTIF(D277,"Fail")</f>
        <v>0</v>
      </c>
      <c r="E281" s="12">
        <f>COUNTIF(E277,"Fail")</f>
        <v>0</v>
      </c>
      <c r="F281" s="1"/>
    </row>
    <row r="282" spans="1:6" s="2" customFormat="1" x14ac:dyDescent="0.25">
      <c r="A282" s="2" t="s">
        <v>145</v>
      </c>
      <c r="B282" s="2">
        <f>COUNT(B277,"Untested")</f>
        <v>0</v>
      </c>
      <c r="C282" s="2">
        <f>COUNT(C277,"Untested")</f>
        <v>0</v>
      </c>
      <c r="D282" s="2">
        <f>COUNT(D277,"Untested")</f>
        <v>0</v>
      </c>
      <c r="E282" s="2">
        <f>COUNT(E277,"Untested")</f>
        <v>0</v>
      </c>
      <c r="F282" s="1"/>
    </row>
    <row r="283" spans="1:6" x14ac:dyDescent="0.25">
      <c r="A283" s="2" t="s">
        <v>139</v>
      </c>
      <c r="B283" s="2">
        <f>B278+B281+B280+B282+B279</f>
        <v>1</v>
      </c>
      <c r="C283" s="2">
        <f>C278+C281+C280+C282+C279</f>
        <v>0</v>
      </c>
      <c r="D283" s="2">
        <f>D278+D281+D280+D282+D279</f>
        <v>1</v>
      </c>
      <c r="E283" s="2">
        <f>E278+E281+E280+E282+E279</f>
        <v>0</v>
      </c>
    </row>
    <row r="284" spans="1:6" ht="15.75" thickBot="1" x14ac:dyDescent="0.3">
      <c r="A284" s="18" t="s">
        <v>8</v>
      </c>
      <c r="B284" s="6">
        <f>IF(B$283=0, 0, (B$278+B$279)/B$283)</f>
        <v>1</v>
      </c>
      <c r="C284" s="6">
        <f>IF(C$283=0, 0, (C$278+C$279)/C$283)</f>
        <v>0</v>
      </c>
      <c r="D284" s="6">
        <f>IF(D$283=0, 0, (D$278+D$279)/D$283)</f>
        <v>1</v>
      </c>
      <c r="E284" s="6">
        <f>IF(E$283=0, 0, (E$278+E$279)/E$283)</f>
        <v>0</v>
      </c>
      <c r="F284" s="2"/>
    </row>
    <row r="285" spans="1:6" x14ac:dyDescent="0.25">
      <c r="F285" s="2"/>
    </row>
    <row r="286" spans="1:6" x14ac:dyDescent="0.25">
      <c r="A286" s="2"/>
      <c r="B286" s="20"/>
      <c r="C286" s="20"/>
      <c r="D286" s="20"/>
      <c r="E286" s="20"/>
      <c r="F286" s="2"/>
    </row>
    <row r="287" spans="1:6" x14ac:dyDescent="0.25">
      <c r="A287" s="2"/>
      <c r="B287" s="20"/>
      <c r="C287" s="20"/>
      <c r="D287" s="20"/>
      <c r="E287" s="20"/>
    </row>
    <row r="288" spans="1:6" x14ac:dyDescent="0.25">
      <c r="A288" s="2"/>
      <c r="B288" s="2"/>
      <c r="C288" s="2"/>
      <c r="D288" s="2"/>
      <c r="E288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19" workbookViewId="0">
      <selection activeCell="G46" sqref="G4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390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188</v>
      </c>
      <c r="E4" s="3" t="s">
        <v>186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338</v>
      </c>
      <c r="C6" s="2" t="s">
        <v>343</v>
      </c>
      <c r="D6" s="52" t="s">
        <v>341</v>
      </c>
      <c r="E6" s="23" t="s">
        <v>335</v>
      </c>
    </row>
    <row r="7" spans="1:5" ht="15.75" thickBot="1" x14ac:dyDescent="0.3">
      <c r="A7" s="26" t="s">
        <v>157</v>
      </c>
      <c r="B7" s="14" t="s">
        <v>336</v>
      </c>
      <c r="C7" s="14" t="s">
        <v>336</v>
      </c>
      <c r="D7" s="14" t="s">
        <v>336</v>
      </c>
      <c r="E7" s="14" t="s">
        <v>336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339</v>
      </c>
      <c r="C9" s="3" t="s">
        <v>344</v>
      </c>
      <c r="D9" s="3" t="s">
        <v>340</v>
      </c>
      <c r="E9" s="27" t="s">
        <v>335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190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194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50" t="s">
        <v>5</v>
      </c>
      <c r="C36" s="51" t="s">
        <v>151</v>
      </c>
      <c r="D36" s="51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52" t="s">
        <v>175</v>
      </c>
      <c r="D37" s="52" t="s">
        <v>175</v>
      </c>
      <c r="E37" s="52" t="s">
        <v>175</v>
      </c>
    </row>
    <row r="38" spans="1:5" x14ac:dyDescent="0.25">
      <c r="A38" s="2" t="s">
        <v>224</v>
      </c>
      <c r="B38" s="4" t="s">
        <v>6</v>
      </c>
      <c r="C38" s="52" t="s">
        <v>175</v>
      </c>
      <c r="D38" s="52" t="s">
        <v>175</v>
      </c>
      <c r="E38" s="52" t="s">
        <v>175</v>
      </c>
    </row>
    <row r="39" spans="1:5" x14ac:dyDescent="0.25">
      <c r="A39" s="2" t="s">
        <v>210</v>
      </c>
      <c r="B39" s="8" t="s">
        <v>7</v>
      </c>
      <c r="C39" s="52" t="s">
        <v>175</v>
      </c>
      <c r="D39" s="52" t="s">
        <v>175</v>
      </c>
      <c r="E39" s="52" t="s">
        <v>175</v>
      </c>
    </row>
    <row r="40" spans="1:5" x14ac:dyDescent="0.25">
      <c r="A40" s="2" t="s">
        <v>278</v>
      </c>
      <c r="B40" s="4" t="s">
        <v>6</v>
      </c>
      <c r="C40" s="52" t="s">
        <v>175</v>
      </c>
      <c r="D40" s="52" t="s">
        <v>175</v>
      </c>
      <c r="E40" s="52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52" t="s">
        <v>175</v>
      </c>
      <c r="E51" s="52" t="s">
        <v>175</v>
      </c>
    </row>
    <row r="52" spans="1:5" x14ac:dyDescent="0.25">
      <c r="A52" s="2" t="s">
        <v>206</v>
      </c>
      <c r="B52" s="7" t="s">
        <v>140</v>
      </c>
      <c r="C52" s="8" t="s">
        <v>7</v>
      </c>
      <c r="D52" s="8" t="s">
        <v>7</v>
      </c>
      <c r="E52" s="52" t="s">
        <v>175</v>
      </c>
    </row>
    <row r="53" spans="1:5" x14ac:dyDescent="0.25">
      <c r="A53" s="2" t="s">
        <v>207</v>
      </c>
      <c r="B53" s="4" t="s">
        <v>6</v>
      </c>
      <c r="C53" s="8" t="s">
        <v>7</v>
      </c>
      <c r="D53" s="52" t="s">
        <v>175</v>
      </c>
      <c r="E53" s="52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52" t="s">
        <v>175</v>
      </c>
      <c r="E54" s="52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52" t="s">
        <v>175</v>
      </c>
      <c r="E55" s="52" t="s">
        <v>175</v>
      </c>
    </row>
    <row r="56" spans="1:5" x14ac:dyDescent="0.25">
      <c r="A56" s="2" t="s">
        <v>210</v>
      </c>
      <c r="B56" s="7" t="s">
        <v>140</v>
      </c>
      <c r="C56" s="4" t="s">
        <v>6</v>
      </c>
      <c r="D56" s="52" t="s">
        <v>175</v>
      </c>
      <c r="E56" s="52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52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52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52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52" t="s">
        <v>175</v>
      </c>
      <c r="E60" s="52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52" t="s">
        <v>175</v>
      </c>
      <c r="E61" s="52" t="s">
        <v>175</v>
      </c>
    </row>
    <row r="62" spans="1:5" x14ac:dyDescent="0.25">
      <c r="A62" s="2" t="s">
        <v>216</v>
      </c>
      <c r="B62" s="4" t="s">
        <v>6</v>
      </c>
      <c r="C62" s="4" t="s">
        <v>6</v>
      </c>
      <c r="D62" s="52" t="s">
        <v>175</v>
      </c>
      <c r="E62" s="52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52" t="s">
        <v>175</v>
      </c>
      <c r="E63" s="52" t="s">
        <v>175</v>
      </c>
    </row>
    <row r="64" spans="1:5" x14ac:dyDescent="0.25">
      <c r="A64" s="15" t="s">
        <v>218</v>
      </c>
      <c r="B64" s="21" t="s">
        <v>6</v>
      </c>
      <c r="C64" s="54" t="s">
        <v>7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52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52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52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52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52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52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52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52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52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52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52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52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52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52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52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52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52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52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52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52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52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52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255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214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342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275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274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188</v>
      </c>
      <c r="E151" s="3" t="s">
        <v>186</v>
      </c>
    </row>
    <row r="152" spans="1:5" x14ac:dyDescent="0.25">
      <c r="A152" s="2" t="s">
        <v>292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291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287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281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50" t="s">
        <v>5</v>
      </c>
      <c r="C172" s="51" t="s">
        <v>151</v>
      </c>
      <c r="D172" s="51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255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337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247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246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270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269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245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244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215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243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234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293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242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241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310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235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308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309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273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195</v>
      </c>
      <c r="B228" s="4" t="s">
        <v>6</v>
      </c>
      <c r="C228" s="2"/>
      <c r="D228" s="2"/>
      <c r="E228" s="2"/>
    </row>
    <row r="229" spans="1:5" x14ac:dyDescent="0.25">
      <c r="A229" s="2" t="s">
        <v>196</v>
      </c>
      <c r="B229" s="2"/>
      <c r="C229" s="4" t="s">
        <v>6</v>
      </c>
      <c r="D229" s="2"/>
      <c r="E229" s="2"/>
    </row>
    <row r="230" spans="1:5" x14ac:dyDescent="0.25">
      <c r="A230" s="2" t="s">
        <v>197</v>
      </c>
      <c r="B230" s="2"/>
      <c r="C230" s="4" t="s">
        <v>6</v>
      </c>
      <c r="D230" s="2"/>
      <c r="E230" s="2"/>
    </row>
    <row r="231" spans="1:5" x14ac:dyDescent="0.25">
      <c r="A231" s="2" t="s">
        <v>198</v>
      </c>
      <c r="B231" s="2"/>
      <c r="C231" s="4" t="s">
        <v>6</v>
      </c>
      <c r="D231" s="2"/>
      <c r="E231" s="2"/>
    </row>
    <row r="232" spans="1:5" x14ac:dyDescent="0.25">
      <c r="A232" s="2" t="s">
        <v>199</v>
      </c>
      <c r="B232" s="4" t="s">
        <v>6</v>
      </c>
      <c r="C232" s="2"/>
      <c r="D232" s="2"/>
      <c r="E232" s="2"/>
    </row>
    <row r="233" spans="1:5" x14ac:dyDescent="0.25">
      <c r="A233" s="2" t="s">
        <v>272</v>
      </c>
      <c r="B233" s="2"/>
      <c r="C233" s="4" t="s">
        <v>6</v>
      </c>
      <c r="D233" s="2"/>
      <c r="E233" s="2"/>
    </row>
    <row r="234" spans="1:5" x14ac:dyDescent="0.25">
      <c r="A234" s="2" t="s">
        <v>200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201</v>
      </c>
      <c r="B235" s="4" t="s">
        <v>6</v>
      </c>
      <c r="C235" s="2"/>
      <c r="D235" s="2"/>
      <c r="E235" s="2"/>
    </row>
    <row r="236" spans="1:5" x14ac:dyDescent="0.25">
      <c r="A236" s="2" t="s">
        <v>271</v>
      </c>
      <c r="B236" s="2"/>
      <c r="C236" s="4" t="s">
        <v>6</v>
      </c>
      <c r="D236" s="2"/>
      <c r="E236" s="2"/>
    </row>
    <row r="237" spans="1:5" x14ac:dyDescent="0.25">
      <c r="A237" s="2" t="s">
        <v>202</v>
      </c>
      <c r="B237" s="4" t="s">
        <v>6</v>
      </c>
      <c r="C237" s="2"/>
      <c r="D237" s="2"/>
      <c r="E237" s="2"/>
    </row>
    <row r="238" spans="1:5" x14ac:dyDescent="0.25">
      <c r="A238" s="2" t="s">
        <v>203</v>
      </c>
      <c r="B238" s="2"/>
      <c r="C238" s="4" t="s">
        <v>6</v>
      </c>
      <c r="D238" s="2"/>
      <c r="E238" s="2"/>
    </row>
    <row r="239" spans="1:5" x14ac:dyDescent="0.25">
      <c r="A239" s="15" t="s">
        <v>204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opLeftCell="A19" workbookViewId="0">
      <selection activeCell="G41" sqref="G4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391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188</v>
      </c>
      <c r="E4" s="3" t="s">
        <v>186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329</v>
      </c>
      <c r="C6" s="2" t="s">
        <v>324</v>
      </c>
      <c r="D6" s="48" t="s">
        <v>327</v>
      </c>
      <c r="E6" s="23" t="s">
        <v>316</v>
      </c>
    </row>
    <row r="7" spans="1:5" ht="15.75" thickBot="1" x14ac:dyDescent="0.3">
      <c r="A7" s="26" t="s">
        <v>157</v>
      </c>
      <c r="B7" s="14" t="s">
        <v>328</v>
      </c>
      <c r="C7" s="14" t="s">
        <v>314</v>
      </c>
      <c r="D7" s="14" t="s">
        <v>328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330</v>
      </c>
      <c r="C9" s="3" t="s">
        <v>325</v>
      </c>
      <c r="D9" s="3" t="s">
        <v>331</v>
      </c>
      <c r="E9" s="27" t="s">
        <v>316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190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194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46" t="s">
        <v>5</v>
      </c>
      <c r="C36" s="47" t="s">
        <v>151</v>
      </c>
      <c r="D36" s="47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48" t="s">
        <v>175</v>
      </c>
      <c r="D37" s="48" t="s">
        <v>175</v>
      </c>
      <c r="E37" s="48" t="s">
        <v>175</v>
      </c>
    </row>
    <row r="38" spans="1:5" x14ac:dyDescent="0.25">
      <c r="A38" s="2" t="s">
        <v>224</v>
      </c>
      <c r="B38" s="4" t="s">
        <v>6</v>
      </c>
      <c r="C38" s="48" t="s">
        <v>175</v>
      </c>
      <c r="D38" s="48" t="s">
        <v>175</v>
      </c>
      <c r="E38" s="48" t="s">
        <v>175</v>
      </c>
    </row>
    <row r="39" spans="1:5" x14ac:dyDescent="0.25">
      <c r="A39" s="2" t="s">
        <v>210</v>
      </c>
      <c r="B39" s="8" t="s">
        <v>7</v>
      </c>
      <c r="C39" s="48" t="s">
        <v>175</v>
      </c>
      <c r="D39" s="48" t="s">
        <v>175</v>
      </c>
      <c r="E39" s="48" t="s">
        <v>175</v>
      </c>
    </row>
    <row r="40" spans="1:5" x14ac:dyDescent="0.25">
      <c r="A40" s="2" t="s">
        <v>278</v>
      </c>
      <c r="B40" s="4" t="s">
        <v>6</v>
      </c>
      <c r="C40" s="48" t="s">
        <v>175</v>
      </c>
      <c r="D40" s="48" t="s">
        <v>175</v>
      </c>
      <c r="E40" s="48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48" t="s">
        <v>175</v>
      </c>
      <c r="E51" s="48" t="s">
        <v>175</v>
      </c>
    </row>
    <row r="52" spans="1:5" x14ac:dyDescent="0.25">
      <c r="A52" s="2" t="s">
        <v>206</v>
      </c>
      <c r="B52" s="7" t="s">
        <v>140</v>
      </c>
      <c r="C52" s="48" t="s">
        <v>175</v>
      </c>
      <c r="D52" s="8" t="s">
        <v>7</v>
      </c>
      <c r="E52" s="48" t="s">
        <v>175</v>
      </c>
    </row>
    <row r="53" spans="1:5" x14ac:dyDescent="0.25">
      <c r="A53" s="2" t="s">
        <v>207</v>
      </c>
      <c r="B53" s="4" t="s">
        <v>6</v>
      </c>
      <c r="C53" s="48" t="s">
        <v>175</v>
      </c>
      <c r="D53" s="48" t="s">
        <v>175</v>
      </c>
      <c r="E53" s="48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48" t="s">
        <v>175</v>
      </c>
      <c r="E54" s="48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48" t="s">
        <v>175</v>
      </c>
      <c r="E55" s="48" t="s">
        <v>175</v>
      </c>
    </row>
    <row r="56" spans="1:5" x14ac:dyDescent="0.25">
      <c r="A56" s="2" t="s">
        <v>210</v>
      </c>
      <c r="B56" s="4" t="s">
        <v>6</v>
      </c>
      <c r="C56" s="48" t="s">
        <v>175</v>
      </c>
      <c r="D56" s="48" t="s">
        <v>175</v>
      </c>
      <c r="E56" s="48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48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48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48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48" t="s">
        <v>175</v>
      </c>
      <c r="E60" s="48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48" t="s">
        <v>175</v>
      </c>
      <c r="E61" s="48" t="s">
        <v>175</v>
      </c>
    </row>
    <row r="62" spans="1:5" x14ac:dyDescent="0.25">
      <c r="A62" s="2" t="s">
        <v>216</v>
      </c>
      <c r="B62" s="4" t="s">
        <v>6</v>
      </c>
      <c r="C62" s="48" t="s">
        <v>175</v>
      </c>
      <c r="D62" s="48" t="s">
        <v>175</v>
      </c>
      <c r="E62" s="48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48" t="s">
        <v>175</v>
      </c>
      <c r="E63" s="48" t="s">
        <v>175</v>
      </c>
    </row>
    <row r="64" spans="1:5" x14ac:dyDescent="0.25">
      <c r="A64" s="15" t="s">
        <v>218</v>
      </c>
      <c r="B64" s="21" t="s">
        <v>6</v>
      </c>
      <c r="C64" s="31" t="s">
        <v>175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48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48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48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48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48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48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48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48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48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48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48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48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48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48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48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48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48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48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48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48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48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48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8" t="s">
        <v>175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48" t="s">
        <v>175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48" t="s">
        <v>175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48" t="s">
        <v>175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8" t="s">
        <v>175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8" t="s">
        <v>175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31" t="s">
        <v>175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8" t="s">
        <v>175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8" t="s">
        <v>175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8" t="s">
        <v>175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8" t="s">
        <v>175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8" t="s">
        <v>175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8" t="s">
        <v>175</v>
      </c>
    </row>
    <row r="128" spans="1:5" x14ac:dyDescent="0.25">
      <c r="A128" s="2" t="s">
        <v>255</v>
      </c>
      <c r="B128" s="4" t="s">
        <v>6</v>
      </c>
      <c r="C128" s="4" t="s">
        <v>6</v>
      </c>
      <c r="D128" s="4" t="s">
        <v>6</v>
      </c>
      <c r="E128" s="48" t="s">
        <v>175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48" t="s">
        <v>175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8" t="s">
        <v>175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8" t="s">
        <v>175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8" t="s">
        <v>175</v>
      </c>
    </row>
    <row r="133" spans="1:5" x14ac:dyDescent="0.25">
      <c r="A133" s="2" t="s">
        <v>214</v>
      </c>
      <c r="B133" s="4" t="s">
        <v>6</v>
      </c>
      <c r="C133" s="8" t="s">
        <v>7</v>
      </c>
      <c r="D133" s="4" t="s">
        <v>6</v>
      </c>
      <c r="E133" s="48" t="s">
        <v>175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8" t="s">
        <v>175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48" t="s">
        <v>175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8" t="s">
        <v>175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48" t="s">
        <v>175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48" t="s">
        <v>175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8" t="s">
        <v>175</v>
      </c>
    </row>
    <row r="140" spans="1:5" x14ac:dyDescent="0.25">
      <c r="A140" s="2" t="s">
        <v>275</v>
      </c>
      <c r="B140" s="4" t="s">
        <v>6</v>
      </c>
      <c r="C140" s="4" t="s">
        <v>6</v>
      </c>
      <c r="D140" s="4" t="s">
        <v>6</v>
      </c>
      <c r="E140" s="48" t="s">
        <v>175</v>
      </c>
    </row>
    <row r="141" spans="1:5" x14ac:dyDescent="0.25">
      <c r="A141" s="15" t="s">
        <v>274</v>
      </c>
      <c r="B141" s="22" t="s">
        <v>140</v>
      </c>
      <c r="C141" s="22" t="s">
        <v>140</v>
      </c>
      <c r="D141" s="21" t="s">
        <v>6</v>
      </c>
      <c r="E141" s="31" t="s">
        <v>175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188</v>
      </c>
      <c r="E150" s="3" t="s">
        <v>186</v>
      </c>
    </row>
    <row r="151" spans="1:5" x14ac:dyDescent="0.25">
      <c r="A151" s="2" t="s">
        <v>292</v>
      </c>
      <c r="B151" s="4" t="s">
        <v>6</v>
      </c>
      <c r="C151" s="4" t="s">
        <v>6</v>
      </c>
      <c r="D151" s="4" t="s">
        <v>6</v>
      </c>
      <c r="E151" s="48" t="s">
        <v>175</v>
      </c>
    </row>
    <row r="152" spans="1:5" x14ac:dyDescent="0.25">
      <c r="A152" s="2" t="s">
        <v>291</v>
      </c>
      <c r="B152" s="4" t="s">
        <v>6</v>
      </c>
      <c r="C152" s="4" t="s">
        <v>6</v>
      </c>
      <c r="D152" s="4" t="s">
        <v>6</v>
      </c>
      <c r="E152" s="48" t="s">
        <v>175</v>
      </c>
    </row>
    <row r="153" spans="1:5" x14ac:dyDescent="0.25">
      <c r="A153" s="2" t="s">
        <v>290</v>
      </c>
      <c r="B153" s="4" t="s">
        <v>6</v>
      </c>
      <c r="C153" s="8" t="s">
        <v>7</v>
      </c>
      <c r="D153" s="4" t="s">
        <v>6</v>
      </c>
      <c r="E153" s="48" t="s">
        <v>175</v>
      </c>
    </row>
    <row r="154" spans="1:5" x14ac:dyDescent="0.25">
      <c r="A154" s="2" t="s">
        <v>287</v>
      </c>
      <c r="B154" s="4" t="s">
        <v>6</v>
      </c>
      <c r="C154" s="4" t="s">
        <v>6</v>
      </c>
      <c r="D154" s="4" t="s">
        <v>6</v>
      </c>
      <c r="E154" s="48" t="s">
        <v>175</v>
      </c>
    </row>
    <row r="155" spans="1:5" x14ac:dyDescent="0.25">
      <c r="A155" s="2" t="s">
        <v>283</v>
      </c>
      <c r="B155" s="4" t="s">
        <v>6</v>
      </c>
      <c r="C155" s="4" t="s">
        <v>6</v>
      </c>
      <c r="D155" s="4" t="s">
        <v>6</v>
      </c>
      <c r="E155" s="48" t="s">
        <v>175</v>
      </c>
    </row>
    <row r="156" spans="1:5" x14ac:dyDescent="0.25">
      <c r="A156" s="2" t="s">
        <v>282</v>
      </c>
      <c r="B156" s="4" t="s">
        <v>6</v>
      </c>
      <c r="C156" s="4" t="s">
        <v>6</v>
      </c>
      <c r="D156" s="4" t="s">
        <v>6</v>
      </c>
      <c r="E156" s="48" t="s">
        <v>175</v>
      </c>
    </row>
    <row r="157" spans="1:5" x14ac:dyDescent="0.25">
      <c r="A157" s="2" t="s">
        <v>281</v>
      </c>
      <c r="B157" s="4" t="s">
        <v>6</v>
      </c>
      <c r="C157" s="4" t="s">
        <v>6</v>
      </c>
      <c r="D157" s="4" t="s">
        <v>6</v>
      </c>
      <c r="E157" s="48" t="s">
        <v>175</v>
      </c>
    </row>
    <row r="158" spans="1:5" x14ac:dyDescent="0.25">
      <c r="A158" s="2" t="s">
        <v>280</v>
      </c>
      <c r="B158" s="4" t="s">
        <v>6</v>
      </c>
      <c r="C158" s="4" t="s">
        <v>6</v>
      </c>
      <c r="D158" s="4" t="s">
        <v>6</v>
      </c>
      <c r="E158" s="48" t="s">
        <v>175</v>
      </c>
    </row>
    <row r="159" spans="1:5" x14ac:dyDescent="0.25">
      <c r="A159" s="2" t="s">
        <v>279</v>
      </c>
      <c r="B159" s="4" t="s">
        <v>6</v>
      </c>
      <c r="C159" s="4" t="s">
        <v>6</v>
      </c>
      <c r="D159" s="4" t="s">
        <v>6</v>
      </c>
      <c r="E159" s="48" t="s">
        <v>175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8" t="s">
        <v>175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48" t="s">
        <v>175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8" t="s">
        <v>175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31" t="s">
        <v>175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46" t="s">
        <v>5</v>
      </c>
      <c r="C172" s="47" t="s">
        <v>151</v>
      </c>
      <c r="D172" s="47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247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246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270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269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245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244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215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243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234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293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242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241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310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235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240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308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309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273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195</v>
      </c>
      <c r="B227" s="4" t="s">
        <v>6</v>
      </c>
      <c r="C227" s="2"/>
      <c r="D227" s="2"/>
      <c r="E227" s="2"/>
    </row>
    <row r="228" spans="1:5" x14ac:dyDescent="0.25">
      <c r="A228" s="2" t="s">
        <v>196</v>
      </c>
      <c r="B228" s="2"/>
      <c r="C228" s="4" t="s">
        <v>6</v>
      </c>
      <c r="D228" s="2"/>
      <c r="E228" s="2"/>
    </row>
    <row r="229" spans="1:5" x14ac:dyDescent="0.25">
      <c r="A229" s="2" t="s">
        <v>197</v>
      </c>
      <c r="B229" s="2"/>
      <c r="C229" s="4" t="s">
        <v>6</v>
      </c>
      <c r="D229" s="2"/>
      <c r="E229" s="2"/>
    </row>
    <row r="230" spans="1:5" x14ac:dyDescent="0.25">
      <c r="A230" s="2" t="s">
        <v>198</v>
      </c>
      <c r="B230" s="2"/>
      <c r="C230" s="4" t="s">
        <v>6</v>
      </c>
      <c r="D230" s="2"/>
      <c r="E230" s="2"/>
    </row>
    <row r="231" spans="1:5" x14ac:dyDescent="0.25">
      <c r="A231" s="2" t="s">
        <v>199</v>
      </c>
      <c r="B231" s="4" t="s">
        <v>6</v>
      </c>
      <c r="C231" s="2"/>
      <c r="D231" s="2"/>
      <c r="E231" s="2"/>
    </row>
    <row r="232" spans="1:5" x14ac:dyDescent="0.25">
      <c r="A232" s="2" t="s">
        <v>272</v>
      </c>
      <c r="B232" s="2"/>
      <c r="C232" s="4" t="s">
        <v>6</v>
      </c>
      <c r="D232" s="2"/>
      <c r="E232" s="2"/>
    </row>
    <row r="233" spans="1:5" x14ac:dyDescent="0.25">
      <c r="A233" s="2" t="s">
        <v>200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201</v>
      </c>
      <c r="B234" s="4" t="s">
        <v>6</v>
      </c>
      <c r="C234" s="2"/>
      <c r="D234" s="2"/>
      <c r="E234" s="2"/>
    </row>
    <row r="235" spans="1:5" x14ac:dyDescent="0.25">
      <c r="A235" s="2" t="s">
        <v>271</v>
      </c>
      <c r="B235" s="2"/>
      <c r="C235" s="4" t="s">
        <v>6</v>
      </c>
      <c r="D235" s="2"/>
      <c r="E235" s="2"/>
    </row>
    <row r="236" spans="1:5" x14ac:dyDescent="0.25">
      <c r="A236" s="2" t="s">
        <v>202</v>
      </c>
      <c r="B236" s="4" t="s">
        <v>6</v>
      </c>
      <c r="C236" s="2"/>
      <c r="D236" s="2"/>
      <c r="E236" s="2"/>
    </row>
    <row r="237" spans="1:5" x14ac:dyDescent="0.25">
      <c r="A237" s="2" t="s">
        <v>203</v>
      </c>
      <c r="B237" s="2"/>
      <c r="C237" s="4" t="s">
        <v>6</v>
      </c>
      <c r="D237" s="2"/>
      <c r="E237" s="2"/>
    </row>
    <row r="238" spans="1:5" x14ac:dyDescent="0.25">
      <c r="A238" s="15" t="s">
        <v>204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5"/>
  <sheetViews>
    <sheetView topLeftCell="A148" workbookViewId="0">
      <selection activeCell="H33" sqref="H3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392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188</v>
      </c>
      <c r="E4" s="3" t="s">
        <v>186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323</v>
      </c>
      <c r="C6" s="2" t="s">
        <v>324</v>
      </c>
      <c r="D6" s="45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322</v>
      </c>
      <c r="C9" s="3" t="s">
        <v>325</v>
      </c>
      <c r="D9" s="3" t="s">
        <v>317</v>
      </c>
      <c r="E9" s="27" t="s">
        <v>187</v>
      </c>
    </row>
    <row r="10" spans="1:5" x14ac:dyDescent="0.25">
      <c r="A10" s="2" t="s">
        <v>334</v>
      </c>
      <c r="B10" s="20">
        <v>0</v>
      </c>
      <c r="C10" s="20">
        <v>0</v>
      </c>
      <c r="D10" s="20">
        <f>IF(D$56=0, 0,(D$51+D$52)/D$56)</f>
        <v>0</v>
      </c>
      <c r="E10" s="20">
        <f>IF(E$56=0, 0,(E$51+E$52)/E$56)</f>
        <v>0</v>
      </c>
    </row>
    <row r="11" spans="1:5" x14ac:dyDescent="0.25">
      <c r="A11" s="2" t="s">
        <v>193</v>
      </c>
      <c r="B11" s="20">
        <f>IF(B$56=0, 0,(B$51+B$52)/B$56)</f>
        <v>0.9285714285714286</v>
      </c>
      <c r="C11" s="20">
        <f>IF(C$56=0, 0,(C$51+C$52)/C$56)</f>
        <v>0.5</v>
      </c>
      <c r="D11" s="20">
        <f>IF(D$56=0, 0,(D$51+D$52)/D$56)</f>
        <v>0</v>
      </c>
      <c r="E11" s="20">
        <f>IF(E$56=0, 0,(E$51+E$52)/E$56)</f>
        <v>0</v>
      </c>
    </row>
    <row r="12" spans="1:5" x14ac:dyDescent="0.25">
      <c r="A12" s="2" t="s">
        <v>192</v>
      </c>
      <c r="B12" s="20">
        <f>IF(B$88=0,0,(B$83+B$84)/B$88)</f>
        <v>1</v>
      </c>
      <c r="C12" s="20">
        <f>IF(C$88=0,0,(C$83+C$84)/C$88)</f>
        <v>0.91304347826086951</v>
      </c>
      <c r="D12" s="20">
        <f>IF(D$88=0,0,(D$83+D$84)/D$88)</f>
        <v>0</v>
      </c>
      <c r="E12" s="20">
        <f>IF(E$88=0,0,(E$83+E$84)/E$88)</f>
        <v>0</v>
      </c>
    </row>
    <row r="13" spans="1:5" x14ac:dyDescent="0.25">
      <c r="A13" s="2" t="s">
        <v>191</v>
      </c>
      <c r="B13" s="20">
        <f>IF(B$104=0, 0, (B$99+B$100)/B$104)</f>
        <v>0.875</v>
      </c>
      <c r="C13" s="20">
        <f>IF(C$104=0, 0, (C$99+C$100)/C$104)</f>
        <v>0.875</v>
      </c>
      <c r="D13" s="20">
        <f>IF(D$104=0, 0, (D$99+D$100)/D$104)</f>
        <v>0</v>
      </c>
      <c r="E13" s="20">
        <f>IF(E$104=0, 0, (E$99+E$100)/E$104)</f>
        <v>0</v>
      </c>
    </row>
    <row r="14" spans="1:5" x14ac:dyDescent="0.25">
      <c r="A14" s="2" t="s">
        <v>190</v>
      </c>
      <c r="B14" s="20">
        <f>IF(B$133=0, 0, (B$128+B$129)/B$133)</f>
        <v>0.95</v>
      </c>
      <c r="C14" s="20">
        <f>IF(C$133=0, 0, (C$128+C$129)/C$133)</f>
        <v>0.9</v>
      </c>
      <c r="D14" s="20">
        <f>IF(D$133=0, 0, (D$128+D$129)/D$133)</f>
        <v>1</v>
      </c>
      <c r="E14" s="20">
        <f>IF(E$133=0, 0, (E$128+E$129)/E$133)</f>
        <v>0</v>
      </c>
    </row>
    <row r="15" spans="1:5" x14ac:dyDescent="0.25">
      <c r="A15" s="2" t="s">
        <v>189</v>
      </c>
      <c r="B15" s="20">
        <f>IF(B$155=0, 0, (B$150+B$151)/B$155)</f>
        <v>0.92307692307692313</v>
      </c>
      <c r="C15" s="20">
        <f>IF(C$155=0, 0, (C$150+C$151)/C$155)</f>
        <v>0.92307692307692313</v>
      </c>
      <c r="D15" s="20">
        <f>IF(D$155=0, 0, (D$150+D$151)/D$155)</f>
        <v>0.92307692307692313</v>
      </c>
      <c r="E15" s="20">
        <f>IF(E$155=0, 0, (E$150+E$151)/E$155)</f>
        <v>0</v>
      </c>
    </row>
    <row r="16" spans="1:5" ht="15.75" thickBot="1" x14ac:dyDescent="0.3">
      <c r="A16" s="14" t="s">
        <v>194</v>
      </c>
      <c r="B16" s="25">
        <f>IF(B$208=0, 0, (B$203+B$204)/B$208)</f>
        <v>0.97727272727272729</v>
      </c>
      <c r="C16" s="25">
        <f>IF(C$208=0, 0, (C$203+C$204)/C$208)</f>
        <v>0.90909090909090906</v>
      </c>
      <c r="D16" s="25">
        <f>IF(D$208=0, 0, (D$203+D$204)/D$208)</f>
        <v>0.95454545454545459</v>
      </c>
      <c r="E16" s="25">
        <f>IF(E$208=0, 0, (E$203+E$204)/E$208)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128</v>
      </c>
      <c r="B36" s="43" t="s">
        <v>5</v>
      </c>
      <c r="C36" s="44" t="s">
        <v>151</v>
      </c>
      <c r="D36" s="44" t="s">
        <v>188</v>
      </c>
      <c r="E36" s="3" t="s">
        <v>186</v>
      </c>
    </row>
    <row r="37" spans="1:5" x14ac:dyDescent="0.25">
      <c r="A37" s="2" t="s">
        <v>205</v>
      </c>
      <c r="B37" s="4" t="s">
        <v>6</v>
      </c>
      <c r="C37" s="4" t="s">
        <v>6</v>
      </c>
      <c r="D37" s="45" t="s">
        <v>175</v>
      </c>
      <c r="E37" s="45" t="s">
        <v>175</v>
      </c>
    </row>
    <row r="38" spans="1:5" x14ac:dyDescent="0.25">
      <c r="A38" s="2" t="s">
        <v>206</v>
      </c>
      <c r="B38" s="7" t="s">
        <v>140</v>
      </c>
      <c r="C38" s="45" t="s">
        <v>175</v>
      </c>
      <c r="D38" s="45" t="s">
        <v>175</v>
      </c>
      <c r="E38" s="45" t="s">
        <v>175</v>
      </c>
    </row>
    <row r="39" spans="1:5" x14ac:dyDescent="0.25">
      <c r="A39" s="2" t="s">
        <v>207</v>
      </c>
      <c r="B39" s="4" t="s">
        <v>6</v>
      </c>
      <c r="C39" s="45" t="s">
        <v>175</v>
      </c>
      <c r="D39" s="45" t="s">
        <v>175</v>
      </c>
      <c r="E39" s="45" t="s">
        <v>175</v>
      </c>
    </row>
    <row r="40" spans="1:5" x14ac:dyDescent="0.25">
      <c r="A40" s="2" t="s">
        <v>208</v>
      </c>
      <c r="B40" s="4" t="s">
        <v>6</v>
      </c>
      <c r="C40" s="8" t="s">
        <v>7</v>
      </c>
      <c r="D40" s="45" t="s">
        <v>175</v>
      </c>
      <c r="E40" s="45" t="s">
        <v>175</v>
      </c>
    </row>
    <row r="41" spans="1:5" x14ac:dyDescent="0.25">
      <c r="A41" s="2" t="s">
        <v>209</v>
      </c>
      <c r="B41" s="4" t="s">
        <v>6</v>
      </c>
      <c r="C41" s="4" t="s">
        <v>6</v>
      </c>
      <c r="D41" s="45" t="s">
        <v>175</v>
      </c>
      <c r="E41" s="45" t="s">
        <v>175</v>
      </c>
    </row>
    <row r="42" spans="1:5" x14ac:dyDescent="0.25">
      <c r="A42" s="2" t="s">
        <v>210</v>
      </c>
      <c r="B42" s="4" t="s">
        <v>6</v>
      </c>
      <c r="C42" s="45" t="s">
        <v>175</v>
      </c>
      <c r="D42" s="45" t="s">
        <v>175</v>
      </c>
      <c r="E42" s="45" t="s">
        <v>175</v>
      </c>
    </row>
    <row r="43" spans="1:5" x14ac:dyDescent="0.25">
      <c r="A43" s="2" t="s">
        <v>211</v>
      </c>
      <c r="B43" s="4" t="s">
        <v>6</v>
      </c>
      <c r="C43" s="4" t="s">
        <v>6</v>
      </c>
      <c r="D43" s="45" t="s">
        <v>175</v>
      </c>
      <c r="E43" s="45" t="s">
        <v>175</v>
      </c>
    </row>
    <row r="44" spans="1:5" x14ac:dyDescent="0.25">
      <c r="A44" s="2" t="s">
        <v>212</v>
      </c>
      <c r="B44" s="4" t="s">
        <v>6</v>
      </c>
      <c r="C44" s="4" t="s">
        <v>6</v>
      </c>
      <c r="D44" s="45" t="s">
        <v>175</v>
      </c>
      <c r="E44" s="45" t="s">
        <v>175</v>
      </c>
    </row>
    <row r="45" spans="1:5" x14ac:dyDescent="0.25">
      <c r="A45" s="2" t="s">
        <v>213</v>
      </c>
      <c r="B45" s="4" t="s">
        <v>6</v>
      </c>
      <c r="C45" s="8" t="s">
        <v>7</v>
      </c>
      <c r="D45" s="45" t="s">
        <v>175</v>
      </c>
      <c r="E45" s="45" t="s">
        <v>175</v>
      </c>
    </row>
    <row r="46" spans="1:5" x14ac:dyDescent="0.25">
      <c r="A46" s="2" t="s">
        <v>214</v>
      </c>
      <c r="B46" s="4" t="s">
        <v>6</v>
      </c>
      <c r="C46" s="4" t="s">
        <v>6</v>
      </c>
      <c r="D46" s="45" t="s">
        <v>175</v>
      </c>
      <c r="E46" s="45" t="s">
        <v>175</v>
      </c>
    </row>
    <row r="47" spans="1:5" x14ac:dyDescent="0.25">
      <c r="A47" s="2" t="s">
        <v>215</v>
      </c>
      <c r="B47" s="4" t="s">
        <v>6</v>
      </c>
      <c r="C47" s="4" t="s">
        <v>6</v>
      </c>
      <c r="D47" s="45" t="s">
        <v>175</v>
      </c>
      <c r="E47" s="45" t="s">
        <v>175</v>
      </c>
    </row>
    <row r="48" spans="1:5" x14ac:dyDescent="0.25">
      <c r="A48" s="2" t="s">
        <v>216</v>
      </c>
      <c r="B48" s="4" t="s">
        <v>6</v>
      </c>
      <c r="C48" s="45" t="s">
        <v>175</v>
      </c>
      <c r="D48" s="45" t="s">
        <v>175</v>
      </c>
      <c r="E48" s="45" t="s">
        <v>175</v>
      </c>
    </row>
    <row r="49" spans="1:5" x14ac:dyDescent="0.25">
      <c r="A49" s="2" t="s">
        <v>217</v>
      </c>
      <c r="B49" s="4" t="s">
        <v>6</v>
      </c>
      <c r="C49" s="4" t="s">
        <v>6</v>
      </c>
      <c r="D49" s="45" t="s">
        <v>175</v>
      </c>
      <c r="E49" s="45" t="s">
        <v>175</v>
      </c>
    </row>
    <row r="50" spans="1:5" x14ac:dyDescent="0.25">
      <c r="A50" s="15" t="s">
        <v>218</v>
      </c>
      <c r="B50" s="21" t="s">
        <v>6</v>
      </c>
      <c r="C50" s="31" t="s">
        <v>175</v>
      </c>
      <c r="D50" s="31" t="s">
        <v>175</v>
      </c>
      <c r="E50" s="31" t="s">
        <v>175</v>
      </c>
    </row>
    <row r="51" spans="1:5" x14ac:dyDescent="0.25">
      <c r="A51" s="2" t="s">
        <v>6</v>
      </c>
      <c r="B51" s="10">
        <f>COUNTIF(B37:B50,"pass")</f>
        <v>13</v>
      </c>
      <c r="C51" s="10">
        <f>COUNTIF(C37:C50,"pass")</f>
        <v>7</v>
      </c>
      <c r="D51" s="10">
        <f>COUNTIF(D37:D50,"pass")</f>
        <v>0</v>
      </c>
      <c r="E51" s="10">
        <f>COUNTIF(E37:E50,"pass")</f>
        <v>0</v>
      </c>
    </row>
    <row r="52" spans="1:5" x14ac:dyDescent="0.25">
      <c r="A52" s="2" t="s">
        <v>143</v>
      </c>
      <c r="B52" s="5">
        <f>COUNTIF(B37:B50,"Ok")</f>
        <v>0</v>
      </c>
      <c r="C52" s="5">
        <f>COUNTIF(C37:C50,"Ok")</f>
        <v>0</v>
      </c>
      <c r="D52" s="5">
        <f>COUNTIF(D37:D50,"Ok")</f>
        <v>0</v>
      </c>
      <c r="E52" s="5">
        <f>COUNTIF(E37:E50,"Ok")</f>
        <v>0</v>
      </c>
    </row>
    <row r="53" spans="1:5" x14ac:dyDescent="0.25">
      <c r="A53" s="2" t="s">
        <v>140</v>
      </c>
      <c r="B53" s="11">
        <f>COUNTIF(B37:B50,"workaround")</f>
        <v>1</v>
      </c>
      <c r="C53" s="11">
        <f>COUNTIF(C37:C50,"workaround")</f>
        <v>0</v>
      </c>
      <c r="D53" s="11">
        <f>COUNTIF(D37:D50,"workaround")</f>
        <v>0</v>
      </c>
      <c r="E53" s="11">
        <f>COUNTIF(E37:E50,"workaround")</f>
        <v>0</v>
      </c>
    </row>
    <row r="54" spans="1:5" x14ac:dyDescent="0.25">
      <c r="A54" s="2" t="s">
        <v>7</v>
      </c>
      <c r="B54" s="12">
        <f>COUNTIF(B37:B50,"Fail")</f>
        <v>0</v>
      </c>
      <c r="C54" s="12">
        <f>COUNTIF(C37:C50,"Fail")</f>
        <v>2</v>
      </c>
      <c r="D54" s="12">
        <f>COUNTIF(D37:D50,"Fail")</f>
        <v>0</v>
      </c>
      <c r="E54" s="12">
        <f>COUNTIF(E37:E50,"Fail")</f>
        <v>0</v>
      </c>
    </row>
    <row r="55" spans="1:5" x14ac:dyDescent="0.25">
      <c r="A55" s="2" t="s">
        <v>175</v>
      </c>
      <c r="B55" s="2">
        <f>COUNT(B37:B50,"Untested")</f>
        <v>0</v>
      </c>
      <c r="C55" s="2">
        <f>COUNTIF(C37:C50,"unsupported")</f>
        <v>5</v>
      </c>
      <c r="D55" s="2">
        <f>COUNT(D37:D50,"Untested")</f>
        <v>0</v>
      </c>
      <c r="E55" s="2">
        <f>COUNT(E37:E50,"Untested")</f>
        <v>0</v>
      </c>
    </row>
    <row r="56" spans="1:5" x14ac:dyDescent="0.25">
      <c r="A56" s="2" t="s">
        <v>139</v>
      </c>
      <c r="B56" s="2">
        <f>B51+B54+B53+B55+B52</f>
        <v>14</v>
      </c>
      <c r="C56" s="2">
        <f>C51+C54+C53+C55+C52</f>
        <v>14</v>
      </c>
      <c r="D56" s="2">
        <f>D51+D54+D53+D55+D52</f>
        <v>0</v>
      </c>
      <c r="E56" s="2">
        <f>E51+E54+E53+E55+E52</f>
        <v>0</v>
      </c>
    </row>
    <row r="57" spans="1:5" ht="15.75" thickBot="1" x14ac:dyDescent="0.3">
      <c r="A57" s="18" t="s">
        <v>8</v>
      </c>
      <c r="B57" s="6">
        <f>IF(B$56=0, 0,(B$51+B$52)/B$56)</f>
        <v>0.9285714285714286</v>
      </c>
      <c r="C57" s="6">
        <f>IF(C$56=0, 0,(C$51+C$52)/C$56)</f>
        <v>0.5</v>
      </c>
      <c r="D57" s="6">
        <f>IF(D$56=0, 0,(D$51+D$52)/D$56)</f>
        <v>0</v>
      </c>
      <c r="E57" s="6">
        <f>IF(E$56=0, 0,(E$51+E$52)/E$56)</f>
        <v>0</v>
      </c>
    </row>
    <row r="58" spans="1:5" ht="15.75" thickBot="1" x14ac:dyDescent="0.3">
      <c r="A58" s="2"/>
      <c r="B58" s="20"/>
      <c r="C58" s="20"/>
      <c r="D58" s="20"/>
      <c r="E58" s="20"/>
    </row>
    <row r="59" spans="1:5" x14ac:dyDescent="0.25">
      <c r="A59" s="3" t="s">
        <v>102</v>
      </c>
      <c r="B59" s="43" t="s">
        <v>5</v>
      </c>
      <c r="C59" s="44" t="s">
        <v>151</v>
      </c>
      <c r="D59" s="44" t="s">
        <v>188</v>
      </c>
      <c r="E59" s="3" t="s">
        <v>186</v>
      </c>
    </row>
    <row r="60" spans="1:5" x14ac:dyDescent="0.25">
      <c r="A60" s="2" t="s">
        <v>205</v>
      </c>
      <c r="B60" s="4" t="s">
        <v>6</v>
      </c>
      <c r="C60" s="4" t="s">
        <v>6</v>
      </c>
      <c r="D60" s="45" t="s">
        <v>175</v>
      </c>
      <c r="E60" s="45" t="s">
        <v>175</v>
      </c>
    </row>
    <row r="61" spans="1:5" x14ac:dyDescent="0.25">
      <c r="A61" s="2" t="s">
        <v>219</v>
      </c>
      <c r="B61" s="4" t="s">
        <v>6</v>
      </c>
      <c r="C61" s="4" t="s">
        <v>6</v>
      </c>
      <c r="D61" s="45" t="s">
        <v>175</v>
      </c>
      <c r="E61" s="45" t="s">
        <v>175</v>
      </c>
    </row>
    <row r="62" spans="1:5" x14ac:dyDescent="0.25">
      <c r="A62" s="2" t="s">
        <v>220</v>
      </c>
      <c r="B62" s="4" t="s">
        <v>6</v>
      </c>
      <c r="C62" s="4" t="s">
        <v>6</v>
      </c>
      <c r="D62" s="45" t="s">
        <v>175</v>
      </c>
      <c r="E62" s="45" t="s">
        <v>175</v>
      </c>
    </row>
    <row r="63" spans="1:5" x14ac:dyDescent="0.25">
      <c r="A63" s="2" t="s">
        <v>221</v>
      </c>
      <c r="B63" s="4" t="s">
        <v>6</v>
      </c>
      <c r="C63" s="4" t="s">
        <v>6</v>
      </c>
      <c r="D63" s="45" t="s">
        <v>175</v>
      </c>
      <c r="E63" s="45" t="s">
        <v>175</v>
      </c>
    </row>
    <row r="64" spans="1:5" x14ac:dyDescent="0.25">
      <c r="A64" s="2" t="s">
        <v>222</v>
      </c>
      <c r="B64" s="4" t="s">
        <v>6</v>
      </c>
      <c r="C64" s="4" t="s">
        <v>6</v>
      </c>
      <c r="D64" s="45" t="s">
        <v>175</v>
      </c>
      <c r="E64" s="45" t="s">
        <v>175</v>
      </c>
    </row>
    <row r="65" spans="1:5" x14ac:dyDescent="0.25">
      <c r="A65" s="2" t="s">
        <v>223</v>
      </c>
      <c r="B65" s="4" t="s">
        <v>6</v>
      </c>
      <c r="C65" s="4" t="s">
        <v>6</v>
      </c>
      <c r="D65" s="45" t="s">
        <v>175</v>
      </c>
      <c r="E65" s="45" t="s">
        <v>175</v>
      </c>
    </row>
    <row r="66" spans="1:5" x14ac:dyDescent="0.25">
      <c r="A66" s="2" t="s">
        <v>224</v>
      </c>
      <c r="B66" s="4" t="s">
        <v>6</v>
      </c>
      <c r="C66" s="4" t="s">
        <v>6</v>
      </c>
      <c r="D66" s="45" t="s">
        <v>175</v>
      </c>
      <c r="E66" s="45" t="s">
        <v>175</v>
      </c>
    </row>
    <row r="67" spans="1:5" x14ac:dyDescent="0.25">
      <c r="A67" s="2" t="s">
        <v>225</v>
      </c>
      <c r="B67" s="4" t="s">
        <v>6</v>
      </c>
      <c r="C67" s="4" t="s">
        <v>6</v>
      </c>
      <c r="D67" s="45" t="s">
        <v>175</v>
      </c>
      <c r="E67" s="45" t="s">
        <v>175</v>
      </c>
    </row>
    <row r="68" spans="1:5" x14ac:dyDescent="0.25">
      <c r="A68" s="2" t="s">
        <v>209</v>
      </c>
      <c r="B68" s="4" t="s">
        <v>6</v>
      </c>
      <c r="C68" s="4" t="s">
        <v>6</v>
      </c>
      <c r="D68" s="45" t="s">
        <v>175</v>
      </c>
      <c r="E68" s="45" t="s">
        <v>175</v>
      </c>
    </row>
    <row r="69" spans="1:5" x14ac:dyDescent="0.25">
      <c r="A69" s="2" t="s">
        <v>226</v>
      </c>
      <c r="B69" s="4" t="s">
        <v>6</v>
      </c>
      <c r="C69" s="4" t="s">
        <v>6</v>
      </c>
      <c r="D69" s="45" t="s">
        <v>175</v>
      </c>
      <c r="E69" s="45" t="s">
        <v>175</v>
      </c>
    </row>
    <row r="70" spans="1:5" x14ac:dyDescent="0.25">
      <c r="A70" s="2" t="s">
        <v>210</v>
      </c>
      <c r="B70" s="5" t="s">
        <v>144</v>
      </c>
      <c r="C70" s="4" t="s">
        <v>6</v>
      </c>
      <c r="D70" s="45" t="s">
        <v>175</v>
      </c>
      <c r="E70" s="45" t="s">
        <v>175</v>
      </c>
    </row>
    <row r="71" spans="1:5" x14ac:dyDescent="0.25">
      <c r="A71" s="2" t="s">
        <v>227</v>
      </c>
      <c r="B71" s="4" t="s">
        <v>6</v>
      </c>
      <c r="C71" s="4" t="s">
        <v>6</v>
      </c>
      <c r="D71" s="45" t="s">
        <v>175</v>
      </c>
      <c r="E71" s="45" t="s">
        <v>175</v>
      </c>
    </row>
    <row r="72" spans="1:5" x14ac:dyDescent="0.25">
      <c r="A72" s="2" t="s">
        <v>228</v>
      </c>
      <c r="B72" s="4" t="s">
        <v>6</v>
      </c>
      <c r="C72" s="4" t="s">
        <v>6</v>
      </c>
      <c r="D72" s="45" t="s">
        <v>175</v>
      </c>
      <c r="E72" s="45" t="s">
        <v>175</v>
      </c>
    </row>
    <row r="73" spans="1:5" x14ac:dyDescent="0.25">
      <c r="A73" s="2" t="s">
        <v>229</v>
      </c>
      <c r="B73" s="4" t="s">
        <v>6</v>
      </c>
      <c r="C73" s="4" t="s">
        <v>6</v>
      </c>
      <c r="D73" s="45" t="s">
        <v>175</v>
      </c>
      <c r="E73" s="45" t="s">
        <v>175</v>
      </c>
    </row>
    <row r="74" spans="1:5" x14ac:dyDescent="0.25">
      <c r="A74" s="2" t="s">
        <v>230</v>
      </c>
      <c r="B74" s="4" t="s">
        <v>6</v>
      </c>
      <c r="C74" s="4" t="s">
        <v>6</v>
      </c>
      <c r="D74" s="45" t="s">
        <v>175</v>
      </c>
      <c r="E74" s="45" t="s">
        <v>175</v>
      </c>
    </row>
    <row r="75" spans="1:5" x14ac:dyDescent="0.25">
      <c r="A75" s="2" t="s">
        <v>231</v>
      </c>
      <c r="B75" s="4" t="s">
        <v>6</v>
      </c>
      <c r="C75" s="4" t="s">
        <v>6</v>
      </c>
      <c r="D75" s="45" t="s">
        <v>175</v>
      </c>
      <c r="E75" s="45" t="s">
        <v>175</v>
      </c>
    </row>
    <row r="76" spans="1:5" x14ac:dyDescent="0.25">
      <c r="A76" s="2" t="s">
        <v>232</v>
      </c>
      <c r="B76" s="4" t="s">
        <v>6</v>
      </c>
      <c r="C76" s="4" t="s">
        <v>6</v>
      </c>
      <c r="D76" s="45" t="s">
        <v>175</v>
      </c>
      <c r="E76" s="45" t="s">
        <v>175</v>
      </c>
    </row>
    <row r="77" spans="1:5" x14ac:dyDescent="0.25">
      <c r="A77" s="2" t="s">
        <v>233</v>
      </c>
      <c r="B77" s="4" t="s">
        <v>6</v>
      </c>
      <c r="C77" s="8" t="s">
        <v>7</v>
      </c>
      <c r="D77" s="45" t="s">
        <v>175</v>
      </c>
      <c r="E77" s="45" t="s">
        <v>175</v>
      </c>
    </row>
    <row r="78" spans="1:5" x14ac:dyDescent="0.25">
      <c r="A78" s="2" t="s">
        <v>234</v>
      </c>
      <c r="B78" s="4" t="s">
        <v>6</v>
      </c>
      <c r="C78" s="4" t="s">
        <v>6</v>
      </c>
      <c r="D78" s="45" t="s">
        <v>175</v>
      </c>
      <c r="E78" s="45" t="s">
        <v>175</v>
      </c>
    </row>
    <row r="79" spans="1:5" x14ac:dyDescent="0.25">
      <c r="A79" s="2" t="s">
        <v>235</v>
      </c>
      <c r="B79" s="4" t="s">
        <v>6</v>
      </c>
      <c r="C79" s="4" t="s">
        <v>6</v>
      </c>
      <c r="D79" s="45" t="s">
        <v>175</v>
      </c>
      <c r="E79" s="45" t="s">
        <v>175</v>
      </c>
    </row>
    <row r="80" spans="1:5" x14ac:dyDescent="0.25">
      <c r="A80" s="2" t="s">
        <v>236</v>
      </c>
      <c r="B80" s="4" t="s">
        <v>6</v>
      </c>
      <c r="C80" s="4" t="s">
        <v>6</v>
      </c>
      <c r="D80" s="45" t="s">
        <v>175</v>
      </c>
      <c r="E80" s="45" t="s">
        <v>175</v>
      </c>
    </row>
    <row r="81" spans="1:5" x14ac:dyDescent="0.25">
      <c r="A81" s="2" t="s">
        <v>217</v>
      </c>
      <c r="B81" s="4" t="s">
        <v>6</v>
      </c>
      <c r="C81" s="7" t="s">
        <v>140</v>
      </c>
      <c r="D81" s="45" t="s">
        <v>175</v>
      </c>
      <c r="E81" s="45" t="s">
        <v>175</v>
      </c>
    </row>
    <row r="82" spans="1:5" x14ac:dyDescent="0.25">
      <c r="A82" s="15" t="s">
        <v>237</v>
      </c>
      <c r="B82" s="21" t="s">
        <v>6</v>
      </c>
      <c r="C82" s="21" t="s">
        <v>6</v>
      </c>
      <c r="D82" s="31" t="s">
        <v>175</v>
      </c>
      <c r="E82" s="31" t="s">
        <v>175</v>
      </c>
    </row>
    <row r="83" spans="1:5" x14ac:dyDescent="0.25">
      <c r="A83" s="2" t="s">
        <v>6</v>
      </c>
      <c r="B83" s="10">
        <f>COUNTIF(B60:B82,"pass")</f>
        <v>22</v>
      </c>
      <c r="C83" s="10">
        <f>COUNTIF(C60:C82,"pass")</f>
        <v>21</v>
      </c>
      <c r="D83" s="10">
        <f>COUNTIF(D60:D82,"pass")</f>
        <v>0</v>
      </c>
      <c r="E83" s="10">
        <f>COUNTIF(E60:E82,"pass")</f>
        <v>0</v>
      </c>
    </row>
    <row r="84" spans="1:5" x14ac:dyDescent="0.25">
      <c r="A84" s="2" t="s">
        <v>143</v>
      </c>
      <c r="B84" s="5">
        <f>COUNTIF(B60:B82,"Ok")</f>
        <v>1</v>
      </c>
      <c r="C84" s="5">
        <f>COUNTIF(C60:C82,"Ok")</f>
        <v>0</v>
      </c>
      <c r="D84" s="5">
        <f>COUNTIF(D60:D82,"Ok")</f>
        <v>0</v>
      </c>
      <c r="E84" s="5">
        <f>COUNTIF(E60:E82,"Ok")</f>
        <v>0</v>
      </c>
    </row>
    <row r="85" spans="1:5" x14ac:dyDescent="0.25">
      <c r="A85" s="2" t="s">
        <v>140</v>
      </c>
      <c r="B85" s="11">
        <f>COUNTIF(B60:B82,"workaround")</f>
        <v>0</v>
      </c>
      <c r="C85" s="11">
        <f>COUNTIF(C60:C82,"workaround")</f>
        <v>1</v>
      </c>
      <c r="D85" s="11">
        <f>COUNTIF(D60:D82,"workaround")</f>
        <v>0</v>
      </c>
      <c r="E85" s="11">
        <f>COUNTIF(E60:E82,"workaround")</f>
        <v>0</v>
      </c>
    </row>
    <row r="86" spans="1:5" x14ac:dyDescent="0.25">
      <c r="A86" s="2" t="s">
        <v>7</v>
      </c>
      <c r="B86" s="12">
        <f>COUNTIF(B60:B82,"Fail")</f>
        <v>0</v>
      </c>
      <c r="C86" s="12">
        <f>COUNTIF(C60:C82,"Fail")</f>
        <v>1</v>
      </c>
      <c r="D86" s="12">
        <f>COUNTIF(D60:D82,"Fail")</f>
        <v>0</v>
      </c>
      <c r="E86" s="12">
        <f>COUNTIF(E60:E82,"Fail")</f>
        <v>0</v>
      </c>
    </row>
    <row r="87" spans="1:5" x14ac:dyDescent="0.25">
      <c r="A87" s="2" t="s">
        <v>145</v>
      </c>
      <c r="B87" s="2">
        <f>COUNT(B60:B82,"Untested")</f>
        <v>0</v>
      </c>
      <c r="C87" s="2">
        <f>COUNT(C60:C82,"Untested")</f>
        <v>0</v>
      </c>
      <c r="D87" s="2">
        <f>COUNT(D60:D82,"Untested")</f>
        <v>0</v>
      </c>
      <c r="E87" s="2">
        <f>COUNT(E60:E82,"Untested")</f>
        <v>0</v>
      </c>
    </row>
    <row r="88" spans="1:5" x14ac:dyDescent="0.25">
      <c r="A88" s="2" t="s">
        <v>139</v>
      </c>
      <c r="B88" s="2">
        <f>B83+B86+B85+B87+B84</f>
        <v>23</v>
      </c>
      <c r="C88" s="2">
        <f>C83+C86+C85+C87+C84</f>
        <v>23</v>
      </c>
      <c r="D88" s="2">
        <f>D83+D86+D85+D87+D84</f>
        <v>0</v>
      </c>
      <c r="E88" s="2">
        <f>E83+E86+E85+E87+E84</f>
        <v>0</v>
      </c>
    </row>
    <row r="89" spans="1:5" ht="15.75" thickBot="1" x14ac:dyDescent="0.3">
      <c r="A89" s="18" t="s">
        <v>8</v>
      </c>
      <c r="B89" s="6">
        <f>IF(B$88=0,0,(B$83+B$84)/B$88)</f>
        <v>1</v>
      </c>
      <c r="C89" s="6">
        <f>IF(C$88=0,0,(C$83+C$84)/C$88)</f>
        <v>0.91304347826086951</v>
      </c>
      <c r="D89" s="6">
        <f>IF(D$88=0,0,(D$83+D$84)/D$88)</f>
        <v>0</v>
      </c>
      <c r="E89" s="6">
        <f>IF(E$88=0,0,(E$83+E$84)/E$88)</f>
        <v>0</v>
      </c>
    </row>
    <row r="90" spans="1:5" ht="15.75" thickBot="1" x14ac:dyDescent="0.3">
      <c r="A90" s="2"/>
      <c r="B90" s="20"/>
      <c r="C90" s="20"/>
      <c r="D90" s="20"/>
      <c r="E90" s="20"/>
    </row>
    <row r="91" spans="1:5" x14ac:dyDescent="0.25">
      <c r="A91" s="3" t="s">
        <v>85</v>
      </c>
      <c r="B91" s="43" t="s">
        <v>5</v>
      </c>
      <c r="C91" s="44" t="s">
        <v>151</v>
      </c>
      <c r="D91" s="44" t="s">
        <v>188</v>
      </c>
      <c r="E91" s="3" t="s">
        <v>186</v>
      </c>
    </row>
    <row r="92" spans="1:5" x14ac:dyDescent="0.25">
      <c r="A92" s="2" t="s">
        <v>266</v>
      </c>
      <c r="B92" s="4" t="s">
        <v>6</v>
      </c>
      <c r="C92" s="4" t="s">
        <v>6</v>
      </c>
      <c r="D92" s="45" t="s">
        <v>175</v>
      </c>
      <c r="E92" s="45" t="s">
        <v>175</v>
      </c>
    </row>
    <row r="93" spans="1:5" x14ac:dyDescent="0.25">
      <c r="A93" s="2" t="s">
        <v>301</v>
      </c>
      <c r="B93" s="4" t="s">
        <v>6</v>
      </c>
      <c r="C93" s="4" t="s">
        <v>6</v>
      </c>
      <c r="D93" s="45" t="s">
        <v>175</v>
      </c>
      <c r="E93" s="45" t="s">
        <v>175</v>
      </c>
    </row>
    <row r="94" spans="1:5" x14ac:dyDescent="0.25">
      <c r="A94" s="2" t="s">
        <v>303</v>
      </c>
      <c r="B94" s="4" t="s">
        <v>6</v>
      </c>
      <c r="C94" s="4" t="s">
        <v>6</v>
      </c>
      <c r="D94" s="45" t="s">
        <v>175</v>
      </c>
      <c r="E94" s="45" t="s">
        <v>175</v>
      </c>
    </row>
    <row r="95" spans="1:5" x14ac:dyDescent="0.25">
      <c r="A95" s="2" t="s">
        <v>304</v>
      </c>
      <c r="B95" s="4" t="s">
        <v>6</v>
      </c>
      <c r="C95" s="4" t="s">
        <v>6</v>
      </c>
      <c r="D95" s="45" t="s">
        <v>175</v>
      </c>
      <c r="E95" s="45" t="s">
        <v>175</v>
      </c>
    </row>
    <row r="96" spans="1:5" x14ac:dyDescent="0.25">
      <c r="A96" s="2" t="s">
        <v>299</v>
      </c>
      <c r="B96" s="4" t="s">
        <v>6</v>
      </c>
      <c r="C96" s="4" t="s">
        <v>6</v>
      </c>
      <c r="D96" s="45" t="s">
        <v>175</v>
      </c>
      <c r="E96" s="45" t="s">
        <v>175</v>
      </c>
    </row>
    <row r="97" spans="1:5" x14ac:dyDescent="0.25">
      <c r="A97" s="2" t="s">
        <v>305</v>
      </c>
      <c r="B97" s="4" t="s">
        <v>6</v>
      </c>
      <c r="C97" s="4" t="s">
        <v>6</v>
      </c>
      <c r="D97" s="45" t="s">
        <v>175</v>
      </c>
      <c r="E97" s="45" t="s">
        <v>175</v>
      </c>
    </row>
    <row r="98" spans="1:5" x14ac:dyDescent="0.25">
      <c r="A98" s="15" t="s">
        <v>306</v>
      </c>
      <c r="B98" s="21" t="s">
        <v>6</v>
      </c>
      <c r="C98" s="21" t="s">
        <v>6</v>
      </c>
      <c r="D98" s="31" t="s">
        <v>175</v>
      </c>
      <c r="E98" s="31" t="s">
        <v>175</v>
      </c>
    </row>
    <row r="99" spans="1:5" x14ac:dyDescent="0.25">
      <c r="A99" s="2" t="s">
        <v>6</v>
      </c>
      <c r="B99" s="10">
        <f>COUNTIF(B92:B98,"pass")</f>
        <v>7</v>
      </c>
      <c r="C99" s="10">
        <f>COUNTIF(C92:C98,"pass")</f>
        <v>7</v>
      </c>
      <c r="D99" s="10">
        <f>COUNTIF(D92:D98,"pass")</f>
        <v>0</v>
      </c>
      <c r="E99" s="10">
        <f>COUNTIF(E92:E98,"pass")</f>
        <v>0</v>
      </c>
    </row>
    <row r="100" spans="1:5" x14ac:dyDescent="0.25">
      <c r="A100" s="2" t="s">
        <v>143</v>
      </c>
      <c r="B100" s="5">
        <f>COUNTIF(B92:B98,"Ok")</f>
        <v>0</v>
      </c>
      <c r="C100" s="5">
        <f>COUNTIF(C92:C98,"Ok")</f>
        <v>0</v>
      </c>
      <c r="D100" s="5">
        <f>COUNTIF(D92:D98,"Ok")</f>
        <v>0</v>
      </c>
      <c r="E100" s="5">
        <f>COUNTIF(E92:E98,"Ok")</f>
        <v>0</v>
      </c>
    </row>
    <row r="101" spans="1:5" x14ac:dyDescent="0.25">
      <c r="A101" s="2" t="s">
        <v>140</v>
      </c>
      <c r="B101" s="11">
        <f>COUNTIF(B123:B156,"workaround")</f>
        <v>1</v>
      </c>
      <c r="C101" s="11">
        <f>COUNTIF(C123:C156,"workaround")</f>
        <v>1</v>
      </c>
      <c r="D101" s="11">
        <f>COUNTIF(D123:D156,"workaround")</f>
        <v>0</v>
      </c>
      <c r="E101" s="11">
        <f>COUNTIF(E123:E156,"workaround")</f>
        <v>0</v>
      </c>
    </row>
    <row r="102" spans="1:5" x14ac:dyDescent="0.25">
      <c r="A102" s="2" t="s">
        <v>7</v>
      </c>
      <c r="B102" s="12">
        <f>COUNTIF(B92:B98,"Fail")</f>
        <v>0</v>
      </c>
      <c r="C102" s="12">
        <f>COUNTIF(C92:C98,"Fail")</f>
        <v>0</v>
      </c>
      <c r="D102" s="12">
        <f>COUNTIF(D92:D98,"Fail")</f>
        <v>0</v>
      </c>
      <c r="E102" s="12">
        <f>COUNTIF(E92:E98,"Fail")</f>
        <v>0</v>
      </c>
    </row>
    <row r="103" spans="1:5" x14ac:dyDescent="0.25">
      <c r="A103" s="2" t="s">
        <v>145</v>
      </c>
      <c r="B103" s="2">
        <f>COUNT(B92:B98,"Untested")</f>
        <v>0</v>
      </c>
      <c r="C103" s="2">
        <f>COUNT(C92:C98,"Untested")</f>
        <v>0</v>
      </c>
      <c r="D103" s="2">
        <f>COUNT(D92:D98,"Untested")</f>
        <v>0</v>
      </c>
      <c r="E103" s="2">
        <f>COUNT(E92:E98,"Untested")</f>
        <v>0</v>
      </c>
    </row>
    <row r="104" spans="1:5" x14ac:dyDescent="0.25">
      <c r="A104" s="2" t="s">
        <v>139</v>
      </c>
      <c r="B104" s="2">
        <f>B99+B102+B101+B103+B100</f>
        <v>8</v>
      </c>
      <c r="C104" s="2">
        <f>C99+C102+C101+C103+C100</f>
        <v>8</v>
      </c>
      <c r="D104" s="2">
        <f>D99+D102+D101+D103+D100</f>
        <v>0</v>
      </c>
      <c r="E104" s="2">
        <f>E99+E102+E101+E103+E100</f>
        <v>0</v>
      </c>
    </row>
    <row r="105" spans="1:5" ht="15.75" thickBot="1" x14ac:dyDescent="0.3">
      <c r="A105" s="18" t="s">
        <v>8</v>
      </c>
      <c r="B105" s="6">
        <f>IF(B$104=0, 0, (B$99+B$100)/B$104)</f>
        <v>0.875</v>
      </c>
      <c r="C105" s="6">
        <f>IF(C$104=0, 0, (C$99+C$100)/C$104)</f>
        <v>0.875</v>
      </c>
      <c r="D105" s="6">
        <f>IF(D$104=0, 0, (D$99+D$100)/D$104)</f>
        <v>0</v>
      </c>
      <c r="E105" s="6">
        <f>IF(E$104=0, 0, (E$99+E$100)/E$104)</f>
        <v>0</v>
      </c>
    </row>
    <row r="106" spans="1:5" ht="15.75" thickBot="1" x14ac:dyDescent="0.3">
      <c r="A106" s="13"/>
      <c r="B106" s="16"/>
      <c r="C106" s="16"/>
      <c r="D106" s="16"/>
      <c r="E106" s="16"/>
    </row>
    <row r="107" spans="1:5" x14ac:dyDescent="0.25">
      <c r="A107" s="15" t="s">
        <v>64</v>
      </c>
      <c r="B107" s="43" t="s">
        <v>5</v>
      </c>
      <c r="C107" s="44" t="s">
        <v>151</v>
      </c>
      <c r="D107" s="44" t="s">
        <v>188</v>
      </c>
      <c r="E107" s="3" t="s">
        <v>186</v>
      </c>
    </row>
    <row r="108" spans="1:5" x14ac:dyDescent="0.25">
      <c r="A108" s="2" t="s">
        <v>291</v>
      </c>
      <c r="B108" s="4" t="s">
        <v>6</v>
      </c>
      <c r="C108" s="4" t="s">
        <v>6</v>
      </c>
      <c r="D108" s="4" t="s">
        <v>6</v>
      </c>
      <c r="E108" s="45" t="s">
        <v>175</v>
      </c>
    </row>
    <row r="109" spans="1:5" x14ac:dyDescent="0.25">
      <c r="A109" s="2" t="s">
        <v>302</v>
      </c>
      <c r="B109" s="4" t="s">
        <v>6</v>
      </c>
      <c r="C109" s="4" t="s">
        <v>6</v>
      </c>
      <c r="D109" s="4" t="s">
        <v>6</v>
      </c>
      <c r="E109" s="45" t="s">
        <v>175</v>
      </c>
    </row>
    <row r="110" spans="1:5" x14ac:dyDescent="0.25">
      <c r="A110" s="2" t="s">
        <v>266</v>
      </c>
      <c r="B110" s="4" t="s">
        <v>6</v>
      </c>
      <c r="C110" s="4" t="s">
        <v>6</v>
      </c>
      <c r="D110" s="4" t="s">
        <v>6</v>
      </c>
      <c r="E110" s="45" t="s">
        <v>175</v>
      </c>
    </row>
    <row r="111" spans="1:5" x14ac:dyDescent="0.25">
      <c r="A111" s="2" t="s">
        <v>285</v>
      </c>
      <c r="B111" s="4" t="s">
        <v>6</v>
      </c>
      <c r="C111" s="4" t="s">
        <v>6</v>
      </c>
      <c r="D111" s="4" t="s">
        <v>6</v>
      </c>
      <c r="E111" s="45" t="s">
        <v>175</v>
      </c>
    </row>
    <row r="112" spans="1:5" x14ac:dyDescent="0.25">
      <c r="A112" s="2" t="s">
        <v>264</v>
      </c>
      <c r="B112" s="4" t="s">
        <v>6</v>
      </c>
      <c r="C112" s="4" t="s">
        <v>6</v>
      </c>
      <c r="D112" s="4" t="s">
        <v>6</v>
      </c>
      <c r="E112" s="45" t="s">
        <v>175</v>
      </c>
    </row>
    <row r="113" spans="1:5" x14ac:dyDescent="0.25">
      <c r="A113" s="2" t="s">
        <v>268</v>
      </c>
      <c r="B113" s="4" t="s">
        <v>6</v>
      </c>
      <c r="C113" s="4" t="s">
        <v>6</v>
      </c>
      <c r="D113" s="4" t="s">
        <v>6</v>
      </c>
      <c r="E113" s="45" t="s">
        <v>175</v>
      </c>
    </row>
    <row r="114" spans="1:5" x14ac:dyDescent="0.25">
      <c r="A114" s="2" t="s">
        <v>255</v>
      </c>
      <c r="B114" s="4" t="s">
        <v>6</v>
      </c>
      <c r="C114" s="4" t="s">
        <v>6</v>
      </c>
      <c r="D114" s="4" t="s">
        <v>6</v>
      </c>
      <c r="E114" s="45" t="s">
        <v>175</v>
      </c>
    </row>
    <row r="115" spans="1:5" x14ac:dyDescent="0.25">
      <c r="A115" s="2" t="s">
        <v>301</v>
      </c>
      <c r="B115" s="4" t="s">
        <v>6</v>
      </c>
      <c r="C115" s="4" t="s">
        <v>6</v>
      </c>
      <c r="D115" s="4" t="s">
        <v>6</v>
      </c>
      <c r="E115" s="45" t="s">
        <v>175</v>
      </c>
    </row>
    <row r="116" spans="1:5" x14ac:dyDescent="0.25">
      <c r="A116" s="2" t="s">
        <v>276</v>
      </c>
      <c r="B116" s="4" t="s">
        <v>6</v>
      </c>
      <c r="C116" s="4" t="s">
        <v>6</v>
      </c>
      <c r="D116" s="36" t="s">
        <v>6</v>
      </c>
      <c r="E116" s="45" t="s">
        <v>175</v>
      </c>
    </row>
    <row r="117" spans="1:5" x14ac:dyDescent="0.25">
      <c r="A117" s="2" t="s">
        <v>300</v>
      </c>
      <c r="B117" s="4" t="s">
        <v>6</v>
      </c>
      <c r="C117" s="4" t="s">
        <v>6</v>
      </c>
      <c r="D117" s="4" t="s">
        <v>6</v>
      </c>
      <c r="E117" s="45" t="s">
        <v>175</v>
      </c>
    </row>
    <row r="118" spans="1:5" x14ac:dyDescent="0.25">
      <c r="A118" s="2" t="s">
        <v>299</v>
      </c>
      <c r="B118" s="4" t="s">
        <v>6</v>
      </c>
      <c r="C118" s="4" t="s">
        <v>6</v>
      </c>
      <c r="D118" s="4" t="s">
        <v>6</v>
      </c>
      <c r="E118" s="45" t="s">
        <v>175</v>
      </c>
    </row>
    <row r="119" spans="1:5" x14ac:dyDescent="0.25">
      <c r="A119" s="2" t="s">
        <v>214</v>
      </c>
      <c r="B119" s="4" t="s">
        <v>6</v>
      </c>
      <c r="C119" s="8" t="s">
        <v>7</v>
      </c>
      <c r="D119" s="4" t="s">
        <v>6</v>
      </c>
      <c r="E119" s="45" t="s">
        <v>175</v>
      </c>
    </row>
    <row r="120" spans="1:5" x14ac:dyDescent="0.25">
      <c r="A120" s="2" t="s">
        <v>298</v>
      </c>
      <c r="B120" s="4" t="s">
        <v>6</v>
      </c>
      <c r="C120" s="4" t="s">
        <v>6</v>
      </c>
      <c r="D120" s="4" t="s">
        <v>6</v>
      </c>
      <c r="E120" s="45" t="s">
        <v>175</v>
      </c>
    </row>
    <row r="121" spans="1:5" x14ac:dyDescent="0.25">
      <c r="A121" s="2" t="s">
        <v>297</v>
      </c>
      <c r="B121" s="4" t="s">
        <v>6</v>
      </c>
      <c r="C121" s="4" t="s">
        <v>6</v>
      </c>
      <c r="D121" s="4" t="s">
        <v>6</v>
      </c>
      <c r="E121" s="45" t="s">
        <v>175</v>
      </c>
    </row>
    <row r="122" spans="1:5" x14ac:dyDescent="0.25">
      <c r="A122" s="2" t="s">
        <v>296</v>
      </c>
      <c r="B122" s="4" t="s">
        <v>6</v>
      </c>
      <c r="C122" s="4" t="s">
        <v>6</v>
      </c>
      <c r="D122" s="4" t="s">
        <v>6</v>
      </c>
      <c r="E122" s="45" t="s">
        <v>175</v>
      </c>
    </row>
    <row r="123" spans="1:5" x14ac:dyDescent="0.25">
      <c r="A123" s="2" t="s">
        <v>230</v>
      </c>
      <c r="B123" s="4" t="s">
        <v>6</v>
      </c>
      <c r="C123" s="4" t="s">
        <v>6</v>
      </c>
      <c r="D123" s="4" t="s">
        <v>6</v>
      </c>
      <c r="E123" s="45" t="s">
        <v>175</v>
      </c>
    </row>
    <row r="124" spans="1:5" x14ac:dyDescent="0.25">
      <c r="A124" s="2" t="s">
        <v>295</v>
      </c>
      <c r="B124" s="4" t="s">
        <v>6</v>
      </c>
      <c r="C124" s="4" t="s">
        <v>6</v>
      </c>
      <c r="D124" s="4" t="s">
        <v>6</v>
      </c>
      <c r="E124" s="45" t="s">
        <v>175</v>
      </c>
    </row>
    <row r="125" spans="1:5" x14ac:dyDescent="0.25">
      <c r="A125" s="2" t="s">
        <v>294</v>
      </c>
      <c r="B125" s="4" t="s">
        <v>6</v>
      </c>
      <c r="C125" s="4" t="s">
        <v>6</v>
      </c>
      <c r="D125" s="4" t="s">
        <v>6</v>
      </c>
      <c r="E125" s="45" t="s">
        <v>175</v>
      </c>
    </row>
    <row r="126" spans="1:5" x14ac:dyDescent="0.25">
      <c r="A126" s="2" t="s">
        <v>275</v>
      </c>
      <c r="B126" s="4" t="s">
        <v>6</v>
      </c>
      <c r="C126" s="4" t="s">
        <v>6</v>
      </c>
      <c r="D126" s="4" t="s">
        <v>6</v>
      </c>
      <c r="E126" s="45" t="s">
        <v>175</v>
      </c>
    </row>
    <row r="127" spans="1:5" x14ac:dyDescent="0.25">
      <c r="A127" s="15" t="s">
        <v>274</v>
      </c>
      <c r="B127" s="22" t="s">
        <v>140</v>
      </c>
      <c r="C127" s="22" t="s">
        <v>140</v>
      </c>
      <c r="D127" s="21" t="s">
        <v>6</v>
      </c>
      <c r="E127" s="31" t="s">
        <v>175</v>
      </c>
    </row>
    <row r="128" spans="1:5" x14ac:dyDescent="0.25">
      <c r="A128" s="2" t="s">
        <v>6</v>
      </c>
      <c r="B128" s="10">
        <f>COUNTIF(B108:B127,"pass")</f>
        <v>19</v>
      </c>
      <c r="C128" s="10">
        <f>COUNTIF(C108:C127,"pass")</f>
        <v>18</v>
      </c>
      <c r="D128" s="10">
        <f>COUNTIF(D108:D127,"pass")</f>
        <v>20</v>
      </c>
      <c r="E128" s="10">
        <f>COUNTIF(E108:E127,"pass")</f>
        <v>0</v>
      </c>
    </row>
    <row r="129" spans="1:5" x14ac:dyDescent="0.25">
      <c r="A129" s="2" t="s">
        <v>143</v>
      </c>
      <c r="B129" s="5">
        <f>COUNTIF(B108:B127,"Ok")</f>
        <v>0</v>
      </c>
      <c r="C129" s="5">
        <f>COUNTIF(C108:C127,"Ok")</f>
        <v>0</v>
      </c>
      <c r="D129" s="5">
        <f>COUNTIF(D108:D127,"Ok")</f>
        <v>0</v>
      </c>
      <c r="E129" s="5">
        <f>COUNTIF(E108:E127,"Ok")</f>
        <v>0</v>
      </c>
    </row>
    <row r="130" spans="1:5" x14ac:dyDescent="0.25">
      <c r="A130" s="2" t="s">
        <v>140</v>
      </c>
      <c r="B130" s="11">
        <f>COUNTIF(B108:B127,"workaround")</f>
        <v>1</v>
      </c>
      <c r="C130" s="11">
        <f>COUNTIF(C108:C127,"workaround")</f>
        <v>1</v>
      </c>
      <c r="D130" s="11">
        <f>COUNTIF(D108:D127,"workaround")</f>
        <v>0</v>
      </c>
      <c r="E130" s="11">
        <f>COUNTIF(E108:E127,"workaround")</f>
        <v>0</v>
      </c>
    </row>
    <row r="131" spans="1:5" x14ac:dyDescent="0.25">
      <c r="A131" s="2" t="s">
        <v>7</v>
      </c>
      <c r="B131" s="12">
        <f>COUNTIF(B108:B127,"Fail")</f>
        <v>0</v>
      </c>
      <c r="C131" s="12">
        <f>COUNTIF(C108:C127,"Fail")</f>
        <v>1</v>
      </c>
      <c r="D131" s="12">
        <f>COUNTIF(D108:D127,"Fail")</f>
        <v>0</v>
      </c>
      <c r="E131" s="12">
        <f>COUNTIF(E108:E127,"Fail")</f>
        <v>0</v>
      </c>
    </row>
    <row r="132" spans="1:5" x14ac:dyDescent="0.25">
      <c r="A132" s="2" t="s">
        <v>145</v>
      </c>
      <c r="B132" s="2">
        <f>COUNT(B108:B127,"Untested")</f>
        <v>0</v>
      </c>
      <c r="C132" s="2">
        <f>COUNT(C108:C127,"Untested")</f>
        <v>0</v>
      </c>
      <c r="D132" s="2">
        <f>COUNT(D108:D127,"Untested")</f>
        <v>0</v>
      </c>
      <c r="E132" s="2">
        <f>COUNT(E108:E127,"Untested")</f>
        <v>0</v>
      </c>
    </row>
    <row r="133" spans="1:5" x14ac:dyDescent="0.25">
      <c r="A133" s="2" t="s">
        <v>139</v>
      </c>
      <c r="B133" s="2">
        <f>B128+B131+B130+B132+B129</f>
        <v>20</v>
      </c>
      <c r="C133" s="2">
        <f>C128+C131+C130+C132+C129</f>
        <v>20</v>
      </c>
      <c r="D133" s="2">
        <f>D128+D131+D130+D132+D129</f>
        <v>20</v>
      </c>
      <c r="E133" s="2">
        <f>E128+E131+E130+E132+E129</f>
        <v>0</v>
      </c>
    </row>
    <row r="134" spans="1:5" ht="15.75" thickBot="1" x14ac:dyDescent="0.3">
      <c r="A134" s="18" t="s">
        <v>8</v>
      </c>
      <c r="B134" s="6">
        <f>IF(B$133=0, 0, (B$128+B$129)/B$133)</f>
        <v>0.95</v>
      </c>
      <c r="C134" s="6">
        <f>IF(C$133=0, 0, (C$128+C$129)/C$133)</f>
        <v>0.9</v>
      </c>
      <c r="D134" s="6">
        <f>IF(D$133=0, 0, (D$128+D$129)/D$133)</f>
        <v>1</v>
      </c>
      <c r="E134" s="6">
        <f>IF(E$133=0, 0, (E$128+E$129)/E$133)</f>
        <v>0</v>
      </c>
    </row>
    <row r="135" spans="1:5" ht="15.75" thickBot="1" x14ac:dyDescent="0.3">
      <c r="A135" s="14"/>
      <c r="B135" s="14"/>
      <c r="C135" s="14"/>
      <c r="D135" s="14"/>
      <c r="E135" s="14"/>
    </row>
    <row r="136" spans="1:5" x14ac:dyDescent="0.25">
      <c r="A136" s="15" t="s">
        <v>12</v>
      </c>
      <c r="B136" s="43" t="s">
        <v>5</v>
      </c>
      <c r="C136" s="44" t="s">
        <v>151</v>
      </c>
      <c r="D136" s="44" t="s">
        <v>188</v>
      </c>
      <c r="E136" s="3" t="s">
        <v>186</v>
      </c>
    </row>
    <row r="137" spans="1:5" x14ac:dyDescent="0.25">
      <c r="A137" s="2" t="s">
        <v>292</v>
      </c>
      <c r="B137" s="4" t="s">
        <v>6</v>
      </c>
      <c r="C137" s="4" t="s">
        <v>6</v>
      </c>
      <c r="D137" s="4" t="s">
        <v>6</v>
      </c>
      <c r="E137" s="45" t="s">
        <v>175</v>
      </c>
    </row>
    <row r="138" spans="1:5" x14ac:dyDescent="0.25">
      <c r="A138" s="2" t="s">
        <v>291</v>
      </c>
      <c r="B138" s="4" t="s">
        <v>6</v>
      </c>
      <c r="C138" s="4" t="s">
        <v>6</v>
      </c>
      <c r="D138" s="4" t="s">
        <v>6</v>
      </c>
      <c r="E138" s="45" t="s">
        <v>175</v>
      </c>
    </row>
    <row r="139" spans="1:5" x14ac:dyDescent="0.25">
      <c r="A139" s="2" t="s">
        <v>290</v>
      </c>
      <c r="B139" s="8" t="s">
        <v>7</v>
      </c>
      <c r="C139" s="8" t="s">
        <v>7</v>
      </c>
      <c r="D139" s="8" t="s">
        <v>7</v>
      </c>
      <c r="E139" s="45" t="s">
        <v>175</v>
      </c>
    </row>
    <row r="140" spans="1:5" x14ac:dyDescent="0.25">
      <c r="A140" s="2" t="s">
        <v>287</v>
      </c>
      <c r="B140" s="4" t="s">
        <v>6</v>
      </c>
      <c r="C140" s="4" t="s">
        <v>6</v>
      </c>
      <c r="D140" s="4" t="s">
        <v>6</v>
      </c>
      <c r="E140" s="45" t="s">
        <v>175</v>
      </c>
    </row>
    <row r="141" spans="1:5" x14ac:dyDescent="0.25">
      <c r="A141" s="2" t="s">
        <v>283</v>
      </c>
      <c r="B141" s="4" t="s">
        <v>6</v>
      </c>
      <c r="C141" s="4" t="s">
        <v>6</v>
      </c>
      <c r="D141" s="4" t="s">
        <v>6</v>
      </c>
      <c r="E141" s="45" t="s">
        <v>175</v>
      </c>
    </row>
    <row r="142" spans="1:5" x14ac:dyDescent="0.25">
      <c r="A142" s="2" t="s">
        <v>282</v>
      </c>
      <c r="B142" s="4" t="s">
        <v>6</v>
      </c>
      <c r="C142" s="4" t="s">
        <v>6</v>
      </c>
      <c r="D142" s="4" t="s">
        <v>6</v>
      </c>
      <c r="E142" s="45" t="s">
        <v>175</v>
      </c>
    </row>
    <row r="143" spans="1:5" x14ac:dyDescent="0.25">
      <c r="A143" s="2" t="s">
        <v>281</v>
      </c>
      <c r="B143" s="4" t="s">
        <v>6</v>
      </c>
      <c r="C143" s="4" t="s">
        <v>6</v>
      </c>
      <c r="D143" s="4" t="s">
        <v>6</v>
      </c>
      <c r="E143" s="45" t="s">
        <v>175</v>
      </c>
    </row>
    <row r="144" spans="1:5" x14ac:dyDescent="0.25">
      <c r="A144" s="2" t="s">
        <v>280</v>
      </c>
      <c r="B144" s="4" t="s">
        <v>6</v>
      </c>
      <c r="C144" s="4" t="s">
        <v>6</v>
      </c>
      <c r="D144" s="4" t="s">
        <v>6</v>
      </c>
      <c r="E144" s="45" t="s">
        <v>175</v>
      </c>
    </row>
    <row r="145" spans="1:5" x14ac:dyDescent="0.25">
      <c r="A145" s="2" t="s">
        <v>279</v>
      </c>
      <c r="B145" s="4" t="s">
        <v>6</v>
      </c>
      <c r="C145" s="4" t="s">
        <v>6</v>
      </c>
      <c r="D145" s="4" t="s">
        <v>6</v>
      </c>
      <c r="E145" s="45" t="s">
        <v>175</v>
      </c>
    </row>
    <row r="146" spans="1:5" x14ac:dyDescent="0.25">
      <c r="A146" s="2" t="s">
        <v>278</v>
      </c>
      <c r="B146" s="4" t="s">
        <v>6</v>
      </c>
      <c r="C146" s="4" t="s">
        <v>6</v>
      </c>
      <c r="D146" s="4" t="s">
        <v>6</v>
      </c>
      <c r="E146" s="45" t="s">
        <v>175</v>
      </c>
    </row>
    <row r="147" spans="1:5" x14ac:dyDescent="0.25">
      <c r="A147" s="2" t="s">
        <v>307</v>
      </c>
      <c r="B147" s="4" t="s">
        <v>6</v>
      </c>
      <c r="C147" s="4" t="s">
        <v>6</v>
      </c>
      <c r="D147" s="4" t="s">
        <v>6</v>
      </c>
      <c r="E147" s="45" t="s">
        <v>175</v>
      </c>
    </row>
    <row r="148" spans="1:5" x14ac:dyDescent="0.25">
      <c r="A148" s="2" t="s">
        <v>239</v>
      </c>
      <c r="B148" s="4" t="s">
        <v>6</v>
      </c>
      <c r="C148" s="4" t="s">
        <v>6</v>
      </c>
      <c r="D148" s="4" t="s">
        <v>6</v>
      </c>
      <c r="E148" s="45" t="s">
        <v>175</v>
      </c>
    </row>
    <row r="149" spans="1:5" x14ac:dyDescent="0.25">
      <c r="A149" s="15" t="s">
        <v>238</v>
      </c>
      <c r="B149" s="21" t="s">
        <v>6</v>
      </c>
      <c r="C149" s="21" t="s">
        <v>6</v>
      </c>
      <c r="D149" s="21" t="s">
        <v>6</v>
      </c>
      <c r="E149" s="31" t="s">
        <v>175</v>
      </c>
    </row>
    <row r="150" spans="1:5" x14ac:dyDescent="0.25">
      <c r="A150" s="2" t="s">
        <v>6</v>
      </c>
      <c r="B150" s="10">
        <f>COUNTIF(B137:B149,"pass")</f>
        <v>12</v>
      </c>
      <c r="C150" s="10">
        <f>COUNTIF(C137:C149,"pass")</f>
        <v>12</v>
      </c>
      <c r="D150" s="10">
        <f>COUNTIF(D137:D149,"pass")</f>
        <v>12</v>
      </c>
      <c r="E150" s="10">
        <f>COUNTIF(E137:E149,"pass")</f>
        <v>0</v>
      </c>
    </row>
    <row r="151" spans="1:5" x14ac:dyDescent="0.25">
      <c r="A151" s="2" t="s">
        <v>143</v>
      </c>
      <c r="B151" s="5">
        <f>COUNTIF(B137:B149,"Ok")</f>
        <v>0</v>
      </c>
      <c r="C151" s="5">
        <f>COUNTIF(C137:C149,"Ok")</f>
        <v>0</v>
      </c>
      <c r="D151" s="5">
        <f>COUNTIF(D137:D149,"Ok")</f>
        <v>0</v>
      </c>
      <c r="E151" s="5">
        <f>COUNTIF(E137:E149,"Ok")</f>
        <v>0</v>
      </c>
    </row>
    <row r="152" spans="1:5" x14ac:dyDescent="0.25">
      <c r="A152" s="2" t="s">
        <v>140</v>
      </c>
      <c r="B152" s="11">
        <f>COUNTIF(B137:B149,"workaround")</f>
        <v>0</v>
      </c>
      <c r="C152" s="11">
        <f>COUNTIF(C137:C149,"workaround")</f>
        <v>0</v>
      </c>
      <c r="D152" s="11">
        <f>COUNTIF(D137:D149,"workaround")</f>
        <v>0</v>
      </c>
      <c r="E152" s="11">
        <f>COUNTIF(E137:E149,"workaround")</f>
        <v>0</v>
      </c>
    </row>
    <row r="153" spans="1:5" x14ac:dyDescent="0.25">
      <c r="A153" s="2" t="s">
        <v>7</v>
      </c>
      <c r="B153" s="12">
        <f>COUNTIF(B137:B149,"Fail")</f>
        <v>1</v>
      </c>
      <c r="C153" s="12">
        <f>COUNTIF(C137:C149,"Fail")</f>
        <v>1</v>
      </c>
      <c r="D153" s="12">
        <f>COUNTIF(D137:D149,"Fail")</f>
        <v>1</v>
      </c>
      <c r="E153" s="12">
        <f>COUNTIF(E137:E149,"Fail")</f>
        <v>0</v>
      </c>
    </row>
    <row r="154" spans="1:5" x14ac:dyDescent="0.25">
      <c r="A154" s="2" t="s">
        <v>145</v>
      </c>
      <c r="B154" s="2">
        <f>COUNT(B137:B149,"Untested")</f>
        <v>0</v>
      </c>
      <c r="C154" s="2">
        <f>COUNT(C137:C149,"Untested")</f>
        <v>0</v>
      </c>
      <c r="D154" s="2">
        <f>COUNT(D137:D149,"Untested")</f>
        <v>0</v>
      </c>
      <c r="E154" s="2">
        <f>COUNT(E137:E149,"Untested")</f>
        <v>0</v>
      </c>
    </row>
    <row r="155" spans="1:5" x14ac:dyDescent="0.25">
      <c r="A155" s="2" t="s">
        <v>139</v>
      </c>
      <c r="B155" s="2">
        <f>B150+B153+B152+B154+B151</f>
        <v>13</v>
      </c>
      <c r="C155" s="2">
        <f>C150+C153+C152+C154+C151</f>
        <v>13</v>
      </c>
      <c r="D155" s="2">
        <f>D150+D153+D152+D154+D151</f>
        <v>13</v>
      </c>
      <c r="E155" s="2">
        <f>E150+E153+E152+E154+E151</f>
        <v>0</v>
      </c>
    </row>
    <row r="156" spans="1:5" ht="15.75" thickBot="1" x14ac:dyDescent="0.3">
      <c r="A156" s="18" t="s">
        <v>8</v>
      </c>
      <c r="B156" s="6">
        <f>IF(B$155=0, 0, (B$150+B$151)/B$155)</f>
        <v>0.92307692307692313</v>
      </c>
      <c r="C156" s="6">
        <f>IF(C$155=0, 0, (C$150+C$151)/C$155)</f>
        <v>0.92307692307692313</v>
      </c>
      <c r="D156" s="6">
        <f>IF(D$155=0, 0, (D$150+D$151)/D$155)</f>
        <v>0.92307692307692313</v>
      </c>
      <c r="E156" s="6">
        <f>IF(E$155=0, 0, (E$150+E$151)/E$155)</f>
        <v>0</v>
      </c>
    </row>
    <row r="157" spans="1:5" ht="15.75" thickBot="1" x14ac:dyDescent="0.3">
      <c r="A157" s="13"/>
      <c r="B157" s="16"/>
      <c r="C157" s="13"/>
      <c r="D157" s="13"/>
      <c r="E157" s="13"/>
    </row>
    <row r="158" spans="1:5" x14ac:dyDescent="0.25">
      <c r="A158" s="15" t="s">
        <v>176</v>
      </c>
      <c r="B158" s="43" t="s">
        <v>5</v>
      </c>
      <c r="C158" s="44" t="s">
        <v>151</v>
      </c>
      <c r="D158" s="44" t="s">
        <v>188</v>
      </c>
      <c r="E158" s="3" t="s">
        <v>186</v>
      </c>
    </row>
    <row r="159" spans="1:5" x14ac:dyDescent="0.25">
      <c r="A159" s="2" t="s">
        <v>219</v>
      </c>
      <c r="B159" s="4" t="s">
        <v>6</v>
      </c>
      <c r="C159" s="4" t="s">
        <v>6</v>
      </c>
      <c r="D159" s="8" t="s">
        <v>7</v>
      </c>
      <c r="E159" s="4" t="s">
        <v>6</v>
      </c>
    </row>
    <row r="160" spans="1:5" x14ac:dyDescent="0.25">
      <c r="A160" s="2" t="s">
        <v>260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289</v>
      </c>
      <c r="B161" s="4" t="s">
        <v>6</v>
      </c>
      <c r="C161" s="4" t="s">
        <v>6</v>
      </c>
      <c r="D161" s="4" t="s">
        <v>6</v>
      </c>
      <c r="E161" s="38" t="s">
        <v>140</v>
      </c>
    </row>
    <row r="162" spans="1:5" x14ac:dyDescent="0.25">
      <c r="A162" s="2" t="s">
        <v>288</v>
      </c>
      <c r="B162" s="4" t="s">
        <v>6</v>
      </c>
      <c r="C162" s="4" t="s">
        <v>6</v>
      </c>
      <c r="D162" s="8" t="s">
        <v>7</v>
      </c>
      <c r="E162" s="8" t="s">
        <v>7</v>
      </c>
    </row>
    <row r="163" spans="1:5" x14ac:dyDescent="0.25">
      <c r="A163" s="23" t="s">
        <v>259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3" t="s">
        <v>258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286</v>
      </c>
      <c r="B165" s="4" t="s">
        <v>6</v>
      </c>
      <c r="C165" s="4" t="s">
        <v>6</v>
      </c>
      <c r="D165" s="4" t="s">
        <v>6</v>
      </c>
      <c r="E165" s="38" t="s">
        <v>140</v>
      </c>
    </row>
    <row r="166" spans="1:5" x14ac:dyDescent="0.25">
      <c r="A166" s="23" t="s">
        <v>207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3" t="s">
        <v>224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2" t="s">
        <v>265</v>
      </c>
      <c r="B168" s="4" t="s">
        <v>6</v>
      </c>
      <c r="C168" s="4" t="s">
        <v>6</v>
      </c>
      <c r="D168" s="4" t="s">
        <v>6</v>
      </c>
      <c r="E168" s="8" t="s">
        <v>7</v>
      </c>
    </row>
    <row r="169" spans="1:5" x14ac:dyDescent="0.25">
      <c r="A169" s="23" t="s">
        <v>257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3" t="s">
        <v>256</v>
      </c>
      <c r="B170" s="4" t="s">
        <v>6</v>
      </c>
      <c r="C170" s="8" t="s">
        <v>7</v>
      </c>
      <c r="D170" s="4" t="s">
        <v>6</v>
      </c>
      <c r="E170" s="4" t="s">
        <v>6</v>
      </c>
    </row>
    <row r="171" spans="1:5" x14ac:dyDescent="0.25">
      <c r="A171" s="2" t="s">
        <v>266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285</v>
      </c>
      <c r="B172" s="4" t="s">
        <v>6</v>
      </c>
      <c r="C172" s="4" t="s">
        <v>6</v>
      </c>
      <c r="D172" s="4" t="s">
        <v>6</v>
      </c>
      <c r="E172" s="38" t="s">
        <v>140</v>
      </c>
    </row>
    <row r="173" spans="1:5" x14ac:dyDescent="0.25">
      <c r="A173" s="2" t="s">
        <v>267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284</v>
      </c>
      <c r="B174" s="8" t="s">
        <v>7</v>
      </c>
      <c r="C174" s="8" t="s">
        <v>7</v>
      </c>
      <c r="D174" s="4" t="s">
        <v>6</v>
      </c>
      <c r="E174" s="8" t="s">
        <v>7</v>
      </c>
    </row>
    <row r="175" spans="1:5" x14ac:dyDescent="0.25">
      <c r="A175" s="2" t="s">
        <v>264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268</v>
      </c>
      <c r="B176" s="4" t="s">
        <v>6</v>
      </c>
      <c r="C176" s="4" t="s">
        <v>6</v>
      </c>
      <c r="D176" s="4" t="s">
        <v>6</v>
      </c>
      <c r="E176" s="38" t="s">
        <v>140</v>
      </c>
    </row>
    <row r="177" spans="1:5" x14ac:dyDescent="0.25">
      <c r="A177" s="23" t="s">
        <v>255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277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3" t="s">
        <v>254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253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252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251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250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249</v>
      </c>
      <c r="B184" s="35" t="s">
        <v>144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248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247</v>
      </c>
      <c r="B186" s="4" t="s">
        <v>6</v>
      </c>
      <c r="C186" s="8" t="s">
        <v>7</v>
      </c>
      <c r="D186" s="4" t="s">
        <v>6</v>
      </c>
      <c r="E186" s="4" t="s">
        <v>6</v>
      </c>
    </row>
    <row r="187" spans="1:5" x14ac:dyDescent="0.25">
      <c r="A187" s="2" t="s">
        <v>246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270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" t="s">
        <v>269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3" t="s">
        <v>245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244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215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243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234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293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242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241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310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235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240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" t="s">
        <v>308</v>
      </c>
      <c r="B201" s="4" t="s">
        <v>6</v>
      </c>
      <c r="C201" s="4" t="s">
        <v>6</v>
      </c>
      <c r="D201" s="4" t="s">
        <v>6</v>
      </c>
      <c r="E201" s="38" t="s">
        <v>140</v>
      </c>
    </row>
    <row r="202" spans="1:5" x14ac:dyDescent="0.25">
      <c r="A202" s="15" t="s">
        <v>309</v>
      </c>
      <c r="B202" s="21" t="s">
        <v>6</v>
      </c>
      <c r="C202" s="21" t="s">
        <v>6</v>
      </c>
      <c r="D202" s="21" t="s">
        <v>6</v>
      </c>
      <c r="E202" s="21" t="s">
        <v>6</v>
      </c>
    </row>
    <row r="203" spans="1:5" x14ac:dyDescent="0.25">
      <c r="A203" s="2" t="s">
        <v>6</v>
      </c>
      <c r="B203" s="10">
        <f>COUNTIF(B$159:B$202,"pass")</f>
        <v>42</v>
      </c>
      <c r="C203" s="10">
        <f>COUNTIF(C$159:C$202,"pass")</f>
        <v>40</v>
      </c>
      <c r="D203" s="10">
        <f>COUNTIF(D$159:D$202,"pass")</f>
        <v>42</v>
      </c>
      <c r="E203" s="10">
        <f>COUNTIF(E$159:E$202,"pass")</f>
        <v>30</v>
      </c>
    </row>
    <row r="204" spans="1:5" x14ac:dyDescent="0.25">
      <c r="A204" s="2" t="s">
        <v>143</v>
      </c>
      <c r="B204" s="5">
        <f>COUNTIF(B$159:B$202,"Ok")</f>
        <v>1</v>
      </c>
      <c r="C204" s="5">
        <f>COUNTIF(C$159:C$202,"Ok")</f>
        <v>0</v>
      </c>
      <c r="D204" s="5">
        <f>COUNTIF(D$159:D$202,"Ok")</f>
        <v>0</v>
      </c>
      <c r="E204" s="5">
        <f>COUNTIF(E$159:E$202,"Ok")</f>
        <v>0</v>
      </c>
    </row>
    <row r="205" spans="1:5" x14ac:dyDescent="0.25">
      <c r="A205" s="2" t="s">
        <v>140</v>
      </c>
      <c r="B205" s="11">
        <f>COUNTIF(B$159:B$202,"workaround")</f>
        <v>0</v>
      </c>
      <c r="C205" s="11">
        <f>COUNTIF(C$159:C$202,"workaround")</f>
        <v>0</v>
      </c>
      <c r="D205" s="11">
        <f>COUNTIF(D$159:D$202,"workaround")</f>
        <v>0</v>
      </c>
      <c r="E205" s="11">
        <f>COUNTIF(E$159:E$202,"workaround")</f>
        <v>10</v>
      </c>
    </row>
    <row r="206" spans="1:5" x14ac:dyDescent="0.25">
      <c r="A206" s="2" t="s">
        <v>7</v>
      </c>
      <c r="B206" s="12">
        <f>COUNTIF(B159:B202,"Fail")</f>
        <v>1</v>
      </c>
      <c r="C206" s="12">
        <f>COUNTIF(C159:C202,"Fail")</f>
        <v>4</v>
      </c>
      <c r="D206" s="12">
        <f>COUNTIF(D159:D202,"Fail")</f>
        <v>2</v>
      </c>
      <c r="E206" s="12">
        <f>COUNTIF(E159:E202,"Fail")</f>
        <v>4</v>
      </c>
    </row>
    <row r="207" spans="1:5" x14ac:dyDescent="0.25">
      <c r="A207" s="2" t="s">
        <v>145</v>
      </c>
      <c r="B207" s="2">
        <f>COUNT(B$163:B$190,"Untested")</f>
        <v>0</v>
      </c>
      <c r="C207" s="2">
        <f>COUNT(C$163:C$190,"Untested")</f>
        <v>0</v>
      </c>
      <c r="D207" s="2">
        <f>COUNT(D$163:D$190,"Untested")</f>
        <v>0</v>
      </c>
      <c r="E207" s="2">
        <f>COUNT(E$163:E$190,"Untested")</f>
        <v>0</v>
      </c>
    </row>
    <row r="208" spans="1:5" x14ac:dyDescent="0.25">
      <c r="A208" s="2" t="s">
        <v>139</v>
      </c>
      <c r="B208" s="2">
        <f>B$203+B$206+B$205+B$207+B$204</f>
        <v>44</v>
      </c>
      <c r="C208" s="2">
        <f>C$203+C$206+C$205+C$207+C$204</f>
        <v>44</v>
      </c>
      <c r="D208" s="2">
        <f>D$203+D$206+D$205+D$207+D$204</f>
        <v>44</v>
      </c>
      <c r="E208" s="2">
        <f>E$203+E$206+E$205+E$207+E$204</f>
        <v>44</v>
      </c>
    </row>
    <row r="209" spans="1:5" ht="15.75" thickBot="1" x14ac:dyDescent="0.3">
      <c r="A209" s="18" t="s">
        <v>8</v>
      </c>
      <c r="B209" s="6">
        <f>IF(B$208=0, 0, (B$203+B$204)/B$208)</f>
        <v>0.97727272727272729</v>
      </c>
      <c r="C209" s="6">
        <f>IF(C$208=0, 0, (C$203+C$204)/C$208)</f>
        <v>0.90909090909090906</v>
      </c>
      <c r="D209" s="6">
        <f>IF(D$208=0, 0, (D$203+D$204)/D$208)</f>
        <v>0.95454545454545459</v>
      </c>
      <c r="E209" s="6">
        <f>IF(E$208=0, 0, (E$203+E$204)/E$208)</f>
        <v>0.68181818181818177</v>
      </c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9" t="s">
        <v>146</v>
      </c>
      <c r="B211" s="15"/>
      <c r="C211" s="15"/>
      <c r="D211" s="15"/>
      <c r="E211" s="15"/>
    </row>
    <row r="212" spans="1:5" x14ac:dyDescent="0.25">
      <c r="A212" s="2" t="s">
        <v>273</v>
      </c>
      <c r="B212" s="4" t="s">
        <v>6</v>
      </c>
      <c r="C212" s="4" t="s">
        <v>6</v>
      </c>
      <c r="D212" s="2"/>
      <c r="E212" s="2"/>
    </row>
    <row r="213" spans="1:5" x14ac:dyDescent="0.25">
      <c r="A213" s="23" t="s">
        <v>195</v>
      </c>
      <c r="B213" s="4" t="s">
        <v>6</v>
      </c>
      <c r="C213" s="2"/>
      <c r="D213" s="2"/>
      <c r="E213" s="2"/>
    </row>
    <row r="214" spans="1:5" x14ac:dyDescent="0.25">
      <c r="A214" s="2" t="s">
        <v>196</v>
      </c>
      <c r="B214" s="2"/>
      <c r="C214" s="4" t="s">
        <v>6</v>
      </c>
      <c r="D214" s="2"/>
      <c r="E214" s="2"/>
    </row>
    <row r="215" spans="1:5" x14ac:dyDescent="0.25">
      <c r="A215" s="2" t="s">
        <v>197</v>
      </c>
      <c r="B215" s="2"/>
      <c r="C215" s="4" t="s">
        <v>6</v>
      </c>
      <c r="D215" s="2"/>
      <c r="E215" s="2"/>
    </row>
    <row r="216" spans="1:5" x14ac:dyDescent="0.25">
      <c r="A216" s="2" t="s">
        <v>198</v>
      </c>
      <c r="B216" s="2"/>
      <c r="C216" s="4" t="s">
        <v>6</v>
      </c>
      <c r="D216" s="2"/>
      <c r="E216" s="2"/>
    </row>
    <row r="217" spans="1:5" x14ac:dyDescent="0.25">
      <c r="A217" s="2" t="s">
        <v>199</v>
      </c>
      <c r="B217" s="4" t="s">
        <v>6</v>
      </c>
      <c r="C217" s="2"/>
      <c r="D217" s="2"/>
      <c r="E217" s="2"/>
    </row>
    <row r="218" spans="1:5" x14ac:dyDescent="0.25">
      <c r="A218" s="2" t="s">
        <v>272</v>
      </c>
      <c r="B218" s="2"/>
      <c r="C218" s="4" t="s">
        <v>6</v>
      </c>
      <c r="D218" s="2"/>
      <c r="E218" s="2"/>
    </row>
    <row r="219" spans="1:5" x14ac:dyDescent="0.25">
      <c r="A219" s="2" t="s">
        <v>200</v>
      </c>
      <c r="B219" s="4" t="s">
        <v>6</v>
      </c>
      <c r="C219" s="4" t="s">
        <v>6</v>
      </c>
      <c r="D219" s="2"/>
      <c r="E219" s="2"/>
    </row>
    <row r="220" spans="1:5" x14ac:dyDescent="0.25">
      <c r="A220" s="2" t="s">
        <v>201</v>
      </c>
      <c r="B220" s="4" t="s">
        <v>6</v>
      </c>
      <c r="C220" s="2"/>
      <c r="D220" s="2"/>
      <c r="E220" s="2"/>
    </row>
    <row r="221" spans="1:5" x14ac:dyDescent="0.25">
      <c r="A221" s="2" t="s">
        <v>271</v>
      </c>
      <c r="B221" s="2"/>
      <c r="C221" s="4" t="s">
        <v>6</v>
      </c>
      <c r="D221" s="2"/>
      <c r="E221" s="2"/>
    </row>
    <row r="222" spans="1:5" x14ac:dyDescent="0.25">
      <c r="A222" s="2" t="s">
        <v>202</v>
      </c>
      <c r="B222" s="4" t="s">
        <v>6</v>
      </c>
      <c r="C222" s="2"/>
      <c r="D222" s="2"/>
      <c r="E222" s="2"/>
    </row>
    <row r="223" spans="1:5" x14ac:dyDescent="0.25">
      <c r="A223" s="2" t="s">
        <v>203</v>
      </c>
      <c r="B223" s="2"/>
      <c r="C223" s="4" t="s">
        <v>6</v>
      </c>
      <c r="D223" s="2"/>
      <c r="E223" s="2"/>
    </row>
    <row r="224" spans="1:5" x14ac:dyDescent="0.25">
      <c r="A224" s="15" t="s">
        <v>204</v>
      </c>
      <c r="B224" s="21" t="s">
        <v>6</v>
      </c>
      <c r="C224" s="15"/>
      <c r="D224" s="15"/>
      <c r="E224" s="15"/>
    </row>
    <row r="225" spans="1:5" x14ac:dyDescent="0.25">
      <c r="A225" s="2" t="s">
        <v>6</v>
      </c>
      <c r="B225" s="10">
        <f>COUNTIF(B212:B224,"pass")</f>
        <v>7</v>
      </c>
      <c r="C225" s="10">
        <f>COUNTIF(C212:C224,"pass")</f>
        <v>8</v>
      </c>
      <c r="D225" s="10">
        <f>COUNTIF(D212:D224,"pass")</f>
        <v>0</v>
      </c>
      <c r="E225" s="10">
        <f>COUNTIF(E212:E224,"pass")</f>
        <v>0</v>
      </c>
    </row>
    <row r="226" spans="1:5" x14ac:dyDescent="0.25">
      <c r="A226" s="2" t="s">
        <v>143</v>
      </c>
      <c r="B226" s="5">
        <f>COUNTIF(B212:B224,"Ok")</f>
        <v>0</v>
      </c>
      <c r="C226" s="5">
        <f>COUNTIF(C212:C224,"Ok")</f>
        <v>0</v>
      </c>
      <c r="D226" s="5">
        <f>COUNTIF(D212:D224,"Ok")</f>
        <v>0</v>
      </c>
      <c r="E226" s="5">
        <f>COUNTIF(E212:E224,"Ok")</f>
        <v>0</v>
      </c>
    </row>
    <row r="227" spans="1:5" x14ac:dyDescent="0.25">
      <c r="A227" s="2" t="s">
        <v>140</v>
      </c>
      <c r="B227" s="11">
        <f>COUNTIF(B212:B224,"workaround")</f>
        <v>0</v>
      </c>
      <c r="C227" s="11">
        <f>COUNTIF(C212:C224,"workaround")</f>
        <v>0</v>
      </c>
      <c r="D227" s="11">
        <f>COUNTIF(D212:D224,"workaround")</f>
        <v>0</v>
      </c>
      <c r="E227" s="11">
        <f>COUNTIF(E212:E224,"workaround")</f>
        <v>0</v>
      </c>
    </row>
    <row r="228" spans="1:5" x14ac:dyDescent="0.25">
      <c r="A228" s="2" t="s">
        <v>7</v>
      </c>
      <c r="B228" s="12">
        <f>COUNTIF(B212:B224,"Fail")</f>
        <v>0</v>
      </c>
      <c r="C228" s="12">
        <f>COUNTIF(C212:C224,"Fail")</f>
        <v>0</v>
      </c>
      <c r="D228" s="12">
        <f>COUNTIF(D212:D224,"Fail")</f>
        <v>0</v>
      </c>
      <c r="E228" s="12">
        <f>COUNTIF(E212:E224,"Fail")</f>
        <v>0</v>
      </c>
    </row>
    <row r="229" spans="1:5" x14ac:dyDescent="0.25">
      <c r="A229" s="2" t="s">
        <v>145</v>
      </c>
      <c r="B229" s="2">
        <f>COUNT(B212:B224,"Untested")</f>
        <v>0</v>
      </c>
      <c r="C229" s="2">
        <f>COUNT(C212:C224,"Untested")</f>
        <v>0</v>
      </c>
      <c r="D229" s="2">
        <f>COUNT(D212:D224,"Untested")</f>
        <v>0</v>
      </c>
      <c r="E229" s="2">
        <f>COUNT(E212:E224,"Untested")</f>
        <v>0</v>
      </c>
    </row>
    <row r="230" spans="1:5" x14ac:dyDescent="0.25">
      <c r="A230" s="2" t="s">
        <v>139</v>
      </c>
      <c r="B230" s="2">
        <f>B225+B228+B227+B229+B226</f>
        <v>7</v>
      </c>
      <c r="C230" s="2">
        <f>C225+C228+C227+C229+C226</f>
        <v>8</v>
      </c>
      <c r="D230" s="2">
        <f>D225+D228+D227+D229+D226</f>
        <v>0</v>
      </c>
      <c r="E230" s="2">
        <f>E225+E228+E227+E229+E226</f>
        <v>0</v>
      </c>
    </row>
    <row r="231" spans="1:5" ht="15.75" thickBot="1" x14ac:dyDescent="0.3">
      <c r="A231" s="18" t="s">
        <v>8</v>
      </c>
      <c r="B231" s="6">
        <f>IF(B$230=0, 0, (B$225+B$226)/B$230)</f>
        <v>1</v>
      </c>
      <c r="C231" s="6">
        <f>IF(C$230=0, 0, (C$225+C$226)/C$230)</f>
        <v>1</v>
      </c>
      <c r="D231" s="6">
        <f>IF(D$230=0, 0, (D$225+D$226)/D$230)</f>
        <v>0</v>
      </c>
      <c r="E231" s="6">
        <f>IF(E$230=0, 0, (E$225+E$226)/E$230)</f>
        <v>0</v>
      </c>
    </row>
    <row r="232" spans="1:5" ht="15.75" thickBot="1" x14ac:dyDescent="0.3">
      <c r="A232" s="13"/>
      <c r="B232" s="13"/>
      <c r="C232" s="13"/>
      <c r="D232" s="13"/>
      <c r="E232" s="13"/>
    </row>
    <row r="233" spans="1:5" x14ac:dyDescent="0.25">
      <c r="A233" s="15" t="s">
        <v>10</v>
      </c>
      <c r="B233" s="15"/>
      <c r="C233" s="15"/>
      <c r="D233" s="15"/>
      <c r="E233" s="15"/>
    </row>
    <row r="234" spans="1:5" x14ac:dyDescent="0.25">
      <c r="A234" s="28" t="s">
        <v>11</v>
      </c>
      <c r="B234" s="29" t="s">
        <v>6</v>
      </c>
      <c r="C234" s="28"/>
      <c r="D234" s="29" t="s">
        <v>6</v>
      </c>
      <c r="E234" s="29" t="s">
        <v>6</v>
      </c>
    </row>
    <row r="235" spans="1:5" x14ac:dyDescent="0.25">
      <c r="A235" s="2" t="s">
        <v>6</v>
      </c>
      <c r="B235" s="10">
        <f>COUNTIF(B234,"pass")</f>
        <v>1</v>
      </c>
      <c r="C235" s="10">
        <f>COUNTIF(C234,"pass")</f>
        <v>0</v>
      </c>
      <c r="D235" s="10">
        <f>COUNTIF(D234,"pass")</f>
        <v>1</v>
      </c>
      <c r="E235" s="10">
        <f>COUNTIF(E234,"pass")</f>
        <v>1</v>
      </c>
    </row>
    <row r="236" spans="1:5" x14ac:dyDescent="0.25">
      <c r="A236" s="2" t="s">
        <v>143</v>
      </c>
      <c r="B236" s="5">
        <f>COUNTIF(B234,"Ok")</f>
        <v>0</v>
      </c>
      <c r="C236" s="5">
        <f>COUNTIF(C234,"Ok")</f>
        <v>0</v>
      </c>
      <c r="D236" s="5">
        <f>COUNTIF(D234,"Ok")</f>
        <v>0</v>
      </c>
      <c r="E236" s="5">
        <f>COUNTIF(E234,"Ok")</f>
        <v>0</v>
      </c>
    </row>
    <row r="237" spans="1:5" x14ac:dyDescent="0.25">
      <c r="A237" s="2" t="s">
        <v>140</v>
      </c>
      <c r="B237" s="11">
        <f>COUNTIF(B234,"workaround")</f>
        <v>0</v>
      </c>
      <c r="C237" s="11">
        <f>COUNTIF(C234,"workaround")</f>
        <v>0</v>
      </c>
      <c r="D237" s="11">
        <f>COUNTIF(D234,"workaround")</f>
        <v>0</v>
      </c>
      <c r="E237" s="11">
        <f>COUNTIF(E234,"workaround")</f>
        <v>0</v>
      </c>
    </row>
    <row r="238" spans="1:5" x14ac:dyDescent="0.25">
      <c r="A238" s="2" t="s">
        <v>7</v>
      </c>
      <c r="B238" s="12">
        <f>COUNTIF(B234,"Fail")</f>
        <v>0</v>
      </c>
      <c r="C238" s="12">
        <f>COUNTIF(C234,"Fail")</f>
        <v>0</v>
      </c>
      <c r="D238" s="12">
        <f>COUNTIF(D234,"Fail")</f>
        <v>0</v>
      </c>
      <c r="E238" s="12">
        <f>COUNTIF(E234,"Fail")</f>
        <v>0</v>
      </c>
    </row>
    <row r="239" spans="1:5" x14ac:dyDescent="0.25">
      <c r="A239" s="2" t="s">
        <v>145</v>
      </c>
      <c r="B239" s="2">
        <f>COUNT(B234,"Untested")</f>
        <v>0</v>
      </c>
      <c r="C239" s="2">
        <f>COUNT(C234,"Untested")</f>
        <v>0</v>
      </c>
      <c r="D239" s="2">
        <f>COUNT(D234,"Untested")</f>
        <v>0</v>
      </c>
      <c r="E239" s="2">
        <f>COUNT(E234,"Untested")</f>
        <v>0</v>
      </c>
    </row>
    <row r="240" spans="1:5" x14ac:dyDescent="0.25">
      <c r="A240" s="2" t="s">
        <v>139</v>
      </c>
      <c r="B240" s="2">
        <f>B235+B238+B237+B239+B236</f>
        <v>1</v>
      </c>
      <c r="C240" s="2">
        <f>C235+C238+C237+C239+C236</f>
        <v>0</v>
      </c>
      <c r="D240" s="2">
        <f>D235+D238+D237+D239+D236</f>
        <v>1</v>
      </c>
      <c r="E240" s="2">
        <f>E235+E238+E237+E239+E236</f>
        <v>1</v>
      </c>
    </row>
    <row r="241" spans="1:5" s="2" customFormat="1" ht="15.75" thickBot="1" x14ac:dyDescent="0.3">
      <c r="A241" s="18" t="s">
        <v>8</v>
      </c>
      <c r="B241" s="6">
        <f>IF(B$240=0, 0, (B$235+B$236)/B$240)</f>
        <v>1</v>
      </c>
      <c r="C241" s="6">
        <f>IF(C$240=0, 0, (C$235+C$236)/C$240)</f>
        <v>0</v>
      </c>
      <c r="D241" s="6">
        <f>IF(D$240=0, 0, (D$235+D$236)/D$240)</f>
        <v>1</v>
      </c>
      <c r="E241" s="6">
        <f>IF(E$240=0, 0, (E$235+E$236)/E$240)</f>
        <v>1</v>
      </c>
    </row>
    <row r="242" spans="1:5" s="2" customFormat="1" x14ac:dyDescent="0.25">
      <c r="A242" s="1"/>
      <c r="B242" s="1"/>
      <c r="C242" s="1"/>
      <c r="D242" s="1"/>
      <c r="E242" s="1"/>
    </row>
    <row r="243" spans="1:5" s="2" customFormat="1" x14ac:dyDescent="0.25">
      <c r="B243" s="20"/>
      <c r="C243" s="20"/>
      <c r="D243" s="20"/>
      <c r="E243" s="20"/>
    </row>
    <row r="244" spans="1:5" x14ac:dyDescent="0.25">
      <c r="A244" s="2"/>
      <c r="B244" s="20"/>
      <c r="C244" s="20"/>
      <c r="D244" s="20"/>
      <c r="E244" s="20"/>
    </row>
    <row r="245" spans="1:5" x14ac:dyDescent="0.25">
      <c r="A245" s="2"/>
      <c r="B245" s="2"/>
      <c r="C245" s="2"/>
      <c r="D245" s="2"/>
      <c r="E245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K36" sqref="K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00" t="s">
        <v>393</v>
      </c>
      <c r="B1" s="100"/>
      <c r="C1" s="100"/>
      <c r="D1" s="100"/>
      <c r="E1" s="100"/>
    </row>
    <row r="2" spans="1:5" x14ac:dyDescent="0.25">
      <c r="A2" s="99" t="s">
        <v>168</v>
      </c>
      <c r="B2" s="99"/>
      <c r="C2" s="99"/>
      <c r="D2" s="99"/>
      <c r="E2" s="9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188</v>
      </c>
      <c r="E4" s="3" t="s">
        <v>186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320</v>
      </c>
      <c r="C6" s="2" t="s">
        <v>315</v>
      </c>
      <c r="D6" s="42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321</v>
      </c>
      <c r="C9" s="3" t="s">
        <v>319</v>
      </c>
      <c r="D9" s="3" t="s">
        <v>317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42" t="s">
        <v>175</v>
      </c>
      <c r="D36" s="42" t="s">
        <v>175</v>
      </c>
      <c r="E36" s="42" t="s">
        <v>175</v>
      </c>
    </row>
    <row r="37" spans="1:5" x14ac:dyDescent="0.25">
      <c r="A37" s="2" t="s">
        <v>206</v>
      </c>
      <c r="B37" s="7" t="s">
        <v>140</v>
      </c>
      <c r="C37" s="42" t="s">
        <v>175</v>
      </c>
      <c r="D37" s="42" t="s">
        <v>175</v>
      </c>
      <c r="E37" s="42" t="s">
        <v>175</v>
      </c>
    </row>
    <row r="38" spans="1:5" x14ac:dyDescent="0.25">
      <c r="A38" s="2" t="s">
        <v>207</v>
      </c>
      <c r="B38" s="4" t="s">
        <v>6</v>
      </c>
      <c r="C38" s="42" t="s">
        <v>175</v>
      </c>
      <c r="D38" s="42" t="s">
        <v>175</v>
      </c>
      <c r="E38" s="42" t="s">
        <v>175</v>
      </c>
    </row>
    <row r="39" spans="1:5" x14ac:dyDescent="0.25">
      <c r="A39" s="2" t="s">
        <v>208</v>
      </c>
      <c r="B39" s="4" t="s">
        <v>6</v>
      </c>
      <c r="C39" s="42" t="s">
        <v>175</v>
      </c>
      <c r="D39" s="42" t="s">
        <v>175</v>
      </c>
      <c r="E39" s="42" t="s">
        <v>175</v>
      </c>
    </row>
    <row r="40" spans="1:5" x14ac:dyDescent="0.25">
      <c r="A40" s="2" t="s">
        <v>209</v>
      </c>
      <c r="B40" s="4" t="s">
        <v>6</v>
      </c>
      <c r="C40" s="42" t="s">
        <v>175</v>
      </c>
      <c r="D40" s="42" t="s">
        <v>175</v>
      </c>
      <c r="E40" s="42" t="s">
        <v>175</v>
      </c>
    </row>
    <row r="41" spans="1:5" x14ac:dyDescent="0.25">
      <c r="A41" s="2" t="s">
        <v>210</v>
      </c>
      <c r="B41" s="4" t="s">
        <v>6</v>
      </c>
      <c r="C41" s="42" t="s">
        <v>175</v>
      </c>
      <c r="D41" s="42" t="s">
        <v>175</v>
      </c>
      <c r="E41" s="42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42" t="s">
        <v>175</v>
      </c>
      <c r="E42" s="42" t="s">
        <v>175</v>
      </c>
    </row>
    <row r="43" spans="1:5" x14ac:dyDescent="0.25">
      <c r="A43" s="2" t="s">
        <v>212</v>
      </c>
      <c r="B43" s="4" t="s">
        <v>6</v>
      </c>
      <c r="C43" s="42" t="s">
        <v>175</v>
      </c>
      <c r="D43" s="42" t="s">
        <v>175</v>
      </c>
      <c r="E43" s="42" t="s">
        <v>175</v>
      </c>
    </row>
    <row r="44" spans="1:5" x14ac:dyDescent="0.25">
      <c r="A44" s="2" t="s">
        <v>213</v>
      </c>
      <c r="B44" s="4" t="s">
        <v>6</v>
      </c>
      <c r="C44" s="42" t="s">
        <v>175</v>
      </c>
      <c r="D44" s="42" t="s">
        <v>175</v>
      </c>
      <c r="E44" s="42" t="s">
        <v>175</v>
      </c>
    </row>
    <row r="45" spans="1:5" x14ac:dyDescent="0.25">
      <c r="A45" s="2" t="s">
        <v>214</v>
      </c>
      <c r="B45" s="4" t="s">
        <v>6</v>
      </c>
      <c r="C45" s="42" t="s">
        <v>175</v>
      </c>
      <c r="D45" s="42" t="s">
        <v>175</v>
      </c>
      <c r="E45" s="42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42" t="s">
        <v>175</v>
      </c>
      <c r="E46" s="42" t="s">
        <v>175</v>
      </c>
    </row>
    <row r="47" spans="1:5" x14ac:dyDescent="0.25">
      <c r="A47" s="2" t="s">
        <v>216</v>
      </c>
      <c r="B47" s="4" t="s">
        <v>6</v>
      </c>
      <c r="C47" s="42" t="s">
        <v>175</v>
      </c>
      <c r="D47" s="42" t="s">
        <v>175</v>
      </c>
      <c r="E47" s="42" t="s">
        <v>175</v>
      </c>
    </row>
    <row r="48" spans="1:5" x14ac:dyDescent="0.25">
      <c r="A48" s="2" t="s">
        <v>217</v>
      </c>
      <c r="B48" s="4" t="s">
        <v>6</v>
      </c>
      <c r="C48" s="42" t="s">
        <v>175</v>
      </c>
      <c r="D48" s="42" t="s">
        <v>175</v>
      </c>
      <c r="E48" s="42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42" t="s">
        <v>175</v>
      </c>
      <c r="E59" s="42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42" t="s">
        <v>175</v>
      </c>
      <c r="E60" s="42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42" t="s">
        <v>175</v>
      </c>
      <c r="E61" s="42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42" t="s">
        <v>175</v>
      </c>
      <c r="E62" s="42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42" t="s">
        <v>175</v>
      </c>
      <c r="E63" s="42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42" t="s">
        <v>175</v>
      </c>
      <c r="E64" s="42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42" t="s">
        <v>175</v>
      </c>
      <c r="E65" s="42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42" t="s">
        <v>175</v>
      </c>
      <c r="E66" s="42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42" t="s">
        <v>175</v>
      </c>
      <c r="E67" s="42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42" t="s">
        <v>175</v>
      </c>
      <c r="E68" s="42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42" t="s">
        <v>175</v>
      </c>
      <c r="E69" s="42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42" t="s">
        <v>175</v>
      </c>
      <c r="E70" s="42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42" t="s">
        <v>175</v>
      </c>
      <c r="E71" s="42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42" t="s">
        <v>175</v>
      </c>
      <c r="E72" s="42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42" t="s">
        <v>175</v>
      </c>
      <c r="E73" s="42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42" t="s">
        <v>175</v>
      </c>
      <c r="E74" s="42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42" t="s">
        <v>175</v>
      </c>
      <c r="E75" s="42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42" t="s">
        <v>175</v>
      </c>
      <c r="E76" s="42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42" t="s">
        <v>175</v>
      </c>
      <c r="E77" s="42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42" t="s">
        <v>175</v>
      </c>
      <c r="E78" s="42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42" t="s">
        <v>175</v>
      </c>
      <c r="E79" s="42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42" t="s">
        <v>175</v>
      </c>
      <c r="E80" s="42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42" t="s">
        <v>175</v>
      </c>
      <c r="E91" s="42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42" t="s">
        <v>175</v>
      </c>
      <c r="E92" s="42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42" t="s">
        <v>175</v>
      </c>
      <c r="E93" s="42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42" t="s">
        <v>175</v>
      </c>
      <c r="E94" s="42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42" t="s">
        <v>175</v>
      </c>
      <c r="E95" s="42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42" t="s">
        <v>175</v>
      </c>
      <c r="E96" s="42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42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42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42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42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42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42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42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42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42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42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42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42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42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42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42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42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42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42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42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42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42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42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42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42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42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42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42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42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42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42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42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40" t="s">
        <v>5</v>
      </c>
      <c r="C157" s="41" t="s">
        <v>151</v>
      </c>
      <c r="D157" s="41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2015-09</vt:lpstr>
      <vt:lpstr>2015-03</vt:lpstr>
      <vt:lpstr>2014-07</vt:lpstr>
      <vt:lpstr>2014-05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Christophe Riccio</cp:lastModifiedBy>
  <cp:lastPrinted>2015-10-10T21:45:53Z</cp:lastPrinted>
  <dcterms:created xsi:type="dcterms:W3CDTF">2012-12-22T17:12:30Z</dcterms:created>
  <dcterms:modified xsi:type="dcterms:W3CDTF">2015-10-10T22:02:35Z</dcterms:modified>
</cp:coreProperties>
</file>