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" yWindow="-60" windowWidth="13230" windowHeight="15270"/>
  </bookViews>
  <sheets>
    <sheet name="2013-04" sheetId="7" r:id="rId1"/>
    <sheet name="2013-03" sheetId="6" r:id="rId2"/>
    <sheet name="2013-02" sheetId="5" r:id="rId3"/>
    <sheet name="2013-01" sheetId="4" r:id="rId4"/>
    <sheet name="2012-12" sheetId="3" r:id="rId5"/>
    <sheet name="2012-11" sheetId="1" r:id="rId6"/>
  </sheets>
  <calcPr calcId="144525"/>
</workbook>
</file>

<file path=xl/calcChain.xml><?xml version="1.0" encoding="utf-8"?>
<calcChain xmlns="http://schemas.openxmlformats.org/spreadsheetml/2006/main">
  <c r="E238" i="7" l="1"/>
  <c r="D238" i="7"/>
  <c r="C238" i="7"/>
  <c r="B238" i="7"/>
  <c r="E237" i="7"/>
  <c r="D237" i="7"/>
  <c r="C237" i="7"/>
  <c r="B237" i="7"/>
  <c r="E236" i="7"/>
  <c r="D236" i="7"/>
  <c r="C236" i="7"/>
  <c r="B236" i="7"/>
  <c r="E235" i="7"/>
  <c r="D235" i="7"/>
  <c r="C235" i="7"/>
  <c r="B235" i="7"/>
  <c r="E234" i="7"/>
  <c r="E239" i="7" s="1"/>
  <c r="E240" i="7" s="1"/>
  <c r="D234" i="7"/>
  <c r="D239" i="7" s="1"/>
  <c r="D240" i="7" s="1"/>
  <c r="C234" i="7"/>
  <c r="C239" i="7" s="1"/>
  <c r="C240" i="7" s="1"/>
  <c r="B234" i="7"/>
  <c r="B239" i="7" s="1"/>
  <c r="B240" i="7" s="1"/>
  <c r="E228" i="7"/>
  <c r="D228" i="7"/>
  <c r="C228" i="7"/>
  <c r="B228" i="7"/>
  <c r="E227" i="7"/>
  <c r="D227" i="7"/>
  <c r="C227" i="7"/>
  <c r="B227" i="7"/>
  <c r="E226" i="7"/>
  <c r="D226" i="7"/>
  <c r="C226" i="7"/>
  <c r="C229" i="7" s="1"/>
  <c r="C230" i="7" s="1"/>
  <c r="B226" i="7"/>
  <c r="B229" i="7" s="1"/>
  <c r="B230" i="7" s="1"/>
  <c r="E225" i="7"/>
  <c r="D225" i="7"/>
  <c r="C225" i="7"/>
  <c r="B225" i="7"/>
  <c r="E224" i="7"/>
  <c r="E229" i="7" s="1"/>
  <c r="E230" i="7" s="1"/>
  <c r="D224" i="7"/>
  <c r="D229" i="7" s="1"/>
  <c r="D230" i="7" s="1"/>
  <c r="C224" i="7"/>
  <c r="B224" i="7"/>
  <c r="E206" i="7"/>
  <c r="D206" i="7"/>
  <c r="C206" i="7"/>
  <c r="B206" i="7"/>
  <c r="E205" i="7"/>
  <c r="D205" i="7"/>
  <c r="C205" i="7"/>
  <c r="B205" i="7"/>
  <c r="E204" i="7"/>
  <c r="D204" i="7"/>
  <c r="C204" i="7"/>
  <c r="B204" i="7"/>
  <c r="E203" i="7"/>
  <c r="D203" i="7"/>
  <c r="C203" i="7"/>
  <c r="B203" i="7"/>
  <c r="E202" i="7"/>
  <c r="E207" i="7" s="1"/>
  <c r="D202" i="7"/>
  <c r="D207" i="7" s="1"/>
  <c r="C202" i="7"/>
  <c r="C207" i="7" s="1"/>
  <c r="B202" i="7"/>
  <c r="B207" i="7" s="1"/>
  <c r="E153" i="7"/>
  <c r="D153" i="7"/>
  <c r="C153" i="7"/>
  <c r="B153" i="7"/>
  <c r="E152" i="7"/>
  <c r="D152" i="7"/>
  <c r="C152" i="7"/>
  <c r="B152" i="7"/>
  <c r="E151" i="7"/>
  <c r="E154" i="7" s="1"/>
  <c r="D151" i="7"/>
  <c r="D154" i="7" s="1"/>
  <c r="C151" i="7"/>
  <c r="B151" i="7"/>
  <c r="E150" i="7"/>
  <c r="D150" i="7"/>
  <c r="C150" i="7"/>
  <c r="B150" i="7"/>
  <c r="E149" i="7"/>
  <c r="D149" i="7"/>
  <c r="C149" i="7"/>
  <c r="C154" i="7" s="1"/>
  <c r="B149" i="7"/>
  <c r="B154" i="7" s="1"/>
  <c r="E131" i="7"/>
  <c r="D131" i="7"/>
  <c r="C131" i="7"/>
  <c r="B131" i="7"/>
  <c r="E130" i="7"/>
  <c r="D130" i="7"/>
  <c r="C130" i="7"/>
  <c r="B130" i="7"/>
  <c r="E129" i="7"/>
  <c r="D129" i="7"/>
  <c r="C129" i="7"/>
  <c r="C132" i="7" s="1"/>
  <c r="B129" i="7"/>
  <c r="E128" i="7"/>
  <c r="D128" i="7"/>
  <c r="C128" i="7"/>
  <c r="B128" i="7"/>
  <c r="E127" i="7"/>
  <c r="D127" i="7"/>
  <c r="C127" i="7"/>
  <c r="B127" i="7"/>
  <c r="E102" i="7"/>
  <c r="D102" i="7"/>
  <c r="C102" i="7"/>
  <c r="B102" i="7"/>
  <c r="E101" i="7"/>
  <c r="D101" i="7"/>
  <c r="C101" i="7"/>
  <c r="B101" i="7"/>
  <c r="E99" i="7"/>
  <c r="D99" i="7"/>
  <c r="C99" i="7"/>
  <c r="B99" i="7"/>
  <c r="E98" i="7"/>
  <c r="D98" i="7"/>
  <c r="C98" i="7"/>
  <c r="B98" i="7"/>
  <c r="E86" i="7"/>
  <c r="D86" i="7"/>
  <c r="C86" i="7"/>
  <c r="B86" i="7"/>
  <c r="E85" i="7"/>
  <c r="D85" i="7"/>
  <c r="C85" i="7"/>
  <c r="B85" i="7"/>
  <c r="E84" i="7"/>
  <c r="D84" i="7"/>
  <c r="D87" i="7" s="1"/>
  <c r="C84" i="7"/>
  <c r="B84" i="7"/>
  <c r="E83" i="7"/>
  <c r="D83" i="7"/>
  <c r="C83" i="7"/>
  <c r="B83" i="7"/>
  <c r="E82" i="7"/>
  <c r="E87" i="7" s="1"/>
  <c r="D82" i="7"/>
  <c r="C82" i="7"/>
  <c r="C87" i="7" s="1"/>
  <c r="B82" i="7"/>
  <c r="B87" i="7" s="1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E55" i="7" s="1"/>
  <c r="D50" i="7"/>
  <c r="D55" i="7" s="1"/>
  <c r="C50" i="7"/>
  <c r="B50" i="7"/>
  <c r="C55" i="7" l="1"/>
  <c r="C56" i="7" s="1"/>
  <c r="B55" i="7"/>
  <c r="B56" i="7" s="1"/>
  <c r="B155" i="7"/>
  <c r="B14" i="7"/>
  <c r="E88" i="7"/>
  <c r="E11" i="7"/>
  <c r="D88" i="7"/>
  <c r="D11" i="7"/>
  <c r="B208" i="7"/>
  <c r="B15" i="7"/>
  <c r="C15" i="7"/>
  <c r="C208" i="7"/>
  <c r="D56" i="7"/>
  <c r="D10" i="7"/>
  <c r="B88" i="7"/>
  <c r="B11" i="7"/>
  <c r="D155" i="7"/>
  <c r="D14" i="7"/>
  <c r="D208" i="7"/>
  <c r="D15" i="7"/>
  <c r="E56" i="7"/>
  <c r="E10" i="7"/>
  <c r="C88" i="7"/>
  <c r="C11" i="7"/>
  <c r="E155" i="7"/>
  <c r="E14" i="7"/>
  <c r="E15" i="7"/>
  <c r="E208" i="7"/>
  <c r="C133" i="7"/>
  <c r="C100" i="7"/>
  <c r="C103" i="7" s="1"/>
  <c r="C13" i="7"/>
  <c r="C14" i="7"/>
  <c r="C155" i="7"/>
  <c r="B132" i="7"/>
  <c r="D132" i="7"/>
  <c r="E132" i="7"/>
  <c r="E238" i="6"/>
  <c r="D238" i="6"/>
  <c r="C238" i="6"/>
  <c r="B238" i="6"/>
  <c r="E237" i="6"/>
  <c r="D237" i="6"/>
  <c r="C237" i="6"/>
  <c r="B237" i="6"/>
  <c r="E236" i="6"/>
  <c r="D236" i="6"/>
  <c r="C236" i="6"/>
  <c r="B236" i="6"/>
  <c r="E235" i="6"/>
  <c r="D235" i="6"/>
  <c r="C235" i="6"/>
  <c r="B235" i="6"/>
  <c r="E234" i="6"/>
  <c r="E239" i="6" s="1"/>
  <c r="E240" i="6" s="1"/>
  <c r="D234" i="6"/>
  <c r="D239" i="6" s="1"/>
  <c r="D240" i="6" s="1"/>
  <c r="C234" i="6"/>
  <c r="C239" i="6" s="1"/>
  <c r="C240" i="6" s="1"/>
  <c r="B234" i="6"/>
  <c r="B239" i="6" s="1"/>
  <c r="B240" i="6" s="1"/>
  <c r="E228" i="6"/>
  <c r="D228" i="6"/>
  <c r="C228" i="6"/>
  <c r="B228" i="6"/>
  <c r="E227" i="6"/>
  <c r="D227" i="6"/>
  <c r="C227" i="6"/>
  <c r="B227" i="6"/>
  <c r="E226" i="6"/>
  <c r="E229" i="6" s="1"/>
  <c r="E230" i="6" s="1"/>
  <c r="D226" i="6"/>
  <c r="C226" i="6"/>
  <c r="C229" i="6" s="1"/>
  <c r="C230" i="6" s="1"/>
  <c r="B226" i="6"/>
  <c r="B229" i="6" s="1"/>
  <c r="B230" i="6" s="1"/>
  <c r="E225" i="6"/>
  <c r="D225" i="6"/>
  <c r="C225" i="6"/>
  <c r="B225" i="6"/>
  <c r="E224" i="6"/>
  <c r="D224" i="6"/>
  <c r="D229" i="6" s="1"/>
  <c r="D230" i="6" s="1"/>
  <c r="C224" i="6"/>
  <c r="B224" i="6"/>
  <c r="E206" i="6"/>
  <c r="D206" i="6"/>
  <c r="C206" i="6"/>
  <c r="B206" i="6"/>
  <c r="E205" i="6"/>
  <c r="D205" i="6"/>
  <c r="C205" i="6"/>
  <c r="B205" i="6"/>
  <c r="E204" i="6"/>
  <c r="D204" i="6"/>
  <c r="C204" i="6"/>
  <c r="C207" i="6" s="1"/>
  <c r="B204" i="6"/>
  <c r="E203" i="6"/>
  <c r="D203" i="6"/>
  <c r="C203" i="6"/>
  <c r="B203" i="6"/>
  <c r="E202" i="6"/>
  <c r="D202" i="6"/>
  <c r="D207" i="6" s="1"/>
  <c r="C202" i="6"/>
  <c r="B202" i="6"/>
  <c r="B207" i="6" s="1"/>
  <c r="E153" i="6"/>
  <c r="D153" i="6"/>
  <c r="C153" i="6"/>
  <c r="B153" i="6"/>
  <c r="E152" i="6"/>
  <c r="D152" i="6"/>
  <c r="C152" i="6"/>
  <c r="B152" i="6"/>
  <c r="E151" i="6"/>
  <c r="E154" i="6" s="1"/>
  <c r="D151" i="6"/>
  <c r="D154" i="6" s="1"/>
  <c r="C151" i="6"/>
  <c r="B151" i="6"/>
  <c r="E150" i="6"/>
  <c r="D150" i="6"/>
  <c r="C150" i="6"/>
  <c r="B150" i="6"/>
  <c r="E149" i="6"/>
  <c r="D149" i="6"/>
  <c r="C149" i="6"/>
  <c r="C154" i="6" s="1"/>
  <c r="B149" i="6"/>
  <c r="B154" i="6" s="1"/>
  <c r="E131" i="6"/>
  <c r="D131" i="6"/>
  <c r="C131" i="6"/>
  <c r="B131" i="6"/>
  <c r="E130" i="6"/>
  <c r="D130" i="6"/>
  <c r="C130" i="6"/>
  <c r="B130" i="6"/>
  <c r="E129" i="6"/>
  <c r="E132" i="6" s="1"/>
  <c r="D129" i="6"/>
  <c r="C129" i="6"/>
  <c r="C132" i="6" s="1"/>
  <c r="B129" i="6"/>
  <c r="B132" i="6" s="1"/>
  <c r="E128" i="6"/>
  <c r="D128" i="6"/>
  <c r="C128" i="6"/>
  <c r="B128" i="6"/>
  <c r="E127" i="6"/>
  <c r="D127" i="6"/>
  <c r="C127" i="6"/>
  <c r="B127" i="6"/>
  <c r="E102" i="6"/>
  <c r="D102" i="6"/>
  <c r="C102" i="6"/>
  <c r="B102" i="6"/>
  <c r="E101" i="6"/>
  <c r="D101" i="6"/>
  <c r="C101" i="6"/>
  <c r="B101" i="6"/>
  <c r="E99" i="6"/>
  <c r="D99" i="6"/>
  <c r="C99" i="6"/>
  <c r="B99" i="6"/>
  <c r="E98" i="6"/>
  <c r="D98" i="6"/>
  <c r="C98" i="6"/>
  <c r="B98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E87" i="6" s="1"/>
  <c r="D82" i="6"/>
  <c r="D87" i="6" s="1"/>
  <c r="C82" i="6"/>
  <c r="C87" i="6" s="1"/>
  <c r="B82" i="6"/>
  <c r="B87" i="6" s="1"/>
  <c r="E54" i="6"/>
  <c r="D54" i="6"/>
  <c r="C54" i="6"/>
  <c r="B54" i="6"/>
  <c r="E53" i="6"/>
  <c r="D53" i="6"/>
  <c r="C53" i="6"/>
  <c r="B53" i="6"/>
  <c r="E52" i="6"/>
  <c r="E55" i="6" s="1"/>
  <c r="D52" i="6"/>
  <c r="D55" i="6" s="1"/>
  <c r="C52" i="6"/>
  <c r="B52" i="6"/>
  <c r="E51" i="6"/>
  <c r="D51" i="6"/>
  <c r="C51" i="6"/>
  <c r="B51" i="6"/>
  <c r="E50" i="6"/>
  <c r="D50" i="6"/>
  <c r="C50" i="6"/>
  <c r="C55" i="6" s="1"/>
  <c r="B50" i="6"/>
  <c r="B55" i="6" s="1"/>
  <c r="C10" i="7" l="1"/>
  <c r="B10" i="7"/>
  <c r="C12" i="7"/>
  <c r="C104" i="7"/>
  <c r="E13" i="7"/>
  <c r="E133" i="7"/>
  <c r="D13" i="7"/>
  <c r="D133" i="7"/>
  <c r="D100" i="7" s="1"/>
  <c r="D103" i="7" s="1"/>
  <c r="B133" i="7"/>
  <c r="B13" i="7"/>
  <c r="E100" i="7"/>
  <c r="E103" i="7" s="1"/>
  <c r="B100" i="7"/>
  <c r="B103" i="7" s="1"/>
  <c r="E207" i="6"/>
  <c r="E208" i="6" s="1"/>
  <c r="D88" i="6"/>
  <c r="D11" i="6"/>
  <c r="E56" i="6"/>
  <c r="E10" i="6"/>
  <c r="B10" i="6"/>
  <c r="B56" i="6"/>
  <c r="B15" i="6"/>
  <c r="B208" i="6"/>
  <c r="C56" i="6"/>
  <c r="C10" i="6"/>
  <c r="E88" i="6"/>
  <c r="E11" i="6"/>
  <c r="D155" i="6"/>
  <c r="D14" i="6"/>
  <c r="D208" i="6"/>
  <c r="D15" i="6"/>
  <c r="D10" i="6"/>
  <c r="D56" i="6"/>
  <c r="E133" i="6"/>
  <c r="E13" i="6"/>
  <c r="B88" i="6"/>
  <c r="B11" i="6"/>
  <c r="C88" i="6"/>
  <c r="C11" i="6"/>
  <c r="E155" i="6"/>
  <c r="E14" i="6"/>
  <c r="C208" i="6"/>
  <c r="C15" i="6"/>
  <c r="B133" i="6"/>
  <c r="B100" i="6"/>
  <c r="B103" i="6" s="1"/>
  <c r="B13" i="6"/>
  <c r="B155" i="6"/>
  <c r="B14" i="6"/>
  <c r="E100" i="6"/>
  <c r="E103" i="6" s="1"/>
  <c r="C133" i="6"/>
  <c r="C13" i="6"/>
  <c r="C100" i="6"/>
  <c r="C103" i="6" s="1"/>
  <c r="C14" i="6"/>
  <c r="C155" i="6"/>
  <c r="D132" i="6"/>
  <c r="B98" i="5"/>
  <c r="B50" i="5"/>
  <c r="B82" i="5"/>
  <c r="B152" i="5"/>
  <c r="B150" i="5"/>
  <c r="B149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B205" i="5"/>
  <c r="B204" i="5"/>
  <c r="B203" i="5"/>
  <c r="B202" i="5"/>
  <c r="D104" i="7" l="1"/>
  <c r="D12" i="7"/>
  <c r="E12" i="7"/>
  <c r="E104" i="7"/>
  <c r="B12" i="7"/>
  <c r="B104" i="7"/>
  <c r="E15" i="6"/>
  <c r="E104" i="6"/>
  <c r="E12" i="6"/>
  <c r="B12" i="6"/>
  <c r="B104" i="6"/>
  <c r="D13" i="6"/>
  <c r="D133" i="6"/>
  <c r="D100" i="6" s="1"/>
  <c r="D103" i="6" s="1"/>
  <c r="C104" i="6"/>
  <c r="C12" i="6"/>
  <c r="E207" i="5"/>
  <c r="D207" i="5"/>
  <c r="C207" i="5"/>
  <c r="E238" i="5"/>
  <c r="E237" i="5"/>
  <c r="E236" i="5"/>
  <c r="E235" i="5"/>
  <c r="E234" i="5"/>
  <c r="E228" i="5"/>
  <c r="E227" i="5"/>
  <c r="E226" i="5"/>
  <c r="E225" i="5"/>
  <c r="E224" i="5"/>
  <c r="E131" i="5"/>
  <c r="E130" i="5"/>
  <c r="E129" i="5"/>
  <c r="E128" i="5"/>
  <c r="E127" i="5"/>
  <c r="E102" i="5"/>
  <c r="E101" i="5"/>
  <c r="E99" i="5"/>
  <c r="E98" i="5"/>
  <c r="E86" i="5"/>
  <c r="E85" i="5"/>
  <c r="E84" i="5"/>
  <c r="E83" i="5"/>
  <c r="E82" i="5"/>
  <c r="E54" i="5"/>
  <c r="E53" i="5"/>
  <c r="E52" i="5"/>
  <c r="E51" i="5"/>
  <c r="E50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B206" i="5"/>
  <c r="B207" i="5" s="1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02" i="5"/>
  <c r="C102" i="5"/>
  <c r="B102" i="5"/>
  <c r="D101" i="5"/>
  <c r="C101" i="5"/>
  <c r="B101" i="5"/>
  <c r="D99" i="5"/>
  <c r="C99" i="5"/>
  <c r="B99" i="5"/>
  <c r="D98" i="5"/>
  <c r="C98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D104" i="6" l="1"/>
  <c r="D12" i="6"/>
  <c r="E87" i="5"/>
  <c r="E11" i="5" s="1"/>
  <c r="D15" i="5"/>
  <c r="D55" i="5"/>
  <c r="D10" i="5" s="1"/>
  <c r="E208" i="5"/>
  <c r="B132" i="5"/>
  <c r="B13" i="5" s="1"/>
  <c r="D229" i="5"/>
  <c r="D230" i="5" s="1"/>
  <c r="C239" i="5"/>
  <c r="C240" i="5" s="1"/>
  <c r="C87" i="5"/>
  <c r="C88" i="5" s="1"/>
  <c r="C229" i="5"/>
  <c r="C230" i="5" s="1"/>
  <c r="E55" i="5"/>
  <c r="E10" i="5" s="1"/>
  <c r="E239" i="5"/>
  <c r="E240" i="5" s="1"/>
  <c r="D87" i="5"/>
  <c r="D88" i="5" s="1"/>
  <c r="C132" i="5"/>
  <c r="C13" i="5" s="1"/>
  <c r="B15" i="5"/>
  <c r="D239" i="5"/>
  <c r="D240" i="5" s="1"/>
  <c r="B87" i="5"/>
  <c r="B88" i="5" s="1"/>
  <c r="B229" i="5"/>
  <c r="B230" i="5" s="1"/>
  <c r="B55" i="5"/>
  <c r="B10" i="5" s="1"/>
  <c r="C55" i="5"/>
  <c r="C10" i="5" s="1"/>
  <c r="D132" i="5"/>
  <c r="D13" i="5" s="1"/>
  <c r="B239" i="5"/>
  <c r="B240" i="5" s="1"/>
  <c r="E229" i="5"/>
  <c r="E230" i="5" s="1"/>
  <c r="E132" i="5"/>
  <c r="E13" i="5" s="1"/>
  <c r="F15" i="4"/>
  <c r="E15" i="4"/>
  <c r="D15" i="4"/>
  <c r="C15" i="4"/>
  <c r="B15" i="4"/>
  <c r="D212" i="4"/>
  <c r="F212" i="4"/>
  <c r="B212" i="4"/>
  <c r="C206" i="4"/>
  <c r="D206" i="4"/>
  <c r="E206" i="4"/>
  <c r="F206" i="4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D211" i="4"/>
  <c r="F211" i="4"/>
  <c r="B210" i="4"/>
  <c r="B208" i="4"/>
  <c r="B207" i="4"/>
  <c r="B209" i="4"/>
  <c r="B206" i="4"/>
  <c r="E57" i="4"/>
  <c r="D57" i="4"/>
  <c r="G242" i="4"/>
  <c r="F242" i="4"/>
  <c r="E242" i="4"/>
  <c r="D242" i="4"/>
  <c r="C242" i="4"/>
  <c r="B242" i="4"/>
  <c r="G241" i="4"/>
  <c r="F241" i="4"/>
  <c r="E241" i="4"/>
  <c r="D241" i="4"/>
  <c r="C241" i="4"/>
  <c r="B241" i="4"/>
  <c r="G240" i="4"/>
  <c r="F240" i="4"/>
  <c r="E240" i="4"/>
  <c r="D240" i="4"/>
  <c r="C240" i="4"/>
  <c r="B240" i="4"/>
  <c r="G239" i="4"/>
  <c r="F239" i="4"/>
  <c r="E239" i="4"/>
  <c r="D239" i="4"/>
  <c r="C239" i="4"/>
  <c r="B239" i="4"/>
  <c r="G238" i="4"/>
  <c r="G243" i="4" s="1"/>
  <c r="G244" i="4" s="1"/>
  <c r="F238" i="4"/>
  <c r="F243" i="4" s="1"/>
  <c r="F244" i="4" s="1"/>
  <c r="E238" i="4"/>
  <c r="D238" i="4"/>
  <c r="C238" i="4"/>
  <c r="C243" i="4" s="1"/>
  <c r="C244" i="4" s="1"/>
  <c r="B238" i="4"/>
  <c r="G232" i="4"/>
  <c r="F232" i="4"/>
  <c r="E232" i="4"/>
  <c r="D232" i="4"/>
  <c r="C232" i="4"/>
  <c r="B232" i="4"/>
  <c r="G231" i="4"/>
  <c r="F231" i="4"/>
  <c r="E231" i="4"/>
  <c r="D231" i="4"/>
  <c r="C231" i="4"/>
  <c r="B231" i="4"/>
  <c r="G230" i="4"/>
  <c r="F230" i="4"/>
  <c r="E230" i="4"/>
  <c r="D230" i="4"/>
  <c r="C230" i="4"/>
  <c r="B230" i="4"/>
  <c r="G229" i="4"/>
  <c r="F229" i="4"/>
  <c r="E229" i="4"/>
  <c r="D229" i="4"/>
  <c r="C229" i="4"/>
  <c r="B229" i="4"/>
  <c r="G228" i="4"/>
  <c r="G233" i="4" s="1"/>
  <c r="G234" i="4" s="1"/>
  <c r="F228" i="4"/>
  <c r="F233" i="4" s="1"/>
  <c r="F234" i="4" s="1"/>
  <c r="E228" i="4"/>
  <c r="E233" i="4" s="1"/>
  <c r="E234" i="4" s="1"/>
  <c r="D228" i="4"/>
  <c r="C228" i="4"/>
  <c r="C233" i="4" s="1"/>
  <c r="C234" i="4" s="1"/>
  <c r="B228" i="4"/>
  <c r="G193" i="4"/>
  <c r="F193" i="4"/>
  <c r="E193" i="4"/>
  <c r="D193" i="4"/>
  <c r="C193" i="4"/>
  <c r="B193" i="4"/>
  <c r="G192" i="4"/>
  <c r="F192" i="4"/>
  <c r="E192" i="4"/>
  <c r="D192" i="4"/>
  <c r="C192" i="4"/>
  <c r="B192" i="4"/>
  <c r="G191" i="4"/>
  <c r="F191" i="4"/>
  <c r="E191" i="4"/>
  <c r="D191" i="4"/>
  <c r="C191" i="4"/>
  <c r="B191" i="4"/>
  <c r="G190" i="4"/>
  <c r="F190" i="4"/>
  <c r="E190" i="4"/>
  <c r="D190" i="4"/>
  <c r="C190" i="4"/>
  <c r="B190" i="4"/>
  <c r="G189" i="4"/>
  <c r="F189" i="4"/>
  <c r="E189" i="4"/>
  <c r="E194" i="4" s="1"/>
  <c r="D189" i="4"/>
  <c r="C189" i="4"/>
  <c r="B189" i="4"/>
  <c r="B194" i="4" s="1"/>
  <c r="G134" i="4"/>
  <c r="F134" i="4"/>
  <c r="E134" i="4"/>
  <c r="D134" i="4"/>
  <c r="C134" i="4"/>
  <c r="B134" i="4"/>
  <c r="G133" i="4"/>
  <c r="F133" i="4"/>
  <c r="E133" i="4"/>
  <c r="D133" i="4"/>
  <c r="C133" i="4"/>
  <c r="B133" i="4"/>
  <c r="G132" i="4"/>
  <c r="F132" i="4"/>
  <c r="E132" i="4"/>
  <c r="D132" i="4"/>
  <c r="C132" i="4"/>
  <c r="B132" i="4"/>
  <c r="G131" i="4"/>
  <c r="F131" i="4"/>
  <c r="E131" i="4"/>
  <c r="D131" i="4"/>
  <c r="C131" i="4"/>
  <c r="B131" i="4"/>
  <c r="G130" i="4"/>
  <c r="G135" i="4" s="1"/>
  <c r="F130" i="4"/>
  <c r="F135" i="4" s="1"/>
  <c r="E130" i="4"/>
  <c r="E135" i="4" s="1"/>
  <c r="D130" i="4"/>
  <c r="D135" i="4" s="1"/>
  <c r="C130" i="4"/>
  <c r="C135" i="4" s="1"/>
  <c r="B130" i="4"/>
  <c r="B135" i="4" s="1"/>
  <c r="G106" i="4"/>
  <c r="F106" i="4"/>
  <c r="E106" i="4"/>
  <c r="D106" i="4"/>
  <c r="C106" i="4"/>
  <c r="B106" i="4"/>
  <c r="G105" i="4"/>
  <c r="F105" i="4"/>
  <c r="E105" i="4"/>
  <c r="D105" i="4"/>
  <c r="C105" i="4"/>
  <c r="B105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G90" i="4" s="1"/>
  <c r="F85" i="4"/>
  <c r="F90" i="4" s="1"/>
  <c r="E85" i="4"/>
  <c r="E90" i="4" s="1"/>
  <c r="D85" i="4"/>
  <c r="D90" i="4" s="1"/>
  <c r="C85" i="4"/>
  <c r="C90" i="4" s="1"/>
  <c r="B85" i="4"/>
  <c r="B90" i="4" s="1"/>
  <c r="G57" i="4"/>
  <c r="F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C11" i="5" l="1"/>
  <c r="C208" i="5"/>
  <c r="C15" i="5"/>
  <c r="D56" i="5"/>
  <c r="C133" i="5"/>
  <c r="E88" i="5"/>
  <c r="D133" i="5"/>
  <c r="B208" i="5"/>
  <c r="B133" i="5"/>
  <c r="B11" i="5"/>
  <c r="D11" i="5"/>
  <c r="E56" i="5"/>
  <c r="C56" i="5"/>
  <c r="D208" i="5"/>
  <c r="E15" i="5"/>
  <c r="B56" i="5"/>
  <c r="E133" i="5"/>
  <c r="F194" i="4"/>
  <c r="F195" i="4" s="1"/>
  <c r="G211" i="4"/>
  <c r="G15" i="4" s="1"/>
  <c r="E211" i="4"/>
  <c r="E212" i="4" s="1"/>
  <c r="C211" i="4"/>
  <c r="C212" i="4" s="1"/>
  <c r="D194" i="4"/>
  <c r="G194" i="4"/>
  <c r="C194" i="4"/>
  <c r="B211" i="4"/>
  <c r="E243" i="4"/>
  <c r="E244" i="4" s="1"/>
  <c r="D243" i="4"/>
  <c r="D244" i="4" s="1"/>
  <c r="D233" i="4"/>
  <c r="D234" i="4" s="1"/>
  <c r="G58" i="4"/>
  <c r="B233" i="4"/>
  <c r="B234" i="4" s="1"/>
  <c r="F58" i="4"/>
  <c r="E58" i="4"/>
  <c r="E59" i="4" s="1"/>
  <c r="C58" i="4"/>
  <c r="C59" i="4" s="1"/>
  <c r="B243" i="4"/>
  <c r="B244" i="4" s="1"/>
  <c r="D58" i="4"/>
  <c r="D59" i="4" s="1"/>
  <c r="B58" i="4"/>
  <c r="B59" i="4" s="1"/>
  <c r="F59" i="4"/>
  <c r="F10" i="4"/>
  <c r="G91" i="4"/>
  <c r="G11" i="4"/>
  <c r="G136" i="4"/>
  <c r="G13" i="4"/>
  <c r="B91" i="4"/>
  <c r="B11" i="4"/>
  <c r="B136" i="4"/>
  <c r="B104" i="4" s="1"/>
  <c r="B107" i="4" s="1"/>
  <c r="B13" i="4"/>
  <c r="B195" i="4"/>
  <c r="B14" i="4"/>
  <c r="C91" i="4"/>
  <c r="C11" i="4"/>
  <c r="C136" i="4"/>
  <c r="C13" i="4"/>
  <c r="D91" i="4"/>
  <c r="D11" i="4"/>
  <c r="D136" i="4"/>
  <c r="D13" i="4"/>
  <c r="F91" i="4"/>
  <c r="F11" i="4"/>
  <c r="E91" i="4"/>
  <c r="E11" i="4"/>
  <c r="E136" i="4"/>
  <c r="E13" i="4"/>
  <c r="E195" i="4"/>
  <c r="E14" i="4"/>
  <c r="F136" i="4"/>
  <c r="F13" i="4"/>
  <c r="F14" i="4"/>
  <c r="G59" i="4"/>
  <c r="G10" i="4"/>
  <c r="G14" i="4"/>
  <c r="G54" i="3"/>
  <c r="G55" i="3"/>
  <c r="G56" i="3"/>
  <c r="G57" i="3"/>
  <c r="G58" i="3"/>
  <c r="G86" i="3"/>
  <c r="G87" i="3"/>
  <c r="G88" i="3"/>
  <c r="G89" i="3"/>
  <c r="G90" i="3"/>
  <c r="G103" i="3"/>
  <c r="G104" i="3"/>
  <c r="G106" i="3"/>
  <c r="G107" i="3"/>
  <c r="G131" i="3"/>
  <c r="G132" i="3"/>
  <c r="G133" i="3"/>
  <c r="G134" i="3"/>
  <c r="G135" i="3"/>
  <c r="G189" i="3"/>
  <c r="G190" i="3"/>
  <c r="G191" i="3"/>
  <c r="G192" i="3"/>
  <c r="G193" i="3"/>
  <c r="G211" i="3"/>
  <c r="G212" i="3"/>
  <c r="G213" i="3"/>
  <c r="G214" i="3"/>
  <c r="G215" i="3"/>
  <c r="G221" i="3"/>
  <c r="G222" i="3"/>
  <c r="G223" i="3"/>
  <c r="G224" i="3"/>
  <c r="G225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07" i="3"/>
  <c r="E107" i="3"/>
  <c r="D107" i="3"/>
  <c r="C107" i="3"/>
  <c r="B107" i="3"/>
  <c r="F106" i="3"/>
  <c r="E106" i="3"/>
  <c r="D106" i="3"/>
  <c r="C106" i="3"/>
  <c r="B106" i="3"/>
  <c r="F104" i="3"/>
  <c r="E104" i="3"/>
  <c r="D104" i="3"/>
  <c r="C104" i="3"/>
  <c r="B104" i="3"/>
  <c r="F103" i="3"/>
  <c r="E103" i="3"/>
  <c r="D103" i="3"/>
  <c r="C103" i="3"/>
  <c r="B103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G212" i="4" l="1"/>
  <c r="C14" i="4"/>
  <c r="C104" i="4"/>
  <c r="C107" i="4" s="1"/>
  <c r="C108" i="4" s="1"/>
  <c r="C195" i="4"/>
  <c r="D104" i="4"/>
  <c r="D107" i="4" s="1"/>
  <c r="D12" i="4" s="1"/>
  <c r="D14" i="4"/>
  <c r="D195" i="4"/>
  <c r="G195" i="4"/>
  <c r="E104" i="4"/>
  <c r="E107" i="4" s="1"/>
  <c r="E108" i="4" s="1"/>
  <c r="C10" i="4"/>
  <c r="G104" i="4"/>
  <c r="G107" i="4" s="1"/>
  <c r="G12" i="4" s="1"/>
  <c r="D10" i="4"/>
  <c r="E10" i="4"/>
  <c r="F104" i="4"/>
  <c r="F107" i="4" s="1"/>
  <c r="F12" i="4" s="1"/>
  <c r="B10" i="4"/>
  <c r="B108" i="4"/>
  <c r="B12" i="4"/>
  <c r="G226" i="3"/>
  <c r="G227" i="3" s="1"/>
  <c r="G91" i="3"/>
  <c r="G216" i="3"/>
  <c r="G217" i="3" s="1"/>
  <c r="G194" i="3"/>
  <c r="G136" i="3"/>
  <c r="G59" i="3"/>
  <c r="E91" i="3"/>
  <c r="E216" i="3"/>
  <c r="E217" i="3" s="1"/>
  <c r="F216" i="3"/>
  <c r="F217" i="3" s="1"/>
  <c r="F91" i="3"/>
  <c r="B194" i="3"/>
  <c r="D59" i="3"/>
  <c r="B91" i="3"/>
  <c r="D136" i="3"/>
  <c r="E226" i="3"/>
  <c r="E227" i="3" s="1"/>
  <c r="E59" i="3"/>
  <c r="D194" i="3"/>
  <c r="B216" i="3"/>
  <c r="B217" i="3" s="1"/>
  <c r="B59" i="3"/>
  <c r="D91" i="3"/>
  <c r="E194" i="3"/>
  <c r="C216" i="3"/>
  <c r="C217" i="3" s="1"/>
  <c r="F59" i="3"/>
  <c r="C59" i="3"/>
  <c r="F136" i="3"/>
  <c r="B226" i="3"/>
  <c r="B227" i="3" s="1"/>
  <c r="C91" i="3"/>
  <c r="E136" i="3"/>
  <c r="C226" i="3"/>
  <c r="C227" i="3" s="1"/>
  <c r="D226" i="3"/>
  <c r="D227" i="3" s="1"/>
  <c r="F194" i="3"/>
  <c r="C194" i="3"/>
  <c r="D216" i="3"/>
  <c r="D217" i="3" s="1"/>
  <c r="F226" i="3"/>
  <c r="F227" i="3" s="1"/>
  <c r="C136" i="3"/>
  <c r="B136" i="3"/>
  <c r="D159" i="1"/>
  <c r="E159" i="1"/>
  <c r="D160" i="1"/>
  <c r="E160" i="1"/>
  <c r="D161" i="1"/>
  <c r="E161" i="1"/>
  <c r="D162" i="1"/>
  <c r="E162" i="1"/>
  <c r="D163" i="1"/>
  <c r="E163" i="1"/>
  <c r="D100" i="1"/>
  <c r="E100" i="1"/>
  <c r="D101" i="1"/>
  <c r="E101" i="1"/>
  <c r="D102" i="1"/>
  <c r="E102" i="1"/>
  <c r="D103" i="1"/>
  <c r="E103" i="1"/>
  <c r="D104" i="1"/>
  <c r="E104" i="1"/>
  <c r="C101" i="1"/>
  <c r="C102" i="1"/>
  <c r="C103" i="1"/>
  <c r="C104" i="1"/>
  <c r="D70" i="1"/>
  <c r="E70" i="1"/>
  <c r="D71" i="1"/>
  <c r="E71" i="1"/>
  <c r="D73" i="1"/>
  <c r="E73" i="1"/>
  <c r="D74" i="1"/>
  <c r="E74" i="1"/>
  <c r="D53" i="1"/>
  <c r="E53" i="1"/>
  <c r="D54" i="1"/>
  <c r="E54" i="1"/>
  <c r="D55" i="1"/>
  <c r="E55" i="1"/>
  <c r="D56" i="1"/>
  <c r="E56" i="1"/>
  <c r="D57" i="1"/>
  <c r="E57" i="1"/>
  <c r="D21" i="1"/>
  <c r="E21" i="1"/>
  <c r="D22" i="1"/>
  <c r="E22" i="1"/>
  <c r="D23" i="1"/>
  <c r="E23" i="1"/>
  <c r="D24" i="1"/>
  <c r="E24" i="1"/>
  <c r="D25" i="1"/>
  <c r="E25" i="1"/>
  <c r="D180" i="1"/>
  <c r="E180" i="1"/>
  <c r="D181" i="1"/>
  <c r="E181" i="1"/>
  <c r="D182" i="1"/>
  <c r="E182" i="1"/>
  <c r="D183" i="1"/>
  <c r="E183" i="1"/>
  <c r="D184" i="1"/>
  <c r="E184" i="1"/>
  <c r="D190" i="1"/>
  <c r="E190" i="1"/>
  <c r="D191" i="1"/>
  <c r="E191" i="1"/>
  <c r="D192" i="1"/>
  <c r="E192" i="1"/>
  <c r="D193" i="1"/>
  <c r="E193" i="1"/>
  <c r="D194" i="1"/>
  <c r="E194" i="1"/>
  <c r="C180" i="1"/>
  <c r="C181" i="1"/>
  <c r="C182" i="1"/>
  <c r="C183" i="1"/>
  <c r="C184" i="1"/>
  <c r="C190" i="1"/>
  <c r="C191" i="1"/>
  <c r="C192" i="1"/>
  <c r="C193" i="1"/>
  <c r="C194" i="1"/>
  <c r="B194" i="1"/>
  <c r="B193" i="1"/>
  <c r="B192" i="1"/>
  <c r="B191" i="1"/>
  <c r="B190" i="1"/>
  <c r="B184" i="1"/>
  <c r="B183" i="1"/>
  <c r="B182" i="1"/>
  <c r="B181" i="1"/>
  <c r="B180" i="1"/>
  <c r="C159" i="1"/>
  <c r="C160" i="1"/>
  <c r="C161" i="1"/>
  <c r="C162" i="1"/>
  <c r="C163" i="1"/>
  <c r="B163" i="1"/>
  <c r="B162" i="1"/>
  <c r="B161" i="1"/>
  <c r="B160" i="1"/>
  <c r="B159" i="1"/>
  <c r="C100" i="1"/>
  <c r="B104" i="1"/>
  <c r="B103" i="1"/>
  <c r="B102" i="1"/>
  <c r="B101" i="1"/>
  <c r="B100" i="1"/>
  <c r="B25" i="1"/>
  <c r="C25" i="1"/>
  <c r="C57" i="1"/>
  <c r="B57" i="1"/>
  <c r="B74" i="1"/>
  <c r="B73" i="1"/>
  <c r="B71" i="1"/>
  <c r="B70" i="1"/>
  <c r="C53" i="1"/>
  <c r="C54" i="1"/>
  <c r="C55" i="1"/>
  <c r="C56" i="1"/>
  <c r="C21" i="1"/>
  <c r="C22" i="1"/>
  <c r="C23" i="1"/>
  <c r="C24" i="1"/>
  <c r="B53" i="1"/>
  <c r="B55" i="1"/>
  <c r="B56" i="1"/>
  <c r="B54" i="1"/>
  <c r="B22" i="1"/>
  <c r="B23" i="1"/>
  <c r="B24" i="1"/>
  <c r="B21" i="1"/>
  <c r="C12" i="4" l="1"/>
  <c r="D108" i="4"/>
  <c r="E12" i="4"/>
  <c r="G108" i="4"/>
  <c r="F108" i="4"/>
  <c r="B13" i="3"/>
  <c r="B137" i="3"/>
  <c r="C13" i="3"/>
  <c r="C137" i="3"/>
  <c r="D14" i="3"/>
  <c r="D195" i="3"/>
  <c r="B195" i="3"/>
  <c r="B14" i="3"/>
  <c r="G137" i="3"/>
  <c r="G13" i="3"/>
  <c r="E105" i="3"/>
  <c r="E108" i="3" s="1"/>
  <c r="E109" i="3" s="1"/>
  <c r="E13" i="3"/>
  <c r="E137" i="3"/>
  <c r="E14" i="3"/>
  <c r="E195" i="3"/>
  <c r="C14" i="3"/>
  <c r="C195" i="3"/>
  <c r="D13" i="3"/>
  <c r="D137" i="3"/>
  <c r="F13" i="3"/>
  <c r="F137" i="3"/>
  <c r="G14" i="3"/>
  <c r="G195" i="3"/>
  <c r="F14" i="3"/>
  <c r="F195" i="3"/>
  <c r="E10" i="3"/>
  <c r="E60" i="3"/>
  <c r="F11" i="3"/>
  <c r="F92" i="3"/>
  <c r="D92" i="3"/>
  <c r="D11" i="3"/>
  <c r="C92" i="3"/>
  <c r="C11" i="3"/>
  <c r="B10" i="3"/>
  <c r="B60" i="3"/>
  <c r="E92" i="3"/>
  <c r="E11" i="3"/>
  <c r="D60" i="3"/>
  <c r="D10" i="3"/>
  <c r="G11" i="3"/>
  <c r="G92" i="3"/>
  <c r="B11" i="3"/>
  <c r="B92" i="3"/>
  <c r="C60" i="3"/>
  <c r="C10" i="3"/>
  <c r="F10" i="3"/>
  <c r="F60" i="3"/>
  <c r="G10" i="3"/>
  <c r="G60" i="3"/>
  <c r="G105" i="3"/>
  <c r="G108" i="3" s="1"/>
  <c r="B105" i="3"/>
  <c r="B108" i="3" s="1"/>
  <c r="F105" i="3"/>
  <c r="F108" i="3" s="1"/>
  <c r="D105" i="3"/>
  <c r="D108" i="3" s="1"/>
  <c r="C105" i="3"/>
  <c r="C108" i="3" s="1"/>
  <c r="E26" i="1"/>
  <c r="E27" i="1" s="1"/>
  <c r="D195" i="1"/>
  <c r="D196" i="1" s="1"/>
  <c r="D26" i="1"/>
  <c r="D27" i="1" s="1"/>
  <c r="E195" i="1"/>
  <c r="E196" i="1" s="1"/>
  <c r="D164" i="1"/>
  <c r="D165" i="1" s="1"/>
  <c r="E164" i="1"/>
  <c r="E165" i="1" s="1"/>
  <c r="C105" i="1"/>
  <c r="C106" i="1" s="1"/>
  <c r="E105" i="1"/>
  <c r="E106" i="1" s="1"/>
  <c r="D105" i="1"/>
  <c r="D106" i="1" s="1"/>
  <c r="D72" i="1" s="1"/>
  <c r="D75" i="1" s="1"/>
  <c r="D76" i="1" s="1"/>
  <c r="E58" i="1"/>
  <c r="E59" i="1" s="1"/>
  <c r="D58" i="1"/>
  <c r="D59" i="1" s="1"/>
  <c r="E185" i="1"/>
  <c r="E186" i="1" s="1"/>
  <c r="D185" i="1"/>
  <c r="D186" i="1" s="1"/>
  <c r="C185" i="1"/>
  <c r="C186" i="1" s="1"/>
  <c r="C164" i="1"/>
  <c r="C165" i="1" s="1"/>
  <c r="C195" i="1"/>
  <c r="C196" i="1" s="1"/>
  <c r="B185" i="1"/>
  <c r="B186" i="1" s="1"/>
  <c r="B164" i="1"/>
  <c r="B165" i="1" s="1"/>
  <c r="C58" i="1"/>
  <c r="C59" i="1" s="1"/>
  <c r="B105" i="1"/>
  <c r="C26" i="1"/>
  <c r="C27" i="1" s="1"/>
  <c r="B26" i="1"/>
  <c r="B27" i="1" s="1"/>
  <c r="B58" i="1"/>
  <c r="B59" i="1" s="1"/>
  <c r="E12" i="3" l="1"/>
  <c r="F109" i="3"/>
  <c r="F12" i="3"/>
  <c r="G12" i="3"/>
  <c r="G109" i="3"/>
  <c r="D109" i="3"/>
  <c r="D12" i="3"/>
  <c r="C109" i="3"/>
  <c r="C12" i="3"/>
  <c r="B12" i="3"/>
  <c r="B109" i="3"/>
  <c r="E72" i="1"/>
  <c r="E75" i="1" s="1"/>
  <c r="E76" i="1" s="1"/>
  <c r="B106" i="1"/>
  <c r="B72" i="1" s="1"/>
  <c r="B75" i="1" s="1"/>
  <c r="B76" i="1" s="1"/>
  <c r="B195" i="1" l="1"/>
  <c r="B196" i="1" s="1"/>
  <c r="C72" i="1" l="1"/>
  <c r="C71" i="1" l="1"/>
  <c r="C70" i="1"/>
  <c r="C73" i="1"/>
  <c r="C74" i="1"/>
  <c r="C75" i="1" l="1"/>
  <c r="C76" i="1" s="1"/>
  <c r="E150" i="5"/>
  <c r="E153" i="5"/>
  <c r="E151" i="5"/>
  <c r="E152" i="5"/>
  <c r="B153" i="5"/>
  <c r="B151" i="5"/>
  <c r="C153" i="5"/>
  <c r="C152" i="5"/>
  <c r="C150" i="5"/>
  <c r="C151" i="5"/>
  <c r="D151" i="5"/>
  <c r="D152" i="5"/>
  <c r="D153" i="5"/>
  <c r="D150" i="5"/>
  <c r="E149" i="5"/>
  <c r="D149" i="5"/>
  <c r="C149" i="5"/>
  <c r="B154" i="5" l="1"/>
  <c r="B155" i="5" s="1"/>
  <c r="B100" i="5" s="1"/>
  <c r="B103" i="5" s="1"/>
  <c r="D154" i="5"/>
  <c r="D14" i="5" s="1"/>
  <c r="E154" i="5"/>
  <c r="E155" i="5" s="1"/>
  <c r="E100" i="5" s="1"/>
  <c r="E103" i="5" s="1"/>
  <c r="C154" i="5"/>
  <c r="C14" i="5" s="1"/>
  <c r="B14" i="5"/>
  <c r="D155" i="5" l="1"/>
  <c r="D100" i="5" s="1"/>
  <c r="D103" i="5" s="1"/>
  <c r="D104" i="5" s="1"/>
  <c r="C155" i="5"/>
  <c r="C100" i="5" s="1"/>
  <c r="C103" i="5" s="1"/>
  <c r="C104" i="5" s="1"/>
  <c r="E14" i="5"/>
  <c r="E12" i="5"/>
  <c r="E104" i="5"/>
  <c r="B104" i="5"/>
  <c r="B12" i="5"/>
  <c r="D12" i="5" l="1"/>
  <c r="C12" i="5"/>
</calcChain>
</file>

<file path=xl/comments1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>Fixed in this drivers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80" authorId="0">
      <text>
        <r>
          <rPr>
            <b/>
            <sz val="9"/>
            <color indexed="81"/>
            <rFont val="Tahoma"/>
            <charset val="1"/>
          </rPr>
          <t>No error but doesn't render anything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charset val="1"/>
          </rPr>
          <t>Can't use the layout qualifier at a glocal scope on uniforms. Generate a GLSL compiler error.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E178" authorId="0">
      <text>
        <r>
          <rPr>
            <b/>
            <sz val="9"/>
            <color indexed="81"/>
            <rFont val="Tahoma"/>
            <charset val="1"/>
          </rPr>
          <t>Doesn't allow to redeclare any built-in blocks in any shader stage</t>
        </r>
      </text>
    </comment>
    <comment ref="B180" authorId="0">
      <text>
        <r>
          <rPr>
            <b/>
            <sz val="9"/>
            <color indexed="81"/>
            <rFont val="Tahoma"/>
            <charset val="1"/>
          </rPr>
          <t xml:space="preserve">Generates a GLSL error: unknown opcode modifier
</t>
        </r>
      </text>
    </comment>
    <comment ref="E180" authorId="0">
      <text>
        <r>
          <rPr>
            <b/>
            <sz val="9"/>
            <color indexed="81"/>
            <rFont val="Tahoma"/>
            <charset val="1"/>
          </rPr>
          <t>Compiler crash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9" authorId="0">
      <text>
        <r>
          <rPr>
            <b/>
            <sz val="9"/>
            <color indexed="81"/>
            <rFont val="Tahoma"/>
            <charset val="1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2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8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1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1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0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1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5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1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0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E202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E203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G203" authorId="0">
      <text>
        <r>
          <rPr>
            <b/>
            <sz val="9"/>
            <color indexed="81"/>
            <rFont val="Tahoma"/>
            <charset val="1"/>
          </rPr>
          <t xml:space="preserve">Crash
</t>
        </r>
      </text>
    </comment>
    <comment ref="D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G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9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9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2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30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1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2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6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2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1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D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B203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205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B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B16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2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sharedStrings.xml><?xml version="1.0" encoding="utf-8"?>
<sst xmlns="http://schemas.openxmlformats.org/spreadsheetml/2006/main" count="4714" uniqueCount="331">
  <si>
    <t>gl-430-texture-view</t>
  </si>
  <si>
    <t>gl-430-texture-storage</t>
  </si>
  <si>
    <t>gl-430-texture-query</t>
  </si>
  <si>
    <t>gl-430-texture-copy</t>
  </si>
  <si>
    <t>gl-430-texture-bufer</t>
  </si>
  <si>
    <t>NVIDIA</t>
  </si>
  <si>
    <t>Pass</t>
  </si>
  <si>
    <t>Fail</t>
  </si>
  <si>
    <t>%</t>
  </si>
  <si>
    <t>gl-430-program-subroutine</t>
  </si>
  <si>
    <t>OpenGL ES 2.0</t>
  </si>
  <si>
    <t>es-200-draw-elements</t>
  </si>
  <si>
    <t>OpenGL 3.3</t>
  </si>
  <si>
    <t>gl-330-alpha-coverage</t>
  </si>
  <si>
    <t>gl-330-blend-index</t>
  </si>
  <si>
    <t>gl-330-blend-rtt</t>
  </si>
  <si>
    <t>gl-330-buffer-type</t>
  </si>
  <si>
    <t>gl-330-buffer-uniform</t>
  </si>
  <si>
    <t>gl-330-buffer-uniform-shared</t>
  </si>
  <si>
    <t>gl-330-buffer-update</t>
  </si>
  <si>
    <t>gl-330-draw-base-vertex</t>
  </si>
  <si>
    <t>gl-330-draw-instanced</t>
  </si>
  <si>
    <t>gl-330-draw-instanced-array</t>
  </si>
  <si>
    <t>gl-330-draw-multiple</t>
  </si>
  <si>
    <t>gl-330-draw-without-vertex-attrib</t>
  </si>
  <si>
    <t>gl-330-fbo-blit</t>
  </si>
  <si>
    <t>gl-330-fbo-layered</t>
  </si>
  <si>
    <t>gl-330-fbo-mipmaps</t>
  </si>
  <si>
    <t>gl-330-fbo-multisample</t>
  </si>
  <si>
    <t>gl-330-fbo-multisample-explicit</t>
  </si>
  <si>
    <t>gl-330-fbo-multisample-explicit-nv</t>
  </si>
  <si>
    <t>gl-330-fbo-rtt</t>
  </si>
  <si>
    <t>gl-330-fbo-rtt-texture-array</t>
  </si>
  <si>
    <t>gl-330-fbo-srgb</t>
  </si>
  <si>
    <t>gl-330-glsl-discard</t>
  </si>
  <si>
    <t>gl-330-primitive-front-face</t>
  </si>
  <si>
    <t>gl-330-primitive-point</t>
  </si>
  <si>
    <t>gl-330-primitive-point-sprite</t>
  </si>
  <si>
    <t>gl-330-primitive-smooth-shading</t>
  </si>
  <si>
    <t>gl-330-query-conditional</t>
  </si>
  <si>
    <t>gl-330-query-occlusion</t>
  </si>
  <si>
    <t>gl-330-query-timer</t>
  </si>
  <si>
    <t>gl-330-rasterizer-viewport</t>
  </si>
  <si>
    <t>gl-330-sampler-anisotropy-ext</t>
  </si>
  <si>
    <t>gl-330-sampler-fetch</t>
  </si>
  <si>
    <t>gl-330-sampler-filter</t>
  </si>
  <si>
    <t>gl-330-sampler-object</t>
  </si>
  <si>
    <t>gl-330-sampler-offset</t>
  </si>
  <si>
    <t>gl-330-sampler-wrap</t>
  </si>
  <si>
    <t>gl-330-sync</t>
  </si>
  <si>
    <t>gl-330-test-scissor</t>
  </si>
  <si>
    <t>gl-330-texture-2d</t>
  </si>
  <si>
    <t>gl-330-texture-3d</t>
  </si>
  <si>
    <t>gl-330-texture-array</t>
  </si>
  <si>
    <t>gl-330-texture-buffer</t>
  </si>
  <si>
    <t>gl-330-texture-compressed-ext</t>
  </si>
  <si>
    <t>gl-330-texture-cube</t>
  </si>
  <si>
    <t>gl-330-texture-format</t>
  </si>
  <si>
    <t>gl-330-texture-pixel-store</t>
  </si>
  <si>
    <t>gl-330-texture-rect</t>
  </si>
  <si>
    <t>gl-330-texture-streaming</t>
  </si>
  <si>
    <t>gl-330-texture-swizzle</t>
  </si>
  <si>
    <t>gl-330-transform-feedback-interleaved</t>
  </si>
  <si>
    <t>gl-330-transform-feedback-separated</t>
  </si>
  <si>
    <t>OpenGL 4.0</t>
  </si>
  <si>
    <t>gl-400-blend-rtt</t>
  </si>
  <si>
    <t>gl-400-buffer-uniform</t>
  </si>
  <si>
    <t>gl-400-draw-indirect</t>
  </si>
  <si>
    <t>gl-400-fbo-layered</t>
  </si>
  <si>
    <t>gl-400-fbo-multisample</t>
  </si>
  <si>
    <t>gl-400-fbo-rtt</t>
  </si>
  <si>
    <t>gl-400-fbo-rtt-texture-array</t>
  </si>
  <si>
    <t>gl-400-primitive-instanced</t>
  </si>
  <si>
    <t>gl-400-primitive-smooth-shading</t>
  </si>
  <si>
    <t>gl-400-primitive-tessellation</t>
  </si>
  <si>
    <t>gl-400-program-64</t>
  </si>
  <si>
    <t>gl-400-program-subroutine</t>
  </si>
  <si>
    <t>gl-400-program-varying-blocks</t>
  </si>
  <si>
    <t>gl-400-program-varying-structs</t>
  </si>
  <si>
    <t>gl-400-sampler-array</t>
  </si>
  <si>
    <t>gl-400-sampler-fetch</t>
  </si>
  <si>
    <t>gl-400-sampler-gather</t>
  </si>
  <si>
    <t>gl-400-texture-buffer-rgb</t>
  </si>
  <si>
    <t>gl-400-transform-feedback-object</t>
  </si>
  <si>
    <t>gl-400-transform-feedback-stream</t>
  </si>
  <si>
    <t>OpenGL 4.1</t>
  </si>
  <si>
    <t>gl-410-fbo-layered</t>
  </si>
  <si>
    <t>gl-410-primitive-instanced</t>
  </si>
  <si>
    <t>gl-410-primitive-tessellation-2</t>
  </si>
  <si>
    <t>gl-410-primitive-tessellation-5</t>
  </si>
  <si>
    <t>gl-410-program-64</t>
  </si>
  <si>
    <t>gl-410-program-binary</t>
  </si>
  <si>
    <t>gl-410-program-separate</t>
  </si>
  <si>
    <t>gl-410-sampler-custom</t>
  </si>
  <si>
    <t>gl-420-atomic-counter</t>
  </si>
  <si>
    <t>gl-420-blend-op-amd</t>
  </si>
  <si>
    <t>gl-420-buffer-pinned-amd</t>
  </si>
  <si>
    <t>gl-420-buffer-uniform</t>
  </si>
  <si>
    <t>gl-420-clipping</t>
  </si>
  <si>
    <t>gl-420-debug-output</t>
  </si>
  <si>
    <t>gl-420-draw-base-instance</t>
  </si>
  <si>
    <t>gl-420-draw-image-space-rendering</t>
  </si>
  <si>
    <t>OpenGL 4.2</t>
  </si>
  <si>
    <t>gl-420-fbo</t>
  </si>
  <si>
    <t>gl-420-fbo-layered-amd</t>
  </si>
  <si>
    <t>gl-420-fbo-multisample-dsa-nv</t>
  </si>
  <si>
    <t>gl-420-fbo-multisample-position-amd</t>
  </si>
  <si>
    <t>gl-420-fbo-srgb-decode-ext</t>
  </si>
  <si>
    <t>gl-420-image-load</t>
  </si>
  <si>
    <t>gl-420-image-store</t>
  </si>
  <si>
    <t>gl-420-image-unpack</t>
  </si>
  <si>
    <t>gl-420-interface-matching</t>
  </si>
  <si>
    <t>gl-420-memory-barrier</t>
  </si>
  <si>
    <t>gl-420-picking</t>
  </si>
  <si>
    <t>gl-420-primitive-bindless-nv</t>
  </si>
  <si>
    <t>gl-420-primitive-line-aa</t>
  </si>
  <si>
    <t>gl-420-sampler-fetch</t>
  </si>
  <si>
    <t>gl-420-test-depth-clamp-separate-amd</t>
  </si>
  <si>
    <t>gl-420-test-depth-conservative</t>
  </si>
  <si>
    <t>gl-420-texture-bindless-nv</t>
  </si>
  <si>
    <t>gl-420-texture-compressed</t>
  </si>
  <si>
    <t>gl-420-texture-conversion</t>
  </si>
  <si>
    <t>gl-420-texture-cube</t>
  </si>
  <si>
    <t>gl-420-texture-pixel-store</t>
  </si>
  <si>
    <t>gl-420-texture-shadow</t>
  </si>
  <si>
    <t>gl-420-texture-sparse-amd</t>
  </si>
  <si>
    <t>gl-420-texture-storage</t>
  </si>
  <si>
    <t>gl-420-transform-feedback-instanced</t>
  </si>
  <si>
    <t>OpenGL 4.3</t>
  </si>
  <si>
    <t>gl-430-atomic-counter</t>
  </si>
  <si>
    <t>gl-430-debug</t>
  </si>
  <si>
    <t>gl-430-direct-state-access-ext</t>
  </si>
  <si>
    <t>gl-430-draw-without-vertex-attrib</t>
  </si>
  <si>
    <t>gl-430-image-sampling</t>
  </si>
  <si>
    <t>gl-430-image-store</t>
  </si>
  <si>
    <t>gl-430-interface-matching</t>
  </si>
  <si>
    <t>gl-430-multi-draw-indirect</t>
  </si>
  <si>
    <t>gl-430-program-compute</t>
  </si>
  <si>
    <t>gl-430-program-compute-image</t>
  </si>
  <si>
    <t>Sub-Total</t>
  </si>
  <si>
    <t>Workaround</t>
  </si>
  <si>
    <t>310.64</t>
  </si>
  <si>
    <t>310.33</t>
  </si>
  <si>
    <t>Ok but not conform</t>
  </si>
  <si>
    <t>Ok</t>
  </si>
  <si>
    <t>Untested</t>
  </si>
  <si>
    <t>Extensions</t>
  </si>
  <si>
    <t>Vendor</t>
  </si>
  <si>
    <t>Drivers version</t>
  </si>
  <si>
    <t>Release date</t>
  </si>
  <si>
    <t>Intel</t>
  </si>
  <si>
    <t>AMD</t>
  </si>
  <si>
    <t>12.11 beta 11</t>
  </si>
  <si>
    <t>12.11 beta 4</t>
  </si>
  <si>
    <t>15.28.10.2897</t>
  </si>
  <si>
    <t>gl-400-subroutine</t>
  </si>
  <si>
    <t>gl-400-sampler-array-nv</t>
  </si>
  <si>
    <t>Samples versions</t>
  </si>
  <si>
    <t>4.3.0.3</t>
  </si>
  <si>
    <t>4.3.1.0</t>
  </si>
  <si>
    <t>15.31.64.2885</t>
  </si>
  <si>
    <t>Summary</t>
  </si>
  <si>
    <t>NVIDIA 310.33</t>
  </si>
  <si>
    <t>NVIDIA 310.64</t>
  </si>
  <si>
    <t>AMD 12.11 b4</t>
  </si>
  <si>
    <t>AMD 12.11 b11</t>
  </si>
  <si>
    <t>Intel 15.28.10.2897</t>
  </si>
  <si>
    <t>Intel 15.31.64.2885</t>
  </si>
  <si>
    <t>G-Truc Creation</t>
  </si>
  <si>
    <t>OpenGL Status - December 2012</t>
  </si>
  <si>
    <t>OpenGL Status - January 2013</t>
  </si>
  <si>
    <t>313.95</t>
  </si>
  <si>
    <t>NVIDIA 313.95</t>
  </si>
  <si>
    <t>13.2 beta</t>
  </si>
  <si>
    <t>AMD 13.2 beta</t>
  </si>
  <si>
    <t>4.3.2 branch</t>
  </si>
  <si>
    <t>gl-430-texture-buffer</t>
  </si>
  <si>
    <t>Unsupported</t>
  </si>
  <si>
    <t>OpenGL 3.2</t>
  </si>
  <si>
    <t>320-draw-image-space</t>
  </si>
  <si>
    <t>320-draw-instanced</t>
  </si>
  <si>
    <t>320-draw-without-vertex-attrib</t>
  </si>
  <si>
    <t>320-fbo</t>
  </si>
  <si>
    <t>320-fbo-depth</t>
  </si>
  <si>
    <t>320-fbo-depth-multisample</t>
  </si>
  <si>
    <t>320-primitive-shading</t>
  </si>
  <si>
    <t>320-texture-2d</t>
  </si>
  <si>
    <t>gl-330-texture-integer</t>
  </si>
  <si>
    <t>Apple</t>
  </si>
  <si>
    <t>MacOS X 10.8.2</t>
  </si>
  <si>
    <t>Intel Windows</t>
  </si>
  <si>
    <t>OpenGL 3.3 support</t>
  </si>
  <si>
    <t>OpenGL 4.0 support</t>
  </si>
  <si>
    <t>OpenGL 4.1 support</t>
  </si>
  <si>
    <t>OpenGL 4.2 support</t>
  </si>
  <si>
    <t>OpenGL 4.3 support</t>
  </si>
  <si>
    <t>OpenGL 3.2 support</t>
  </si>
  <si>
    <t>OpenGL Status - February 2013</t>
  </si>
  <si>
    <t>400-sampler-array-nv</t>
  </si>
  <si>
    <t>420-blend-op-amd</t>
  </si>
  <si>
    <t>420-buffer-pinned-amd</t>
  </si>
  <si>
    <t>420-fbo-layered-amd</t>
  </si>
  <si>
    <t>420-fbo-multisample-dsa-nv</t>
  </si>
  <si>
    <t>420-fbo-srgb-decode-ext</t>
  </si>
  <si>
    <t>420-primitive-bindless-nv</t>
  </si>
  <si>
    <t>420-texture-bindless-nv</t>
  </si>
  <si>
    <t>420-texture-sparse-amd</t>
  </si>
  <si>
    <t>430-direct-state-access-ext</t>
  </si>
  <si>
    <t>atomic-counter</t>
  </si>
  <si>
    <t>debug</t>
  </si>
  <si>
    <t>draw-without-vertex-attrib</t>
  </si>
  <si>
    <t>image-sampling</t>
  </si>
  <si>
    <t>image-store</t>
  </si>
  <si>
    <t>interface-matching</t>
  </si>
  <si>
    <t>multi-draw-indirect</t>
  </si>
  <si>
    <t>program-compute</t>
  </si>
  <si>
    <t>program-compute-image</t>
  </si>
  <si>
    <t>program-subroutine</t>
  </si>
  <si>
    <t>texture-buffer</t>
  </si>
  <si>
    <t>texture-copy</t>
  </si>
  <si>
    <t>texture-storage</t>
  </si>
  <si>
    <t>texture-view</t>
  </si>
  <si>
    <t>buffer-uniform</t>
  </si>
  <si>
    <t>clipping</t>
  </si>
  <si>
    <t>debug-output</t>
  </si>
  <si>
    <t>draw-base-instance</t>
  </si>
  <si>
    <t>draw-image-space-rendering</t>
  </si>
  <si>
    <t>fbo</t>
  </si>
  <si>
    <t>image-load</t>
  </si>
  <si>
    <t>image-unpack</t>
  </si>
  <si>
    <t>memory-barrier</t>
  </si>
  <si>
    <t>picking</t>
  </si>
  <si>
    <t>primitive-line-aa</t>
  </si>
  <si>
    <t>sampler-fetch</t>
  </si>
  <si>
    <t>test-depth-conservative</t>
  </si>
  <si>
    <t>texture-compressed</t>
  </si>
  <si>
    <t>texture-conversion</t>
  </si>
  <si>
    <t>texture-cube</t>
  </si>
  <si>
    <t>texture-pixel-store</t>
  </si>
  <si>
    <t>texture-shadow</t>
  </si>
  <si>
    <t>transform-feedback-instanced</t>
  </si>
  <si>
    <t>texture-swizzle</t>
  </si>
  <si>
    <t>texture-rect</t>
  </si>
  <si>
    <t>texture-streaming</t>
  </si>
  <si>
    <t>texture-integer</t>
  </si>
  <si>
    <t>texture-format</t>
  </si>
  <si>
    <t>texture-compressed-ext</t>
  </si>
  <si>
    <t>texture-3d</t>
  </si>
  <si>
    <t>texture-2d</t>
  </si>
  <si>
    <t>query-occlusion</t>
  </si>
  <si>
    <t>query-conditional</t>
  </si>
  <si>
    <t>primitive-shading</t>
  </si>
  <si>
    <t>primitive-point-sprite</t>
  </si>
  <si>
    <t>primitive-point</t>
  </si>
  <si>
    <t>primitive-front-face</t>
  </si>
  <si>
    <t>glsl-precision</t>
  </si>
  <si>
    <t>glsl-discard</t>
  </si>
  <si>
    <t>glsl-builtin-blocks</t>
  </si>
  <si>
    <t>fbo-shadow</t>
  </si>
  <si>
    <t>fbo-depth-multisample</t>
  </si>
  <si>
    <t>fbo-depth</t>
  </si>
  <si>
    <t>draw-instanced</t>
  </si>
  <si>
    <t>draw-image-space</t>
  </si>
  <si>
    <t>buffer-uniform-shared</t>
  </si>
  <si>
    <t>NVIDIA 314.07</t>
  </si>
  <si>
    <t>314.07</t>
  </si>
  <si>
    <t>13.2 beta 6</t>
  </si>
  <si>
    <t>fbo-rtt</t>
  </si>
  <si>
    <t>fbo-blit</t>
  </si>
  <si>
    <t>fbo-layered</t>
  </si>
  <si>
    <t>fbo-multisample-explicit</t>
  </si>
  <si>
    <t>fbo-rtt-texture-array</t>
  </si>
  <si>
    <t>test-scissor</t>
  </si>
  <si>
    <t>sync</t>
  </si>
  <si>
    <t>420-test-depth-clamp-amd</t>
  </si>
  <si>
    <t>420-fbo-multisample-amd</t>
  </si>
  <si>
    <t>330-fbo-multisample-nv</t>
  </si>
  <si>
    <t>transform-feedback-stream</t>
  </si>
  <si>
    <t>transform-feedback-object</t>
  </si>
  <si>
    <t>primitive-smooth-shading</t>
  </si>
  <si>
    <t>fbo-srgb</t>
  </si>
  <si>
    <t>sampler-wrap</t>
  </si>
  <si>
    <t>sampler-offset</t>
  </si>
  <si>
    <t>sampler-object</t>
  </si>
  <si>
    <t>sampler-filter</t>
  </si>
  <si>
    <t>sampler-anisotropy-ext</t>
  </si>
  <si>
    <t>query-timer</t>
  </si>
  <si>
    <t>fbo-multisample-integer</t>
  </si>
  <si>
    <t>fbo-multisample</t>
  </si>
  <si>
    <t>draw-multiple</t>
  </si>
  <si>
    <t>draw-instanced-array</t>
  </si>
  <si>
    <t>draw-base-vertex</t>
  </si>
  <si>
    <t>buffer-update</t>
  </si>
  <si>
    <t>buffer-type</t>
  </si>
  <si>
    <t>blend-rtt</t>
  </si>
  <si>
    <t>blend-index</t>
  </si>
  <si>
    <t>texture-fetch</t>
  </si>
  <si>
    <t>texture-buffer-rgb</t>
  </si>
  <si>
    <t>sampler-gather</t>
  </si>
  <si>
    <t>sampler-array</t>
  </si>
  <si>
    <t>program-varying-structs</t>
  </si>
  <si>
    <t>program-varying-blocks</t>
  </si>
  <si>
    <t>program-64</t>
  </si>
  <si>
    <t>primitive-tessellation</t>
  </si>
  <si>
    <t>primitive-instanced</t>
  </si>
  <si>
    <t>draw-indirect</t>
  </si>
  <si>
    <t>primitive-tessellation-2</t>
  </si>
  <si>
    <t>primitive-tessellation-5</t>
  </si>
  <si>
    <t>program-binary</t>
  </si>
  <si>
    <t>program-separate</t>
  </si>
  <si>
    <t>texture-integer-rgb10a2ui</t>
  </si>
  <si>
    <t>transform-feedback-interleave</t>
  </si>
  <si>
    <t>transform-feedback-separate</t>
  </si>
  <si>
    <t>texture-offset</t>
  </si>
  <si>
    <t>9.18.10.2973</t>
  </si>
  <si>
    <t>Intel 9.18.10.2973</t>
  </si>
  <si>
    <t>AMD 13.6 beta</t>
  </si>
  <si>
    <t>4.3.2.1</t>
  </si>
  <si>
    <t>OpenGL Status - March 2013</t>
  </si>
  <si>
    <t>13.3 beta 2</t>
  </si>
  <si>
    <t>MacOS X 10.8.3</t>
  </si>
  <si>
    <t>Intel 9.18.10.3006</t>
  </si>
  <si>
    <t>9.18.10.3006</t>
  </si>
  <si>
    <t>AMD 13.3 beta 2</t>
  </si>
  <si>
    <t>314.21 beta</t>
  </si>
  <si>
    <t>NVIDIA 314.21 beta</t>
  </si>
  <si>
    <t>NVIDIA 320.00 beta</t>
  </si>
  <si>
    <t>320.00 beta</t>
  </si>
  <si>
    <t>13.4</t>
  </si>
  <si>
    <t>AMD 13.4</t>
  </si>
  <si>
    <t>OpenGL Status - April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</si>
</sst>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10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8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1" fillId="2" borderId="0" xfId="1" applyFill="1" applyBorder="1" applyAlignment="1">
      <alignment horizontal="center" wrapText="1"/>
    </xf>
    <xf numFmtId="0" fontId="0" fillId="5" borderId="0" xfId="0" applyFill="1" applyBorder="1"/>
    <xf numFmtId="9" fontId="0" fillId="0" borderId="4" xfId="0" applyNumberFormat="1" applyBorder="1"/>
    <xf numFmtId="0" fontId="1" fillId="4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1" fillId="3" borderId="0" xfId="1" applyFill="1" applyBorder="1" applyAlignment="1">
      <alignment horizontal="center" wrapText="1"/>
    </xf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9" fontId="0" fillId="0" borderId="5" xfId="0" applyNumberFormat="1" applyBorder="1"/>
    <xf numFmtId="14" fontId="0" fillId="0" borderId="0" xfId="0" applyNumberFormat="1" applyBorder="1"/>
    <xf numFmtId="0" fontId="0" fillId="0" borderId="4" xfId="0" applyBorder="1"/>
    <xf numFmtId="0" fontId="0" fillId="0" borderId="1" xfId="0" applyFill="1" applyBorder="1"/>
    <xf numFmtId="9" fontId="0" fillId="0" borderId="0" xfId="0" applyNumberFormat="1" applyBorder="1"/>
    <xf numFmtId="0" fontId="1" fillId="2" borderId="1" xfId="1" applyFill="1" applyBorder="1" applyAlignment="1">
      <alignment horizontal="center" wrapText="1"/>
    </xf>
    <xf numFmtId="0" fontId="1" fillId="4" borderId="1" xfId="1" applyFill="1" applyBorder="1" applyAlignment="1">
      <alignment horizontal="center" wrapText="1"/>
    </xf>
    <xf numFmtId="0" fontId="0" fillId="0" borderId="0" xfId="0" applyFill="1" applyBorder="1"/>
    <xf numFmtId="0" fontId="1" fillId="0" borderId="0" xfId="1" applyFill="1" applyBorder="1" applyAlignment="1">
      <alignment horizontal="center" wrapText="1"/>
    </xf>
    <xf numFmtId="9" fontId="0" fillId="0" borderId="2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Border="1"/>
    <xf numFmtId="0" fontId="1" fillId="2" borderId="6" xfId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4" borderId="0" xfId="1" applyFont="1" applyFill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5">
    <cellStyle name="Comma 2" xfId="3"/>
    <cellStyle name="Hyperlink" xfId="4" builtinId="8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FFC080"/>
      <color rgb="FF80FF80"/>
      <color rgb="FFFFFF80"/>
      <color rgb="FFFF8080"/>
      <color rgb="FFFFC0C0"/>
      <color rgb="FFC0FF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'2013-04'!$B$9</c:f>
              <c:strCache>
                <c:ptCount val="1"/>
                <c:pt idx="0">
                  <c:v>NVIDIA 320.00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'2013-04'!$C$9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'2013-04'!$C$10:$C$15</c:f>
              <c:numCache>
                <c:formatCode>0%</c:formatCode>
                <c:ptCount val="6"/>
                <c:pt idx="0">
                  <c:v>0.5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'2013-04'!$D$9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'2013-04'!$E$9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77216"/>
        <c:axId val="99745792"/>
      </c:barChart>
      <c:catAx>
        <c:axId val="9757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99745792"/>
        <c:crosses val="autoZero"/>
        <c:auto val="1"/>
        <c:lblAlgn val="ctr"/>
        <c:lblOffset val="100"/>
        <c:noMultiLvlLbl val="0"/>
      </c:catAx>
      <c:valAx>
        <c:axId val="9974579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757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'2013-03'!$B$9</c:f>
              <c:strCache>
                <c:ptCount val="1"/>
                <c:pt idx="0">
                  <c:v>NVIDIA 314.21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'2013-03'!$C$9</c:f>
              <c:strCache>
                <c:ptCount val="1"/>
                <c:pt idx="0">
                  <c:v>AMD 13.3 beta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'2013-03'!$D$9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'2013-03'!$E$9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93856"/>
        <c:axId val="99999744"/>
      </c:barChart>
      <c:catAx>
        <c:axId val="9999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99999744"/>
        <c:crosses val="autoZero"/>
        <c:auto val="1"/>
        <c:lblAlgn val="ctr"/>
        <c:lblOffset val="100"/>
        <c:noMultiLvlLbl val="0"/>
      </c:catAx>
      <c:valAx>
        <c:axId val="999997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999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'2013-02'!$B$9</c:f>
              <c:strCache>
                <c:ptCount val="1"/>
                <c:pt idx="0">
                  <c:v>NVIDIA 314.07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'2013-02'!$C$9</c:f>
              <c:strCache>
                <c:ptCount val="1"/>
                <c:pt idx="0">
                  <c:v>AMD 13.6 beta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'2013-02'!$D$9</c:f>
              <c:strCache>
                <c:ptCount val="1"/>
                <c:pt idx="0">
                  <c:v>Intel 9.18.10.2973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'2013-02'!$E$9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0.61363636363636365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32416"/>
        <c:axId val="101515264"/>
      </c:barChart>
      <c:catAx>
        <c:axId val="9993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515264"/>
        <c:crosses val="autoZero"/>
        <c:auto val="1"/>
        <c:lblAlgn val="ctr"/>
        <c:lblOffset val="100"/>
        <c:noMultiLvlLbl val="0"/>
      </c:catAx>
      <c:valAx>
        <c:axId val="1015152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993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'2013-01'!$B$10:$B$15</c:f>
              <c:numCache>
                <c:formatCode>0%</c:formatCode>
                <c:ptCount val="6"/>
                <c:pt idx="0">
                  <c:v>0.7857142857142857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'2013-01'!$C$9</c:f>
              <c:strCache>
                <c:ptCount val="1"/>
                <c:pt idx="0">
                  <c:v>NVIDIA 313.95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'2013-01'!$C$10:$C$15</c:f>
              <c:numCache>
                <c:formatCode>0%</c:formatCode>
                <c:ptCount val="6"/>
                <c:pt idx="0">
                  <c:v>0.9285714285714286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'2013-01'!$D$10:$D$15</c:f>
              <c:numCache>
                <c:formatCode>0%</c:formatCode>
                <c:ptCount val="6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'2013-01'!$E$9</c:f>
              <c:strCache>
                <c:ptCount val="1"/>
                <c:pt idx="0">
                  <c:v>AMD 13.2 beta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'2013-01'!$E$10:$E$15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'2013-01'!$F$9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'2013-01'!$F$10:$F$15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0.86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'2013-01'!$G$9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'2013-01'!$G$10:$G$15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0.92</c:v>
                </c:pt>
                <c:pt idx="5">
                  <c:v>0.875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52832"/>
        <c:axId val="101754368"/>
      </c:barChart>
      <c:catAx>
        <c:axId val="1017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754368"/>
        <c:crosses val="autoZero"/>
        <c:auto val="1"/>
        <c:lblAlgn val="ctr"/>
        <c:lblOffset val="100"/>
        <c:noMultiLvlLbl val="0"/>
      </c:catAx>
      <c:valAx>
        <c:axId val="1017543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175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'2012-12'!$B$9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'2012-12'!$B$10:$B$14</c:f>
              <c:numCache>
                <c:formatCode>0%</c:formatCode>
                <c:ptCount val="5"/>
                <c:pt idx="0">
                  <c:v>0.73333333333333328</c:v>
                </c:pt>
                <c:pt idx="1">
                  <c:v>0.95454545454545459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'2012-12'!$C$9</c:f>
              <c:strCache>
                <c:ptCount val="1"/>
                <c:pt idx="0">
                  <c:v>NVIDIA 310.64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'2012-12'!$C$10:$C$14</c:f>
              <c:numCache>
                <c:formatCode>0%</c:formatCode>
                <c:ptCount val="5"/>
                <c:pt idx="0">
                  <c:v>0.8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'2012-12'!$D$9</c:f>
              <c:strCache>
                <c:ptCount val="1"/>
                <c:pt idx="0">
                  <c:v>AMD 12.11 b4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'2012-12'!$D$10:$D$14</c:f>
              <c:numCache>
                <c:formatCode>0%</c:formatCode>
                <c:ptCount val="5"/>
                <c:pt idx="0">
                  <c:v>0</c:v>
                </c:pt>
                <c:pt idx="1">
                  <c:v>0.90909090909090906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'2012-12'!$E$9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'2012-12'!$E$10:$E$14</c:f>
              <c:numCache>
                <c:formatCode>0%</c:formatCode>
                <c:ptCount val="5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'2012-12'!$F$9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'2012-12'!$F$10:$F$14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0.8571428571428571</c:v>
                </c:pt>
              </c:numCache>
            </c:numRef>
          </c:val>
        </c:ser>
        <c:ser>
          <c:idx val="5"/>
          <c:order val="5"/>
          <c:tx>
            <c:strRef>
              <c:f>'2012-12'!$G$9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'2012-12'!$G$10:$G$14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0.91836734693877553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33600"/>
        <c:axId val="102235136"/>
      </c:barChart>
      <c:catAx>
        <c:axId val="10223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2235136"/>
        <c:crosses val="autoZero"/>
        <c:auto val="1"/>
        <c:lblAlgn val="ctr"/>
        <c:lblOffset val="100"/>
        <c:noMultiLvlLbl val="0"/>
      </c:catAx>
      <c:valAx>
        <c:axId val="1022351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223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404811</xdr:colOff>
      <xdr:row>16</xdr:row>
      <xdr:rowOff>190499</xdr:rowOff>
    </xdr:from>
    <xdr:to>
      <xdr:col>4</xdr:col>
      <xdr:colOff>571500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tabSelected="1" topLeftCell="A166" workbookViewId="0">
      <selection activeCell="C173" sqref="C173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46" t="s">
        <v>330</v>
      </c>
      <c r="B1" s="46"/>
      <c r="C1" s="46"/>
      <c r="D1" s="46"/>
      <c r="E1" s="46"/>
    </row>
    <row r="2" spans="1:5" x14ac:dyDescent="0.25">
      <c r="A2" s="47" t="s">
        <v>168</v>
      </c>
      <c r="B2" s="47"/>
      <c r="C2" s="47"/>
      <c r="D2" s="47"/>
      <c r="E2" s="47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3" t="s">
        <v>5</v>
      </c>
      <c r="C4" s="44" t="s">
        <v>151</v>
      </c>
      <c r="D4" s="44" t="s">
        <v>190</v>
      </c>
      <c r="E4" s="3" t="s">
        <v>188</v>
      </c>
    </row>
    <row r="5" spans="1:5" x14ac:dyDescent="0.25">
      <c r="A5" s="2" t="s">
        <v>149</v>
      </c>
      <c r="B5" s="17">
        <v>41387</v>
      </c>
      <c r="C5" s="17">
        <v>41388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327</v>
      </c>
      <c r="C6" s="2" t="s">
        <v>328</v>
      </c>
      <c r="D6" s="45" t="s">
        <v>322</v>
      </c>
      <c r="E6" s="23" t="s">
        <v>320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326</v>
      </c>
      <c r="C9" s="3" t="s">
        <v>329</v>
      </c>
      <c r="D9" s="3" t="s">
        <v>321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0.97727272727272729</v>
      </c>
      <c r="C15" s="25">
        <f>IF(C$207=0, 0, (C$202+C$203)/C$207)</f>
        <v>0.90909090909090906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3" t="s">
        <v>5</v>
      </c>
      <c r="C35" s="44" t="s">
        <v>151</v>
      </c>
      <c r="D35" s="44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4" t="s">
        <v>6</v>
      </c>
      <c r="D36" s="45" t="s">
        <v>177</v>
      </c>
      <c r="E36" s="45" t="s">
        <v>177</v>
      </c>
    </row>
    <row r="37" spans="1:5" x14ac:dyDescent="0.25">
      <c r="A37" s="2" t="s">
        <v>209</v>
      </c>
      <c r="B37" s="7" t="s">
        <v>140</v>
      </c>
      <c r="C37" s="45" t="s">
        <v>177</v>
      </c>
      <c r="D37" s="45" t="s">
        <v>177</v>
      </c>
      <c r="E37" s="45" t="s">
        <v>177</v>
      </c>
    </row>
    <row r="38" spans="1:5" x14ac:dyDescent="0.25">
      <c r="A38" s="2" t="s">
        <v>210</v>
      </c>
      <c r="B38" s="4" t="s">
        <v>6</v>
      </c>
      <c r="C38" s="45" t="s">
        <v>177</v>
      </c>
      <c r="D38" s="45" t="s">
        <v>177</v>
      </c>
      <c r="E38" s="45" t="s">
        <v>177</v>
      </c>
    </row>
    <row r="39" spans="1:5" x14ac:dyDescent="0.25">
      <c r="A39" s="2" t="s">
        <v>211</v>
      </c>
      <c r="B39" s="4" t="s">
        <v>6</v>
      </c>
      <c r="C39" s="8" t="s">
        <v>7</v>
      </c>
      <c r="D39" s="45" t="s">
        <v>177</v>
      </c>
      <c r="E39" s="45" t="s">
        <v>177</v>
      </c>
    </row>
    <row r="40" spans="1:5" x14ac:dyDescent="0.25">
      <c r="A40" s="2" t="s">
        <v>212</v>
      </c>
      <c r="B40" s="4" t="s">
        <v>6</v>
      </c>
      <c r="C40" s="4" t="s">
        <v>6</v>
      </c>
      <c r="D40" s="45" t="s">
        <v>177</v>
      </c>
      <c r="E40" s="45" t="s">
        <v>177</v>
      </c>
    </row>
    <row r="41" spans="1:5" x14ac:dyDescent="0.25">
      <c r="A41" s="2" t="s">
        <v>213</v>
      </c>
      <c r="B41" s="4" t="s">
        <v>6</v>
      </c>
      <c r="C41" s="45" t="s">
        <v>177</v>
      </c>
      <c r="D41" s="45" t="s">
        <v>177</v>
      </c>
      <c r="E41" s="45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45" t="s">
        <v>177</v>
      </c>
      <c r="E42" s="45" t="s">
        <v>177</v>
      </c>
    </row>
    <row r="43" spans="1:5" x14ac:dyDescent="0.25">
      <c r="A43" s="2" t="s">
        <v>215</v>
      </c>
      <c r="B43" s="4" t="s">
        <v>6</v>
      </c>
      <c r="C43" s="4" t="s">
        <v>6</v>
      </c>
      <c r="D43" s="45" t="s">
        <v>177</v>
      </c>
      <c r="E43" s="45" t="s">
        <v>177</v>
      </c>
    </row>
    <row r="44" spans="1:5" x14ac:dyDescent="0.25">
      <c r="A44" s="2" t="s">
        <v>216</v>
      </c>
      <c r="B44" s="4" t="s">
        <v>6</v>
      </c>
      <c r="C44" s="8" t="s">
        <v>7</v>
      </c>
      <c r="D44" s="45" t="s">
        <v>177</v>
      </c>
      <c r="E44" s="45" t="s">
        <v>177</v>
      </c>
    </row>
    <row r="45" spans="1:5" x14ac:dyDescent="0.25">
      <c r="A45" s="2" t="s">
        <v>217</v>
      </c>
      <c r="B45" s="4" t="s">
        <v>6</v>
      </c>
      <c r="C45" s="4" t="s">
        <v>6</v>
      </c>
      <c r="D45" s="45" t="s">
        <v>177</v>
      </c>
      <c r="E45" s="45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45" t="s">
        <v>177</v>
      </c>
      <c r="E46" s="45" t="s">
        <v>177</v>
      </c>
    </row>
    <row r="47" spans="1:5" x14ac:dyDescent="0.25">
      <c r="A47" s="2" t="s">
        <v>219</v>
      </c>
      <c r="B47" s="4" t="s">
        <v>6</v>
      </c>
      <c r="C47" s="45" t="s">
        <v>177</v>
      </c>
      <c r="D47" s="45" t="s">
        <v>177</v>
      </c>
      <c r="E47" s="45" t="s">
        <v>177</v>
      </c>
    </row>
    <row r="48" spans="1:5" x14ac:dyDescent="0.25">
      <c r="A48" s="2" t="s">
        <v>220</v>
      </c>
      <c r="B48" s="4" t="s">
        <v>6</v>
      </c>
      <c r="C48" s="4" t="s">
        <v>6</v>
      </c>
      <c r="D48" s="45" t="s">
        <v>177</v>
      </c>
      <c r="E48" s="45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7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2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5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3" t="s">
        <v>5</v>
      </c>
      <c r="C58" s="44" t="s">
        <v>151</v>
      </c>
      <c r="D58" s="44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45" t="s">
        <v>177</v>
      </c>
      <c r="E59" s="45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45" t="s">
        <v>177</v>
      </c>
      <c r="E60" s="45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45" t="s">
        <v>177</v>
      </c>
      <c r="E61" s="45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45" t="s">
        <v>177</v>
      </c>
      <c r="E62" s="45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45" t="s">
        <v>177</v>
      </c>
      <c r="E63" s="45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45" t="s">
        <v>177</v>
      </c>
      <c r="E64" s="45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45" t="s">
        <v>177</v>
      </c>
      <c r="E65" s="45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45" t="s">
        <v>177</v>
      </c>
      <c r="E66" s="45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45" t="s">
        <v>177</v>
      </c>
      <c r="E67" s="45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45" t="s">
        <v>177</v>
      </c>
      <c r="E68" s="45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45" t="s">
        <v>177</v>
      </c>
      <c r="E69" s="45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45" t="s">
        <v>177</v>
      </c>
      <c r="E70" s="45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45" t="s">
        <v>177</v>
      </c>
      <c r="E71" s="45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45" t="s">
        <v>177</v>
      </c>
      <c r="E72" s="45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45" t="s">
        <v>177</v>
      </c>
      <c r="E73" s="45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45" t="s">
        <v>177</v>
      </c>
      <c r="E74" s="45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45" t="s">
        <v>177</v>
      </c>
      <c r="E75" s="45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45" t="s">
        <v>177</v>
      </c>
      <c r="E76" s="45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45" t="s">
        <v>177</v>
      </c>
      <c r="E77" s="45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45" t="s">
        <v>177</v>
      </c>
      <c r="E78" s="45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45" t="s">
        <v>177</v>
      </c>
      <c r="E79" s="45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45" t="s">
        <v>177</v>
      </c>
      <c r="E80" s="45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3" t="s">
        <v>5</v>
      </c>
      <c r="C90" s="44" t="s">
        <v>151</v>
      </c>
      <c r="D90" s="44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45" t="s">
        <v>177</v>
      </c>
      <c r="E91" s="45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45" t="s">
        <v>177</v>
      </c>
      <c r="E92" s="45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45" t="s">
        <v>177</v>
      </c>
      <c r="E93" s="45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45" t="s">
        <v>177</v>
      </c>
      <c r="E94" s="45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45" t="s">
        <v>177</v>
      </c>
      <c r="E95" s="45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45" t="s">
        <v>177</v>
      </c>
      <c r="E96" s="45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3" t="s">
        <v>5</v>
      </c>
      <c r="C106" s="44" t="s">
        <v>151</v>
      </c>
      <c r="D106" s="44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45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45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45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45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45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45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45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45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45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45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45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45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45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45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45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45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45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45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45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3" t="s">
        <v>5</v>
      </c>
      <c r="C135" s="44" t="s">
        <v>151</v>
      </c>
      <c r="D135" s="44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45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45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45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45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45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45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45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45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45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45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45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45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43" t="s">
        <v>5</v>
      </c>
      <c r="C157" s="44" t="s">
        <v>151</v>
      </c>
      <c r="D157" s="44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4" t="s">
        <v>6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42</v>
      </c>
      <c r="C202" s="10">
        <f>COUNTIF(C$158:C$201,"pass")</f>
        <v>40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1</v>
      </c>
      <c r="C205" s="12">
        <f>COUNTIF(C158:C201,"Fail")</f>
        <v>4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0.97727272727272729</v>
      </c>
      <c r="C208" s="6">
        <f>IF(C$207=0, 0, (C$202+C$203)/C$207)</f>
        <v>0.90909090909090906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topLeftCell="A163" workbookViewId="0">
      <selection activeCell="E189" sqref="E189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46" t="s">
        <v>318</v>
      </c>
      <c r="B1" s="46"/>
      <c r="C1" s="46"/>
      <c r="D1" s="46"/>
      <c r="E1" s="46"/>
    </row>
    <row r="2" spans="1:5" x14ac:dyDescent="0.25">
      <c r="A2" s="47" t="s">
        <v>168</v>
      </c>
      <c r="B2" s="47"/>
      <c r="C2" s="47"/>
      <c r="D2" s="47"/>
      <c r="E2" s="47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0" t="s">
        <v>5</v>
      </c>
      <c r="C4" s="41" t="s">
        <v>151</v>
      </c>
      <c r="D4" s="41" t="s">
        <v>190</v>
      </c>
      <c r="E4" s="3" t="s">
        <v>188</v>
      </c>
    </row>
    <row r="5" spans="1:5" x14ac:dyDescent="0.25">
      <c r="A5" s="2" t="s">
        <v>149</v>
      </c>
      <c r="B5" s="17">
        <v>41349</v>
      </c>
      <c r="C5" s="17">
        <v>41347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324</v>
      </c>
      <c r="C6" s="2" t="s">
        <v>319</v>
      </c>
      <c r="D6" s="42" t="s">
        <v>322</v>
      </c>
      <c r="E6" s="23" t="s">
        <v>320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325</v>
      </c>
      <c r="C9" s="3" t="s">
        <v>323</v>
      </c>
      <c r="D9" s="3" t="s">
        <v>321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0" t="s">
        <v>5</v>
      </c>
      <c r="C35" s="41" t="s">
        <v>151</v>
      </c>
      <c r="D35" s="41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42" t="s">
        <v>177</v>
      </c>
      <c r="D36" s="42" t="s">
        <v>177</v>
      </c>
      <c r="E36" s="42" t="s">
        <v>177</v>
      </c>
    </row>
    <row r="37" spans="1:5" x14ac:dyDescent="0.25">
      <c r="A37" s="2" t="s">
        <v>209</v>
      </c>
      <c r="B37" s="7" t="s">
        <v>140</v>
      </c>
      <c r="C37" s="42" t="s">
        <v>177</v>
      </c>
      <c r="D37" s="42" t="s">
        <v>177</v>
      </c>
      <c r="E37" s="42" t="s">
        <v>177</v>
      </c>
    </row>
    <row r="38" spans="1:5" x14ac:dyDescent="0.25">
      <c r="A38" s="2" t="s">
        <v>210</v>
      </c>
      <c r="B38" s="4" t="s">
        <v>6</v>
      </c>
      <c r="C38" s="42" t="s">
        <v>177</v>
      </c>
      <c r="D38" s="42" t="s">
        <v>177</v>
      </c>
      <c r="E38" s="42" t="s">
        <v>177</v>
      </c>
    </row>
    <row r="39" spans="1:5" x14ac:dyDescent="0.25">
      <c r="A39" s="2" t="s">
        <v>211</v>
      </c>
      <c r="B39" s="4" t="s">
        <v>6</v>
      </c>
      <c r="C39" s="42" t="s">
        <v>177</v>
      </c>
      <c r="D39" s="42" t="s">
        <v>177</v>
      </c>
      <c r="E39" s="42" t="s">
        <v>177</v>
      </c>
    </row>
    <row r="40" spans="1:5" x14ac:dyDescent="0.25">
      <c r="A40" s="2" t="s">
        <v>212</v>
      </c>
      <c r="B40" s="4" t="s">
        <v>6</v>
      </c>
      <c r="C40" s="42" t="s">
        <v>177</v>
      </c>
      <c r="D40" s="42" t="s">
        <v>177</v>
      </c>
      <c r="E40" s="42" t="s">
        <v>177</v>
      </c>
    </row>
    <row r="41" spans="1:5" x14ac:dyDescent="0.25">
      <c r="A41" s="2" t="s">
        <v>213</v>
      </c>
      <c r="B41" s="4" t="s">
        <v>6</v>
      </c>
      <c r="C41" s="42" t="s">
        <v>177</v>
      </c>
      <c r="D41" s="42" t="s">
        <v>177</v>
      </c>
      <c r="E41" s="42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42" t="s">
        <v>177</v>
      </c>
      <c r="E42" s="42" t="s">
        <v>177</v>
      </c>
    </row>
    <row r="43" spans="1:5" x14ac:dyDescent="0.25">
      <c r="A43" s="2" t="s">
        <v>215</v>
      </c>
      <c r="B43" s="4" t="s">
        <v>6</v>
      </c>
      <c r="C43" s="42" t="s">
        <v>177</v>
      </c>
      <c r="D43" s="42" t="s">
        <v>177</v>
      </c>
      <c r="E43" s="42" t="s">
        <v>177</v>
      </c>
    </row>
    <row r="44" spans="1:5" x14ac:dyDescent="0.25">
      <c r="A44" s="2" t="s">
        <v>216</v>
      </c>
      <c r="B44" s="4" t="s">
        <v>6</v>
      </c>
      <c r="C44" s="42" t="s">
        <v>177</v>
      </c>
      <c r="D44" s="42" t="s">
        <v>177</v>
      </c>
      <c r="E44" s="42" t="s">
        <v>177</v>
      </c>
    </row>
    <row r="45" spans="1:5" x14ac:dyDescent="0.25">
      <c r="A45" s="2" t="s">
        <v>217</v>
      </c>
      <c r="B45" s="4" t="s">
        <v>6</v>
      </c>
      <c r="C45" s="42" t="s">
        <v>177</v>
      </c>
      <c r="D45" s="42" t="s">
        <v>177</v>
      </c>
      <c r="E45" s="42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42" t="s">
        <v>177</v>
      </c>
      <c r="E46" s="42" t="s">
        <v>177</v>
      </c>
    </row>
    <row r="47" spans="1:5" x14ac:dyDescent="0.25">
      <c r="A47" s="2" t="s">
        <v>219</v>
      </c>
      <c r="B47" s="4" t="s">
        <v>6</v>
      </c>
      <c r="C47" s="42" t="s">
        <v>177</v>
      </c>
      <c r="D47" s="42" t="s">
        <v>177</v>
      </c>
      <c r="E47" s="42" t="s">
        <v>177</v>
      </c>
    </row>
    <row r="48" spans="1:5" x14ac:dyDescent="0.25">
      <c r="A48" s="2" t="s">
        <v>220</v>
      </c>
      <c r="B48" s="4" t="s">
        <v>6</v>
      </c>
      <c r="C48" s="42" t="s">
        <v>177</v>
      </c>
      <c r="D48" s="42" t="s">
        <v>177</v>
      </c>
      <c r="E48" s="42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0" t="s">
        <v>5</v>
      </c>
      <c r="C58" s="41" t="s">
        <v>151</v>
      </c>
      <c r="D58" s="41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42" t="s">
        <v>177</v>
      </c>
      <c r="E59" s="42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42" t="s">
        <v>177</v>
      </c>
      <c r="E60" s="42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42" t="s">
        <v>177</v>
      </c>
      <c r="E61" s="42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42" t="s">
        <v>177</v>
      </c>
      <c r="E62" s="42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42" t="s">
        <v>177</v>
      </c>
      <c r="E63" s="42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42" t="s">
        <v>177</v>
      </c>
      <c r="E64" s="42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42" t="s">
        <v>177</v>
      </c>
      <c r="E65" s="42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42" t="s">
        <v>177</v>
      </c>
      <c r="E66" s="42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42" t="s">
        <v>177</v>
      </c>
      <c r="E67" s="42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42" t="s">
        <v>177</v>
      </c>
      <c r="E68" s="42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42" t="s">
        <v>177</v>
      </c>
      <c r="E69" s="42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42" t="s">
        <v>177</v>
      </c>
      <c r="E70" s="42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42" t="s">
        <v>177</v>
      </c>
      <c r="E71" s="42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42" t="s">
        <v>177</v>
      </c>
      <c r="E72" s="42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42" t="s">
        <v>177</v>
      </c>
      <c r="E73" s="42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42" t="s">
        <v>177</v>
      </c>
      <c r="E74" s="42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42" t="s">
        <v>177</v>
      </c>
      <c r="E75" s="42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42" t="s">
        <v>177</v>
      </c>
      <c r="E76" s="42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42" t="s">
        <v>177</v>
      </c>
      <c r="E77" s="42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42" t="s">
        <v>177</v>
      </c>
      <c r="E78" s="42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42" t="s">
        <v>177</v>
      </c>
      <c r="E79" s="42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42" t="s">
        <v>177</v>
      </c>
      <c r="E80" s="42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0" t="s">
        <v>5</v>
      </c>
      <c r="C90" s="41" t="s">
        <v>151</v>
      </c>
      <c r="D90" s="41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42" t="s">
        <v>177</v>
      </c>
      <c r="E91" s="42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42" t="s">
        <v>177</v>
      </c>
      <c r="E92" s="42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42" t="s">
        <v>177</v>
      </c>
      <c r="E93" s="42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42" t="s">
        <v>177</v>
      </c>
      <c r="E94" s="42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42" t="s">
        <v>177</v>
      </c>
      <c r="E95" s="42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42" t="s">
        <v>177</v>
      </c>
      <c r="E96" s="42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0" t="s">
        <v>5</v>
      </c>
      <c r="C106" s="41" t="s">
        <v>151</v>
      </c>
      <c r="D106" s="41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42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42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42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42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42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42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42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42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42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42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42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42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42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42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42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42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42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42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42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0" t="s">
        <v>5</v>
      </c>
      <c r="C135" s="41" t="s">
        <v>151</v>
      </c>
      <c r="D135" s="41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42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42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42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42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42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42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42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42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42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42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42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42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40" t="s">
        <v>5</v>
      </c>
      <c r="C157" s="41" t="s">
        <v>151</v>
      </c>
      <c r="D157" s="41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8" t="s">
        <v>7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workbookViewId="0">
      <selection activeCell="D6" sqref="D6"/>
    </sheetView>
  </sheetViews>
  <sheetFormatPr defaultRowHeight="15" x14ac:dyDescent="0.25"/>
  <cols>
    <col min="1" max="1" width="29" style="1" bestFit="1" customWidth="1"/>
    <col min="2" max="2" width="13.5703125" style="1" bestFit="1" customWidth="1"/>
    <col min="3" max="3" width="13.8554687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46" t="s">
        <v>197</v>
      </c>
      <c r="B1" s="46"/>
      <c r="C1" s="46"/>
      <c r="D1" s="46"/>
      <c r="E1" s="46"/>
    </row>
    <row r="2" spans="1:5" x14ac:dyDescent="0.25">
      <c r="A2" s="47" t="s">
        <v>168</v>
      </c>
      <c r="B2" s="47"/>
      <c r="C2" s="47"/>
      <c r="D2" s="47"/>
      <c r="E2" s="47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32" t="s">
        <v>5</v>
      </c>
      <c r="C4" s="33" t="s">
        <v>151</v>
      </c>
      <c r="D4" s="33" t="s">
        <v>190</v>
      </c>
      <c r="E4" s="3" t="s">
        <v>188</v>
      </c>
    </row>
    <row r="5" spans="1:5" x14ac:dyDescent="0.25">
      <c r="A5" s="2" t="s">
        <v>149</v>
      </c>
      <c r="B5" s="17">
        <v>40957</v>
      </c>
      <c r="C5" s="17">
        <v>41324</v>
      </c>
      <c r="D5" s="39">
        <v>41296</v>
      </c>
      <c r="E5" s="17">
        <v>41186</v>
      </c>
    </row>
    <row r="6" spans="1:5" x14ac:dyDescent="0.25">
      <c r="A6" s="2" t="s">
        <v>148</v>
      </c>
      <c r="B6" s="2" t="s">
        <v>265</v>
      </c>
      <c r="C6" s="2" t="s">
        <v>266</v>
      </c>
      <c r="D6" s="37" t="s">
        <v>314</v>
      </c>
      <c r="E6" s="23" t="s">
        <v>189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264</v>
      </c>
      <c r="C9" s="3" t="s">
        <v>316</v>
      </c>
      <c r="D9" s="3" t="s">
        <v>315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0.61363636363636365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32" t="s">
        <v>5</v>
      </c>
      <c r="C35" s="33" t="s">
        <v>151</v>
      </c>
      <c r="D35" s="33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34" t="s">
        <v>177</v>
      </c>
      <c r="D36" s="34" t="s">
        <v>177</v>
      </c>
      <c r="E36" s="34" t="s">
        <v>177</v>
      </c>
    </row>
    <row r="37" spans="1:5" x14ac:dyDescent="0.25">
      <c r="A37" s="2" t="s">
        <v>209</v>
      </c>
      <c r="B37" s="7" t="s">
        <v>140</v>
      </c>
      <c r="C37" s="34" t="s">
        <v>177</v>
      </c>
      <c r="D37" s="34" t="s">
        <v>177</v>
      </c>
      <c r="E37" s="34" t="s">
        <v>177</v>
      </c>
    </row>
    <row r="38" spans="1:5" x14ac:dyDescent="0.25">
      <c r="A38" s="2" t="s">
        <v>210</v>
      </c>
      <c r="B38" s="4" t="s">
        <v>6</v>
      </c>
      <c r="C38" s="34" t="s">
        <v>177</v>
      </c>
      <c r="D38" s="34" t="s">
        <v>177</v>
      </c>
      <c r="E38" s="34" t="s">
        <v>177</v>
      </c>
    </row>
    <row r="39" spans="1:5" x14ac:dyDescent="0.25">
      <c r="A39" s="2" t="s">
        <v>211</v>
      </c>
      <c r="B39" s="4" t="s">
        <v>6</v>
      </c>
      <c r="C39" s="34" t="s">
        <v>177</v>
      </c>
      <c r="D39" s="34" t="s">
        <v>177</v>
      </c>
      <c r="E39" s="34" t="s">
        <v>177</v>
      </c>
    </row>
    <row r="40" spans="1:5" x14ac:dyDescent="0.25">
      <c r="A40" s="2" t="s">
        <v>212</v>
      </c>
      <c r="B40" s="4" t="s">
        <v>6</v>
      </c>
      <c r="C40" s="34" t="s">
        <v>177</v>
      </c>
      <c r="D40" s="34" t="s">
        <v>177</v>
      </c>
      <c r="E40" s="34" t="s">
        <v>177</v>
      </c>
    </row>
    <row r="41" spans="1:5" x14ac:dyDescent="0.25">
      <c r="A41" s="2" t="s">
        <v>213</v>
      </c>
      <c r="B41" s="4" t="s">
        <v>6</v>
      </c>
      <c r="C41" s="34" t="s">
        <v>177</v>
      </c>
      <c r="D41" s="34" t="s">
        <v>177</v>
      </c>
      <c r="E41" s="34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34" t="s">
        <v>177</v>
      </c>
      <c r="E42" s="34" t="s">
        <v>177</v>
      </c>
    </row>
    <row r="43" spans="1:5" x14ac:dyDescent="0.25">
      <c r="A43" s="2" t="s">
        <v>215</v>
      </c>
      <c r="B43" s="4" t="s">
        <v>6</v>
      </c>
      <c r="C43" s="34" t="s">
        <v>177</v>
      </c>
      <c r="D43" s="34" t="s">
        <v>177</v>
      </c>
      <c r="E43" s="34" t="s">
        <v>177</v>
      </c>
    </row>
    <row r="44" spans="1:5" x14ac:dyDescent="0.25">
      <c r="A44" s="2" t="s">
        <v>216</v>
      </c>
      <c r="B44" s="4" t="s">
        <v>6</v>
      </c>
      <c r="C44" s="34" t="s">
        <v>177</v>
      </c>
      <c r="D44" s="34" t="s">
        <v>177</v>
      </c>
      <c r="E44" s="34" t="s">
        <v>177</v>
      </c>
    </row>
    <row r="45" spans="1:5" x14ac:dyDescent="0.25">
      <c r="A45" s="2" t="s">
        <v>217</v>
      </c>
      <c r="B45" s="4" t="s">
        <v>6</v>
      </c>
      <c r="C45" s="34" t="s">
        <v>177</v>
      </c>
      <c r="D45" s="34" t="s">
        <v>177</v>
      </c>
      <c r="E45" s="34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34" t="s">
        <v>177</v>
      </c>
      <c r="E46" s="34" t="s">
        <v>177</v>
      </c>
    </row>
    <row r="47" spans="1:5" x14ac:dyDescent="0.25">
      <c r="A47" s="2" t="s">
        <v>219</v>
      </c>
      <c r="B47" s="4" t="s">
        <v>6</v>
      </c>
      <c r="C47" s="34" t="s">
        <v>177</v>
      </c>
      <c r="D47" s="34" t="s">
        <v>177</v>
      </c>
      <c r="E47" s="34" t="s">
        <v>177</v>
      </c>
    </row>
    <row r="48" spans="1:5" x14ac:dyDescent="0.25">
      <c r="A48" s="2" t="s">
        <v>220</v>
      </c>
      <c r="B48" s="4" t="s">
        <v>6</v>
      </c>
      <c r="C48" s="34" t="s">
        <v>177</v>
      </c>
      <c r="D48" s="34" t="s">
        <v>177</v>
      </c>
      <c r="E48" s="34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32" t="s">
        <v>5</v>
      </c>
      <c r="C58" s="33" t="s">
        <v>151</v>
      </c>
      <c r="D58" s="33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34" t="s">
        <v>177</v>
      </c>
      <c r="E59" s="34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34" t="s">
        <v>177</v>
      </c>
      <c r="E60" s="34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34" t="s">
        <v>177</v>
      </c>
      <c r="E61" s="34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34" t="s">
        <v>177</v>
      </c>
      <c r="E62" s="34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34" t="s">
        <v>177</v>
      </c>
      <c r="E63" s="34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34" t="s">
        <v>177</v>
      </c>
      <c r="E64" s="34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34" t="s">
        <v>177</v>
      </c>
      <c r="E65" s="34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34" t="s">
        <v>177</v>
      </c>
      <c r="E66" s="34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34" t="s">
        <v>177</v>
      </c>
      <c r="E67" s="34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34" t="s">
        <v>177</v>
      </c>
      <c r="E68" s="34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34" t="s">
        <v>177</v>
      </c>
      <c r="E69" s="34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34" t="s">
        <v>177</v>
      </c>
      <c r="E70" s="34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34" t="s">
        <v>177</v>
      </c>
      <c r="E71" s="34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34" t="s">
        <v>177</v>
      </c>
      <c r="E72" s="34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34" t="s">
        <v>177</v>
      </c>
      <c r="E73" s="34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34" t="s">
        <v>177</v>
      </c>
      <c r="E74" s="34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34" t="s">
        <v>177</v>
      </c>
      <c r="E75" s="34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34" t="s">
        <v>177</v>
      </c>
      <c r="E76" s="34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34" t="s">
        <v>177</v>
      </c>
      <c r="E77" s="34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34" t="s">
        <v>177</v>
      </c>
      <c r="E78" s="34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34" t="s">
        <v>177</v>
      </c>
      <c r="E79" s="34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34" t="s">
        <v>177</v>
      </c>
      <c r="E80" s="34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32" t="s">
        <v>5</v>
      </c>
      <c r="C90" s="33" t="s">
        <v>151</v>
      </c>
      <c r="D90" s="33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34" t="s">
        <v>177</v>
      </c>
      <c r="E91" s="34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34" t="s">
        <v>177</v>
      </c>
      <c r="E92" s="34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34" t="s">
        <v>177</v>
      </c>
      <c r="E93" s="34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34" t="s">
        <v>177</v>
      </c>
      <c r="E94" s="34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34" t="s">
        <v>177</v>
      </c>
      <c r="E95" s="34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34" t="s">
        <v>177</v>
      </c>
      <c r="E96" s="34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32" t="s">
        <v>5</v>
      </c>
      <c r="C106" s="33" t="s">
        <v>151</v>
      </c>
      <c r="D106" s="33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34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34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34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34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34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34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34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34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34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34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34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34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34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34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34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34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34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34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34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32" t="s">
        <v>5</v>
      </c>
      <c r="C135" s="33" t="s">
        <v>151</v>
      </c>
      <c r="D135" s="33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34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34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34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34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34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34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34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34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34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34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37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34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32" t="s">
        <v>5</v>
      </c>
      <c r="C157" s="33" t="s">
        <v>151</v>
      </c>
      <c r="D157" s="33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8" t="s">
        <v>7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8" t="s">
        <v>7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8" t="s">
        <v>7</v>
      </c>
      <c r="C180" s="4" t="s">
        <v>6</v>
      </c>
      <c r="D180" s="4" t="s">
        <v>6</v>
      </c>
      <c r="E180" s="8" t="s">
        <v>7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27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9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8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0.61363636363636365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2:E2"/>
    <mergeCell ref="A1:E1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8"/>
  <sheetViews>
    <sheetView workbookViewId="0">
      <selection activeCell="I26" sqref="I26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46" t="s">
        <v>170</v>
      </c>
      <c r="B1" s="46"/>
      <c r="C1" s="46"/>
      <c r="D1" s="46"/>
      <c r="E1" s="46"/>
      <c r="F1" s="46"/>
      <c r="G1" s="46"/>
    </row>
    <row r="2" spans="1:7" x14ac:dyDescent="0.25">
      <c r="A2" s="47" t="s">
        <v>168</v>
      </c>
      <c r="B2" s="48"/>
      <c r="C2" s="48"/>
      <c r="D2" s="48"/>
      <c r="E2" s="48"/>
      <c r="F2" s="48"/>
      <c r="G2" s="48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49" t="s">
        <v>5</v>
      </c>
      <c r="C4" s="49"/>
      <c r="D4" s="50" t="s">
        <v>151</v>
      </c>
      <c r="E4" s="50"/>
      <c r="F4" s="50" t="s">
        <v>150</v>
      </c>
      <c r="G4" s="50"/>
    </row>
    <row r="5" spans="1:7" x14ac:dyDescent="0.25">
      <c r="A5" s="2" t="s">
        <v>149</v>
      </c>
      <c r="B5" s="17">
        <v>41241</v>
      </c>
      <c r="C5" s="17">
        <v>40936</v>
      </c>
      <c r="D5" s="17">
        <v>41247</v>
      </c>
      <c r="E5" s="17">
        <v>41303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141</v>
      </c>
      <c r="C6" s="2" t="s">
        <v>171</v>
      </c>
      <c r="D6" s="2" t="s">
        <v>152</v>
      </c>
      <c r="E6" s="2" t="s">
        <v>173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159</v>
      </c>
      <c r="C7" s="14" t="s">
        <v>175</v>
      </c>
      <c r="D7" s="14" t="s">
        <v>159</v>
      </c>
      <c r="E7" s="14" t="s">
        <v>175</v>
      </c>
      <c r="F7" s="14" t="s">
        <v>159</v>
      </c>
      <c r="G7" s="14" t="s">
        <v>175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172</v>
      </c>
      <c r="D9" s="3" t="s">
        <v>165</v>
      </c>
      <c r="E9" s="3" t="s">
        <v>174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IF(B$58=0, 0,(B$53+B$54)/B$58)</f>
        <v>0.7857142857142857</v>
      </c>
      <c r="C10" s="20">
        <f t="shared" si="0"/>
        <v>0.9285714285714286</v>
      </c>
      <c r="D10" s="20">
        <f t="shared" si="0"/>
        <v>0</v>
      </c>
      <c r="E10" s="20">
        <f t="shared" si="0"/>
        <v>0.14285714285714285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IF(B$90=0,0,(B$85+B$86)/B$90)</f>
        <v>0.95652173913043481</v>
      </c>
      <c r="C11" s="20">
        <f t="shared" si="1"/>
        <v>0.95652173913043481</v>
      </c>
      <c r="D11" s="20">
        <f t="shared" si="1"/>
        <v>0.91304347826086951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IF(B$107=0, 0, (B$102+B$103)/B$107)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IF(B$135=0, 0, (B$130+B$131)/B$135)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x14ac:dyDescent="0.25">
      <c r="A14" s="2" t="s">
        <v>12</v>
      </c>
      <c r="B14" s="20">
        <f t="shared" ref="B14:G14" si="4">IF(B$194=0, 0, (B$189+B$190)/B$194)</f>
        <v>1</v>
      </c>
      <c r="C14" s="20">
        <f t="shared" si="4"/>
        <v>1</v>
      </c>
      <c r="D14" s="20">
        <f t="shared" si="4"/>
        <v>1</v>
      </c>
      <c r="E14" s="20">
        <f t="shared" si="4"/>
        <v>1</v>
      </c>
      <c r="F14" s="20">
        <f t="shared" si="4"/>
        <v>0.86</v>
      </c>
      <c r="G14" s="20">
        <f t="shared" si="4"/>
        <v>0.92</v>
      </c>
    </row>
    <row r="15" spans="1:7" ht="15.75" thickBot="1" x14ac:dyDescent="0.3">
      <c r="A15" s="14" t="s">
        <v>178</v>
      </c>
      <c r="B15" s="25">
        <f t="shared" ref="B15:G15" si="5">IF(B$211=0, 0, (B$206+B$207)/B$211)</f>
        <v>0</v>
      </c>
      <c r="C15" s="25">
        <f t="shared" si="5"/>
        <v>1</v>
      </c>
      <c r="D15" s="25">
        <f t="shared" si="5"/>
        <v>0</v>
      </c>
      <c r="E15" s="25">
        <f t="shared" si="5"/>
        <v>0.75</v>
      </c>
      <c r="F15" s="25">
        <f t="shared" si="5"/>
        <v>0</v>
      </c>
      <c r="G15" s="25">
        <f t="shared" si="5"/>
        <v>0.875</v>
      </c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30" t="s">
        <v>177</v>
      </c>
      <c r="E39" s="30" t="s">
        <v>177</v>
      </c>
      <c r="F39" s="30" t="s">
        <v>177</v>
      </c>
      <c r="G39" s="30" t="s">
        <v>177</v>
      </c>
    </row>
    <row r="40" spans="1:7" x14ac:dyDescent="0.25">
      <c r="A40" s="2" t="s">
        <v>130</v>
      </c>
      <c r="B40" s="7" t="s">
        <v>140</v>
      </c>
      <c r="C40" s="7" t="s">
        <v>140</v>
      </c>
      <c r="D40" s="30" t="s">
        <v>177</v>
      </c>
      <c r="E40" s="30" t="s">
        <v>177</v>
      </c>
      <c r="F40" s="30" t="s">
        <v>177</v>
      </c>
      <c r="G40" s="30" t="s">
        <v>177</v>
      </c>
    </row>
    <row r="41" spans="1:7" x14ac:dyDescent="0.25">
      <c r="A41" s="2" t="s">
        <v>132</v>
      </c>
      <c r="B41" s="4" t="s">
        <v>6</v>
      </c>
      <c r="C41" s="4" t="s">
        <v>6</v>
      </c>
      <c r="D41" s="30" t="s">
        <v>177</v>
      </c>
      <c r="E41" s="30" t="s">
        <v>177</v>
      </c>
      <c r="F41" s="30" t="s">
        <v>177</v>
      </c>
      <c r="G41" s="30" t="s">
        <v>177</v>
      </c>
    </row>
    <row r="42" spans="1:7" x14ac:dyDescent="0.25">
      <c r="A42" s="2" t="s">
        <v>133</v>
      </c>
      <c r="B42" s="4" t="s">
        <v>6</v>
      </c>
      <c r="C42" s="4" t="s">
        <v>6</v>
      </c>
      <c r="D42" s="30" t="s">
        <v>177</v>
      </c>
      <c r="E42" s="30" t="s">
        <v>177</v>
      </c>
      <c r="F42" s="30" t="s">
        <v>177</v>
      </c>
      <c r="G42" s="30" t="s">
        <v>177</v>
      </c>
    </row>
    <row r="43" spans="1:7" x14ac:dyDescent="0.25">
      <c r="A43" s="2" t="s">
        <v>134</v>
      </c>
      <c r="B43" s="7" t="s">
        <v>140</v>
      </c>
      <c r="C43" s="4" t="s">
        <v>6</v>
      </c>
      <c r="D43" s="30" t="s">
        <v>177</v>
      </c>
      <c r="E43" s="30" t="s">
        <v>177</v>
      </c>
      <c r="F43" s="30" t="s">
        <v>177</v>
      </c>
      <c r="G43" s="30" t="s">
        <v>177</v>
      </c>
    </row>
    <row r="44" spans="1:7" x14ac:dyDescent="0.25">
      <c r="A44" s="2" t="s">
        <v>135</v>
      </c>
      <c r="B44" s="8" t="s">
        <v>7</v>
      </c>
      <c r="C44" s="4" t="s">
        <v>6</v>
      </c>
      <c r="D44" s="30" t="s">
        <v>177</v>
      </c>
      <c r="E44" s="30" t="s">
        <v>177</v>
      </c>
      <c r="F44" s="30" t="s">
        <v>177</v>
      </c>
      <c r="G44" s="30" t="s">
        <v>177</v>
      </c>
    </row>
    <row r="45" spans="1:7" x14ac:dyDescent="0.25">
      <c r="A45" s="2" t="s">
        <v>136</v>
      </c>
      <c r="B45" s="4" t="s">
        <v>6</v>
      </c>
      <c r="C45" s="4" t="s">
        <v>6</v>
      </c>
      <c r="D45" s="30" t="s">
        <v>177</v>
      </c>
      <c r="E45" s="4" t="s">
        <v>6</v>
      </c>
      <c r="F45" s="30" t="s">
        <v>177</v>
      </c>
      <c r="G45" s="30" t="s">
        <v>177</v>
      </c>
    </row>
    <row r="46" spans="1:7" x14ac:dyDescent="0.25">
      <c r="A46" s="2" t="s">
        <v>137</v>
      </c>
      <c r="B46" s="4" t="s">
        <v>6</v>
      </c>
      <c r="C46" s="4" t="s">
        <v>6</v>
      </c>
      <c r="D46" s="30" t="s">
        <v>177</v>
      </c>
      <c r="E46" s="30" t="s">
        <v>177</v>
      </c>
      <c r="F46" s="30" t="s">
        <v>177</v>
      </c>
      <c r="G46" s="30" t="s">
        <v>177</v>
      </c>
    </row>
    <row r="47" spans="1:7" x14ac:dyDescent="0.25">
      <c r="A47" s="2" t="s">
        <v>138</v>
      </c>
      <c r="B47" s="4" t="s">
        <v>6</v>
      </c>
      <c r="C47" s="4" t="s">
        <v>6</v>
      </c>
      <c r="D47" s="30" t="s">
        <v>177</v>
      </c>
      <c r="E47" s="30" t="s">
        <v>177</v>
      </c>
      <c r="F47" s="30" t="s">
        <v>177</v>
      </c>
      <c r="G47" s="30" t="s">
        <v>177</v>
      </c>
    </row>
    <row r="48" spans="1:7" x14ac:dyDescent="0.25">
      <c r="A48" s="2" t="s">
        <v>9</v>
      </c>
      <c r="B48" s="4" t="s">
        <v>6</v>
      </c>
      <c r="C48" s="4" t="s">
        <v>6</v>
      </c>
      <c r="D48" s="30" t="s">
        <v>177</v>
      </c>
      <c r="E48" s="30" t="s">
        <v>177</v>
      </c>
      <c r="F48" s="30" t="s">
        <v>177</v>
      </c>
      <c r="G48" s="30" t="s">
        <v>177</v>
      </c>
    </row>
    <row r="49" spans="1:7" x14ac:dyDescent="0.25">
      <c r="A49" s="2" t="s">
        <v>176</v>
      </c>
      <c r="B49" s="4" t="s">
        <v>6</v>
      </c>
      <c r="C49" s="4" t="s">
        <v>6</v>
      </c>
      <c r="D49" s="30" t="s">
        <v>177</v>
      </c>
      <c r="E49" s="4" t="s">
        <v>6</v>
      </c>
      <c r="F49" s="30" t="s">
        <v>177</v>
      </c>
      <c r="G49" s="30" t="s">
        <v>177</v>
      </c>
    </row>
    <row r="50" spans="1:7" x14ac:dyDescent="0.25">
      <c r="A50" s="2" t="s">
        <v>3</v>
      </c>
      <c r="B50" s="4" t="s">
        <v>6</v>
      </c>
      <c r="C50" s="4" t="s">
        <v>6</v>
      </c>
      <c r="D50" s="30" t="s">
        <v>177</v>
      </c>
      <c r="E50" s="30" t="s">
        <v>177</v>
      </c>
      <c r="F50" s="30" t="s">
        <v>177</v>
      </c>
      <c r="G50" s="30" t="s">
        <v>177</v>
      </c>
    </row>
    <row r="51" spans="1:7" x14ac:dyDescent="0.25">
      <c r="A51" s="2" t="s">
        <v>1</v>
      </c>
      <c r="B51" s="4" t="s">
        <v>6</v>
      </c>
      <c r="C51" s="4" t="s">
        <v>6</v>
      </c>
      <c r="D51" s="30" t="s">
        <v>177</v>
      </c>
      <c r="E51" s="30" t="s">
        <v>177</v>
      </c>
      <c r="F51" s="30" t="s">
        <v>177</v>
      </c>
      <c r="G51" s="30" t="s">
        <v>177</v>
      </c>
    </row>
    <row r="52" spans="1:7" x14ac:dyDescent="0.25">
      <c r="A52" s="15" t="s">
        <v>0</v>
      </c>
      <c r="B52" s="21" t="s">
        <v>6</v>
      </c>
      <c r="C52" s="21" t="s">
        <v>6</v>
      </c>
      <c r="D52" s="31" t="s">
        <v>177</v>
      </c>
      <c r="E52" s="31" t="s">
        <v>177</v>
      </c>
      <c r="F52" s="31" t="s">
        <v>177</v>
      </c>
      <c r="G52" s="31" t="s">
        <v>177</v>
      </c>
    </row>
    <row r="53" spans="1:7" x14ac:dyDescent="0.25">
      <c r="A53" s="2" t="s">
        <v>6</v>
      </c>
      <c r="B53" s="10">
        <f t="shared" ref="B53:G53" si="6">COUNTIF(B39:B52,"pass")</f>
        <v>11</v>
      </c>
      <c r="C53" s="10">
        <f t="shared" si="6"/>
        <v>13</v>
      </c>
      <c r="D53" s="10">
        <f t="shared" si="6"/>
        <v>0</v>
      </c>
      <c r="E53" s="10">
        <f t="shared" si="6"/>
        <v>2</v>
      </c>
      <c r="F53" s="10">
        <f t="shared" si="6"/>
        <v>0</v>
      </c>
      <c r="G53" s="10">
        <f t="shared" si="6"/>
        <v>0</v>
      </c>
    </row>
    <row r="54" spans="1:7" x14ac:dyDescent="0.25">
      <c r="A54" s="2" t="s">
        <v>143</v>
      </c>
      <c r="B54" s="5">
        <f t="shared" ref="B54:G54" si="7">COUNTIF(B39:B52,"Ok")</f>
        <v>0</v>
      </c>
      <c r="C54" s="5">
        <f t="shared" si="7"/>
        <v>0</v>
      </c>
      <c r="D54" s="5">
        <f t="shared" si="7"/>
        <v>0</v>
      </c>
      <c r="E54" s="5">
        <f t="shared" si="7"/>
        <v>0</v>
      </c>
      <c r="F54" s="5">
        <f t="shared" si="7"/>
        <v>0</v>
      </c>
      <c r="G54" s="5">
        <f t="shared" si="7"/>
        <v>0</v>
      </c>
    </row>
    <row r="55" spans="1:7" x14ac:dyDescent="0.25">
      <c r="A55" s="2" t="s">
        <v>140</v>
      </c>
      <c r="B55" s="11">
        <f t="shared" ref="B55:G55" si="8">COUNTIF(B39:B52,"workaround")</f>
        <v>2</v>
      </c>
      <c r="C55" s="11">
        <f t="shared" si="8"/>
        <v>1</v>
      </c>
      <c r="D55" s="11">
        <f t="shared" si="8"/>
        <v>0</v>
      </c>
      <c r="E55" s="11">
        <f t="shared" si="8"/>
        <v>0</v>
      </c>
      <c r="F55" s="11">
        <f t="shared" si="8"/>
        <v>0</v>
      </c>
      <c r="G55" s="11">
        <f t="shared" si="8"/>
        <v>0</v>
      </c>
    </row>
    <row r="56" spans="1:7" x14ac:dyDescent="0.25">
      <c r="A56" s="2" t="s">
        <v>7</v>
      </c>
      <c r="B56" s="12">
        <f t="shared" ref="B56:G56" si="9">COUNTIF(B39:B52,"Fail")</f>
        <v>1</v>
      </c>
      <c r="C56" s="12">
        <f t="shared" si="9"/>
        <v>0</v>
      </c>
      <c r="D56" s="12">
        <f t="shared" si="9"/>
        <v>0</v>
      </c>
      <c r="E56" s="12">
        <f t="shared" si="9"/>
        <v>0</v>
      </c>
      <c r="F56" s="12">
        <f t="shared" si="9"/>
        <v>0</v>
      </c>
      <c r="G56" s="12">
        <f t="shared" si="9"/>
        <v>0</v>
      </c>
    </row>
    <row r="57" spans="1:7" x14ac:dyDescent="0.25">
      <c r="A57" s="2" t="s">
        <v>177</v>
      </c>
      <c r="B57" s="2">
        <f>COUNT(B39:B52,"Untested")</f>
        <v>0</v>
      </c>
      <c r="C57" s="2">
        <f>COUNT(C39:C52,"Untested")</f>
        <v>0</v>
      </c>
      <c r="D57" s="2">
        <f>COUNT(D39:D52,"Untested")</f>
        <v>0</v>
      </c>
      <c r="E57" s="2">
        <f>COUNTIF(E39:E52,"unsupported")</f>
        <v>12</v>
      </c>
      <c r="F57" s="2">
        <f>COUNT(F39:F52,"Untested")</f>
        <v>0</v>
      </c>
      <c r="G57" s="2">
        <f>COUNT(G39:G52,"Untested")</f>
        <v>0</v>
      </c>
    </row>
    <row r="58" spans="1:7" x14ac:dyDescent="0.25">
      <c r="A58" s="2" t="s">
        <v>139</v>
      </c>
      <c r="B58" s="2">
        <f t="shared" ref="B58:G58" si="10">B53+B56+B55+B57+B54</f>
        <v>14</v>
      </c>
      <c r="C58" s="2">
        <f t="shared" si="10"/>
        <v>14</v>
      </c>
      <c r="D58" s="2">
        <f t="shared" si="10"/>
        <v>0</v>
      </c>
      <c r="E58" s="2">
        <f t="shared" si="10"/>
        <v>14</v>
      </c>
      <c r="F58" s="2">
        <f t="shared" si="10"/>
        <v>0</v>
      </c>
      <c r="G58" s="2">
        <f t="shared" si="10"/>
        <v>0</v>
      </c>
    </row>
    <row r="59" spans="1:7" ht="15.75" thickBot="1" x14ac:dyDescent="0.3">
      <c r="A59" s="18" t="s">
        <v>8</v>
      </c>
      <c r="B59" s="6">
        <f t="shared" ref="B59:G59" si="11">IF(B$58=0, 0,(B$53+B$54)/B$58)</f>
        <v>0.7857142857142857</v>
      </c>
      <c r="C59" s="6">
        <f t="shared" si="11"/>
        <v>0.9285714285714286</v>
      </c>
      <c r="D59" s="6">
        <f t="shared" si="11"/>
        <v>0</v>
      </c>
      <c r="E59" s="6">
        <f t="shared" si="11"/>
        <v>0.14285714285714285</v>
      </c>
      <c r="F59" s="6">
        <f t="shared" si="11"/>
        <v>0</v>
      </c>
      <c r="G59" s="6">
        <f t="shared" si="11"/>
        <v>0</v>
      </c>
    </row>
    <row r="60" spans="1:7" ht="15.75" thickBot="1" x14ac:dyDescent="0.3">
      <c r="A60" s="2"/>
      <c r="B60" s="20"/>
      <c r="C60" s="20"/>
      <c r="D60" s="20"/>
      <c r="E60" s="20"/>
      <c r="F60" s="20"/>
      <c r="G60" s="20"/>
    </row>
    <row r="61" spans="1:7" x14ac:dyDescent="0.25">
      <c r="A61" s="3" t="s">
        <v>102</v>
      </c>
      <c r="B61" s="3"/>
      <c r="C61" s="3"/>
      <c r="D61" s="3"/>
      <c r="E61" s="3"/>
      <c r="F61" s="3"/>
      <c r="G61" s="3"/>
    </row>
    <row r="62" spans="1:7" x14ac:dyDescent="0.25">
      <c r="A62" s="2" t="s">
        <v>94</v>
      </c>
      <c r="B62" s="4" t="s">
        <v>6</v>
      </c>
      <c r="C62" s="4" t="s">
        <v>6</v>
      </c>
      <c r="D62" s="4" t="s">
        <v>6</v>
      </c>
      <c r="E62" s="4" t="s">
        <v>6</v>
      </c>
      <c r="F62" s="30" t="s">
        <v>177</v>
      </c>
      <c r="G62" s="30" t="s">
        <v>177</v>
      </c>
    </row>
    <row r="63" spans="1:7" x14ac:dyDescent="0.25">
      <c r="A63" s="2" t="s">
        <v>97</v>
      </c>
      <c r="B63" s="4" t="s">
        <v>6</v>
      </c>
      <c r="C63" s="4" t="s">
        <v>6</v>
      </c>
      <c r="D63" s="4" t="s">
        <v>6</v>
      </c>
      <c r="E63" s="4" t="s">
        <v>6</v>
      </c>
      <c r="F63" s="30" t="s">
        <v>177</v>
      </c>
      <c r="G63" s="30" t="s">
        <v>177</v>
      </c>
    </row>
    <row r="64" spans="1:7" x14ac:dyDescent="0.25">
      <c r="A64" s="2" t="s">
        <v>98</v>
      </c>
      <c r="B64" s="4" t="s">
        <v>6</v>
      </c>
      <c r="C64" s="4" t="s">
        <v>6</v>
      </c>
      <c r="D64" s="4" t="s">
        <v>6</v>
      </c>
      <c r="E64" s="4" t="s">
        <v>6</v>
      </c>
      <c r="F64" s="30" t="s">
        <v>177</v>
      </c>
      <c r="G64" s="30" t="s">
        <v>177</v>
      </c>
    </row>
    <row r="65" spans="1:7" x14ac:dyDescent="0.25">
      <c r="A65" s="2" t="s">
        <v>99</v>
      </c>
      <c r="B65" s="4" t="s">
        <v>6</v>
      </c>
      <c r="C65" s="4" t="s">
        <v>6</v>
      </c>
      <c r="D65" s="4" t="s">
        <v>6</v>
      </c>
      <c r="E65" s="4" t="s">
        <v>6</v>
      </c>
      <c r="F65" s="30" t="s">
        <v>177</v>
      </c>
      <c r="G65" s="30" t="s">
        <v>177</v>
      </c>
    </row>
    <row r="66" spans="1:7" x14ac:dyDescent="0.25">
      <c r="A66" s="2" t="s">
        <v>100</v>
      </c>
      <c r="B66" s="4" t="s">
        <v>6</v>
      </c>
      <c r="C66" s="4" t="s">
        <v>6</v>
      </c>
      <c r="D66" s="4" t="s">
        <v>6</v>
      </c>
      <c r="E66" s="4" t="s">
        <v>6</v>
      </c>
      <c r="F66" s="30" t="s">
        <v>177</v>
      </c>
      <c r="G66" s="30" t="s">
        <v>177</v>
      </c>
    </row>
    <row r="67" spans="1:7" x14ac:dyDescent="0.25">
      <c r="A67" s="2" t="s">
        <v>101</v>
      </c>
      <c r="B67" s="4" t="s">
        <v>6</v>
      </c>
      <c r="C67" s="4" t="s">
        <v>6</v>
      </c>
      <c r="D67" s="4" t="s">
        <v>6</v>
      </c>
      <c r="E67" s="4" t="s">
        <v>6</v>
      </c>
      <c r="F67" s="30" t="s">
        <v>177</v>
      </c>
      <c r="G67" s="30" t="s">
        <v>177</v>
      </c>
    </row>
    <row r="68" spans="1:7" x14ac:dyDescent="0.25">
      <c r="A68" s="2" t="s">
        <v>103</v>
      </c>
      <c r="B68" s="4" t="s">
        <v>6</v>
      </c>
      <c r="C68" s="4" t="s">
        <v>6</v>
      </c>
      <c r="D68" s="4" t="s">
        <v>6</v>
      </c>
      <c r="E68" s="4" t="s">
        <v>6</v>
      </c>
      <c r="F68" s="30" t="s">
        <v>177</v>
      </c>
      <c r="G68" s="30" t="s">
        <v>177</v>
      </c>
    </row>
    <row r="69" spans="1:7" x14ac:dyDescent="0.25">
      <c r="A69" s="2" t="s">
        <v>108</v>
      </c>
      <c r="B69" s="4" t="s">
        <v>6</v>
      </c>
      <c r="C69" s="4" t="s">
        <v>6</v>
      </c>
      <c r="D69" s="4" t="s">
        <v>6</v>
      </c>
      <c r="E69" s="4" t="s">
        <v>6</v>
      </c>
      <c r="F69" s="30" t="s">
        <v>177</v>
      </c>
      <c r="G69" s="30" t="s">
        <v>177</v>
      </c>
    </row>
    <row r="70" spans="1:7" x14ac:dyDescent="0.25">
      <c r="A70" s="2" t="s">
        <v>109</v>
      </c>
      <c r="B70" s="4" t="s">
        <v>6</v>
      </c>
      <c r="C70" s="4" t="s">
        <v>6</v>
      </c>
      <c r="D70" s="4" t="s">
        <v>6</v>
      </c>
      <c r="E70" s="4" t="s">
        <v>6</v>
      </c>
      <c r="F70" s="30" t="s">
        <v>177</v>
      </c>
      <c r="G70" s="30" t="s">
        <v>177</v>
      </c>
    </row>
    <row r="71" spans="1:7" x14ac:dyDescent="0.25">
      <c r="A71" s="2" t="s">
        <v>110</v>
      </c>
      <c r="B71" s="4" t="s">
        <v>6</v>
      </c>
      <c r="C71" s="4" t="s">
        <v>6</v>
      </c>
      <c r="D71" s="4" t="s">
        <v>6</v>
      </c>
      <c r="E71" s="4" t="s">
        <v>6</v>
      </c>
      <c r="F71" s="30" t="s">
        <v>177</v>
      </c>
      <c r="G71" s="30" t="s">
        <v>177</v>
      </c>
    </row>
    <row r="72" spans="1:7" x14ac:dyDescent="0.25">
      <c r="A72" s="2" t="s">
        <v>111</v>
      </c>
      <c r="B72" s="5" t="s">
        <v>144</v>
      </c>
      <c r="C72" s="5" t="s">
        <v>144</v>
      </c>
      <c r="D72" s="4" t="s">
        <v>6</v>
      </c>
      <c r="E72" s="4" t="s">
        <v>6</v>
      </c>
      <c r="F72" s="30" t="s">
        <v>177</v>
      </c>
      <c r="G72" s="30" t="s">
        <v>177</v>
      </c>
    </row>
    <row r="73" spans="1:7" x14ac:dyDescent="0.25">
      <c r="A73" s="2" t="s">
        <v>112</v>
      </c>
      <c r="B73" s="4" t="s">
        <v>6</v>
      </c>
      <c r="C73" s="4" t="s">
        <v>6</v>
      </c>
      <c r="D73" s="4" t="s">
        <v>6</v>
      </c>
      <c r="E73" s="4" t="s">
        <v>6</v>
      </c>
      <c r="F73" s="30" t="s">
        <v>177</v>
      </c>
      <c r="G73" s="30" t="s">
        <v>177</v>
      </c>
    </row>
    <row r="74" spans="1:7" x14ac:dyDescent="0.25">
      <c r="A74" s="2" t="s">
        <v>113</v>
      </c>
      <c r="B74" s="4" t="s">
        <v>6</v>
      </c>
      <c r="C74" s="4" t="s">
        <v>6</v>
      </c>
      <c r="D74" s="4" t="s">
        <v>6</v>
      </c>
      <c r="E74" s="4" t="s">
        <v>6</v>
      </c>
      <c r="F74" s="30" t="s">
        <v>177</v>
      </c>
      <c r="G74" s="30" t="s">
        <v>177</v>
      </c>
    </row>
    <row r="75" spans="1:7" x14ac:dyDescent="0.25">
      <c r="A75" s="2" t="s">
        <v>115</v>
      </c>
      <c r="B75" s="4" t="s">
        <v>6</v>
      </c>
      <c r="C75" s="4" t="s">
        <v>6</v>
      </c>
      <c r="D75" s="4" t="s">
        <v>6</v>
      </c>
      <c r="E75" s="4" t="s">
        <v>6</v>
      </c>
      <c r="F75" s="30" t="s">
        <v>177</v>
      </c>
      <c r="G75" s="30" t="s">
        <v>177</v>
      </c>
    </row>
    <row r="76" spans="1:7" x14ac:dyDescent="0.25">
      <c r="A76" s="2" t="s">
        <v>116</v>
      </c>
      <c r="B76" s="4" t="s">
        <v>6</v>
      </c>
      <c r="C76" s="4" t="s">
        <v>6</v>
      </c>
      <c r="D76" s="4" t="s">
        <v>6</v>
      </c>
      <c r="E76" s="4" t="s">
        <v>6</v>
      </c>
      <c r="F76" s="30" t="s">
        <v>177</v>
      </c>
      <c r="G76" s="30" t="s">
        <v>177</v>
      </c>
    </row>
    <row r="77" spans="1:7" x14ac:dyDescent="0.25">
      <c r="A77" s="2" t="s">
        <v>118</v>
      </c>
      <c r="B77" s="4" t="s">
        <v>6</v>
      </c>
      <c r="C77" s="4" t="s">
        <v>6</v>
      </c>
      <c r="D77" s="4" t="s">
        <v>6</v>
      </c>
      <c r="E77" s="4" t="s">
        <v>6</v>
      </c>
      <c r="F77" s="30" t="s">
        <v>177</v>
      </c>
      <c r="G77" s="30" t="s">
        <v>177</v>
      </c>
    </row>
    <row r="78" spans="1:7" x14ac:dyDescent="0.25">
      <c r="A78" s="2" t="s">
        <v>120</v>
      </c>
      <c r="B78" s="4" t="s">
        <v>6</v>
      </c>
      <c r="C78" s="4" t="s">
        <v>6</v>
      </c>
      <c r="D78" s="4" t="s">
        <v>6</v>
      </c>
      <c r="E78" s="4" t="s">
        <v>6</v>
      </c>
      <c r="F78" s="30" t="s">
        <v>177</v>
      </c>
      <c r="G78" s="30" t="s">
        <v>177</v>
      </c>
    </row>
    <row r="79" spans="1:7" x14ac:dyDescent="0.25">
      <c r="A79" s="2" t="s">
        <v>121</v>
      </c>
      <c r="B79" s="4" t="s">
        <v>6</v>
      </c>
      <c r="C79" s="4" t="s">
        <v>6</v>
      </c>
      <c r="D79" s="8" t="s">
        <v>7</v>
      </c>
      <c r="E79" s="8" t="s">
        <v>7</v>
      </c>
      <c r="F79" s="30" t="s">
        <v>177</v>
      </c>
      <c r="G79" s="30" t="s">
        <v>177</v>
      </c>
    </row>
    <row r="80" spans="1:7" x14ac:dyDescent="0.25">
      <c r="A80" s="2" t="s">
        <v>122</v>
      </c>
      <c r="B80" s="4" t="s">
        <v>6</v>
      </c>
      <c r="C80" s="4" t="s">
        <v>6</v>
      </c>
      <c r="D80" s="4" t="s">
        <v>6</v>
      </c>
      <c r="E80" s="4" t="s">
        <v>6</v>
      </c>
      <c r="F80" s="30" t="s">
        <v>177</v>
      </c>
      <c r="G80" s="30" t="s">
        <v>177</v>
      </c>
    </row>
    <row r="81" spans="1:7" x14ac:dyDescent="0.25">
      <c r="A81" s="2" t="s">
        <v>123</v>
      </c>
      <c r="B81" s="4" t="s">
        <v>6</v>
      </c>
      <c r="C81" s="4" t="s">
        <v>6</v>
      </c>
      <c r="D81" s="4" t="s">
        <v>6</v>
      </c>
      <c r="E81" s="4" t="s">
        <v>6</v>
      </c>
      <c r="F81" s="30" t="s">
        <v>177</v>
      </c>
      <c r="G81" s="30" t="s">
        <v>177</v>
      </c>
    </row>
    <row r="82" spans="1:7" x14ac:dyDescent="0.25">
      <c r="A82" s="2" t="s">
        <v>124</v>
      </c>
      <c r="B82" s="4" t="s">
        <v>6</v>
      </c>
      <c r="C82" s="4" t="s">
        <v>6</v>
      </c>
      <c r="D82" s="4" t="s">
        <v>6</v>
      </c>
      <c r="E82" s="4" t="s">
        <v>6</v>
      </c>
      <c r="F82" s="30" t="s">
        <v>177</v>
      </c>
      <c r="G82" s="30" t="s">
        <v>177</v>
      </c>
    </row>
    <row r="83" spans="1:7" x14ac:dyDescent="0.25">
      <c r="A83" s="2" t="s">
        <v>126</v>
      </c>
      <c r="B83" s="7" t="s">
        <v>140</v>
      </c>
      <c r="C83" s="7" t="s">
        <v>140</v>
      </c>
      <c r="D83" s="7" t="s">
        <v>140</v>
      </c>
      <c r="E83" s="7" t="s">
        <v>140</v>
      </c>
      <c r="F83" s="30" t="s">
        <v>177</v>
      </c>
      <c r="G83" s="30" t="s">
        <v>177</v>
      </c>
    </row>
    <row r="84" spans="1:7" x14ac:dyDescent="0.25">
      <c r="A84" s="15" t="s">
        <v>127</v>
      </c>
      <c r="B84" s="21" t="s">
        <v>6</v>
      </c>
      <c r="C84" s="21" t="s">
        <v>6</v>
      </c>
      <c r="D84" s="21" t="s">
        <v>6</v>
      </c>
      <c r="E84" s="21" t="s">
        <v>6</v>
      </c>
      <c r="F84" s="31" t="s">
        <v>177</v>
      </c>
      <c r="G84" s="31" t="s">
        <v>177</v>
      </c>
    </row>
    <row r="85" spans="1:7" x14ac:dyDescent="0.25">
      <c r="A85" s="2" t="s">
        <v>6</v>
      </c>
      <c r="B85" s="10">
        <f t="shared" ref="B85:G85" si="12">COUNTIF(B62:B84,"pass")</f>
        <v>21</v>
      </c>
      <c r="C85" s="10">
        <f t="shared" si="12"/>
        <v>21</v>
      </c>
      <c r="D85" s="10">
        <f t="shared" si="12"/>
        <v>21</v>
      </c>
      <c r="E85" s="10">
        <f t="shared" si="12"/>
        <v>21</v>
      </c>
      <c r="F85" s="10">
        <f t="shared" si="12"/>
        <v>0</v>
      </c>
      <c r="G85" s="10">
        <f t="shared" si="12"/>
        <v>0</v>
      </c>
    </row>
    <row r="86" spans="1:7" x14ac:dyDescent="0.25">
      <c r="A86" s="2" t="s">
        <v>143</v>
      </c>
      <c r="B86" s="5">
        <f t="shared" ref="B86:G86" si="13">COUNTIF(B62:B84,"Ok")</f>
        <v>1</v>
      </c>
      <c r="C86" s="5">
        <f t="shared" si="13"/>
        <v>1</v>
      </c>
      <c r="D86" s="5">
        <f t="shared" si="13"/>
        <v>0</v>
      </c>
      <c r="E86" s="5">
        <f t="shared" si="13"/>
        <v>0</v>
      </c>
      <c r="F86" s="5">
        <f t="shared" si="13"/>
        <v>0</v>
      </c>
      <c r="G86" s="5">
        <f t="shared" si="13"/>
        <v>0</v>
      </c>
    </row>
    <row r="87" spans="1:7" x14ac:dyDescent="0.25">
      <c r="A87" s="2" t="s">
        <v>140</v>
      </c>
      <c r="B87" s="11">
        <f t="shared" ref="B87:G87" si="14">COUNTIF(B62:B84,"workaround")</f>
        <v>1</v>
      </c>
      <c r="C87" s="11">
        <f t="shared" si="14"/>
        <v>1</v>
      </c>
      <c r="D87" s="11">
        <f t="shared" si="14"/>
        <v>1</v>
      </c>
      <c r="E87" s="11">
        <f t="shared" si="14"/>
        <v>1</v>
      </c>
      <c r="F87" s="11">
        <f t="shared" si="14"/>
        <v>0</v>
      </c>
      <c r="G87" s="11">
        <f t="shared" si="14"/>
        <v>0</v>
      </c>
    </row>
    <row r="88" spans="1:7" x14ac:dyDescent="0.25">
      <c r="A88" s="2" t="s">
        <v>7</v>
      </c>
      <c r="B88" s="12">
        <f t="shared" ref="B88:G88" si="15">COUNTIF(B62:B84,"Fail")</f>
        <v>0</v>
      </c>
      <c r="C88" s="12">
        <f t="shared" si="15"/>
        <v>0</v>
      </c>
      <c r="D88" s="12">
        <f t="shared" si="15"/>
        <v>1</v>
      </c>
      <c r="E88" s="12">
        <f t="shared" si="15"/>
        <v>1</v>
      </c>
      <c r="F88" s="12">
        <f t="shared" si="15"/>
        <v>0</v>
      </c>
      <c r="G88" s="12">
        <f t="shared" si="15"/>
        <v>0</v>
      </c>
    </row>
    <row r="89" spans="1:7" x14ac:dyDescent="0.25">
      <c r="A89" s="2" t="s">
        <v>145</v>
      </c>
      <c r="B89" s="2">
        <f t="shared" ref="B89:G89" si="16">COUNT(B62:B84,"Untested")</f>
        <v>0</v>
      </c>
      <c r="C89" s="2">
        <f t="shared" si="16"/>
        <v>0</v>
      </c>
      <c r="D89" s="2">
        <f t="shared" si="16"/>
        <v>0</v>
      </c>
      <c r="E89" s="2">
        <f t="shared" si="16"/>
        <v>0</v>
      </c>
      <c r="F89" s="2">
        <f t="shared" si="16"/>
        <v>0</v>
      </c>
      <c r="G89" s="2">
        <f t="shared" si="16"/>
        <v>0</v>
      </c>
    </row>
    <row r="90" spans="1:7" x14ac:dyDescent="0.25">
      <c r="A90" s="2" t="s">
        <v>139</v>
      </c>
      <c r="B90" s="2">
        <f t="shared" ref="B90:G90" si="17">B85+B88+B87+B89+B86</f>
        <v>23</v>
      </c>
      <c r="C90" s="2">
        <f t="shared" si="17"/>
        <v>23</v>
      </c>
      <c r="D90" s="2">
        <f t="shared" si="17"/>
        <v>23</v>
      </c>
      <c r="E90" s="2">
        <f t="shared" si="17"/>
        <v>23</v>
      </c>
      <c r="F90" s="2">
        <f t="shared" si="17"/>
        <v>0</v>
      </c>
      <c r="G90" s="2">
        <f t="shared" si="17"/>
        <v>0</v>
      </c>
    </row>
    <row r="91" spans="1:7" ht="15.75" thickBot="1" x14ac:dyDescent="0.3">
      <c r="A91" s="18" t="s">
        <v>8</v>
      </c>
      <c r="B91" s="6">
        <f t="shared" ref="B91:G91" si="18">IF(B$90=0,0,(B$85+B$86)/B$90)</f>
        <v>0.95652173913043481</v>
      </c>
      <c r="C91" s="6">
        <f t="shared" si="18"/>
        <v>0.95652173913043481</v>
      </c>
      <c r="D91" s="6">
        <f t="shared" si="18"/>
        <v>0.91304347826086951</v>
      </c>
      <c r="E91" s="6">
        <f t="shared" si="18"/>
        <v>0.91304347826086951</v>
      </c>
      <c r="F91" s="6">
        <f t="shared" si="18"/>
        <v>0</v>
      </c>
      <c r="G91" s="6">
        <f t="shared" si="18"/>
        <v>0</v>
      </c>
    </row>
    <row r="92" spans="1:7" ht="15.75" thickBot="1" x14ac:dyDescent="0.3">
      <c r="A92" s="2"/>
      <c r="B92" s="20"/>
      <c r="C92" s="20"/>
      <c r="D92" s="20"/>
      <c r="E92" s="20"/>
      <c r="F92" s="20"/>
      <c r="G92" s="20"/>
    </row>
    <row r="93" spans="1:7" x14ac:dyDescent="0.25">
      <c r="A93" s="3" t="s">
        <v>85</v>
      </c>
      <c r="B93" s="3"/>
      <c r="C93" s="3"/>
      <c r="D93" s="3"/>
      <c r="E93" s="3"/>
      <c r="F93" s="3"/>
      <c r="G93" s="3"/>
    </row>
    <row r="94" spans="1:7" x14ac:dyDescent="0.25">
      <c r="A94" s="2" t="s">
        <v>86</v>
      </c>
      <c r="B94" s="4" t="s">
        <v>6</v>
      </c>
      <c r="C94" s="4" t="s">
        <v>6</v>
      </c>
      <c r="D94" s="4" t="s">
        <v>6</v>
      </c>
      <c r="E94" s="4" t="s">
        <v>6</v>
      </c>
      <c r="F94" s="30" t="s">
        <v>177</v>
      </c>
      <c r="G94" s="30" t="s">
        <v>177</v>
      </c>
    </row>
    <row r="95" spans="1:7" x14ac:dyDescent="0.25">
      <c r="A95" s="2" t="s">
        <v>87</v>
      </c>
      <c r="B95" s="4" t="s">
        <v>6</v>
      </c>
      <c r="C95" s="4" t="s">
        <v>6</v>
      </c>
      <c r="D95" s="4" t="s">
        <v>6</v>
      </c>
      <c r="E95" s="4" t="s">
        <v>6</v>
      </c>
      <c r="F95" s="30" t="s">
        <v>177</v>
      </c>
      <c r="G95" s="30" t="s">
        <v>177</v>
      </c>
    </row>
    <row r="96" spans="1:7" x14ac:dyDescent="0.25">
      <c r="A96" s="2" t="s">
        <v>88</v>
      </c>
      <c r="B96" s="4" t="s">
        <v>6</v>
      </c>
      <c r="C96" s="4" t="s">
        <v>6</v>
      </c>
      <c r="D96" s="4" t="s">
        <v>6</v>
      </c>
      <c r="E96" s="4" t="s">
        <v>6</v>
      </c>
      <c r="F96" s="30" t="s">
        <v>177</v>
      </c>
      <c r="G96" s="30" t="s">
        <v>177</v>
      </c>
    </row>
    <row r="97" spans="1:7" x14ac:dyDescent="0.25">
      <c r="A97" s="2" t="s">
        <v>89</v>
      </c>
      <c r="B97" s="4" t="s">
        <v>6</v>
      </c>
      <c r="C97" s="4" t="s">
        <v>6</v>
      </c>
      <c r="D97" s="4" t="s">
        <v>6</v>
      </c>
      <c r="E97" s="4" t="s">
        <v>6</v>
      </c>
      <c r="F97" s="30" t="s">
        <v>177</v>
      </c>
      <c r="G97" s="30" t="s">
        <v>177</v>
      </c>
    </row>
    <row r="98" spans="1:7" x14ac:dyDescent="0.25">
      <c r="A98" s="2" t="s">
        <v>90</v>
      </c>
      <c r="B98" s="4" t="s">
        <v>6</v>
      </c>
      <c r="C98" s="4" t="s">
        <v>6</v>
      </c>
      <c r="D98" s="4" t="s">
        <v>6</v>
      </c>
      <c r="E98" s="4" t="s">
        <v>6</v>
      </c>
      <c r="F98" s="30" t="s">
        <v>177</v>
      </c>
      <c r="G98" s="30" t="s">
        <v>177</v>
      </c>
    </row>
    <row r="99" spans="1:7" x14ac:dyDescent="0.25">
      <c r="A99" s="2" t="s">
        <v>91</v>
      </c>
      <c r="B99" s="4" t="s">
        <v>6</v>
      </c>
      <c r="C99" s="4" t="s">
        <v>6</v>
      </c>
      <c r="D99" s="4" t="s">
        <v>6</v>
      </c>
      <c r="E99" s="4" t="s">
        <v>6</v>
      </c>
      <c r="F99" s="30" t="s">
        <v>177</v>
      </c>
      <c r="G99" s="30" t="s">
        <v>177</v>
      </c>
    </row>
    <row r="100" spans="1:7" x14ac:dyDescent="0.25">
      <c r="A100" s="2" t="s">
        <v>92</v>
      </c>
      <c r="B100" s="4" t="s">
        <v>6</v>
      </c>
      <c r="C100" s="4" t="s">
        <v>6</v>
      </c>
      <c r="D100" s="4" t="s">
        <v>6</v>
      </c>
      <c r="E100" s="4" t="s">
        <v>6</v>
      </c>
      <c r="F100" s="30" t="s">
        <v>177</v>
      </c>
      <c r="G100" s="30" t="s">
        <v>177</v>
      </c>
    </row>
    <row r="101" spans="1:7" x14ac:dyDescent="0.25">
      <c r="A101" s="15" t="s">
        <v>93</v>
      </c>
      <c r="B101" s="21" t="s">
        <v>6</v>
      </c>
      <c r="C101" s="21" t="s">
        <v>6</v>
      </c>
      <c r="D101" s="21" t="s">
        <v>6</v>
      </c>
      <c r="E101" s="21" t="s">
        <v>6</v>
      </c>
      <c r="F101" s="31" t="s">
        <v>177</v>
      </c>
      <c r="G101" s="31" t="s">
        <v>177</v>
      </c>
    </row>
    <row r="102" spans="1:7" x14ac:dyDescent="0.25">
      <c r="A102" s="2" t="s">
        <v>6</v>
      </c>
      <c r="B102" s="10">
        <f t="shared" ref="B102:G102" si="19">COUNTIF(B94:B101,"pass")</f>
        <v>8</v>
      </c>
      <c r="C102" s="10">
        <f t="shared" si="19"/>
        <v>8</v>
      </c>
      <c r="D102" s="10">
        <f t="shared" si="19"/>
        <v>8</v>
      </c>
      <c r="E102" s="10">
        <f t="shared" si="19"/>
        <v>8</v>
      </c>
      <c r="F102" s="10">
        <f t="shared" si="19"/>
        <v>0</v>
      </c>
      <c r="G102" s="10">
        <f t="shared" si="19"/>
        <v>0</v>
      </c>
    </row>
    <row r="103" spans="1:7" x14ac:dyDescent="0.25">
      <c r="A103" s="2" t="s">
        <v>143</v>
      </c>
      <c r="B103" s="5">
        <f t="shared" ref="B103:G103" si="20">COUNTIF(B94:B101,"Ok")</f>
        <v>0</v>
      </c>
      <c r="C103" s="5">
        <f t="shared" si="20"/>
        <v>0</v>
      </c>
      <c r="D103" s="5">
        <f t="shared" si="20"/>
        <v>0</v>
      </c>
      <c r="E103" s="5">
        <f t="shared" si="20"/>
        <v>0</v>
      </c>
      <c r="F103" s="5">
        <f t="shared" si="20"/>
        <v>0</v>
      </c>
      <c r="G103" s="5">
        <f t="shared" si="20"/>
        <v>0</v>
      </c>
    </row>
    <row r="104" spans="1:7" x14ac:dyDescent="0.25">
      <c r="A104" s="2" t="s">
        <v>140</v>
      </c>
      <c r="B104" s="11">
        <f t="shared" ref="B104:G104" si="21">COUNTIF(B125:B195,"workaround")</f>
        <v>1</v>
      </c>
      <c r="C104" s="11">
        <f t="shared" si="21"/>
        <v>1</v>
      </c>
      <c r="D104" s="11">
        <f t="shared" si="21"/>
        <v>1</v>
      </c>
      <c r="E104" s="11">
        <f t="shared" si="21"/>
        <v>1</v>
      </c>
      <c r="F104" s="11">
        <f t="shared" si="21"/>
        <v>1</v>
      </c>
      <c r="G104" s="11">
        <f t="shared" si="21"/>
        <v>1</v>
      </c>
    </row>
    <row r="105" spans="1:7" x14ac:dyDescent="0.25">
      <c r="A105" s="2" t="s">
        <v>7</v>
      </c>
      <c r="B105" s="12">
        <f t="shared" ref="B105:G105" si="22">COUNTIF(B94:B101,"Fail")</f>
        <v>0</v>
      </c>
      <c r="C105" s="12">
        <f t="shared" si="22"/>
        <v>0</v>
      </c>
      <c r="D105" s="12">
        <f t="shared" si="22"/>
        <v>0</v>
      </c>
      <c r="E105" s="12">
        <f t="shared" si="22"/>
        <v>0</v>
      </c>
      <c r="F105" s="12">
        <f t="shared" si="22"/>
        <v>0</v>
      </c>
      <c r="G105" s="12">
        <f t="shared" si="22"/>
        <v>0</v>
      </c>
    </row>
    <row r="106" spans="1:7" x14ac:dyDescent="0.25">
      <c r="A106" s="2" t="s">
        <v>145</v>
      </c>
      <c r="B106" s="2">
        <f t="shared" ref="B106:G106" si="23">COUNT(B94:B101,"Untested")</f>
        <v>0</v>
      </c>
      <c r="C106" s="2">
        <f t="shared" si="23"/>
        <v>0</v>
      </c>
      <c r="D106" s="2">
        <f t="shared" si="23"/>
        <v>0</v>
      </c>
      <c r="E106" s="2">
        <f t="shared" si="23"/>
        <v>0</v>
      </c>
      <c r="F106" s="2">
        <f t="shared" si="23"/>
        <v>0</v>
      </c>
      <c r="G106" s="2">
        <f t="shared" si="23"/>
        <v>0</v>
      </c>
    </row>
    <row r="107" spans="1:7" x14ac:dyDescent="0.25">
      <c r="A107" s="2" t="s">
        <v>139</v>
      </c>
      <c r="B107" s="2">
        <f t="shared" ref="B107:G107" si="24">B102+B105+B104+B106+B103</f>
        <v>9</v>
      </c>
      <c r="C107" s="2">
        <f t="shared" si="24"/>
        <v>9</v>
      </c>
      <c r="D107" s="2">
        <f t="shared" si="24"/>
        <v>9</v>
      </c>
      <c r="E107" s="2">
        <f t="shared" si="24"/>
        <v>9</v>
      </c>
      <c r="F107" s="2">
        <f t="shared" si="24"/>
        <v>1</v>
      </c>
      <c r="G107" s="2">
        <f t="shared" si="24"/>
        <v>1</v>
      </c>
    </row>
    <row r="108" spans="1:7" ht="15.75" thickBot="1" x14ac:dyDescent="0.3">
      <c r="A108" s="18" t="s">
        <v>8</v>
      </c>
      <c r="B108" s="6">
        <f t="shared" ref="B108:G108" si="25">IF(B$107=0, 0, (B$102+B$103)/B$107)</f>
        <v>0.88888888888888884</v>
      </c>
      <c r="C108" s="6">
        <f t="shared" si="25"/>
        <v>0.88888888888888884</v>
      </c>
      <c r="D108" s="6">
        <f t="shared" si="25"/>
        <v>0.88888888888888884</v>
      </c>
      <c r="E108" s="6">
        <f t="shared" si="25"/>
        <v>0.88888888888888884</v>
      </c>
      <c r="F108" s="6">
        <f t="shared" si="25"/>
        <v>0</v>
      </c>
      <c r="G108" s="6">
        <f t="shared" si="25"/>
        <v>0</v>
      </c>
    </row>
    <row r="109" spans="1:7" ht="15.75" thickBot="1" x14ac:dyDescent="0.3">
      <c r="A109" s="13"/>
      <c r="B109" s="16"/>
      <c r="C109" s="16"/>
      <c r="D109" s="16"/>
      <c r="E109" s="16"/>
      <c r="F109" s="16"/>
      <c r="G109" s="16"/>
    </row>
    <row r="110" spans="1:7" x14ac:dyDescent="0.25">
      <c r="A110" s="15" t="s">
        <v>64</v>
      </c>
      <c r="B110" s="15"/>
      <c r="C110" s="15"/>
      <c r="D110" s="15"/>
      <c r="E110" s="15"/>
      <c r="F110" s="15"/>
      <c r="G110" s="15"/>
    </row>
    <row r="111" spans="1:7" x14ac:dyDescent="0.25">
      <c r="A111" s="2" t="s">
        <v>65</v>
      </c>
      <c r="B111" s="4" t="s">
        <v>6</v>
      </c>
      <c r="C111" s="4" t="s">
        <v>6</v>
      </c>
      <c r="D111" s="4" t="s">
        <v>6</v>
      </c>
      <c r="E111" s="4" t="s">
        <v>6</v>
      </c>
      <c r="F111" s="4" t="s">
        <v>6</v>
      </c>
      <c r="G111" s="4" t="s">
        <v>6</v>
      </c>
    </row>
    <row r="112" spans="1:7" x14ac:dyDescent="0.25">
      <c r="A112" s="2" t="s">
        <v>67</v>
      </c>
      <c r="B112" s="4" t="s">
        <v>6</v>
      </c>
      <c r="C112" s="4" t="s">
        <v>6</v>
      </c>
      <c r="D112" s="4" t="s">
        <v>6</v>
      </c>
      <c r="E112" s="4" t="s">
        <v>6</v>
      </c>
      <c r="F112" s="8" t="s">
        <v>7</v>
      </c>
      <c r="G112" s="4" t="s">
        <v>6</v>
      </c>
    </row>
    <row r="113" spans="1:7" x14ac:dyDescent="0.25">
      <c r="A113" s="2" t="s">
        <v>68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69</v>
      </c>
      <c r="B114" s="4" t="s">
        <v>6</v>
      </c>
      <c r="C114" s="4" t="s">
        <v>6</v>
      </c>
      <c r="D114" s="4" t="s">
        <v>6</v>
      </c>
      <c r="E114" s="4" t="s">
        <v>6</v>
      </c>
      <c r="F114" s="4" t="s">
        <v>6</v>
      </c>
      <c r="G114" s="4" t="s">
        <v>6</v>
      </c>
    </row>
    <row r="115" spans="1:7" x14ac:dyDescent="0.25">
      <c r="A115" s="2" t="s">
        <v>70</v>
      </c>
      <c r="B115" s="4" t="s">
        <v>6</v>
      </c>
      <c r="C115" s="4" t="s">
        <v>6</v>
      </c>
      <c r="D115" s="4" t="s">
        <v>6</v>
      </c>
      <c r="E115" s="4" t="s">
        <v>6</v>
      </c>
      <c r="F115" s="8" t="s">
        <v>7</v>
      </c>
      <c r="G115" s="4" t="s">
        <v>6</v>
      </c>
    </row>
    <row r="116" spans="1:7" x14ac:dyDescent="0.25">
      <c r="A116" s="2" t="s">
        <v>71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72</v>
      </c>
      <c r="B117" s="4" t="s">
        <v>6</v>
      </c>
      <c r="C117" s="4" t="s">
        <v>6</v>
      </c>
      <c r="D117" s="4" t="s">
        <v>6</v>
      </c>
      <c r="E117" s="4" t="s">
        <v>6</v>
      </c>
      <c r="F117" s="4" t="s">
        <v>6</v>
      </c>
      <c r="G117" s="4" t="s">
        <v>6</v>
      </c>
    </row>
    <row r="118" spans="1:7" x14ac:dyDescent="0.25">
      <c r="A118" s="2" t="s">
        <v>73</v>
      </c>
      <c r="B118" s="4" t="s">
        <v>6</v>
      </c>
      <c r="C118" s="4" t="s">
        <v>6</v>
      </c>
      <c r="D118" s="4" t="s">
        <v>6</v>
      </c>
      <c r="E118" s="4" t="s">
        <v>6</v>
      </c>
      <c r="F118" s="8" t="s">
        <v>7</v>
      </c>
      <c r="G118" s="8" t="s">
        <v>7</v>
      </c>
    </row>
    <row r="119" spans="1:7" x14ac:dyDescent="0.25">
      <c r="A119" s="2" t="s">
        <v>74</v>
      </c>
      <c r="B119" s="4" t="s">
        <v>6</v>
      </c>
      <c r="C119" s="4" t="s">
        <v>6</v>
      </c>
      <c r="D119" s="4" t="s">
        <v>6</v>
      </c>
      <c r="E119" s="4" t="s">
        <v>6</v>
      </c>
      <c r="F119" s="4" t="s">
        <v>6</v>
      </c>
      <c r="G119" s="4" t="s">
        <v>6</v>
      </c>
    </row>
    <row r="120" spans="1:7" x14ac:dyDescent="0.25">
      <c r="A120" s="2" t="s">
        <v>75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76</v>
      </c>
      <c r="B121" s="4" t="s">
        <v>6</v>
      </c>
      <c r="C121" s="4" t="s">
        <v>6</v>
      </c>
      <c r="D121" s="8" t="s">
        <v>7</v>
      </c>
      <c r="E121" s="8" t="s">
        <v>7</v>
      </c>
      <c r="F121" s="4" t="s">
        <v>6</v>
      </c>
      <c r="G121" s="4" t="s">
        <v>6</v>
      </c>
    </row>
    <row r="122" spans="1:7" x14ac:dyDescent="0.25">
      <c r="A122" s="2" t="s">
        <v>77</v>
      </c>
      <c r="B122" s="4" t="s">
        <v>6</v>
      </c>
      <c r="C122" s="4" t="s">
        <v>6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x14ac:dyDescent="0.25">
      <c r="A123" s="2" t="s">
        <v>78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79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80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81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82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83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15" t="s">
        <v>84</v>
      </c>
      <c r="B129" s="22" t="s">
        <v>140</v>
      </c>
      <c r="C129" s="22" t="s">
        <v>140</v>
      </c>
      <c r="D129" s="22" t="s">
        <v>140</v>
      </c>
      <c r="E129" s="22" t="s">
        <v>140</v>
      </c>
      <c r="F129" s="21" t="s">
        <v>6</v>
      </c>
      <c r="G129" s="21" t="s">
        <v>6</v>
      </c>
    </row>
    <row r="130" spans="1:7" x14ac:dyDescent="0.25">
      <c r="A130" s="2" t="s">
        <v>6</v>
      </c>
      <c r="B130" s="10">
        <f t="shared" ref="B130:G130" si="26">COUNTIF(B111:B129,"pass")</f>
        <v>18</v>
      </c>
      <c r="C130" s="10">
        <f t="shared" si="26"/>
        <v>18</v>
      </c>
      <c r="D130" s="10">
        <f t="shared" si="26"/>
        <v>17</v>
      </c>
      <c r="E130" s="10">
        <f t="shared" si="26"/>
        <v>17</v>
      </c>
      <c r="F130" s="10">
        <f t="shared" si="26"/>
        <v>14</v>
      </c>
      <c r="G130" s="10">
        <f t="shared" si="26"/>
        <v>18</v>
      </c>
    </row>
    <row r="131" spans="1:7" x14ac:dyDescent="0.25">
      <c r="A131" s="2" t="s">
        <v>143</v>
      </c>
      <c r="B131" s="5">
        <f t="shared" ref="B131:G131" si="27">COUNTIF(B111:B129,"Ok")</f>
        <v>0</v>
      </c>
      <c r="C131" s="5">
        <f t="shared" si="27"/>
        <v>0</v>
      </c>
      <c r="D131" s="5">
        <f t="shared" si="27"/>
        <v>0</v>
      </c>
      <c r="E131" s="5">
        <f t="shared" si="27"/>
        <v>0</v>
      </c>
      <c r="F131" s="5">
        <f t="shared" si="27"/>
        <v>0</v>
      </c>
      <c r="G131" s="5">
        <f t="shared" si="27"/>
        <v>0</v>
      </c>
    </row>
    <row r="132" spans="1:7" x14ac:dyDescent="0.25">
      <c r="A132" s="2" t="s">
        <v>140</v>
      </c>
      <c r="B132" s="11">
        <f t="shared" ref="B132:G132" si="28">COUNTIF(B111:B129,"workaround")</f>
        <v>1</v>
      </c>
      <c r="C132" s="11">
        <f t="shared" si="28"/>
        <v>1</v>
      </c>
      <c r="D132" s="11">
        <f t="shared" si="28"/>
        <v>1</v>
      </c>
      <c r="E132" s="11">
        <f t="shared" si="28"/>
        <v>1</v>
      </c>
      <c r="F132" s="11">
        <f t="shared" si="28"/>
        <v>0</v>
      </c>
      <c r="G132" s="11">
        <f t="shared" si="28"/>
        <v>0</v>
      </c>
    </row>
    <row r="133" spans="1:7" x14ac:dyDescent="0.25">
      <c r="A133" s="2" t="s">
        <v>7</v>
      </c>
      <c r="B133" s="12">
        <f t="shared" ref="B133:G133" si="29">COUNTIF(B111:B129,"Fail")</f>
        <v>0</v>
      </c>
      <c r="C133" s="12">
        <f t="shared" si="29"/>
        <v>0</v>
      </c>
      <c r="D133" s="12">
        <f t="shared" si="29"/>
        <v>1</v>
      </c>
      <c r="E133" s="12">
        <f t="shared" si="29"/>
        <v>1</v>
      </c>
      <c r="F133" s="12">
        <f t="shared" si="29"/>
        <v>5</v>
      </c>
      <c r="G133" s="12">
        <f t="shared" si="29"/>
        <v>1</v>
      </c>
    </row>
    <row r="134" spans="1:7" x14ac:dyDescent="0.25">
      <c r="A134" s="2" t="s">
        <v>145</v>
      </c>
      <c r="B134" s="2">
        <f t="shared" ref="B134:G134" si="30">COUNT(B111:B129,"Untested")</f>
        <v>0</v>
      </c>
      <c r="C134" s="2">
        <f t="shared" si="30"/>
        <v>0</v>
      </c>
      <c r="D134" s="2">
        <f t="shared" si="30"/>
        <v>0</v>
      </c>
      <c r="E134" s="2">
        <f t="shared" si="30"/>
        <v>0</v>
      </c>
      <c r="F134" s="2">
        <f t="shared" si="30"/>
        <v>0</v>
      </c>
      <c r="G134" s="2">
        <f t="shared" si="30"/>
        <v>0</v>
      </c>
    </row>
    <row r="135" spans="1:7" x14ac:dyDescent="0.25">
      <c r="A135" s="2" t="s">
        <v>139</v>
      </c>
      <c r="B135" s="2">
        <f t="shared" ref="B135:G135" si="31">B130+B133+B132+B134+B131</f>
        <v>19</v>
      </c>
      <c r="C135" s="2">
        <f t="shared" si="31"/>
        <v>19</v>
      </c>
      <c r="D135" s="2">
        <f t="shared" si="31"/>
        <v>19</v>
      </c>
      <c r="E135" s="2">
        <f t="shared" si="31"/>
        <v>19</v>
      </c>
      <c r="F135" s="2">
        <f t="shared" si="31"/>
        <v>19</v>
      </c>
      <c r="G135" s="2">
        <f t="shared" si="31"/>
        <v>19</v>
      </c>
    </row>
    <row r="136" spans="1:7" ht="15.75" thickBot="1" x14ac:dyDescent="0.3">
      <c r="A136" s="18" t="s">
        <v>8</v>
      </c>
      <c r="B136" s="6">
        <f t="shared" ref="B136:G136" si="32">IF(B$135=0, 0, (B$130+B$131)/B$135)</f>
        <v>0.94736842105263153</v>
      </c>
      <c r="C136" s="6">
        <f t="shared" si="32"/>
        <v>0.94736842105263153</v>
      </c>
      <c r="D136" s="6">
        <f t="shared" si="32"/>
        <v>0.89473684210526316</v>
      </c>
      <c r="E136" s="6">
        <f t="shared" si="32"/>
        <v>0.89473684210526316</v>
      </c>
      <c r="F136" s="6">
        <f t="shared" si="32"/>
        <v>0.73684210526315785</v>
      </c>
      <c r="G136" s="6">
        <f t="shared" si="32"/>
        <v>0.94736842105263153</v>
      </c>
    </row>
    <row r="137" spans="1:7" ht="15.75" thickBot="1" x14ac:dyDescent="0.3">
      <c r="A137" s="14"/>
      <c r="B137" s="14"/>
      <c r="C137" s="14"/>
      <c r="D137" s="14"/>
      <c r="E137" s="14"/>
      <c r="F137" s="14"/>
      <c r="G137" s="14"/>
    </row>
    <row r="138" spans="1:7" x14ac:dyDescent="0.25">
      <c r="A138" s="15" t="s">
        <v>12</v>
      </c>
      <c r="B138" s="15"/>
      <c r="C138" s="15"/>
      <c r="D138" s="15"/>
      <c r="E138" s="15"/>
      <c r="F138" s="15"/>
      <c r="G138" s="15"/>
    </row>
    <row r="139" spans="1:7" x14ac:dyDescent="0.25">
      <c r="A139" s="2" t="s">
        <v>14</v>
      </c>
      <c r="B139" s="4" t="s">
        <v>6</v>
      </c>
      <c r="C139" s="4" t="s">
        <v>6</v>
      </c>
      <c r="D139" s="4" t="s">
        <v>6</v>
      </c>
      <c r="E139" s="4" t="s">
        <v>6</v>
      </c>
      <c r="F139" s="4" t="s">
        <v>6</v>
      </c>
      <c r="G139" s="4" t="s">
        <v>6</v>
      </c>
    </row>
    <row r="140" spans="1:7" x14ac:dyDescent="0.25">
      <c r="A140" s="2" t="s">
        <v>15</v>
      </c>
      <c r="B140" s="4" t="s">
        <v>6</v>
      </c>
      <c r="C140" s="4" t="s">
        <v>6</v>
      </c>
      <c r="D140" s="4" t="s">
        <v>6</v>
      </c>
      <c r="E140" s="4" t="s">
        <v>6</v>
      </c>
      <c r="F140" s="8" t="s">
        <v>7</v>
      </c>
      <c r="G140" s="8" t="s">
        <v>7</v>
      </c>
    </row>
    <row r="141" spans="1:7" x14ac:dyDescent="0.25">
      <c r="A141" s="2" t="s">
        <v>16</v>
      </c>
      <c r="B141" s="4" t="s">
        <v>6</v>
      </c>
      <c r="C141" s="4" t="s">
        <v>6</v>
      </c>
      <c r="D141" s="4" t="s">
        <v>6</v>
      </c>
      <c r="E141" s="4" t="s">
        <v>6</v>
      </c>
      <c r="F141" s="4" t="s">
        <v>6</v>
      </c>
      <c r="G141" s="4" t="s">
        <v>6</v>
      </c>
    </row>
    <row r="142" spans="1:7" x14ac:dyDescent="0.25">
      <c r="A142" s="2" t="s">
        <v>17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18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19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20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21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22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23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24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25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26</v>
      </c>
      <c r="B151" s="4" t="s">
        <v>6</v>
      </c>
      <c r="C151" s="4" t="s">
        <v>6</v>
      </c>
      <c r="D151" s="4" t="s">
        <v>6</v>
      </c>
      <c r="E151" s="4" t="s">
        <v>6</v>
      </c>
      <c r="F151" s="8" t="s">
        <v>7</v>
      </c>
      <c r="G151" s="4" t="s">
        <v>6</v>
      </c>
    </row>
    <row r="152" spans="1:7" x14ac:dyDescent="0.25">
      <c r="A152" s="2" t="s">
        <v>27</v>
      </c>
      <c r="B152" s="4" t="s">
        <v>6</v>
      </c>
      <c r="C152" s="4" t="s">
        <v>6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x14ac:dyDescent="0.25">
      <c r="A153" s="2" t="s">
        <v>28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29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31</v>
      </c>
      <c r="B155" s="4" t="s">
        <v>6</v>
      </c>
      <c r="C155" s="4" t="s">
        <v>6</v>
      </c>
      <c r="D155" s="4" t="s">
        <v>6</v>
      </c>
      <c r="E155" s="4" t="s">
        <v>6</v>
      </c>
      <c r="F155" s="8" t="s">
        <v>7</v>
      </c>
      <c r="G155" s="4" t="s">
        <v>6</v>
      </c>
    </row>
    <row r="156" spans="1:7" x14ac:dyDescent="0.25">
      <c r="A156" s="2" t="s">
        <v>32</v>
      </c>
      <c r="B156" s="4" t="s">
        <v>6</v>
      </c>
      <c r="C156" s="4" t="s">
        <v>6</v>
      </c>
      <c r="D156" s="4" t="s">
        <v>6</v>
      </c>
      <c r="E156" s="4" t="s">
        <v>6</v>
      </c>
      <c r="F156" s="4" t="s">
        <v>6</v>
      </c>
      <c r="G156" s="4" t="s">
        <v>6</v>
      </c>
    </row>
    <row r="157" spans="1:7" x14ac:dyDescent="0.25">
      <c r="A157" s="2" t="s">
        <v>33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34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35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36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37</v>
      </c>
      <c r="B161" s="5" t="s">
        <v>144</v>
      </c>
      <c r="C161" s="5" t="s">
        <v>144</v>
      </c>
      <c r="D161" s="4" t="s">
        <v>6</v>
      </c>
      <c r="E161" s="4" t="s">
        <v>6</v>
      </c>
      <c r="F161" s="8" t="s">
        <v>7</v>
      </c>
      <c r="G161" s="4" t="s">
        <v>6</v>
      </c>
    </row>
    <row r="162" spans="1:7" x14ac:dyDescent="0.25">
      <c r="A162" s="2" t="s">
        <v>38</v>
      </c>
      <c r="B162" s="4" t="s">
        <v>6</v>
      </c>
      <c r="C162" s="4" t="s">
        <v>6</v>
      </c>
      <c r="D162" s="4" t="s">
        <v>6</v>
      </c>
      <c r="E162" s="4" t="s">
        <v>6</v>
      </c>
      <c r="F162" s="4" t="s">
        <v>6</v>
      </c>
      <c r="G162" s="4" t="s">
        <v>6</v>
      </c>
    </row>
    <row r="163" spans="1:7" x14ac:dyDescent="0.25">
      <c r="A163" s="2" t="s">
        <v>39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40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41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42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43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44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45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46</v>
      </c>
      <c r="B170" s="4" t="s">
        <v>6</v>
      </c>
      <c r="C170" s="4" t="s">
        <v>6</v>
      </c>
      <c r="D170" s="4" t="s">
        <v>6</v>
      </c>
      <c r="E170" s="4" t="s">
        <v>6</v>
      </c>
      <c r="F170" s="8" t="s">
        <v>7</v>
      </c>
      <c r="G170" s="8" t="s">
        <v>7</v>
      </c>
    </row>
    <row r="171" spans="1:7" x14ac:dyDescent="0.25">
      <c r="A171" s="2" t="s">
        <v>47</v>
      </c>
      <c r="B171" s="4" t="s">
        <v>6</v>
      </c>
      <c r="C171" s="4" t="s">
        <v>6</v>
      </c>
      <c r="D171" s="4" t="s">
        <v>6</v>
      </c>
      <c r="E171" s="4" t="s">
        <v>6</v>
      </c>
      <c r="F171" s="4" t="s">
        <v>6</v>
      </c>
      <c r="G171" s="4" t="s">
        <v>6</v>
      </c>
    </row>
    <row r="172" spans="1:7" x14ac:dyDescent="0.25">
      <c r="A172" s="2" t="s">
        <v>48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49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50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51</v>
      </c>
      <c r="B175" s="4" t="s">
        <v>6</v>
      </c>
      <c r="C175" s="4" t="s">
        <v>6</v>
      </c>
      <c r="D175" s="4" t="s">
        <v>6</v>
      </c>
      <c r="E175" s="4" t="s">
        <v>6</v>
      </c>
      <c r="F175" s="7" t="s">
        <v>140</v>
      </c>
      <c r="G175" s="7" t="s">
        <v>140</v>
      </c>
    </row>
    <row r="176" spans="1:7" x14ac:dyDescent="0.25">
      <c r="A176" s="2" t="s">
        <v>52</v>
      </c>
      <c r="B176" s="4" t="s">
        <v>6</v>
      </c>
      <c r="C176" s="4" t="s">
        <v>6</v>
      </c>
      <c r="D176" s="4" t="s">
        <v>6</v>
      </c>
      <c r="E176" s="4" t="s">
        <v>6</v>
      </c>
      <c r="F176" s="4" t="s">
        <v>6</v>
      </c>
      <c r="G176" s="4" t="s">
        <v>6</v>
      </c>
    </row>
    <row r="177" spans="1:7" x14ac:dyDescent="0.25">
      <c r="A177" s="2" t="s">
        <v>53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54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55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56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57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187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COUNTIF(B139:B188,"pass")</f>
        <v>49</v>
      </c>
      <c r="C189" s="10">
        <f t="shared" si="33"/>
        <v>49</v>
      </c>
      <c r="D189" s="10">
        <f t="shared" si="33"/>
        <v>50</v>
      </c>
      <c r="E189" s="10">
        <f t="shared" si="33"/>
        <v>50</v>
      </c>
      <c r="F189" s="10">
        <f t="shared" si="33"/>
        <v>43</v>
      </c>
      <c r="G189" s="10">
        <f t="shared" si="33"/>
        <v>46</v>
      </c>
    </row>
    <row r="190" spans="1:7" x14ac:dyDescent="0.25">
      <c r="A190" s="2" t="s">
        <v>143</v>
      </c>
      <c r="B190" s="5">
        <f t="shared" ref="B190:G190" si="34">COUNTIF(B139:B188,"Ok")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COUNTIF(B139:B188,"workaround")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COUNTIF(B139:B188,"Fail")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COUNT(B139:B188,"Untested")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50</v>
      </c>
      <c r="C194" s="2">
        <f t="shared" si="38"/>
        <v>50</v>
      </c>
      <c r="D194" s="2">
        <f t="shared" si="38"/>
        <v>50</v>
      </c>
      <c r="E194" s="2">
        <f t="shared" si="38"/>
        <v>50</v>
      </c>
      <c r="F194" s="2">
        <f t="shared" si="38"/>
        <v>50</v>
      </c>
      <c r="G194" s="2">
        <f t="shared" si="38"/>
        <v>50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0.86</v>
      </c>
      <c r="G195" s="6">
        <f t="shared" si="39"/>
        <v>0.92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5" t="s">
        <v>178</v>
      </c>
      <c r="B197" s="15"/>
      <c r="C197" s="15"/>
      <c r="D197" s="15"/>
      <c r="E197" s="15"/>
      <c r="F197" s="15"/>
      <c r="G197" s="15"/>
    </row>
    <row r="198" spans="1:7" x14ac:dyDescent="0.25">
      <c r="A198" s="23" t="s">
        <v>179</v>
      </c>
      <c r="B198" s="2"/>
      <c r="C198" s="4" t="s">
        <v>6</v>
      </c>
      <c r="D198" s="2"/>
      <c r="E198" s="4" t="s">
        <v>6</v>
      </c>
      <c r="F198" s="2"/>
      <c r="G198" s="4" t="s">
        <v>6</v>
      </c>
    </row>
    <row r="199" spans="1:7" x14ac:dyDescent="0.25">
      <c r="A199" s="23" t="s">
        <v>180</v>
      </c>
      <c r="B199" s="2"/>
      <c r="C199" s="4" t="s">
        <v>6</v>
      </c>
      <c r="D199" s="2"/>
      <c r="E199" s="4" t="s">
        <v>6</v>
      </c>
      <c r="F199" s="2"/>
      <c r="G199" s="4" t="s">
        <v>6</v>
      </c>
    </row>
    <row r="200" spans="1:7" x14ac:dyDescent="0.25">
      <c r="A200" s="23" t="s">
        <v>181</v>
      </c>
      <c r="B200" s="2"/>
      <c r="C200" s="4" t="s">
        <v>6</v>
      </c>
      <c r="D200" s="2"/>
      <c r="E200" s="4" t="s">
        <v>6</v>
      </c>
      <c r="F200" s="2"/>
      <c r="G200" s="4" t="s">
        <v>6</v>
      </c>
    </row>
    <row r="201" spans="1:7" x14ac:dyDescent="0.25">
      <c r="A201" s="23" t="s">
        <v>182</v>
      </c>
      <c r="B201" s="2"/>
      <c r="C201" s="4" t="s">
        <v>6</v>
      </c>
      <c r="D201" s="2"/>
      <c r="E201" s="4" t="s">
        <v>6</v>
      </c>
      <c r="F201" s="2"/>
      <c r="G201" s="4" t="s">
        <v>6</v>
      </c>
    </row>
    <row r="202" spans="1:7" x14ac:dyDescent="0.25">
      <c r="A202" s="23" t="s">
        <v>183</v>
      </c>
      <c r="B202" s="2"/>
      <c r="C202" s="4" t="s">
        <v>6</v>
      </c>
      <c r="D202" s="2"/>
      <c r="E202" s="8" t="s">
        <v>7</v>
      </c>
      <c r="F202" s="2"/>
      <c r="G202" s="4" t="s">
        <v>6</v>
      </c>
    </row>
    <row r="203" spans="1:7" x14ac:dyDescent="0.25">
      <c r="A203" s="23" t="s">
        <v>184</v>
      </c>
      <c r="B203" s="2"/>
      <c r="C203" s="4" t="s">
        <v>6</v>
      </c>
      <c r="D203" s="2"/>
      <c r="E203" s="8" t="s">
        <v>7</v>
      </c>
      <c r="F203" s="2"/>
      <c r="G203" s="8" t="s">
        <v>7</v>
      </c>
    </row>
    <row r="204" spans="1:7" x14ac:dyDescent="0.25">
      <c r="A204" s="23" t="s">
        <v>185</v>
      </c>
      <c r="B204" s="2"/>
      <c r="C204" s="4" t="s">
        <v>6</v>
      </c>
      <c r="D204" s="2"/>
      <c r="E204" s="4" t="s">
        <v>6</v>
      </c>
      <c r="F204" s="2"/>
      <c r="G204" s="4" t="s">
        <v>6</v>
      </c>
    </row>
    <row r="205" spans="1:7" x14ac:dyDescent="0.25">
      <c r="A205" s="19" t="s">
        <v>186</v>
      </c>
      <c r="B205" s="15"/>
      <c r="C205" s="21" t="s">
        <v>6</v>
      </c>
      <c r="D205" s="15"/>
      <c r="E205" s="21" t="s">
        <v>6</v>
      </c>
      <c r="F205" s="15"/>
      <c r="G205" s="21" t="s">
        <v>6</v>
      </c>
    </row>
    <row r="206" spans="1:7" x14ac:dyDescent="0.25">
      <c r="A206" s="2" t="s">
        <v>6</v>
      </c>
      <c r="B206" s="10">
        <f t="shared" ref="B206:G206" si="40">COUNTIF(B$198:B$205,"pass")</f>
        <v>0</v>
      </c>
      <c r="C206" s="10">
        <f t="shared" si="40"/>
        <v>8</v>
      </c>
      <c r="D206" s="10">
        <f t="shared" si="40"/>
        <v>0</v>
      </c>
      <c r="E206" s="10">
        <f t="shared" si="40"/>
        <v>6</v>
      </c>
      <c r="F206" s="10">
        <f t="shared" si="40"/>
        <v>0</v>
      </c>
      <c r="G206" s="10">
        <f t="shared" si="40"/>
        <v>7</v>
      </c>
    </row>
    <row r="207" spans="1:7" x14ac:dyDescent="0.25">
      <c r="A207" s="2" t="s">
        <v>143</v>
      </c>
      <c r="B207" s="5">
        <f t="shared" ref="B207:G207" si="41">COUNTIF(B$198:B$205,"Ok")</f>
        <v>0</v>
      </c>
      <c r="C207" s="5">
        <f t="shared" si="41"/>
        <v>0</v>
      </c>
      <c r="D207" s="5">
        <f t="shared" si="41"/>
        <v>0</v>
      </c>
      <c r="E207" s="5">
        <f t="shared" si="41"/>
        <v>0</v>
      </c>
      <c r="F207" s="5">
        <f t="shared" si="41"/>
        <v>0</v>
      </c>
      <c r="G207" s="5">
        <f t="shared" si="41"/>
        <v>0</v>
      </c>
    </row>
    <row r="208" spans="1:7" x14ac:dyDescent="0.25">
      <c r="A208" s="2" t="s">
        <v>140</v>
      </c>
      <c r="B208" s="11">
        <f t="shared" ref="B208:G208" si="42">COUNTIF(B$198:B$205,"workaround")</f>
        <v>0</v>
      </c>
      <c r="C208" s="11">
        <f t="shared" si="42"/>
        <v>0</v>
      </c>
      <c r="D208" s="11">
        <f t="shared" si="42"/>
        <v>0</v>
      </c>
      <c r="E208" s="11">
        <f t="shared" si="42"/>
        <v>0</v>
      </c>
      <c r="F208" s="11">
        <f t="shared" si="42"/>
        <v>0</v>
      </c>
      <c r="G208" s="11">
        <f t="shared" si="42"/>
        <v>0</v>
      </c>
    </row>
    <row r="209" spans="1:7" x14ac:dyDescent="0.25">
      <c r="A209" s="2" t="s">
        <v>7</v>
      </c>
      <c r="B209" s="12">
        <f t="shared" ref="B209:G209" si="43">COUNTIF(B198:B205,"Fail")</f>
        <v>0</v>
      </c>
      <c r="C209" s="12">
        <f t="shared" si="43"/>
        <v>0</v>
      </c>
      <c r="D209" s="12">
        <f t="shared" si="43"/>
        <v>0</v>
      </c>
      <c r="E209" s="12">
        <f t="shared" si="43"/>
        <v>2</v>
      </c>
      <c r="F209" s="12">
        <f t="shared" si="43"/>
        <v>0</v>
      </c>
      <c r="G209" s="12">
        <f t="shared" si="43"/>
        <v>1</v>
      </c>
    </row>
    <row r="210" spans="1:7" x14ac:dyDescent="0.25">
      <c r="A210" s="2" t="s">
        <v>145</v>
      </c>
      <c r="B210" s="2">
        <f t="shared" ref="B210:G210" si="44">COUNT(B$198:B$205,"Untested")</f>
        <v>0</v>
      </c>
      <c r="C210" s="2">
        <f t="shared" si="44"/>
        <v>0</v>
      </c>
      <c r="D210" s="2">
        <f t="shared" si="44"/>
        <v>0</v>
      </c>
      <c r="E210" s="2">
        <f t="shared" si="44"/>
        <v>0</v>
      </c>
      <c r="F210" s="2">
        <f t="shared" si="44"/>
        <v>0</v>
      </c>
      <c r="G210" s="2">
        <f t="shared" si="44"/>
        <v>0</v>
      </c>
    </row>
    <row r="211" spans="1:7" x14ac:dyDescent="0.25">
      <c r="A211" s="2" t="s">
        <v>139</v>
      </c>
      <c r="B211" s="2">
        <f t="shared" ref="B211:G211" si="45">B$206+B$209+B$208+B$210+B$207</f>
        <v>0</v>
      </c>
      <c r="C211" s="2">
        <f t="shared" si="45"/>
        <v>8</v>
      </c>
      <c r="D211" s="2">
        <f t="shared" si="45"/>
        <v>0</v>
      </c>
      <c r="E211" s="2">
        <f t="shared" si="45"/>
        <v>8</v>
      </c>
      <c r="F211" s="2">
        <f t="shared" si="45"/>
        <v>0</v>
      </c>
      <c r="G211" s="2">
        <f t="shared" si="45"/>
        <v>8</v>
      </c>
    </row>
    <row r="212" spans="1:7" ht="15.75" thickBot="1" x14ac:dyDescent="0.3">
      <c r="A212" s="18" t="s">
        <v>8</v>
      </c>
      <c r="B212" s="6">
        <f t="shared" ref="B212:G212" si="46">IF(B$211=0, 0, (B$206+B$207)/B$211)</f>
        <v>0</v>
      </c>
      <c r="C212" s="6">
        <f t="shared" si="46"/>
        <v>1</v>
      </c>
      <c r="D212" s="6">
        <f t="shared" si="46"/>
        <v>0</v>
      </c>
      <c r="E212" s="6">
        <f t="shared" si="46"/>
        <v>0.75</v>
      </c>
      <c r="F212" s="6">
        <f t="shared" si="46"/>
        <v>0</v>
      </c>
      <c r="G212" s="6">
        <f t="shared" si="46"/>
        <v>0.875</v>
      </c>
    </row>
    <row r="213" spans="1:7" x14ac:dyDescent="0.25">
      <c r="A213" s="15"/>
      <c r="B213" s="15"/>
      <c r="C213" s="15"/>
      <c r="D213" s="15"/>
      <c r="E213" s="15"/>
      <c r="F213" s="15"/>
      <c r="G213" s="15"/>
    </row>
    <row r="214" spans="1:7" x14ac:dyDescent="0.25">
      <c r="A214" s="19" t="s">
        <v>146</v>
      </c>
      <c r="B214" s="15"/>
      <c r="C214" s="15"/>
      <c r="D214" s="15"/>
      <c r="E214" s="15"/>
      <c r="F214" s="15"/>
      <c r="G214" s="15"/>
    </row>
    <row r="215" spans="1:7" x14ac:dyDescent="0.25">
      <c r="A215" s="2" t="s">
        <v>30</v>
      </c>
      <c r="B215" s="4" t="s">
        <v>6</v>
      </c>
      <c r="C215" s="4" t="s">
        <v>6</v>
      </c>
      <c r="D215" s="4" t="s">
        <v>6</v>
      </c>
      <c r="E215" s="4" t="s">
        <v>6</v>
      </c>
      <c r="F215" s="2"/>
      <c r="G215" s="2"/>
    </row>
    <row r="216" spans="1:7" x14ac:dyDescent="0.25">
      <c r="A216" s="23" t="s">
        <v>156</v>
      </c>
      <c r="B216" s="4" t="s">
        <v>6</v>
      </c>
      <c r="C216" s="4" t="s">
        <v>6</v>
      </c>
      <c r="D216" s="2"/>
      <c r="E216" s="2"/>
      <c r="F216" s="2"/>
      <c r="G216" s="2"/>
    </row>
    <row r="217" spans="1:7" x14ac:dyDescent="0.25">
      <c r="A217" s="2" t="s">
        <v>95</v>
      </c>
      <c r="B217" s="2"/>
      <c r="C217" s="2"/>
      <c r="D217" s="4" t="s">
        <v>6</v>
      </c>
      <c r="E217" s="4" t="s">
        <v>6</v>
      </c>
      <c r="F217" s="2"/>
      <c r="G217" s="2"/>
    </row>
    <row r="218" spans="1:7" x14ac:dyDescent="0.25">
      <c r="A218" s="2" t="s">
        <v>96</v>
      </c>
      <c r="B218" s="2"/>
      <c r="C218" s="2"/>
      <c r="D218" s="4" t="s">
        <v>6</v>
      </c>
      <c r="E218" s="4" t="s">
        <v>6</v>
      </c>
      <c r="F218" s="2"/>
      <c r="G218" s="2"/>
    </row>
    <row r="219" spans="1:7" x14ac:dyDescent="0.25">
      <c r="A219" s="2" t="s">
        <v>104</v>
      </c>
      <c r="B219" s="2"/>
      <c r="C219" s="2"/>
      <c r="D219" s="4" t="s">
        <v>6</v>
      </c>
      <c r="E219" s="4" t="s">
        <v>6</v>
      </c>
      <c r="F219" s="2"/>
      <c r="G219" s="2"/>
    </row>
    <row r="220" spans="1:7" x14ac:dyDescent="0.25">
      <c r="A220" s="2" t="s">
        <v>105</v>
      </c>
      <c r="B220" s="4" t="s">
        <v>6</v>
      </c>
      <c r="C220" s="4" t="s">
        <v>6</v>
      </c>
      <c r="D220" s="2"/>
      <c r="E220" s="2"/>
      <c r="F220" s="2"/>
      <c r="G220" s="2"/>
    </row>
    <row r="221" spans="1:7" x14ac:dyDescent="0.25">
      <c r="A221" s="2" t="s">
        <v>106</v>
      </c>
      <c r="B221" s="2"/>
      <c r="C221" s="2"/>
      <c r="D221" s="4" t="s">
        <v>6</v>
      </c>
      <c r="E221" s="4" t="s">
        <v>6</v>
      </c>
      <c r="F221" s="2"/>
      <c r="G221" s="2"/>
    </row>
    <row r="222" spans="1:7" x14ac:dyDescent="0.25">
      <c r="A222" s="2" t="s">
        <v>107</v>
      </c>
      <c r="B222" s="4" t="s">
        <v>6</v>
      </c>
      <c r="C222" s="4" t="s">
        <v>6</v>
      </c>
      <c r="D222" s="4" t="s">
        <v>6</v>
      </c>
      <c r="E222" s="4" t="s">
        <v>6</v>
      </c>
      <c r="F222" s="2"/>
      <c r="G222" s="2"/>
    </row>
    <row r="223" spans="1:7" x14ac:dyDescent="0.25">
      <c r="A223" s="2" t="s">
        <v>114</v>
      </c>
      <c r="B223" s="4" t="s">
        <v>6</v>
      </c>
      <c r="C223" s="4" t="s">
        <v>6</v>
      </c>
      <c r="D223" s="2"/>
      <c r="E223" s="2"/>
      <c r="F223" s="2"/>
      <c r="G223" s="2"/>
    </row>
    <row r="224" spans="1:7" x14ac:dyDescent="0.25">
      <c r="A224" s="2" t="s">
        <v>117</v>
      </c>
      <c r="B224" s="2"/>
      <c r="C224" s="2"/>
      <c r="D224" s="4" t="s">
        <v>6</v>
      </c>
      <c r="E224" s="4" t="s">
        <v>6</v>
      </c>
      <c r="F224" s="2"/>
      <c r="G224" s="2"/>
    </row>
    <row r="225" spans="1:7" x14ac:dyDescent="0.25">
      <c r="A225" s="2" t="s">
        <v>119</v>
      </c>
      <c r="B225" s="4" t="s">
        <v>6</v>
      </c>
      <c r="C225" s="4" t="s">
        <v>6</v>
      </c>
      <c r="D225" s="2"/>
      <c r="E225" s="2"/>
      <c r="F225" s="2"/>
      <c r="G225" s="2"/>
    </row>
    <row r="226" spans="1:7" x14ac:dyDescent="0.25">
      <c r="A226" s="2" t="s">
        <v>125</v>
      </c>
      <c r="B226" s="2"/>
      <c r="C226" s="2"/>
      <c r="D226" s="4" t="s">
        <v>6</v>
      </c>
      <c r="E226" s="4" t="s">
        <v>6</v>
      </c>
      <c r="F226" s="2"/>
      <c r="G226" s="2"/>
    </row>
    <row r="227" spans="1:7" x14ac:dyDescent="0.25">
      <c r="A227" s="15" t="s">
        <v>131</v>
      </c>
      <c r="B227" s="21" t="s">
        <v>6</v>
      </c>
      <c r="C227" s="21" t="s">
        <v>6</v>
      </c>
      <c r="D227" s="15"/>
      <c r="E227" s="15"/>
      <c r="F227" s="15"/>
      <c r="G227" s="15"/>
    </row>
    <row r="228" spans="1:7" x14ac:dyDescent="0.25">
      <c r="A228" s="2" t="s">
        <v>6</v>
      </c>
      <c r="B228" s="10">
        <f t="shared" ref="B228:G228" si="47">COUNTIF(B215:B227,"pass")</f>
        <v>7</v>
      </c>
      <c r="C228" s="10">
        <f t="shared" si="47"/>
        <v>7</v>
      </c>
      <c r="D228" s="10">
        <f t="shared" si="47"/>
        <v>8</v>
      </c>
      <c r="E228" s="10">
        <f t="shared" si="47"/>
        <v>8</v>
      </c>
      <c r="F228" s="10">
        <f t="shared" si="47"/>
        <v>0</v>
      </c>
      <c r="G228" s="10">
        <f t="shared" si="47"/>
        <v>0</v>
      </c>
    </row>
    <row r="229" spans="1:7" x14ac:dyDescent="0.25">
      <c r="A229" s="2" t="s">
        <v>143</v>
      </c>
      <c r="B229" s="5">
        <f t="shared" ref="B229:G229" si="48">COUNTIF(B215:B227,"Ok")</f>
        <v>0</v>
      </c>
      <c r="C229" s="5">
        <f t="shared" si="48"/>
        <v>0</v>
      </c>
      <c r="D229" s="5">
        <f t="shared" si="48"/>
        <v>0</v>
      </c>
      <c r="E229" s="5">
        <f t="shared" si="48"/>
        <v>0</v>
      </c>
      <c r="F229" s="5">
        <f t="shared" si="48"/>
        <v>0</v>
      </c>
      <c r="G229" s="5">
        <f t="shared" si="48"/>
        <v>0</v>
      </c>
    </row>
    <row r="230" spans="1:7" x14ac:dyDescent="0.25">
      <c r="A230" s="2" t="s">
        <v>140</v>
      </c>
      <c r="B230" s="11">
        <f t="shared" ref="B230:G230" si="49">COUNTIF(B215:B227,"workaround")</f>
        <v>0</v>
      </c>
      <c r="C230" s="11">
        <f t="shared" si="49"/>
        <v>0</v>
      </c>
      <c r="D230" s="11">
        <f t="shared" si="49"/>
        <v>0</v>
      </c>
      <c r="E230" s="11">
        <f t="shared" si="49"/>
        <v>0</v>
      </c>
      <c r="F230" s="11">
        <f t="shared" si="49"/>
        <v>0</v>
      </c>
      <c r="G230" s="11">
        <f t="shared" si="49"/>
        <v>0</v>
      </c>
    </row>
    <row r="231" spans="1:7" x14ac:dyDescent="0.25">
      <c r="A231" s="2" t="s">
        <v>7</v>
      </c>
      <c r="B231" s="12">
        <f t="shared" ref="B231:G231" si="50">COUNTIF(B215:B227,"Fail")</f>
        <v>0</v>
      </c>
      <c r="C231" s="12">
        <f t="shared" si="50"/>
        <v>0</v>
      </c>
      <c r="D231" s="12">
        <f t="shared" si="50"/>
        <v>0</v>
      </c>
      <c r="E231" s="12">
        <f t="shared" si="50"/>
        <v>0</v>
      </c>
      <c r="F231" s="12">
        <f t="shared" si="50"/>
        <v>0</v>
      </c>
      <c r="G231" s="12">
        <f t="shared" si="50"/>
        <v>0</v>
      </c>
    </row>
    <row r="232" spans="1:7" x14ac:dyDescent="0.25">
      <c r="A232" s="2" t="s">
        <v>145</v>
      </c>
      <c r="B232" s="2">
        <f t="shared" ref="B232:G232" si="51">COUNT(B215:B227,"Untested")</f>
        <v>0</v>
      </c>
      <c r="C232" s="2">
        <f t="shared" si="51"/>
        <v>0</v>
      </c>
      <c r="D232" s="2">
        <f t="shared" si="51"/>
        <v>0</v>
      </c>
      <c r="E232" s="2">
        <f t="shared" si="51"/>
        <v>0</v>
      </c>
      <c r="F232" s="2">
        <f t="shared" si="51"/>
        <v>0</v>
      </c>
      <c r="G232" s="2">
        <f t="shared" si="51"/>
        <v>0</v>
      </c>
    </row>
    <row r="233" spans="1:7" x14ac:dyDescent="0.25">
      <c r="A233" s="2" t="s">
        <v>139</v>
      </c>
      <c r="B233" s="2">
        <f t="shared" ref="B233:G233" si="52">B228+B231+B230+B232+B229</f>
        <v>7</v>
      </c>
      <c r="C233" s="2">
        <f t="shared" si="52"/>
        <v>7</v>
      </c>
      <c r="D233" s="2">
        <f t="shared" si="52"/>
        <v>8</v>
      </c>
      <c r="E233" s="2">
        <f t="shared" si="52"/>
        <v>8</v>
      </c>
      <c r="F233" s="2">
        <f t="shared" si="52"/>
        <v>0</v>
      </c>
      <c r="G233" s="2">
        <f t="shared" si="52"/>
        <v>0</v>
      </c>
    </row>
    <row r="234" spans="1:7" ht="15.75" thickBot="1" x14ac:dyDescent="0.3">
      <c r="A234" s="18" t="s">
        <v>8</v>
      </c>
      <c r="B234" s="6">
        <f t="shared" ref="B234:G234" si="53">IF(B$233=0, 0, (B$228+B$229)/B$233)</f>
        <v>1</v>
      </c>
      <c r="C234" s="6">
        <f t="shared" si="53"/>
        <v>1</v>
      </c>
      <c r="D234" s="6">
        <f t="shared" si="53"/>
        <v>1</v>
      </c>
      <c r="E234" s="6">
        <f t="shared" si="53"/>
        <v>1</v>
      </c>
      <c r="F234" s="6">
        <f t="shared" si="53"/>
        <v>0</v>
      </c>
      <c r="G234" s="6">
        <f t="shared" si="53"/>
        <v>0</v>
      </c>
    </row>
    <row r="235" spans="1:7" ht="15.75" thickBot="1" x14ac:dyDescent="0.3">
      <c r="A235" s="13"/>
      <c r="B235" s="13"/>
      <c r="C235" s="13"/>
      <c r="D235" s="13"/>
      <c r="E235" s="13"/>
      <c r="F235" s="13"/>
      <c r="G235" s="13"/>
    </row>
    <row r="236" spans="1:7" x14ac:dyDescent="0.25">
      <c r="A236" s="15" t="s">
        <v>10</v>
      </c>
      <c r="B236" s="15"/>
      <c r="C236" s="15"/>
      <c r="D236" s="15"/>
      <c r="E236" s="15"/>
      <c r="F236" s="15"/>
      <c r="G236" s="15"/>
    </row>
    <row r="237" spans="1:7" x14ac:dyDescent="0.25">
      <c r="A237" s="28" t="s">
        <v>11</v>
      </c>
      <c r="B237" s="29" t="s">
        <v>6</v>
      </c>
      <c r="C237" s="29" t="s">
        <v>6</v>
      </c>
      <c r="D237" s="28"/>
      <c r="E237" s="28"/>
      <c r="F237" s="29" t="s">
        <v>6</v>
      </c>
      <c r="G237" s="29" t="s">
        <v>6</v>
      </c>
    </row>
    <row r="238" spans="1:7" x14ac:dyDescent="0.25">
      <c r="A238" s="2" t="s">
        <v>6</v>
      </c>
      <c r="B238" s="10">
        <f t="shared" ref="B238:G238" si="54">COUNTIF(B237,"pass")</f>
        <v>1</v>
      </c>
      <c r="C238" s="10">
        <f t="shared" si="54"/>
        <v>1</v>
      </c>
      <c r="D238" s="10">
        <f t="shared" si="54"/>
        <v>0</v>
      </c>
      <c r="E238" s="10">
        <f t="shared" si="54"/>
        <v>0</v>
      </c>
      <c r="F238" s="10">
        <f t="shared" si="54"/>
        <v>1</v>
      </c>
      <c r="G238" s="10">
        <f t="shared" si="54"/>
        <v>1</v>
      </c>
    </row>
    <row r="239" spans="1:7" x14ac:dyDescent="0.25">
      <c r="A239" s="2" t="s">
        <v>143</v>
      </c>
      <c r="B239" s="5">
        <f t="shared" ref="B239:G239" si="55">COUNTIF(B237,"Ok")</f>
        <v>0</v>
      </c>
      <c r="C239" s="5">
        <f t="shared" si="55"/>
        <v>0</v>
      </c>
      <c r="D239" s="5">
        <f t="shared" si="55"/>
        <v>0</v>
      </c>
      <c r="E239" s="5">
        <f t="shared" si="55"/>
        <v>0</v>
      </c>
      <c r="F239" s="5">
        <f t="shared" si="55"/>
        <v>0</v>
      </c>
      <c r="G239" s="5">
        <f t="shared" si="55"/>
        <v>0</v>
      </c>
    </row>
    <row r="240" spans="1:7" x14ac:dyDescent="0.25">
      <c r="A240" s="2" t="s">
        <v>140</v>
      </c>
      <c r="B240" s="11">
        <f t="shared" ref="B240:G240" si="56">COUNTIF(B237,"workaround")</f>
        <v>0</v>
      </c>
      <c r="C240" s="11">
        <f t="shared" si="56"/>
        <v>0</v>
      </c>
      <c r="D240" s="11">
        <f t="shared" si="56"/>
        <v>0</v>
      </c>
      <c r="E240" s="11">
        <f t="shared" si="56"/>
        <v>0</v>
      </c>
      <c r="F240" s="11">
        <f t="shared" si="56"/>
        <v>0</v>
      </c>
      <c r="G240" s="11">
        <f t="shared" si="56"/>
        <v>0</v>
      </c>
    </row>
    <row r="241" spans="1:7" x14ac:dyDescent="0.25">
      <c r="A241" s="2" t="s">
        <v>7</v>
      </c>
      <c r="B241" s="12">
        <f t="shared" ref="B241:G241" si="57">COUNTIF(B237,"Fail")</f>
        <v>0</v>
      </c>
      <c r="C241" s="12">
        <f t="shared" si="57"/>
        <v>0</v>
      </c>
      <c r="D241" s="12">
        <f t="shared" si="57"/>
        <v>0</v>
      </c>
      <c r="E241" s="12">
        <f t="shared" si="57"/>
        <v>0</v>
      </c>
      <c r="F241" s="12">
        <f t="shared" si="57"/>
        <v>0</v>
      </c>
      <c r="G241" s="12">
        <f t="shared" si="57"/>
        <v>0</v>
      </c>
    </row>
    <row r="242" spans="1:7" x14ac:dyDescent="0.25">
      <c r="A242" s="2" t="s">
        <v>145</v>
      </c>
      <c r="B242" s="2">
        <f t="shared" ref="B242:G242" si="58">COUNT(B237,"Untested")</f>
        <v>0</v>
      </c>
      <c r="C242" s="2">
        <f t="shared" si="58"/>
        <v>0</v>
      </c>
      <c r="D242" s="2">
        <f t="shared" si="58"/>
        <v>0</v>
      </c>
      <c r="E242" s="2">
        <f t="shared" si="58"/>
        <v>0</v>
      </c>
      <c r="F242" s="2">
        <f t="shared" si="58"/>
        <v>0</v>
      </c>
      <c r="G242" s="2">
        <f t="shared" si="58"/>
        <v>0</v>
      </c>
    </row>
    <row r="243" spans="1:7" x14ac:dyDescent="0.25">
      <c r="A243" s="2" t="s">
        <v>139</v>
      </c>
      <c r="B243" s="2">
        <f t="shared" ref="B243:G243" si="59">B238+B241+B240+B242+B239</f>
        <v>1</v>
      </c>
      <c r="C243" s="2">
        <f t="shared" si="59"/>
        <v>1</v>
      </c>
      <c r="D243" s="2">
        <f t="shared" si="59"/>
        <v>0</v>
      </c>
      <c r="E243" s="2">
        <f t="shared" si="59"/>
        <v>0</v>
      </c>
      <c r="F243" s="2">
        <f t="shared" si="59"/>
        <v>1</v>
      </c>
      <c r="G243" s="2">
        <f t="shared" si="59"/>
        <v>1</v>
      </c>
    </row>
    <row r="244" spans="1:7" s="2" customFormat="1" ht="15.75" thickBot="1" x14ac:dyDescent="0.3">
      <c r="A244" s="18" t="s">
        <v>8</v>
      </c>
      <c r="B244" s="6">
        <f t="shared" ref="B244:G244" si="60">IF(B$243=0, 0, (B$238+B$239)/B$243)</f>
        <v>1</v>
      </c>
      <c r="C244" s="6">
        <f t="shared" si="60"/>
        <v>1</v>
      </c>
      <c r="D244" s="6">
        <f t="shared" si="60"/>
        <v>0</v>
      </c>
      <c r="E244" s="6">
        <f t="shared" si="60"/>
        <v>0</v>
      </c>
      <c r="F244" s="6">
        <f t="shared" si="60"/>
        <v>1</v>
      </c>
      <c r="G244" s="6">
        <f t="shared" si="60"/>
        <v>1</v>
      </c>
    </row>
    <row r="245" spans="1:7" s="2" customFormat="1" x14ac:dyDescent="0.25">
      <c r="A245" s="1"/>
      <c r="B245" s="1"/>
      <c r="C245" s="1"/>
      <c r="D245" s="1"/>
      <c r="E245" s="1"/>
      <c r="F245" s="1"/>
      <c r="G245" s="1"/>
    </row>
    <row r="246" spans="1:7" s="2" customFormat="1" x14ac:dyDescent="0.25">
      <c r="B246" s="20"/>
      <c r="C246" s="20"/>
      <c r="D246" s="20"/>
      <c r="E246" s="20"/>
      <c r="F246" s="20"/>
      <c r="G246" s="20"/>
    </row>
    <row r="247" spans="1:7" x14ac:dyDescent="0.25">
      <c r="A247" s="2"/>
      <c r="B247" s="20"/>
      <c r="C247" s="20"/>
      <c r="D247" s="20"/>
      <c r="E247" s="20"/>
      <c r="F247" s="20"/>
      <c r="G247" s="20"/>
    </row>
    <row r="248" spans="1:7" x14ac:dyDescent="0.25">
      <c r="A248" s="2"/>
      <c r="B248" s="2"/>
      <c r="C248" s="2"/>
      <c r="D248" s="2"/>
      <c r="E248" s="2"/>
      <c r="F248" s="2"/>
      <c r="G248" s="2"/>
    </row>
  </sheetData>
  <mergeCells count="5">
    <mergeCell ref="A1:G1"/>
    <mergeCell ref="A2:G2"/>
    <mergeCell ref="B4:C4"/>
    <mergeCell ref="D4:E4"/>
    <mergeCell ref="F4:G4"/>
  </mergeCells>
  <hyperlinks>
    <hyperlink ref="A2" r:id="rId1" display="http://www.g-truc.net"/>
  </hyperlinks>
  <pageMargins left="0.25" right="0.25" top="0.75" bottom="0.75" header="0.3" footer="0.3"/>
  <pageSetup paperSize="9" orientation="landscape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1"/>
  <sheetViews>
    <sheetView workbookViewId="0">
      <selection activeCell="H9" sqref="A1:XFD1048576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46" t="s">
        <v>169</v>
      </c>
      <c r="B1" s="46"/>
      <c r="C1" s="46"/>
      <c r="D1" s="46"/>
      <c r="E1" s="46"/>
      <c r="F1" s="46"/>
      <c r="G1" s="46"/>
    </row>
    <row r="2" spans="1:7" x14ac:dyDescent="0.25">
      <c r="A2" s="47" t="s">
        <v>168</v>
      </c>
      <c r="B2" s="48"/>
      <c r="C2" s="48"/>
      <c r="D2" s="48"/>
      <c r="E2" s="48"/>
      <c r="F2" s="48"/>
      <c r="G2" s="48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49" t="s">
        <v>5</v>
      </c>
      <c r="C4" s="49"/>
      <c r="D4" s="50" t="s">
        <v>151</v>
      </c>
      <c r="E4" s="50"/>
      <c r="F4" s="50" t="s">
        <v>150</v>
      </c>
      <c r="G4" s="50"/>
    </row>
    <row r="5" spans="1:7" x14ac:dyDescent="0.25">
      <c r="A5" s="2" t="s">
        <v>149</v>
      </c>
      <c r="B5" s="17">
        <v>41206</v>
      </c>
      <c r="C5" s="17">
        <v>41241</v>
      </c>
      <c r="D5" s="17">
        <v>41205</v>
      </c>
      <c r="E5" s="17">
        <v>41247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142</v>
      </c>
      <c r="C6" s="2" t="s">
        <v>141</v>
      </c>
      <c r="D6" s="2" t="s">
        <v>153</v>
      </c>
      <c r="E6" s="2" t="s">
        <v>152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158</v>
      </c>
      <c r="C7" s="14" t="s">
        <v>159</v>
      </c>
      <c r="D7" s="14" t="s">
        <v>158</v>
      </c>
      <c r="E7" s="14" t="s">
        <v>159</v>
      </c>
      <c r="F7" s="14" t="s">
        <v>159</v>
      </c>
      <c r="G7" s="14" t="s">
        <v>159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163</v>
      </c>
      <c r="D9" s="3" t="s">
        <v>164</v>
      </c>
      <c r="E9" s="3" t="s">
        <v>165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IF(B$59=0, 0,(B$54+B$55)/B$59)</f>
        <v>0.73333333333333328</v>
      </c>
      <c r="C10" s="20">
        <f t="shared" si="0"/>
        <v>0.8</v>
      </c>
      <c r="D10" s="20">
        <f t="shared" si="0"/>
        <v>0</v>
      </c>
      <c r="E10" s="20">
        <f t="shared" si="0"/>
        <v>0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IF(B$91=0,0,(B$86+B$87)/B$91)</f>
        <v>0.95454545454545459</v>
      </c>
      <c r="C11" s="20">
        <f t="shared" si="1"/>
        <v>0.95652173913043481</v>
      </c>
      <c r="D11" s="20">
        <f t="shared" si="1"/>
        <v>0.90909090909090906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IF(B$108=0, 0, (B$103+B$104)/B$108)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IF(B$136=0, 0, (B$131+B$132)/B$136)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ht="15.75" thickBot="1" x14ac:dyDescent="0.3">
      <c r="A14" s="14" t="s">
        <v>12</v>
      </c>
      <c r="B14" s="25">
        <f t="shared" ref="B14:G14" si="4">IF(B$194=0, 0, (B$189+B$190)/B$194)</f>
        <v>1</v>
      </c>
      <c r="C14" s="25">
        <f t="shared" si="4"/>
        <v>1</v>
      </c>
      <c r="D14" s="25">
        <f t="shared" si="4"/>
        <v>1</v>
      </c>
      <c r="E14" s="25">
        <f t="shared" si="4"/>
        <v>1</v>
      </c>
      <c r="F14" s="25">
        <f t="shared" si="4"/>
        <v>0.8571428571428571</v>
      </c>
      <c r="G14" s="25">
        <f t="shared" si="4"/>
        <v>0.91836734693877553</v>
      </c>
    </row>
    <row r="15" spans="1:7" x14ac:dyDescent="0.25">
      <c r="A15" s="2"/>
      <c r="B15" s="20"/>
      <c r="C15" s="20"/>
      <c r="D15" s="20"/>
      <c r="E15" s="20"/>
      <c r="F15" s="20"/>
      <c r="G15" s="20"/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2"/>
      <c r="E39" s="2"/>
      <c r="F39" s="2"/>
    </row>
    <row r="40" spans="1:7" x14ac:dyDescent="0.25">
      <c r="A40" s="2" t="s">
        <v>130</v>
      </c>
      <c r="B40" s="7" t="s">
        <v>140</v>
      </c>
      <c r="C40" s="7" t="s">
        <v>140</v>
      </c>
      <c r="D40" s="2"/>
      <c r="E40" s="2"/>
      <c r="F40" s="2"/>
    </row>
    <row r="41" spans="1:7" x14ac:dyDescent="0.25">
      <c r="A41" s="2" t="s">
        <v>132</v>
      </c>
      <c r="B41" s="4" t="s">
        <v>6</v>
      </c>
      <c r="C41" s="4" t="s">
        <v>6</v>
      </c>
      <c r="D41" s="2"/>
      <c r="E41" s="2"/>
      <c r="F41" s="2"/>
    </row>
    <row r="42" spans="1:7" x14ac:dyDescent="0.25">
      <c r="A42" s="2" t="s">
        <v>133</v>
      </c>
      <c r="B42" s="4" t="s">
        <v>6</v>
      </c>
      <c r="C42" s="4" t="s">
        <v>6</v>
      </c>
      <c r="D42" s="2"/>
      <c r="E42" s="2"/>
      <c r="F42" s="2"/>
    </row>
    <row r="43" spans="1:7" x14ac:dyDescent="0.25">
      <c r="A43" s="2" t="s">
        <v>134</v>
      </c>
      <c r="B43" s="7" t="s">
        <v>140</v>
      </c>
      <c r="C43" s="7" t="s">
        <v>140</v>
      </c>
      <c r="D43" s="2"/>
      <c r="E43" s="2"/>
      <c r="F43" s="2"/>
    </row>
    <row r="44" spans="1:7" x14ac:dyDescent="0.25">
      <c r="A44" s="2" t="s">
        <v>135</v>
      </c>
      <c r="B44" s="8" t="s">
        <v>7</v>
      </c>
      <c r="C44" s="9" t="s">
        <v>7</v>
      </c>
      <c r="D44" s="2"/>
      <c r="E44" s="2"/>
      <c r="F44" s="2"/>
    </row>
    <row r="45" spans="1:7" x14ac:dyDescent="0.25">
      <c r="A45" s="2" t="s">
        <v>136</v>
      </c>
      <c r="B45" s="4" t="s">
        <v>6</v>
      </c>
      <c r="C45" s="4" t="s">
        <v>6</v>
      </c>
      <c r="D45" s="2"/>
      <c r="E45" s="2"/>
      <c r="F45" s="2"/>
    </row>
    <row r="46" spans="1:7" x14ac:dyDescent="0.25">
      <c r="A46" s="2" t="s">
        <v>137</v>
      </c>
      <c r="B46" s="7" t="s">
        <v>140</v>
      </c>
      <c r="C46" s="4" t="s">
        <v>6</v>
      </c>
      <c r="D46" s="2"/>
      <c r="E46" s="2"/>
      <c r="F46" s="2"/>
    </row>
    <row r="47" spans="1:7" x14ac:dyDescent="0.25">
      <c r="A47" s="2" t="s">
        <v>138</v>
      </c>
      <c r="B47" s="4" t="s">
        <v>6</v>
      </c>
      <c r="C47" s="4" t="s">
        <v>6</v>
      </c>
      <c r="D47" s="2"/>
      <c r="E47" s="2"/>
      <c r="F47" s="2"/>
    </row>
    <row r="48" spans="1:7" x14ac:dyDescent="0.25">
      <c r="A48" s="2" t="s">
        <v>9</v>
      </c>
      <c r="B48" s="4" t="s">
        <v>6</v>
      </c>
      <c r="C48" s="4" t="s">
        <v>6</v>
      </c>
      <c r="D48" s="2"/>
      <c r="E48" s="2"/>
      <c r="F48" s="2"/>
    </row>
    <row r="49" spans="1:7" x14ac:dyDescent="0.25">
      <c r="A49" s="2" t="s">
        <v>0</v>
      </c>
      <c r="B49" s="4" t="s">
        <v>6</v>
      </c>
      <c r="C49" s="4" t="s">
        <v>6</v>
      </c>
      <c r="D49" s="2"/>
      <c r="E49" s="2"/>
      <c r="F49" s="2"/>
    </row>
    <row r="50" spans="1:7" x14ac:dyDescent="0.25">
      <c r="A50" s="2" t="s">
        <v>1</v>
      </c>
      <c r="B50" s="4" t="s">
        <v>6</v>
      </c>
      <c r="C50" s="4" t="s">
        <v>6</v>
      </c>
      <c r="D50" s="2"/>
      <c r="E50" s="2"/>
      <c r="F50" s="2"/>
    </row>
    <row r="51" spans="1:7" x14ac:dyDescent="0.25">
      <c r="A51" s="2" t="s">
        <v>2</v>
      </c>
      <c r="B51" s="4" t="s">
        <v>6</v>
      </c>
      <c r="C51" s="4" t="s">
        <v>6</v>
      </c>
      <c r="D51" s="2"/>
      <c r="E51" s="2"/>
      <c r="F51" s="2"/>
    </row>
    <row r="52" spans="1:7" x14ac:dyDescent="0.25">
      <c r="A52" s="2" t="s">
        <v>3</v>
      </c>
      <c r="B52" s="4" t="s">
        <v>6</v>
      </c>
      <c r="C52" s="4" t="s">
        <v>6</v>
      </c>
      <c r="D52" s="2"/>
      <c r="E52" s="2"/>
      <c r="F52" s="2"/>
    </row>
    <row r="53" spans="1:7" x14ac:dyDescent="0.25">
      <c r="A53" s="15" t="s">
        <v>4</v>
      </c>
      <c r="B53" s="21" t="s">
        <v>6</v>
      </c>
      <c r="C53" s="21" t="s">
        <v>6</v>
      </c>
      <c r="D53" s="15"/>
      <c r="E53" s="15"/>
      <c r="F53" s="15"/>
      <c r="G53" s="15"/>
    </row>
    <row r="54" spans="1:7" x14ac:dyDescent="0.25">
      <c r="A54" s="2" t="s">
        <v>6</v>
      </c>
      <c r="B54" s="10">
        <f t="shared" ref="B54:G54" si="5">COUNTIF(B39:B53,"pass")</f>
        <v>11</v>
      </c>
      <c r="C54" s="10">
        <f t="shared" si="5"/>
        <v>12</v>
      </c>
      <c r="D54" s="10">
        <f t="shared" si="5"/>
        <v>0</v>
      </c>
      <c r="E54" s="10">
        <f t="shared" si="5"/>
        <v>0</v>
      </c>
      <c r="F54" s="10">
        <f t="shared" si="5"/>
        <v>0</v>
      </c>
      <c r="G54" s="10">
        <f t="shared" si="5"/>
        <v>0</v>
      </c>
    </row>
    <row r="55" spans="1:7" x14ac:dyDescent="0.25">
      <c r="A55" s="2" t="s">
        <v>143</v>
      </c>
      <c r="B55" s="5">
        <f t="shared" ref="B55:G55" si="6">COUNTIF(B39:B53,"Ok")</f>
        <v>0</v>
      </c>
      <c r="C55" s="5">
        <f t="shared" si="6"/>
        <v>0</v>
      </c>
      <c r="D55" s="5">
        <f t="shared" si="6"/>
        <v>0</v>
      </c>
      <c r="E55" s="5">
        <f t="shared" si="6"/>
        <v>0</v>
      </c>
      <c r="F55" s="5">
        <f t="shared" si="6"/>
        <v>0</v>
      </c>
      <c r="G55" s="5">
        <f t="shared" si="6"/>
        <v>0</v>
      </c>
    </row>
    <row r="56" spans="1:7" x14ac:dyDescent="0.25">
      <c r="A56" s="2" t="s">
        <v>140</v>
      </c>
      <c r="B56" s="11">
        <f t="shared" ref="B56:G56" si="7">COUNTIF(B39:B53,"workaround")</f>
        <v>3</v>
      </c>
      <c r="C56" s="11">
        <f t="shared" si="7"/>
        <v>2</v>
      </c>
      <c r="D56" s="11">
        <f t="shared" si="7"/>
        <v>0</v>
      </c>
      <c r="E56" s="11">
        <f t="shared" si="7"/>
        <v>0</v>
      </c>
      <c r="F56" s="11">
        <f t="shared" si="7"/>
        <v>0</v>
      </c>
      <c r="G56" s="11">
        <f t="shared" si="7"/>
        <v>0</v>
      </c>
    </row>
    <row r="57" spans="1:7" x14ac:dyDescent="0.25">
      <c r="A57" s="2" t="s">
        <v>7</v>
      </c>
      <c r="B57" s="12">
        <f t="shared" ref="B57:G57" si="8">COUNTIF(B39:B53,"Fail")</f>
        <v>1</v>
      </c>
      <c r="C57" s="12">
        <f t="shared" si="8"/>
        <v>1</v>
      </c>
      <c r="D57" s="12">
        <f t="shared" si="8"/>
        <v>0</v>
      </c>
      <c r="E57" s="12">
        <f t="shared" si="8"/>
        <v>0</v>
      </c>
      <c r="F57" s="12">
        <f t="shared" si="8"/>
        <v>0</v>
      </c>
      <c r="G57" s="12">
        <f t="shared" si="8"/>
        <v>0</v>
      </c>
    </row>
    <row r="58" spans="1:7" x14ac:dyDescent="0.25">
      <c r="A58" s="2" t="s">
        <v>145</v>
      </c>
      <c r="B58" s="2">
        <f t="shared" ref="B58:G58" si="9">COUNT(B39:B53,"Untested")</f>
        <v>0</v>
      </c>
      <c r="C58" s="2">
        <f t="shared" si="9"/>
        <v>0</v>
      </c>
      <c r="D58" s="2">
        <f t="shared" si="9"/>
        <v>0</v>
      </c>
      <c r="E58" s="2">
        <f t="shared" si="9"/>
        <v>0</v>
      </c>
      <c r="F58" s="2">
        <f t="shared" si="9"/>
        <v>0</v>
      </c>
      <c r="G58" s="2">
        <f t="shared" si="9"/>
        <v>0</v>
      </c>
    </row>
    <row r="59" spans="1:7" x14ac:dyDescent="0.25">
      <c r="A59" s="2" t="s">
        <v>139</v>
      </c>
      <c r="B59" s="2">
        <f t="shared" ref="B59:G59" si="10">B54+B57+B56+B58+B55</f>
        <v>15</v>
      </c>
      <c r="C59" s="2">
        <f t="shared" si="10"/>
        <v>15</v>
      </c>
      <c r="D59" s="2">
        <f t="shared" si="10"/>
        <v>0</v>
      </c>
      <c r="E59" s="2">
        <f t="shared" si="10"/>
        <v>0</v>
      </c>
      <c r="F59" s="2">
        <f t="shared" si="10"/>
        <v>0</v>
      </c>
      <c r="G59" s="2">
        <f t="shared" si="10"/>
        <v>0</v>
      </c>
    </row>
    <row r="60" spans="1:7" ht="15.75" thickBot="1" x14ac:dyDescent="0.3">
      <c r="A60" s="18" t="s">
        <v>8</v>
      </c>
      <c r="B60" s="6">
        <f t="shared" ref="B60:G60" si="11">IF(B$59=0, 0,(B$54+B$55)/B$59)</f>
        <v>0.73333333333333328</v>
      </c>
      <c r="C60" s="6">
        <f t="shared" si="11"/>
        <v>0.8</v>
      </c>
      <c r="D60" s="6">
        <f t="shared" si="11"/>
        <v>0</v>
      </c>
      <c r="E60" s="6">
        <f t="shared" si="11"/>
        <v>0</v>
      </c>
      <c r="F60" s="6">
        <f t="shared" si="11"/>
        <v>0</v>
      </c>
      <c r="G60" s="6">
        <f t="shared" si="11"/>
        <v>0</v>
      </c>
    </row>
    <row r="61" spans="1:7" ht="15.75" thickBot="1" x14ac:dyDescent="0.3">
      <c r="A61" s="2"/>
      <c r="B61" s="20"/>
      <c r="C61" s="20"/>
      <c r="D61" s="20"/>
      <c r="E61" s="20"/>
      <c r="F61" s="20"/>
      <c r="G61" s="20"/>
    </row>
    <row r="62" spans="1:7" x14ac:dyDescent="0.25">
      <c r="A62" s="3" t="s">
        <v>102</v>
      </c>
      <c r="B62" s="3"/>
      <c r="C62" s="3"/>
      <c r="D62" s="3"/>
      <c r="E62" s="3"/>
      <c r="F62" s="3"/>
      <c r="G62" s="3"/>
    </row>
    <row r="63" spans="1:7" x14ac:dyDescent="0.25">
      <c r="A63" s="2" t="s">
        <v>94</v>
      </c>
      <c r="B63" s="4" t="s">
        <v>6</v>
      </c>
      <c r="C63" s="4" t="s">
        <v>6</v>
      </c>
      <c r="D63" s="4" t="s">
        <v>6</v>
      </c>
      <c r="E63" s="4" t="s">
        <v>6</v>
      </c>
      <c r="F63" s="2"/>
      <c r="G63" s="2"/>
    </row>
    <row r="64" spans="1:7" x14ac:dyDescent="0.25">
      <c r="A64" s="2" t="s">
        <v>97</v>
      </c>
      <c r="B64" s="4" t="s">
        <v>6</v>
      </c>
      <c r="C64" s="4" t="s">
        <v>6</v>
      </c>
      <c r="D64" s="4" t="s">
        <v>6</v>
      </c>
      <c r="E64" s="4" t="s">
        <v>6</v>
      </c>
      <c r="F64" s="2"/>
      <c r="G64" s="2"/>
    </row>
    <row r="65" spans="1:7" x14ac:dyDescent="0.25">
      <c r="A65" s="2" t="s">
        <v>98</v>
      </c>
      <c r="B65" s="4" t="s">
        <v>6</v>
      </c>
      <c r="C65" s="4" t="s">
        <v>6</v>
      </c>
      <c r="D65" s="4" t="s">
        <v>6</v>
      </c>
      <c r="E65" s="4" t="s">
        <v>6</v>
      </c>
      <c r="F65" s="2"/>
      <c r="G65" s="2"/>
    </row>
    <row r="66" spans="1:7" x14ac:dyDescent="0.25">
      <c r="A66" s="2" t="s">
        <v>99</v>
      </c>
      <c r="B66" s="4" t="s">
        <v>6</v>
      </c>
      <c r="C66" s="4" t="s">
        <v>6</v>
      </c>
      <c r="D66" s="4" t="s">
        <v>6</v>
      </c>
      <c r="E66" s="4" t="s">
        <v>6</v>
      </c>
      <c r="F66" s="2"/>
      <c r="G66" s="2"/>
    </row>
    <row r="67" spans="1:7" x14ac:dyDescent="0.25">
      <c r="A67" s="2" t="s">
        <v>100</v>
      </c>
      <c r="B67" s="4" t="s">
        <v>6</v>
      </c>
      <c r="C67" s="4" t="s">
        <v>6</v>
      </c>
      <c r="D67" s="4" t="s">
        <v>6</v>
      </c>
      <c r="E67" s="4" t="s">
        <v>6</v>
      </c>
      <c r="F67" s="2"/>
      <c r="G67" s="2"/>
    </row>
    <row r="68" spans="1:7" x14ac:dyDescent="0.25">
      <c r="A68" s="2" t="s">
        <v>101</v>
      </c>
      <c r="B68" s="24"/>
      <c r="C68" s="4" t="s">
        <v>6</v>
      </c>
      <c r="D68" s="24"/>
      <c r="E68" s="4" t="s">
        <v>6</v>
      </c>
      <c r="F68" s="2"/>
      <c r="G68" s="2"/>
    </row>
    <row r="69" spans="1:7" x14ac:dyDescent="0.25">
      <c r="A69" s="2" t="s">
        <v>103</v>
      </c>
      <c r="B69" s="4" t="s">
        <v>6</v>
      </c>
      <c r="C69" s="4" t="s">
        <v>6</v>
      </c>
      <c r="D69" s="4" t="s">
        <v>6</v>
      </c>
      <c r="E69" s="4" t="s">
        <v>6</v>
      </c>
      <c r="F69" s="2"/>
      <c r="G69" s="2"/>
    </row>
    <row r="70" spans="1:7" x14ac:dyDescent="0.25">
      <c r="A70" s="2" t="s">
        <v>108</v>
      </c>
      <c r="B70" s="4" t="s">
        <v>6</v>
      </c>
      <c r="C70" s="4" t="s">
        <v>6</v>
      </c>
      <c r="D70" s="4" t="s">
        <v>6</v>
      </c>
      <c r="E70" s="4" t="s">
        <v>6</v>
      </c>
      <c r="F70" s="2"/>
      <c r="G70" s="2"/>
    </row>
    <row r="71" spans="1:7" x14ac:dyDescent="0.25">
      <c r="A71" s="2" t="s">
        <v>109</v>
      </c>
      <c r="B71" s="4" t="s">
        <v>6</v>
      </c>
      <c r="C71" s="4" t="s">
        <v>6</v>
      </c>
      <c r="D71" s="4" t="s">
        <v>6</v>
      </c>
      <c r="E71" s="4" t="s">
        <v>6</v>
      </c>
      <c r="F71" s="2"/>
      <c r="G71" s="2"/>
    </row>
    <row r="72" spans="1:7" x14ac:dyDescent="0.25">
      <c r="A72" s="2" t="s">
        <v>110</v>
      </c>
      <c r="B72" s="4" t="s">
        <v>6</v>
      </c>
      <c r="C72" s="4" t="s">
        <v>6</v>
      </c>
      <c r="D72" s="4" t="s">
        <v>6</v>
      </c>
      <c r="E72" s="4" t="s">
        <v>6</v>
      </c>
      <c r="F72" s="2"/>
      <c r="G72" s="2"/>
    </row>
    <row r="73" spans="1:7" x14ac:dyDescent="0.25">
      <c r="A73" s="2" t="s">
        <v>111</v>
      </c>
      <c r="B73" s="5" t="s">
        <v>144</v>
      </c>
      <c r="C73" s="5" t="s">
        <v>144</v>
      </c>
      <c r="D73" s="4" t="s">
        <v>6</v>
      </c>
      <c r="E73" s="4" t="s">
        <v>6</v>
      </c>
      <c r="F73" s="2"/>
      <c r="G73" s="2"/>
    </row>
    <row r="74" spans="1:7" x14ac:dyDescent="0.25">
      <c r="A74" s="2" t="s">
        <v>112</v>
      </c>
      <c r="B74" s="4" t="s">
        <v>6</v>
      </c>
      <c r="C74" s="4" t="s">
        <v>6</v>
      </c>
      <c r="D74" s="4" t="s">
        <v>6</v>
      </c>
      <c r="E74" s="4" t="s">
        <v>6</v>
      </c>
      <c r="F74" s="2"/>
      <c r="G74" s="2"/>
    </row>
    <row r="75" spans="1:7" x14ac:dyDescent="0.25">
      <c r="A75" s="2" t="s">
        <v>113</v>
      </c>
      <c r="B75" s="4" t="s">
        <v>6</v>
      </c>
      <c r="C75" s="4" t="s">
        <v>6</v>
      </c>
      <c r="D75" s="4" t="s">
        <v>6</v>
      </c>
      <c r="E75" s="4" t="s">
        <v>6</v>
      </c>
      <c r="F75" s="2"/>
      <c r="G75" s="2"/>
    </row>
    <row r="76" spans="1:7" x14ac:dyDescent="0.25">
      <c r="A76" s="2" t="s">
        <v>115</v>
      </c>
      <c r="B76" s="4" t="s">
        <v>6</v>
      </c>
      <c r="C76" s="4" t="s">
        <v>6</v>
      </c>
      <c r="D76" s="4" t="s">
        <v>6</v>
      </c>
      <c r="E76" s="4" t="s">
        <v>6</v>
      </c>
      <c r="F76" s="2"/>
      <c r="G76" s="2"/>
    </row>
    <row r="77" spans="1:7" x14ac:dyDescent="0.25">
      <c r="A77" s="2" t="s">
        <v>116</v>
      </c>
      <c r="B77" s="4" t="s">
        <v>6</v>
      </c>
      <c r="C77" s="4" t="s">
        <v>6</v>
      </c>
      <c r="D77" s="4" t="s">
        <v>6</v>
      </c>
      <c r="E77" s="4" t="s">
        <v>6</v>
      </c>
      <c r="F77" s="2"/>
      <c r="G77" s="2"/>
    </row>
    <row r="78" spans="1:7" x14ac:dyDescent="0.25">
      <c r="A78" s="2" t="s">
        <v>118</v>
      </c>
      <c r="B78" s="4" t="s">
        <v>6</v>
      </c>
      <c r="C78" s="4" t="s">
        <v>6</v>
      </c>
      <c r="D78" s="4" t="s">
        <v>6</v>
      </c>
      <c r="E78" s="4" t="s">
        <v>6</v>
      </c>
      <c r="F78" s="2"/>
      <c r="G78" s="2"/>
    </row>
    <row r="79" spans="1:7" x14ac:dyDescent="0.25">
      <c r="A79" s="2" t="s">
        <v>120</v>
      </c>
      <c r="B79" s="4" t="s">
        <v>6</v>
      </c>
      <c r="C79" s="4" t="s">
        <v>6</v>
      </c>
      <c r="D79" s="4" t="s">
        <v>6</v>
      </c>
      <c r="E79" s="4" t="s">
        <v>6</v>
      </c>
      <c r="F79" s="2"/>
      <c r="G79" s="2"/>
    </row>
    <row r="80" spans="1:7" x14ac:dyDescent="0.25">
      <c r="A80" s="2" t="s">
        <v>121</v>
      </c>
      <c r="B80" s="4" t="s">
        <v>6</v>
      </c>
      <c r="C80" s="4" t="s">
        <v>6</v>
      </c>
      <c r="D80" s="8" t="s">
        <v>7</v>
      </c>
      <c r="E80" s="8" t="s">
        <v>7</v>
      </c>
      <c r="F80" s="2"/>
      <c r="G80" s="2"/>
    </row>
    <row r="81" spans="1:7" x14ac:dyDescent="0.25">
      <c r="A81" s="2" t="s">
        <v>122</v>
      </c>
      <c r="B81" s="4" t="s">
        <v>6</v>
      </c>
      <c r="C81" s="4" t="s">
        <v>6</v>
      </c>
      <c r="D81" s="4" t="s">
        <v>6</v>
      </c>
      <c r="E81" s="4" t="s">
        <v>6</v>
      </c>
      <c r="F81" s="2"/>
      <c r="G81" s="2"/>
    </row>
    <row r="82" spans="1:7" x14ac:dyDescent="0.25">
      <c r="A82" s="2" t="s">
        <v>123</v>
      </c>
      <c r="B82" s="4" t="s">
        <v>6</v>
      </c>
      <c r="C82" s="4" t="s">
        <v>6</v>
      </c>
      <c r="D82" s="4" t="s">
        <v>6</v>
      </c>
      <c r="E82" s="4" t="s">
        <v>6</v>
      </c>
      <c r="F82" s="2"/>
      <c r="G82" s="2"/>
    </row>
    <row r="83" spans="1:7" x14ac:dyDescent="0.25">
      <c r="A83" s="2" t="s">
        <v>124</v>
      </c>
      <c r="B83" s="4" t="s">
        <v>6</v>
      </c>
      <c r="C83" s="4" t="s">
        <v>6</v>
      </c>
      <c r="D83" s="4" t="s">
        <v>6</v>
      </c>
      <c r="E83" s="4" t="s">
        <v>6</v>
      </c>
      <c r="F83" s="2"/>
      <c r="G83" s="2"/>
    </row>
    <row r="84" spans="1:7" x14ac:dyDescent="0.25">
      <c r="A84" s="2" t="s">
        <v>126</v>
      </c>
      <c r="B84" s="7" t="s">
        <v>140</v>
      </c>
      <c r="C84" s="7" t="s">
        <v>140</v>
      </c>
      <c r="D84" s="7" t="s">
        <v>140</v>
      </c>
      <c r="E84" s="7" t="s">
        <v>140</v>
      </c>
      <c r="F84" s="2"/>
      <c r="G84" s="2"/>
    </row>
    <row r="85" spans="1:7" x14ac:dyDescent="0.25">
      <c r="A85" s="15" t="s">
        <v>127</v>
      </c>
      <c r="B85" s="21" t="s">
        <v>6</v>
      </c>
      <c r="C85" s="21" t="s">
        <v>6</v>
      </c>
      <c r="D85" s="21" t="s">
        <v>6</v>
      </c>
      <c r="E85" s="21" t="s">
        <v>6</v>
      </c>
      <c r="F85" s="15"/>
      <c r="G85" s="15"/>
    </row>
    <row r="86" spans="1:7" x14ac:dyDescent="0.25">
      <c r="A86" s="2" t="s">
        <v>6</v>
      </c>
      <c r="B86" s="10">
        <f t="shared" ref="B86:G86" si="12">COUNTIF(B63:B85,"pass")</f>
        <v>20</v>
      </c>
      <c r="C86" s="10">
        <f t="shared" si="12"/>
        <v>21</v>
      </c>
      <c r="D86" s="10">
        <f t="shared" si="12"/>
        <v>20</v>
      </c>
      <c r="E86" s="10">
        <f t="shared" si="12"/>
        <v>21</v>
      </c>
      <c r="F86" s="10">
        <f t="shared" si="12"/>
        <v>0</v>
      </c>
      <c r="G86" s="10">
        <f t="shared" si="12"/>
        <v>0</v>
      </c>
    </row>
    <row r="87" spans="1:7" x14ac:dyDescent="0.25">
      <c r="A87" s="2" t="s">
        <v>143</v>
      </c>
      <c r="B87" s="5">
        <f t="shared" ref="B87:G87" si="13">COUNTIF(B63:B85,"Ok")</f>
        <v>1</v>
      </c>
      <c r="C87" s="5">
        <f t="shared" si="13"/>
        <v>1</v>
      </c>
      <c r="D87" s="5">
        <f t="shared" si="13"/>
        <v>0</v>
      </c>
      <c r="E87" s="5">
        <f t="shared" si="13"/>
        <v>0</v>
      </c>
      <c r="F87" s="5">
        <f t="shared" si="13"/>
        <v>0</v>
      </c>
      <c r="G87" s="5">
        <f t="shared" si="13"/>
        <v>0</v>
      </c>
    </row>
    <row r="88" spans="1:7" x14ac:dyDescent="0.25">
      <c r="A88" s="2" t="s">
        <v>140</v>
      </c>
      <c r="B88" s="11">
        <f t="shared" ref="B88:G88" si="14">COUNTIF(B63:B85,"workaround")</f>
        <v>1</v>
      </c>
      <c r="C88" s="11">
        <f t="shared" si="14"/>
        <v>1</v>
      </c>
      <c r="D88" s="11">
        <f t="shared" si="14"/>
        <v>1</v>
      </c>
      <c r="E88" s="11">
        <f t="shared" si="14"/>
        <v>1</v>
      </c>
      <c r="F88" s="11">
        <f t="shared" si="14"/>
        <v>0</v>
      </c>
      <c r="G88" s="11">
        <f t="shared" si="14"/>
        <v>0</v>
      </c>
    </row>
    <row r="89" spans="1:7" x14ac:dyDescent="0.25">
      <c r="A89" s="2" t="s">
        <v>7</v>
      </c>
      <c r="B89" s="12">
        <f t="shared" ref="B89:G89" si="15">COUNTIF(B63:B85,"Fail")</f>
        <v>0</v>
      </c>
      <c r="C89" s="12">
        <f t="shared" si="15"/>
        <v>0</v>
      </c>
      <c r="D89" s="12">
        <f t="shared" si="15"/>
        <v>1</v>
      </c>
      <c r="E89" s="12">
        <f t="shared" si="15"/>
        <v>1</v>
      </c>
      <c r="F89" s="12">
        <f t="shared" si="15"/>
        <v>0</v>
      </c>
      <c r="G89" s="12">
        <f t="shared" si="15"/>
        <v>0</v>
      </c>
    </row>
    <row r="90" spans="1:7" x14ac:dyDescent="0.25">
      <c r="A90" s="2" t="s">
        <v>145</v>
      </c>
      <c r="B90" s="2">
        <f t="shared" ref="B90:G90" si="16">COUNT(B63:B85,"Untested")</f>
        <v>0</v>
      </c>
      <c r="C90" s="2">
        <f t="shared" si="16"/>
        <v>0</v>
      </c>
      <c r="D90" s="2">
        <f t="shared" si="16"/>
        <v>0</v>
      </c>
      <c r="E90" s="2">
        <f t="shared" si="16"/>
        <v>0</v>
      </c>
      <c r="F90" s="2">
        <f t="shared" si="16"/>
        <v>0</v>
      </c>
      <c r="G90" s="2">
        <f t="shared" si="16"/>
        <v>0</v>
      </c>
    </row>
    <row r="91" spans="1:7" x14ac:dyDescent="0.25">
      <c r="A91" s="2" t="s">
        <v>139</v>
      </c>
      <c r="B91" s="2">
        <f t="shared" ref="B91:G91" si="17">B86+B89+B88+B90+B87</f>
        <v>22</v>
      </c>
      <c r="C91" s="2">
        <f t="shared" si="17"/>
        <v>23</v>
      </c>
      <c r="D91" s="2">
        <f t="shared" si="17"/>
        <v>22</v>
      </c>
      <c r="E91" s="2">
        <f t="shared" si="17"/>
        <v>23</v>
      </c>
      <c r="F91" s="2">
        <f t="shared" si="17"/>
        <v>0</v>
      </c>
      <c r="G91" s="2">
        <f t="shared" si="17"/>
        <v>0</v>
      </c>
    </row>
    <row r="92" spans="1:7" ht="15.75" thickBot="1" x14ac:dyDescent="0.3">
      <c r="A92" s="18" t="s">
        <v>8</v>
      </c>
      <c r="B92" s="6">
        <f t="shared" ref="B92:G92" si="18">IF(B$91=0,0,(B$86+B$87)/B$91)</f>
        <v>0.95454545454545459</v>
      </c>
      <c r="C92" s="6">
        <f t="shared" si="18"/>
        <v>0.95652173913043481</v>
      </c>
      <c r="D92" s="6">
        <f t="shared" si="18"/>
        <v>0.90909090909090906</v>
      </c>
      <c r="E92" s="6">
        <f t="shared" si="18"/>
        <v>0.91304347826086951</v>
      </c>
      <c r="F92" s="6">
        <f t="shared" si="18"/>
        <v>0</v>
      </c>
      <c r="G92" s="6">
        <f t="shared" si="18"/>
        <v>0</v>
      </c>
    </row>
    <row r="93" spans="1:7" ht="15.75" thickBot="1" x14ac:dyDescent="0.3">
      <c r="A93" s="2"/>
      <c r="B93" s="20"/>
      <c r="C93" s="20"/>
      <c r="D93" s="20"/>
      <c r="E93" s="20"/>
      <c r="F93" s="20"/>
      <c r="G93" s="20"/>
    </row>
    <row r="94" spans="1:7" x14ac:dyDescent="0.25">
      <c r="A94" s="3" t="s">
        <v>85</v>
      </c>
      <c r="B94" s="3"/>
      <c r="C94" s="3"/>
      <c r="D94" s="3"/>
      <c r="E94" s="3"/>
      <c r="F94" s="3"/>
      <c r="G94" s="3"/>
    </row>
    <row r="95" spans="1:7" x14ac:dyDescent="0.25">
      <c r="A95" s="2" t="s">
        <v>86</v>
      </c>
      <c r="B95" s="4" t="s">
        <v>6</v>
      </c>
      <c r="C95" s="4" t="s">
        <v>6</v>
      </c>
      <c r="D95" s="4" t="s">
        <v>6</v>
      </c>
      <c r="E95" s="4" t="s">
        <v>6</v>
      </c>
      <c r="F95" s="2"/>
      <c r="G95" s="2"/>
    </row>
    <row r="96" spans="1:7" x14ac:dyDescent="0.25">
      <c r="A96" s="2" t="s">
        <v>87</v>
      </c>
      <c r="B96" s="4" t="s">
        <v>6</v>
      </c>
      <c r="C96" s="4" t="s">
        <v>6</v>
      </c>
      <c r="D96" s="4" t="s">
        <v>6</v>
      </c>
      <c r="E96" s="4" t="s">
        <v>6</v>
      </c>
      <c r="F96" s="2"/>
      <c r="G96" s="2"/>
    </row>
    <row r="97" spans="1:7" x14ac:dyDescent="0.25">
      <c r="A97" s="2" t="s">
        <v>88</v>
      </c>
      <c r="B97" s="4" t="s">
        <v>6</v>
      </c>
      <c r="C97" s="4" t="s">
        <v>6</v>
      </c>
      <c r="D97" s="4" t="s">
        <v>6</v>
      </c>
      <c r="E97" s="4" t="s">
        <v>6</v>
      </c>
      <c r="F97" s="2"/>
      <c r="G97" s="2"/>
    </row>
    <row r="98" spans="1:7" x14ac:dyDescent="0.25">
      <c r="A98" s="2" t="s">
        <v>89</v>
      </c>
      <c r="B98" s="4" t="s">
        <v>6</v>
      </c>
      <c r="C98" s="4" t="s">
        <v>6</v>
      </c>
      <c r="D98" s="4" t="s">
        <v>6</v>
      </c>
      <c r="E98" s="4" t="s">
        <v>6</v>
      </c>
      <c r="F98" s="2"/>
      <c r="G98" s="2"/>
    </row>
    <row r="99" spans="1:7" x14ac:dyDescent="0.25">
      <c r="A99" s="2" t="s">
        <v>90</v>
      </c>
      <c r="B99" s="4" t="s">
        <v>6</v>
      </c>
      <c r="C99" s="4" t="s">
        <v>6</v>
      </c>
      <c r="D99" s="4" t="s">
        <v>6</v>
      </c>
      <c r="E99" s="4" t="s">
        <v>6</v>
      </c>
      <c r="F99" s="2"/>
      <c r="G99" s="2"/>
    </row>
    <row r="100" spans="1:7" x14ac:dyDescent="0.25">
      <c r="A100" s="2" t="s">
        <v>91</v>
      </c>
      <c r="B100" s="4" t="s">
        <v>6</v>
      </c>
      <c r="C100" s="4" t="s">
        <v>6</v>
      </c>
      <c r="D100" s="4" t="s">
        <v>6</v>
      </c>
      <c r="E100" s="4" t="s">
        <v>6</v>
      </c>
      <c r="F100" s="2"/>
      <c r="G100" s="2"/>
    </row>
    <row r="101" spans="1:7" x14ac:dyDescent="0.25">
      <c r="A101" s="2" t="s">
        <v>92</v>
      </c>
      <c r="B101" s="4" t="s">
        <v>6</v>
      </c>
      <c r="C101" s="4" t="s">
        <v>6</v>
      </c>
      <c r="D101" s="4" t="s">
        <v>6</v>
      </c>
      <c r="E101" s="4" t="s">
        <v>6</v>
      </c>
      <c r="F101" s="2"/>
      <c r="G101" s="2"/>
    </row>
    <row r="102" spans="1:7" x14ac:dyDescent="0.25">
      <c r="A102" s="15" t="s">
        <v>93</v>
      </c>
      <c r="B102" s="21" t="s">
        <v>6</v>
      </c>
      <c r="C102" s="21" t="s">
        <v>6</v>
      </c>
      <c r="D102" s="21" t="s">
        <v>6</v>
      </c>
      <c r="E102" s="21" t="s">
        <v>6</v>
      </c>
      <c r="F102" s="15"/>
      <c r="G102" s="15"/>
    </row>
    <row r="103" spans="1:7" x14ac:dyDescent="0.25">
      <c r="A103" s="2" t="s">
        <v>6</v>
      </c>
      <c r="B103" s="10">
        <f t="shared" ref="B103:G103" si="19">COUNTIF(B95:B102,"pass")</f>
        <v>8</v>
      </c>
      <c r="C103" s="10">
        <f t="shared" si="19"/>
        <v>8</v>
      </c>
      <c r="D103" s="10">
        <f t="shared" si="19"/>
        <v>8</v>
      </c>
      <c r="E103" s="10">
        <f t="shared" si="19"/>
        <v>8</v>
      </c>
      <c r="F103" s="10">
        <f t="shared" si="19"/>
        <v>0</v>
      </c>
      <c r="G103" s="10">
        <f t="shared" si="19"/>
        <v>0</v>
      </c>
    </row>
    <row r="104" spans="1:7" x14ac:dyDescent="0.25">
      <c r="A104" s="2" t="s">
        <v>143</v>
      </c>
      <c r="B104" s="5">
        <f t="shared" ref="B104:G104" si="20">COUNTIF(B95:B102,"Ok")</f>
        <v>0</v>
      </c>
      <c r="C104" s="5">
        <f t="shared" si="20"/>
        <v>0</v>
      </c>
      <c r="D104" s="5">
        <f t="shared" si="20"/>
        <v>0</v>
      </c>
      <c r="E104" s="5">
        <f t="shared" si="20"/>
        <v>0</v>
      </c>
      <c r="F104" s="5">
        <f t="shared" si="20"/>
        <v>0</v>
      </c>
      <c r="G104" s="5">
        <f t="shared" si="20"/>
        <v>0</v>
      </c>
    </row>
    <row r="105" spans="1:7" x14ac:dyDescent="0.25">
      <c r="A105" s="2" t="s">
        <v>140</v>
      </c>
      <c r="B105" s="11">
        <f t="shared" ref="B105:G105" si="21">COUNTIF(B126:B195,"workaround")</f>
        <v>1</v>
      </c>
      <c r="C105" s="11">
        <f t="shared" si="21"/>
        <v>1</v>
      </c>
      <c r="D105" s="11">
        <f t="shared" si="21"/>
        <v>1</v>
      </c>
      <c r="E105" s="11">
        <f t="shared" si="21"/>
        <v>1</v>
      </c>
      <c r="F105" s="11">
        <f t="shared" si="21"/>
        <v>1</v>
      </c>
      <c r="G105" s="11">
        <f t="shared" si="21"/>
        <v>1</v>
      </c>
    </row>
    <row r="106" spans="1:7" x14ac:dyDescent="0.25">
      <c r="A106" s="2" t="s">
        <v>7</v>
      </c>
      <c r="B106" s="12">
        <f t="shared" ref="B106:G106" si="22">COUNTIF(B95:B102,"Fail")</f>
        <v>0</v>
      </c>
      <c r="C106" s="12">
        <f t="shared" si="22"/>
        <v>0</v>
      </c>
      <c r="D106" s="12">
        <f t="shared" si="22"/>
        <v>0</v>
      </c>
      <c r="E106" s="12">
        <f t="shared" si="22"/>
        <v>0</v>
      </c>
      <c r="F106" s="12">
        <f t="shared" si="22"/>
        <v>0</v>
      </c>
      <c r="G106" s="12">
        <f t="shared" si="22"/>
        <v>0</v>
      </c>
    </row>
    <row r="107" spans="1:7" x14ac:dyDescent="0.25">
      <c r="A107" s="2" t="s">
        <v>145</v>
      </c>
      <c r="B107" s="2">
        <f t="shared" ref="B107:G107" si="23">COUNT(B95:B102,"Untested")</f>
        <v>0</v>
      </c>
      <c r="C107" s="2">
        <f t="shared" si="23"/>
        <v>0</v>
      </c>
      <c r="D107" s="2">
        <f t="shared" si="23"/>
        <v>0</v>
      </c>
      <c r="E107" s="2">
        <f t="shared" si="23"/>
        <v>0</v>
      </c>
      <c r="F107" s="2">
        <f t="shared" si="23"/>
        <v>0</v>
      </c>
      <c r="G107" s="2">
        <f t="shared" si="23"/>
        <v>0</v>
      </c>
    </row>
    <row r="108" spans="1:7" x14ac:dyDescent="0.25">
      <c r="A108" s="2" t="s">
        <v>139</v>
      </c>
      <c r="B108" s="2">
        <f t="shared" ref="B108:G108" si="24">B103+B106+B105+B107+B104</f>
        <v>9</v>
      </c>
      <c r="C108" s="2">
        <f t="shared" si="24"/>
        <v>9</v>
      </c>
      <c r="D108" s="2">
        <f t="shared" si="24"/>
        <v>9</v>
      </c>
      <c r="E108" s="2">
        <f t="shared" si="24"/>
        <v>9</v>
      </c>
      <c r="F108" s="2">
        <f t="shared" si="24"/>
        <v>1</v>
      </c>
      <c r="G108" s="2">
        <f t="shared" si="24"/>
        <v>1</v>
      </c>
    </row>
    <row r="109" spans="1:7" ht="15.75" thickBot="1" x14ac:dyDescent="0.3">
      <c r="A109" s="18" t="s">
        <v>8</v>
      </c>
      <c r="B109" s="6">
        <f t="shared" ref="B109:G109" si="25">IF(B$108=0, 0, (B$103+B$104)/B$108)</f>
        <v>0.88888888888888884</v>
      </c>
      <c r="C109" s="6">
        <f t="shared" si="25"/>
        <v>0.88888888888888884</v>
      </c>
      <c r="D109" s="6">
        <f t="shared" si="25"/>
        <v>0.88888888888888884</v>
      </c>
      <c r="E109" s="6">
        <f t="shared" si="25"/>
        <v>0.88888888888888884</v>
      </c>
      <c r="F109" s="6">
        <f t="shared" si="25"/>
        <v>0</v>
      </c>
      <c r="G109" s="6">
        <f t="shared" si="25"/>
        <v>0</v>
      </c>
    </row>
    <row r="110" spans="1:7" ht="15.75" thickBot="1" x14ac:dyDescent="0.3">
      <c r="A110" s="13"/>
      <c r="B110" s="16"/>
      <c r="C110" s="16"/>
      <c r="D110" s="16"/>
      <c r="E110" s="16"/>
      <c r="F110" s="16"/>
      <c r="G110" s="16"/>
    </row>
    <row r="111" spans="1:7" x14ac:dyDescent="0.25">
      <c r="A111" s="15" t="s">
        <v>64</v>
      </c>
      <c r="B111" s="15"/>
      <c r="C111" s="15"/>
      <c r="D111" s="15"/>
      <c r="E111" s="15"/>
      <c r="F111" s="15"/>
      <c r="G111" s="15"/>
    </row>
    <row r="112" spans="1:7" x14ac:dyDescent="0.25">
      <c r="A112" s="2" t="s">
        <v>65</v>
      </c>
      <c r="B112" s="4" t="s">
        <v>6</v>
      </c>
      <c r="C112" s="4" t="s">
        <v>6</v>
      </c>
      <c r="D112" s="4" t="s">
        <v>6</v>
      </c>
      <c r="E112" s="4" t="s">
        <v>6</v>
      </c>
      <c r="F112" s="4" t="s">
        <v>6</v>
      </c>
      <c r="G112" s="4" t="s">
        <v>6</v>
      </c>
    </row>
    <row r="113" spans="1:7" x14ac:dyDescent="0.25">
      <c r="A113" s="2" t="s">
        <v>67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68</v>
      </c>
      <c r="B114" s="4" t="s">
        <v>6</v>
      </c>
      <c r="C114" s="4" t="s">
        <v>6</v>
      </c>
      <c r="D114" s="4" t="s">
        <v>6</v>
      </c>
      <c r="E114" s="4" t="s">
        <v>6</v>
      </c>
      <c r="F114" s="8" t="s">
        <v>7</v>
      </c>
      <c r="G114" s="4" t="s">
        <v>6</v>
      </c>
    </row>
    <row r="115" spans="1:7" x14ac:dyDescent="0.25">
      <c r="A115" s="2" t="s">
        <v>69</v>
      </c>
      <c r="B115" s="4" t="s">
        <v>6</v>
      </c>
      <c r="C115" s="4" t="s">
        <v>6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x14ac:dyDescent="0.25">
      <c r="A116" s="2" t="s">
        <v>70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71</v>
      </c>
      <c r="B117" s="4" t="s">
        <v>6</v>
      </c>
      <c r="C117" s="4" t="s">
        <v>6</v>
      </c>
      <c r="D117" s="4" t="s">
        <v>6</v>
      </c>
      <c r="E117" s="4" t="s">
        <v>6</v>
      </c>
      <c r="F117" s="8" t="s">
        <v>7</v>
      </c>
      <c r="G117" s="4" t="s">
        <v>6</v>
      </c>
    </row>
    <row r="118" spans="1:7" x14ac:dyDescent="0.25">
      <c r="A118" s="2" t="s">
        <v>72</v>
      </c>
      <c r="B118" s="4" t="s">
        <v>6</v>
      </c>
      <c r="C118" s="4" t="s">
        <v>6</v>
      </c>
      <c r="D118" s="4" t="s">
        <v>6</v>
      </c>
      <c r="E118" s="4" t="s">
        <v>6</v>
      </c>
      <c r="F118" s="4" t="s">
        <v>6</v>
      </c>
      <c r="G118" s="4" t="s">
        <v>6</v>
      </c>
    </row>
    <row r="119" spans="1:7" x14ac:dyDescent="0.25">
      <c r="A119" s="2" t="s">
        <v>73</v>
      </c>
      <c r="B119" s="4" t="s">
        <v>6</v>
      </c>
      <c r="C119" s="4" t="s">
        <v>6</v>
      </c>
      <c r="D119" s="4" t="s">
        <v>6</v>
      </c>
      <c r="E119" s="4" t="s">
        <v>6</v>
      </c>
      <c r="F119" s="8" t="s">
        <v>7</v>
      </c>
      <c r="G119" s="8" t="s">
        <v>7</v>
      </c>
    </row>
    <row r="120" spans="1:7" x14ac:dyDescent="0.25">
      <c r="A120" s="2" t="s">
        <v>74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75</v>
      </c>
      <c r="B121" s="4" t="s">
        <v>6</v>
      </c>
      <c r="C121" s="4" t="s">
        <v>6</v>
      </c>
      <c r="D121" s="4" t="s">
        <v>6</v>
      </c>
      <c r="E121" s="4" t="s">
        <v>6</v>
      </c>
      <c r="F121" s="4" t="s">
        <v>6</v>
      </c>
      <c r="G121" s="4" t="s">
        <v>6</v>
      </c>
    </row>
    <row r="122" spans="1:7" x14ac:dyDescent="0.25">
      <c r="A122" s="2" t="s">
        <v>76</v>
      </c>
      <c r="B122" s="4" t="s">
        <v>6</v>
      </c>
      <c r="C122" s="4" t="s">
        <v>6</v>
      </c>
      <c r="D122" s="8" t="s">
        <v>7</v>
      </c>
      <c r="E122" s="8" t="s">
        <v>7</v>
      </c>
      <c r="F122" s="4" t="s">
        <v>6</v>
      </c>
      <c r="G122" s="4" t="s">
        <v>6</v>
      </c>
    </row>
    <row r="123" spans="1:7" x14ac:dyDescent="0.25">
      <c r="A123" s="2" t="s">
        <v>77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78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79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80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81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82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2" t="s">
        <v>83</v>
      </c>
      <c r="B129" s="4" t="s">
        <v>6</v>
      </c>
      <c r="C129" s="4" t="s">
        <v>6</v>
      </c>
      <c r="D129" s="4" t="s">
        <v>6</v>
      </c>
      <c r="E129" s="4" t="s">
        <v>6</v>
      </c>
      <c r="F129" s="4" t="s">
        <v>6</v>
      </c>
      <c r="G129" s="4" t="s">
        <v>6</v>
      </c>
    </row>
    <row r="130" spans="1:7" x14ac:dyDescent="0.25">
      <c r="A130" s="15" t="s">
        <v>84</v>
      </c>
      <c r="B130" s="22" t="s">
        <v>140</v>
      </c>
      <c r="C130" s="22" t="s">
        <v>140</v>
      </c>
      <c r="D130" s="22" t="s">
        <v>140</v>
      </c>
      <c r="E130" s="22" t="s">
        <v>140</v>
      </c>
      <c r="F130" s="21" t="s">
        <v>6</v>
      </c>
      <c r="G130" s="21" t="s">
        <v>6</v>
      </c>
    </row>
    <row r="131" spans="1:7" x14ac:dyDescent="0.25">
      <c r="A131" s="2" t="s">
        <v>6</v>
      </c>
      <c r="B131" s="10">
        <f t="shared" ref="B131:G131" si="26">COUNTIF(B112:B130,"pass")</f>
        <v>18</v>
      </c>
      <c r="C131" s="10">
        <f t="shared" si="26"/>
        <v>18</v>
      </c>
      <c r="D131" s="10">
        <f t="shared" si="26"/>
        <v>17</v>
      </c>
      <c r="E131" s="10">
        <f t="shared" si="26"/>
        <v>17</v>
      </c>
      <c r="F131" s="10">
        <f t="shared" si="26"/>
        <v>14</v>
      </c>
      <c r="G131" s="10">
        <f t="shared" si="26"/>
        <v>18</v>
      </c>
    </row>
    <row r="132" spans="1:7" x14ac:dyDescent="0.25">
      <c r="A132" s="2" t="s">
        <v>143</v>
      </c>
      <c r="B132" s="5">
        <f t="shared" ref="B132:G132" si="27">COUNTIF(B112:B130,"Ok")</f>
        <v>0</v>
      </c>
      <c r="C132" s="5">
        <f t="shared" si="27"/>
        <v>0</v>
      </c>
      <c r="D132" s="5">
        <f t="shared" si="27"/>
        <v>0</v>
      </c>
      <c r="E132" s="5">
        <f t="shared" si="27"/>
        <v>0</v>
      </c>
      <c r="F132" s="5">
        <f t="shared" si="27"/>
        <v>0</v>
      </c>
      <c r="G132" s="5">
        <f t="shared" si="27"/>
        <v>0</v>
      </c>
    </row>
    <row r="133" spans="1:7" x14ac:dyDescent="0.25">
      <c r="A133" s="2" t="s">
        <v>140</v>
      </c>
      <c r="B133" s="11">
        <f t="shared" ref="B133:G133" si="28">COUNTIF(B112:B130,"workaround")</f>
        <v>1</v>
      </c>
      <c r="C133" s="11">
        <f t="shared" si="28"/>
        <v>1</v>
      </c>
      <c r="D133" s="11">
        <f t="shared" si="28"/>
        <v>1</v>
      </c>
      <c r="E133" s="11">
        <f t="shared" si="28"/>
        <v>1</v>
      </c>
      <c r="F133" s="11">
        <f t="shared" si="28"/>
        <v>0</v>
      </c>
      <c r="G133" s="11">
        <f t="shared" si="28"/>
        <v>0</v>
      </c>
    </row>
    <row r="134" spans="1:7" x14ac:dyDescent="0.25">
      <c r="A134" s="2" t="s">
        <v>7</v>
      </c>
      <c r="B134" s="12">
        <f t="shared" ref="B134:G134" si="29">COUNTIF(B112:B130,"Fail")</f>
        <v>0</v>
      </c>
      <c r="C134" s="12">
        <f t="shared" si="29"/>
        <v>0</v>
      </c>
      <c r="D134" s="12">
        <f t="shared" si="29"/>
        <v>1</v>
      </c>
      <c r="E134" s="12">
        <f t="shared" si="29"/>
        <v>1</v>
      </c>
      <c r="F134" s="12">
        <f t="shared" si="29"/>
        <v>5</v>
      </c>
      <c r="G134" s="12">
        <f t="shared" si="29"/>
        <v>1</v>
      </c>
    </row>
    <row r="135" spans="1:7" x14ac:dyDescent="0.25">
      <c r="A135" s="2" t="s">
        <v>145</v>
      </c>
      <c r="B135" s="2">
        <f t="shared" ref="B135:G135" si="30">COUNT(B112:B130,"Untested")</f>
        <v>0</v>
      </c>
      <c r="C135" s="2">
        <f t="shared" si="30"/>
        <v>0</v>
      </c>
      <c r="D135" s="2">
        <f t="shared" si="30"/>
        <v>0</v>
      </c>
      <c r="E135" s="2">
        <f t="shared" si="30"/>
        <v>0</v>
      </c>
      <c r="F135" s="2">
        <f t="shared" si="30"/>
        <v>0</v>
      </c>
      <c r="G135" s="2">
        <f t="shared" si="30"/>
        <v>0</v>
      </c>
    </row>
    <row r="136" spans="1:7" x14ac:dyDescent="0.25">
      <c r="A136" s="2" t="s">
        <v>139</v>
      </c>
      <c r="B136" s="2">
        <f t="shared" ref="B136:G136" si="31">B131+B134+B133+B135+B132</f>
        <v>19</v>
      </c>
      <c r="C136" s="2">
        <f t="shared" si="31"/>
        <v>19</v>
      </c>
      <c r="D136" s="2">
        <f t="shared" si="31"/>
        <v>19</v>
      </c>
      <c r="E136" s="2">
        <f t="shared" si="31"/>
        <v>19</v>
      </c>
      <c r="F136" s="2">
        <f t="shared" si="31"/>
        <v>19</v>
      </c>
      <c r="G136" s="2">
        <f t="shared" si="31"/>
        <v>19</v>
      </c>
    </row>
    <row r="137" spans="1:7" ht="15.75" thickBot="1" x14ac:dyDescent="0.3">
      <c r="A137" s="18" t="s">
        <v>8</v>
      </c>
      <c r="B137" s="6">
        <f t="shared" ref="B137:G137" si="32">IF(B$136=0, 0, (B$131+B$132)/B$136)</f>
        <v>0.94736842105263153</v>
      </c>
      <c r="C137" s="6">
        <f t="shared" si="32"/>
        <v>0.94736842105263153</v>
      </c>
      <c r="D137" s="6">
        <f t="shared" si="32"/>
        <v>0.89473684210526316</v>
      </c>
      <c r="E137" s="6">
        <f t="shared" si="32"/>
        <v>0.89473684210526316</v>
      </c>
      <c r="F137" s="6">
        <f t="shared" si="32"/>
        <v>0.73684210526315785</v>
      </c>
      <c r="G137" s="6">
        <f t="shared" si="32"/>
        <v>0.94736842105263153</v>
      </c>
    </row>
    <row r="138" spans="1:7" ht="15.75" thickBot="1" x14ac:dyDescent="0.3">
      <c r="A138" s="14"/>
      <c r="B138" s="14"/>
      <c r="C138" s="14"/>
      <c r="D138" s="14"/>
      <c r="E138" s="14"/>
      <c r="F138" s="14"/>
      <c r="G138" s="14"/>
    </row>
    <row r="139" spans="1:7" x14ac:dyDescent="0.25">
      <c r="A139" s="15" t="s">
        <v>12</v>
      </c>
      <c r="B139" s="15"/>
      <c r="C139" s="15"/>
      <c r="D139" s="15"/>
      <c r="E139" s="15"/>
      <c r="F139" s="15"/>
      <c r="G139" s="15"/>
    </row>
    <row r="140" spans="1:7" x14ac:dyDescent="0.25">
      <c r="A140" s="2" t="s">
        <v>14</v>
      </c>
      <c r="B140" s="4" t="s">
        <v>6</v>
      </c>
      <c r="C140" s="4" t="s">
        <v>6</v>
      </c>
      <c r="D140" s="4" t="s">
        <v>6</v>
      </c>
      <c r="E140" s="4" t="s">
        <v>6</v>
      </c>
      <c r="F140" s="4" t="s">
        <v>6</v>
      </c>
      <c r="G140" s="4" t="s">
        <v>6</v>
      </c>
    </row>
    <row r="141" spans="1:7" x14ac:dyDescent="0.25">
      <c r="A141" s="2" t="s">
        <v>15</v>
      </c>
      <c r="B141" s="4" t="s">
        <v>6</v>
      </c>
      <c r="C141" s="4" t="s">
        <v>6</v>
      </c>
      <c r="D141" s="4" t="s">
        <v>6</v>
      </c>
      <c r="E141" s="4" t="s">
        <v>6</v>
      </c>
      <c r="F141" s="8" t="s">
        <v>7</v>
      </c>
      <c r="G141" s="8" t="s">
        <v>7</v>
      </c>
    </row>
    <row r="142" spans="1:7" x14ac:dyDescent="0.25">
      <c r="A142" s="2" t="s">
        <v>16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17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18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19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20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21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22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23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24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25</v>
      </c>
      <c r="B151" s="4" t="s">
        <v>6</v>
      </c>
      <c r="C151" s="4" t="s">
        <v>6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x14ac:dyDescent="0.25">
      <c r="A152" s="2" t="s">
        <v>26</v>
      </c>
      <c r="B152" s="4" t="s">
        <v>6</v>
      </c>
      <c r="C152" s="4" t="s">
        <v>6</v>
      </c>
      <c r="D152" s="4" t="s">
        <v>6</v>
      </c>
      <c r="E152" s="4" t="s">
        <v>6</v>
      </c>
      <c r="F152" s="8" t="s">
        <v>7</v>
      </c>
      <c r="G152" s="4" t="s">
        <v>6</v>
      </c>
    </row>
    <row r="153" spans="1:7" x14ac:dyDescent="0.25">
      <c r="A153" s="2" t="s">
        <v>27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28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29</v>
      </c>
      <c r="B155" s="4" t="s">
        <v>6</v>
      </c>
      <c r="C155" s="4" t="s">
        <v>6</v>
      </c>
      <c r="D155" s="4" t="s">
        <v>6</v>
      </c>
      <c r="E155" s="4" t="s">
        <v>6</v>
      </c>
      <c r="F155" s="4" t="s">
        <v>6</v>
      </c>
      <c r="G155" s="4" t="s">
        <v>6</v>
      </c>
    </row>
    <row r="156" spans="1:7" x14ac:dyDescent="0.25">
      <c r="A156" s="2" t="s">
        <v>31</v>
      </c>
      <c r="B156" s="4" t="s">
        <v>6</v>
      </c>
      <c r="C156" s="4" t="s">
        <v>6</v>
      </c>
      <c r="D156" s="4" t="s">
        <v>6</v>
      </c>
      <c r="E156" s="4" t="s">
        <v>6</v>
      </c>
      <c r="F156" s="8" t="s">
        <v>7</v>
      </c>
      <c r="G156" s="4" t="s">
        <v>6</v>
      </c>
    </row>
    <row r="157" spans="1:7" x14ac:dyDescent="0.25">
      <c r="A157" s="2" t="s">
        <v>32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33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34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35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36</v>
      </c>
      <c r="B161" s="4" t="s">
        <v>6</v>
      </c>
      <c r="C161" s="4" t="s">
        <v>6</v>
      </c>
      <c r="D161" s="4" t="s">
        <v>6</v>
      </c>
      <c r="E161" s="4" t="s">
        <v>6</v>
      </c>
      <c r="F161" s="4" t="s">
        <v>6</v>
      </c>
      <c r="G161" s="4" t="s">
        <v>6</v>
      </c>
    </row>
    <row r="162" spans="1:7" x14ac:dyDescent="0.25">
      <c r="A162" s="2" t="s">
        <v>37</v>
      </c>
      <c r="B162" s="5" t="s">
        <v>144</v>
      </c>
      <c r="C162" s="5" t="s">
        <v>144</v>
      </c>
      <c r="D162" s="4" t="s">
        <v>6</v>
      </c>
      <c r="E162" s="4" t="s">
        <v>6</v>
      </c>
      <c r="F162" s="8" t="s">
        <v>7</v>
      </c>
      <c r="G162" s="4" t="s">
        <v>6</v>
      </c>
    </row>
    <row r="163" spans="1:7" x14ac:dyDescent="0.25">
      <c r="A163" s="2" t="s">
        <v>38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39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40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41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42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43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44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45</v>
      </c>
      <c r="B170" s="4" t="s">
        <v>6</v>
      </c>
      <c r="C170" s="4" t="s">
        <v>6</v>
      </c>
      <c r="D170" s="4" t="s">
        <v>6</v>
      </c>
      <c r="E170" s="4" t="s">
        <v>6</v>
      </c>
      <c r="F170" s="4" t="s">
        <v>6</v>
      </c>
      <c r="G170" s="4" t="s">
        <v>6</v>
      </c>
    </row>
    <row r="171" spans="1:7" x14ac:dyDescent="0.25">
      <c r="A171" s="2" t="s">
        <v>46</v>
      </c>
      <c r="B171" s="4" t="s">
        <v>6</v>
      </c>
      <c r="C171" s="4" t="s">
        <v>6</v>
      </c>
      <c r="D171" s="4" t="s">
        <v>6</v>
      </c>
      <c r="E171" s="4" t="s">
        <v>6</v>
      </c>
      <c r="F171" s="8" t="s">
        <v>7</v>
      </c>
      <c r="G171" s="8" t="s">
        <v>7</v>
      </c>
    </row>
    <row r="172" spans="1:7" x14ac:dyDescent="0.25">
      <c r="A172" s="2" t="s">
        <v>47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48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49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50</v>
      </c>
      <c r="B175" s="4" t="s">
        <v>6</v>
      </c>
      <c r="C175" s="4" t="s">
        <v>6</v>
      </c>
      <c r="D175" s="4" t="s">
        <v>6</v>
      </c>
      <c r="E175" s="4" t="s">
        <v>6</v>
      </c>
      <c r="F175" s="4" t="s">
        <v>6</v>
      </c>
      <c r="G175" s="4" t="s">
        <v>6</v>
      </c>
    </row>
    <row r="176" spans="1:7" x14ac:dyDescent="0.25">
      <c r="A176" s="2" t="s">
        <v>51</v>
      </c>
      <c r="B176" s="4" t="s">
        <v>6</v>
      </c>
      <c r="C176" s="4" t="s">
        <v>6</v>
      </c>
      <c r="D176" s="4" t="s">
        <v>6</v>
      </c>
      <c r="E176" s="4" t="s">
        <v>6</v>
      </c>
      <c r="F176" s="7" t="s">
        <v>140</v>
      </c>
      <c r="G176" s="7" t="s">
        <v>140</v>
      </c>
    </row>
    <row r="177" spans="1:7" x14ac:dyDescent="0.25">
      <c r="A177" s="2" t="s">
        <v>52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53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54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55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56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57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COUNTIF(B140:B188,"pass")</f>
        <v>48</v>
      </c>
      <c r="C189" s="10">
        <f t="shared" si="33"/>
        <v>48</v>
      </c>
      <c r="D189" s="10">
        <f t="shared" si="33"/>
        <v>49</v>
      </c>
      <c r="E189" s="10">
        <f t="shared" si="33"/>
        <v>49</v>
      </c>
      <c r="F189" s="10">
        <f t="shared" si="33"/>
        <v>42</v>
      </c>
      <c r="G189" s="10">
        <f t="shared" si="33"/>
        <v>45</v>
      </c>
    </row>
    <row r="190" spans="1:7" x14ac:dyDescent="0.25">
      <c r="A190" s="2" t="s">
        <v>143</v>
      </c>
      <c r="B190" s="5">
        <f t="shared" ref="B190:G190" si="34">COUNTIF(B140:B188,"Ok")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COUNTIF(B140:B188,"workaround")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COUNTIF(B140:B188,"Fail")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COUNT(B140:B188,"Untested")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49</v>
      </c>
      <c r="C194" s="2">
        <f t="shared" si="38"/>
        <v>49</v>
      </c>
      <c r="D194" s="2">
        <f t="shared" si="38"/>
        <v>49</v>
      </c>
      <c r="E194" s="2">
        <f t="shared" si="38"/>
        <v>49</v>
      </c>
      <c r="F194" s="2">
        <f t="shared" si="38"/>
        <v>49</v>
      </c>
      <c r="G194" s="2">
        <f t="shared" si="38"/>
        <v>49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0.8571428571428571</v>
      </c>
      <c r="G195" s="6">
        <f t="shared" si="39"/>
        <v>0.91836734693877553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9" t="s">
        <v>146</v>
      </c>
      <c r="B197" s="15"/>
      <c r="C197" s="15"/>
      <c r="D197" s="15"/>
      <c r="E197" s="15"/>
      <c r="F197" s="15"/>
      <c r="G197" s="15"/>
    </row>
    <row r="198" spans="1:7" x14ac:dyDescent="0.25">
      <c r="A198" s="2" t="s">
        <v>30</v>
      </c>
      <c r="B198" s="8" t="s">
        <v>7</v>
      </c>
      <c r="C198" s="4" t="s">
        <v>6</v>
      </c>
      <c r="D198" s="4" t="s">
        <v>6</v>
      </c>
      <c r="E198" s="4" t="s">
        <v>6</v>
      </c>
      <c r="F198" s="2"/>
      <c r="G198" s="2"/>
    </row>
    <row r="199" spans="1:7" x14ac:dyDescent="0.25">
      <c r="A199" s="23" t="s">
        <v>156</v>
      </c>
      <c r="B199" s="4" t="s">
        <v>6</v>
      </c>
      <c r="C199" s="4" t="s">
        <v>6</v>
      </c>
      <c r="D199" s="2"/>
      <c r="E199" s="2"/>
      <c r="F199" s="2"/>
      <c r="G199" s="2"/>
    </row>
    <row r="200" spans="1:7" x14ac:dyDescent="0.25">
      <c r="A200" s="2" t="s">
        <v>95</v>
      </c>
      <c r="B200" s="2"/>
      <c r="C200" s="2"/>
      <c r="D200" s="4" t="s">
        <v>6</v>
      </c>
      <c r="E200" s="4" t="s">
        <v>6</v>
      </c>
      <c r="F200" s="2"/>
      <c r="G200" s="2"/>
    </row>
    <row r="201" spans="1:7" x14ac:dyDescent="0.25">
      <c r="A201" s="2" t="s">
        <v>96</v>
      </c>
      <c r="B201" s="2"/>
      <c r="C201" s="2"/>
      <c r="D201" s="4" t="s">
        <v>6</v>
      </c>
      <c r="E201" s="4" t="s">
        <v>6</v>
      </c>
      <c r="F201" s="2"/>
      <c r="G201" s="2"/>
    </row>
    <row r="202" spans="1:7" x14ac:dyDescent="0.25">
      <c r="A202" s="2" t="s">
        <v>104</v>
      </c>
      <c r="B202" s="2"/>
      <c r="C202" s="2"/>
      <c r="D202" s="4" t="s">
        <v>6</v>
      </c>
      <c r="E202" s="4" t="s">
        <v>6</v>
      </c>
      <c r="F202" s="2"/>
      <c r="G202" s="2"/>
    </row>
    <row r="203" spans="1:7" x14ac:dyDescent="0.25">
      <c r="A203" s="2" t="s">
        <v>105</v>
      </c>
      <c r="B203" s="8" t="s">
        <v>7</v>
      </c>
      <c r="C203" s="4" t="s">
        <v>6</v>
      </c>
      <c r="D203" s="2"/>
      <c r="E203" s="2"/>
      <c r="F203" s="2"/>
      <c r="G203" s="2"/>
    </row>
    <row r="204" spans="1:7" x14ac:dyDescent="0.25">
      <c r="A204" s="2" t="s">
        <v>106</v>
      </c>
      <c r="B204" s="2"/>
      <c r="C204" s="2"/>
      <c r="D204" s="4" t="s">
        <v>6</v>
      </c>
      <c r="E204" s="4" t="s">
        <v>6</v>
      </c>
      <c r="F204" s="2"/>
      <c r="G204" s="2"/>
    </row>
    <row r="205" spans="1:7" x14ac:dyDescent="0.25">
      <c r="A205" s="2" t="s">
        <v>107</v>
      </c>
      <c r="B205" s="8" t="s">
        <v>7</v>
      </c>
      <c r="C205" s="4" t="s">
        <v>6</v>
      </c>
      <c r="D205" s="4" t="s">
        <v>6</v>
      </c>
      <c r="E205" s="4" t="s">
        <v>6</v>
      </c>
      <c r="F205" s="2"/>
      <c r="G205" s="2"/>
    </row>
    <row r="206" spans="1:7" x14ac:dyDescent="0.25">
      <c r="A206" s="2" t="s">
        <v>114</v>
      </c>
      <c r="B206" s="4" t="s">
        <v>6</v>
      </c>
      <c r="C206" s="4" t="s">
        <v>6</v>
      </c>
      <c r="D206" s="2"/>
      <c r="E206" s="2"/>
      <c r="F206" s="2"/>
      <c r="G206" s="2"/>
    </row>
    <row r="207" spans="1:7" x14ac:dyDescent="0.25">
      <c r="A207" s="2" t="s">
        <v>117</v>
      </c>
      <c r="B207" s="2"/>
      <c r="C207" s="2"/>
      <c r="D207" s="4" t="s">
        <v>6</v>
      </c>
      <c r="E207" s="4" t="s">
        <v>6</v>
      </c>
      <c r="F207" s="2"/>
      <c r="G207" s="2"/>
    </row>
    <row r="208" spans="1:7" x14ac:dyDescent="0.25">
      <c r="A208" s="2" t="s">
        <v>119</v>
      </c>
      <c r="B208" s="4" t="s">
        <v>6</v>
      </c>
      <c r="C208" s="4" t="s">
        <v>6</v>
      </c>
      <c r="D208" s="2"/>
      <c r="E208" s="2"/>
      <c r="F208" s="2"/>
      <c r="G208" s="2"/>
    </row>
    <row r="209" spans="1:7" x14ac:dyDescent="0.25">
      <c r="A209" s="2" t="s">
        <v>125</v>
      </c>
      <c r="B209" s="2"/>
      <c r="C209" s="2"/>
      <c r="D209" s="4" t="s">
        <v>6</v>
      </c>
      <c r="E209" s="4" t="s">
        <v>6</v>
      </c>
      <c r="F209" s="2"/>
      <c r="G209" s="2"/>
    </row>
    <row r="210" spans="1:7" x14ac:dyDescent="0.25">
      <c r="A210" s="15" t="s">
        <v>131</v>
      </c>
      <c r="B210" s="21" t="s">
        <v>6</v>
      </c>
      <c r="C210" s="21" t="s">
        <v>6</v>
      </c>
      <c r="D210" s="15"/>
      <c r="E210" s="15"/>
      <c r="F210" s="15"/>
      <c r="G210" s="15"/>
    </row>
    <row r="211" spans="1:7" x14ac:dyDescent="0.25">
      <c r="A211" s="2" t="s">
        <v>6</v>
      </c>
      <c r="B211" s="10">
        <f t="shared" ref="B211:G211" si="40">COUNTIF(B198:B210,"pass")</f>
        <v>4</v>
      </c>
      <c r="C211" s="10">
        <f t="shared" si="40"/>
        <v>7</v>
      </c>
      <c r="D211" s="10">
        <f t="shared" si="40"/>
        <v>8</v>
      </c>
      <c r="E211" s="10">
        <f t="shared" si="40"/>
        <v>8</v>
      </c>
      <c r="F211" s="10">
        <f t="shared" si="40"/>
        <v>0</v>
      </c>
      <c r="G211" s="10">
        <f t="shared" si="40"/>
        <v>0</v>
      </c>
    </row>
    <row r="212" spans="1:7" x14ac:dyDescent="0.25">
      <c r="A212" s="2" t="s">
        <v>143</v>
      </c>
      <c r="B212" s="5">
        <f t="shared" ref="B212:G212" si="41">COUNTIF(B198:B210,"Ok")</f>
        <v>0</v>
      </c>
      <c r="C212" s="5">
        <f t="shared" si="41"/>
        <v>0</v>
      </c>
      <c r="D212" s="5">
        <f t="shared" si="41"/>
        <v>0</v>
      </c>
      <c r="E212" s="5">
        <f t="shared" si="41"/>
        <v>0</v>
      </c>
      <c r="F212" s="5">
        <f t="shared" si="41"/>
        <v>0</v>
      </c>
      <c r="G212" s="5">
        <f t="shared" si="41"/>
        <v>0</v>
      </c>
    </row>
    <row r="213" spans="1:7" x14ac:dyDescent="0.25">
      <c r="A213" s="2" t="s">
        <v>140</v>
      </c>
      <c r="B213" s="11">
        <f t="shared" ref="B213:G213" si="42">COUNTIF(B198:B210,"workaround")</f>
        <v>0</v>
      </c>
      <c r="C213" s="11">
        <f t="shared" si="42"/>
        <v>0</v>
      </c>
      <c r="D213" s="11">
        <f t="shared" si="42"/>
        <v>0</v>
      </c>
      <c r="E213" s="11">
        <f t="shared" si="42"/>
        <v>0</v>
      </c>
      <c r="F213" s="11">
        <f t="shared" si="42"/>
        <v>0</v>
      </c>
      <c r="G213" s="11">
        <f t="shared" si="42"/>
        <v>0</v>
      </c>
    </row>
    <row r="214" spans="1:7" x14ac:dyDescent="0.25">
      <c r="A214" s="2" t="s">
        <v>7</v>
      </c>
      <c r="B214" s="12">
        <f t="shared" ref="B214:G214" si="43">COUNTIF(B198:B210,"Fail")</f>
        <v>3</v>
      </c>
      <c r="C214" s="12">
        <f t="shared" si="43"/>
        <v>0</v>
      </c>
      <c r="D214" s="12">
        <f t="shared" si="43"/>
        <v>0</v>
      </c>
      <c r="E214" s="12">
        <f t="shared" si="43"/>
        <v>0</v>
      </c>
      <c r="F214" s="12">
        <f t="shared" si="43"/>
        <v>0</v>
      </c>
      <c r="G214" s="12">
        <f t="shared" si="43"/>
        <v>0</v>
      </c>
    </row>
    <row r="215" spans="1:7" x14ac:dyDescent="0.25">
      <c r="A215" s="2" t="s">
        <v>145</v>
      </c>
      <c r="B215" s="2">
        <f t="shared" ref="B215:G215" si="44">COUNT(B198:B210,"Untested")</f>
        <v>0</v>
      </c>
      <c r="C215" s="2">
        <f t="shared" si="44"/>
        <v>0</v>
      </c>
      <c r="D215" s="2">
        <f t="shared" si="44"/>
        <v>0</v>
      </c>
      <c r="E215" s="2">
        <f t="shared" si="44"/>
        <v>0</v>
      </c>
      <c r="F215" s="2">
        <f t="shared" si="44"/>
        <v>0</v>
      </c>
      <c r="G215" s="2">
        <f t="shared" si="44"/>
        <v>0</v>
      </c>
    </row>
    <row r="216" spans="1:7" x14ac:dyDescent="0.25">
      <c r="A216" s="2" t="s">
        <v>139</v>
      </c>
      <c r="B216" s="2">
        <f t="shared" ref="B216:G216" si="45">B211+B214+B213+B215+B212</f>
        <v>7</v>
      </c>
      <c r="C216" s="2">
        <f t="shared" si="45"/>
        <v>7</v>
      </c>
      <c r="D216" s="2">
        <f t="shared" si="45"/>
        <v>8</v>
      </c>
      <c r="E216" s="2">
        <f t="shared" si="45"/>
        <v>8</v>
      </c>
      <c r="F216" s="2">
        <f t="shared" si="45"/>
        <v>0</v>
      </c>
      <c r="G216" s="2">
        <f t="shared" si="45"/>
        <v>0</v>
      </c>
    </row>
    <row r="217" spans="1:7" ht="15.75" thickBot="1" x14ac:dyDescent="0.3">
      <c r="A217" s="18" t="s">
        <v>8</v>
      </c>
      <c r="B217" s="6">
        <f t="shared" ref="B217:G217" si="46">IF(B$216=0, 0, (B$211+B$212)/B$216)</f>
        <v>0.5714285714285714</v>
      </c>
      <c r="C217" s="6">
        <f t="shared" si="46"/>
        <v>1</v>
      </c>
      <c r="D217" s="6">
        <f t="shared" si="46"/>
        <v>1</v>
      </c>
      <c r="E217" s="6">
        <f t="shared" si="46"/>
        <v>1</v>
      </c>
      <c r="F217" s="6">
        <f t="shared" si="46"/>
        <v>0</v>
      </c>
      <c r="G217" s="6">
        <f t="shared" si="46"/>
        <v>0</v>
      </c>
    </row>
    <row r="218" spans="1:7" ht="15.75" thickBot="1" x14ac:dyDescent="0.3">
      <c r="A218" s="13"/>
      <c r="B218" s="13"/>
      <c r="C218" s="13"/>
      <c r="D218" s="13"/>
      <c r="E218" s="13"/>
      <c r="F218" s="13"/>
      <c r="G218" s="13"/>
    </row>
    <row r="219" spans="1:7" x14ac:dyDescent="0.25">
      <c r="A219" s="15" t="s">
        <v>10</v>
      </c>
      <c r="B219" s="15"/>
      <c r="C219" s="15"/>
      <c r="D219" s="15"/>
      <c r="E219" s="15"/>
      <c r="F219" s="15"/>
      <c r="G219" s="15"/>
    </row>
    <row r="220" spans="1:7" x14ac:dyDescent="0.25">
      <c r="A220" s="28" t="s">
        <v>11</v>
      </c>
      <c r="B220" s="29" t="s">
        <v>6</v>
      </c>
      <c r="C220" s="29" t="s">
        <v>6</v>
      </c>
      <c r="D220" s="28"/>
      <c r="E220" s="28"/>
      <c r="F220" s="29" t="s">
        <v>6</v>
      </c>
      <c r="G220" s="29" t="s">
        <v>6</v>
      </c>
    </row>
    <row r="221" spans="1:7" x14ac:dyDescent="0.25">
      <c r="A221" s="2" t="s">
        <v>6</v>
      </c>
      <c r="B221" s="10">
        <f t="shared" ref="B221:G221" si="47">COUNTIF(B220,"pass")</f>
        <v>1</v>
      </c>
      <c r="C221" s="10">
        <f t="shared" si="47"/>
        <v>1</v>
      </c>
      <c r="D221" s="10">
        <f t="shared" si="47"/>
        <v>0</v>
      </c>
      <c r="E221" s="10">
        <f t="shared" si="47"/>
        <v>0</v>
      </c>
      <c r="F221" s="10">
        <f t="shared" si="47"/>
        <v>1</v>
      </c>
      <c r="G221" s="10">
        <f t="shared" si="47"/>
        <v>1</v>
      </c>
    </row>
    <row r="222" spans="1:7" x14ac:dyDescent="0.25">
      <c r="A222" s="2" t="s">
        <v>143</v>
      </c>
      <c r="B222" s="5">
        <f t="shared" ref="B222:G222" si="48">COUNTIF(B220,"Ok")</f>
        <v>0</v>
      </c>
      <c r="C222" s="5">
        <f t="shared" si="48"/>
        <v>0</v>
      </c>
      <c r="D222" s="5">
        <f t="shared" si="48"/>
        <v>0</v>
      </c>
      <c r="E222" s="5">
        <f t="shared" si="48"/>
        <v>0</v>
      </c>
      <c r="F222" s="5">
        <f t="shared" si="48"/>
        <v>0</v>
      </c>
      <c r="G222" s="5">
        <f t="shared" si="48"/>
        <v>0</v>
      </c>
    </row>
    <row r="223" spans="1:7" x14ac:dyDescent="0.25">
      <c r="A223" s="2" t="s">
        <v>140</v>
      </c>
      <c r="B223" s="11">
        <f t="shared" ref="B223:G223" si="49">COUNTIF(B220,"workaround")</f>
        <v>0</v>
      </c>
      <c r="C223" s="11">
        <f t="shared" si="49"/>
        <v>0</v>
      </c>
      <c r="D223" s="11">
        <f t="shared" si="49"/>
        <v>0</v>
      </c>
      <c r="E223" s="11">
        <f t="shared" si="49"/>
        <v>0</v>
      </c>
      <c r="F223" s="11">
        <f t="shared" si="49"/>
        <v>0</v>
      </c>
      <c r="G223" s="11">
        <f t="shared" si="49"/>
        <v>0</v>
      </c>
    </row>
    <row r="224" spans="1:7" x14ac:dyDescent="0.25">
      <c r="A224" s="2" t="s">
        <v>7</v>
      </c>
      <c r="B224" s="12">
        <f t="shared" ref="B224:G224" si="50">COUNTIF(B220,"Fail")</f>
        <v>0</v>
      </c>
      <c r="C224" s="12">
        <f t="shared" si="50"/>
        <v>0</v>
      </c>
      <c r="D224" s="12">
        <f t="shared" si="50"/>
        <v>0</v>
      </c>
      <c r="E224" s="12">
        <f t="shared" si="50"/>
        <v>0</v>
      </c>
      <c r="F224" s="12">
        <f t="shared" si="50"/>
        <v>0</v>
      </c>
      <c r="G224" s="12">
        <f t="shared" si="50"/>
        <v>0</v>
      </c>
    </row>
    <row r="225" spans="1:7" x14ac:dyDescent="0.25">
      <c r="A225" s="2" t="s">
        <v>145</v>
      </c>
      <c r="B225" s="2">
        <f t="shared" ref="B225:G225" si="51">COUNT(B220,"Untested")</f>
        <v>0</v>
      </c>
      <c r="C225" s="2">
        <f t="shared" si="51"/>
        <v>0</v>
      </c>
      <c r="D225" s="2">
        <f t="shared" si="51"/>
        <v>0</v>
      </c>
      <c r="E225" s="2">
        <f t="shared" si="51"/>
        <v>0</v>
      </c>
      <c r="F225" s="2">
        <f t="shared" si="51"/>
        <v>0</v>
      </c>
      <c r="G225" s="2">
        <f t="shared" si="51"/>
        <v>0</v>
      </c>
    </row>
    <row r="226" spans="1:7" x14ac:dyDescent="0.25">
      <c r="A226" s="2" t="s">
        <v>139</v>
      </c>
      <c r="B226" s="2">
        <f t="shared" ref="B226:G226" si="52">B221+B224+B223+B225+B222</f>
        <v>1</v>
      </c>
      <c r="C226" s="2">
        <f t="shared" si="52"/>
        <v>1</v>
      </c>
      <c r="D226" s="2">
        <f t="shared" si="52"/>
        <v>0</v>
      </c>
      <c r="E226" s="2">
        <f t="shared" si="52"/>
        <v>0</v>
      </c>
      <c r="F226" s="2">
        <f t="shared" si="52"/>
        <v>1</v>
      </c>
      <c r="G226" s="2">
        <f t="shared" si="52"/>
        <v>1</v>
      </c>
    </row>
    <row r="227" spans="1:7" ht="15.75" thickBot="1" x14ac:dyDescent="0.3">
      <c r="A227" s="18" t="s">
        <v>8</v>
      </c>
      <c r="B227" s="6">
        <f t="shared" ref="B227:G227" si="53">IF(B$226=0, 0, (B$221+B$222)/B$226)</f>
        <v>1</v>
      </c>
      <c r="C227" s="6">
        <f t="shared" si="53"/>
        <v>1</v>
      </c>
      <c r="D227" s="6">
        <f t="shared" si="53"/>
        <v>0</v>
      </c>
      <c r="E227" s="6">
        <f t="shared" si="53"/>
        <v>0</v>
      </c>
      <c r="F227" s="6">
        <f t="shared" si="53"/>
        <v>1</v>
      </c>
      <c r="G227" s="6">
        <f t="shared" si="53"/>
        <v>1</v>
      </c>
    </row>
    <row r="228" spans="1:7" s="2" customFormat="1" x14ac:dyDescent="0.25">
      <c r="A228" s="1"/>
      <c r="B228" s="1"/>
      <c r="C228" s="1"/>
      <c r="D228" s="1"/>
      <c r="E228" s="1"/>
      <c r="F228" s="1"/>
      <c r="G228" s="1"/>
    </row>
    <row r="229" spans="1:7" s="2" customFormat="1" x14ac:dyDescent="0.25">
      <c r="B229" s="20"/>
      <c r="C229" s="20"/>
      <c r="D229" s="20"/>
      <c r="E229" s="20"/>
      <c r="F229" s="20"/>
      <c r="G229" s="20"/>
    </row>
    <row r="230" spans="1:7" s="2" customFormat="1" x14ac:dyDescent="0.25">
      <c r="B230" s="20"/>
      <c r="C230" s="20"/>
      <c r="D230" s="20"/>
      <c r="E230" s="20"/>
      <c r="F230" s="20"/>
      <c r="G230" s="20"/>
    </row>
    <row r="231" spans="1:7" x14ac:dyDescent="0.25">
      <c r="A231" s="2"/>
      <c r="B231" s="2"/>
      <c r="C231" s="2"/>
      <c r="D231" s="2"/>
      <c r="E231" s="2"/>
      <c r="F231" s="2"/>
      <c r="G231" s="2"/>
    </row>
  </sheetData>
  <mergeCells count="5">
    <mergeCell ref="B4:C4"/>
    <mergeCell ref="D4:E4"/>
    <mergeCell ref="F4:G4"/>
    <mergeCell ref="A1:G1"/>
    <mergeCell ref="A2:G2"/>
  </mergeCells>
  <hyperlinks>
    <hyperlink ref="A2" r:id="rId1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7"/>
  <sheetViews>
    <sheetView workbookViewId="0">
      <selection activeCell="H33" sqref="H33"/>
    </sheetView>
  </sheetViews>
  <sheetFormatPr defaultRowHeight="15" x14ac:dyDescent="0.25"/>
  <cols>
    <col min="1" max="1" width="36.42578125" bestFit="1" customWidth="1"/>
    <col min="2" max="3" width="12.140625" bestFit="1" customWidth="1"/>
    <col min="4" max="4" width="12.42578125" bestFit="1" customWidth="1"/>
    <col min="5" max="5" width="12.140625" bestFit="1" customWidth="1"/>
  </cols>
  <sheetData>
    <row r="1" spans="1:5" x14ac:dyDescent="0.25">
      <c r="A1" s="2" t="s">
        <v>147</v>
      </c>
      <c r="B1" s="51" t="s">
        <v>5</v>
      </c>
      <c r="C1" s="51"/>
      <c r="D1" s="52" t="s">
        <v>151</v>
      </c>
      <c r="E1" s="52"/>
    </row>
    <row r="2" spans="1:5" s="1" customFormat="1" x14ac:dyDescent="0.25">
      <c r="A2" s="2" t="s">
        <v>148</v>
      </c>
      <c r="B2" s="2" t="s">
        <v>142</v>
      </c>
      <c r="C2" s="2" t="s">
        <v>141</v>
      </c>
      <c r="D2" s="2" t="s">
        <v>152</v>
      </c>
      <c r="E2" s="2" t="s">
        <v>153</v>
      </c>
    </row>
    <row r="3" spans="1:5" s="1" customFormat="1" x14ac:dyDescent="0.25">
      <c r="A3" s="2" t="s">
        <v>149</v>
      </c>
      <c r="B3" s="17">
        <v>41206</v>
      </c>
      <c r="C3" s="17">
        <v>41241</v>
      </c>
      <c r="D3" s="17">
        <v>41205</v>
      </c>
      <c r="E3" s="17">
        <v>41247</v>
      </c>
    </row>
    <row r="4" spans="1:5" s="1" customFormat="1" ht="15.75" thickBot="1" x14ac:dyDescent="0.3">
      <c r="A4" s="2"/>
      <c r="B4" s="17"/>
      <c r="C4" s="17"/>
      <c r="D4" s="17"/>
      <c r="E4" s="17"/>
    </row>
    <row r="5" spans="1:5" x14ac:dyDescent="0.25">
      <c r="A5" s="3" t="s">
        <v>128</v>
      </c>
      <c r="B5" s="3"/>
      <c r="C5" s="3"/>
      <c r="D5" s="3"/>
      <c r="E5" s="3"/>
    </row>
    <row r="6" spans="1:5" x14ac:dyDescent="0.25">
      <c r="A6" s="2" t="s">
        <v>129</v>
      </c>
      <c r="B6" s="4" t="s">
        <v>6</v>
      </c>
      <c r="C6" s="4" t="s">
        <v>6</v>
      </c>
      <c r="D6" s="2"/>
      <c r="E6" s="2"/>
    </row>
    <row r="7" spans="1:5" x14ac:dyDescent="0.25">
      <c r="A7" s="2" t="s">
        <v>130</v>
      </c>
      <c r="B7" s="7" t="s">
        <v>140</v>
      </c>
      <c r="C7" s="7" t="s">
        <v>140</v>
      </c>
      <c r="D7" s="2"/>
      <c r="E7" s="2"/>
    </row>
    <row r="8" spans="1:5" x14ac:dyDescent="0.25">
      <c r="A8" s="2" t="s">
        <v>132</v>
      </c>
      <c r="B8" s="4" t="s">
        <v>6</v>
      </c>
      <c r="C8" s="4" t="s">
        <v>6</v>
      </c>
      <c r="D8" s="2"/>
      <c r="E8" s="2"/>
    </row>
    <row r="9" spans="1:5" x14ac:dyDescent="0.25">
      <c r="A9" s="2" t="s">
        <v>133</v>
      </c>
      <c r="B9" s="4" t="s">
        <v>6</v>
      </c>
      <c r="C9" s="4" t="s">
        <v>6</v>
      </c>
      <c r="D9" s="2"/>
      <c r="E9" s="2"/>
    </row>
    <row r="10" spans="1:5" x14ac:dyDescent="0.25">
      <c r="A10" s="2" t="s">
        <v>134</v>
      </c>
      <c r="B10" s="7" t="s">
        <v>140</v>
      </c>
      <c r="C10" s="7" t="s">
        <v>140</v>
      </c>
      <c r="D10" s="2"/>
      <c r="E10" s="2"/>
    </row>
    <row r="11" spans="1:5" x14ac:dyDescent="0.25">
      <c r="A11" s="2" t="s">
        <v>135</v>
      </c>
      <c r="B11" s="8" t="s">
        <v>7</v>
      </c>
      <c r="C11" s="9" t="s">
        <v>7</v>
      </c>
      <c r="D11" s="2"/>
      <c r="E11" s="2"/>
    </row>
    <row r="12" spans="1:5" x14ac:dyDescent="0.25">
      <c r="A12" s="2" t="s">
        <v>136</v>
      </c>
      <c r="B12" s="4" t="s">
        <v>6</v>
      </c>
      <c r="C12" s="4" t="s">
        <v>6</v>
      </c>
      <c r="D12" s="2"/>
      <c r="E12" s="2"/>
    </row>
    <row r="13" spans="1:5" x14ac:dyDescent="0.25">
      <c r="A13" s="2" t="s">
        <v>137</v>
      </c>
      <c r="B13" s="7" t="s">
        <v>140</v>
      </c>
      <c r="C13" s="4" t="s">
        <v>6</v>
      </c>
      <c r="D13" s="2"/>
      <c r="E13" s="2"/>
    </row>
    <row r="14" spans="1:5" x14ac:dyDescent="0.25">
      <c r="A14" s="2" t="s">
        <v>138</v>
      </c>
      <c r="B14" s="4" t="s">
        <v>6</v>
      </c>
      <c r="C14" s="4" t="s">
        <v>6</v>
      </c>
      <c r="D14" s="2"/>
      <c r="E14" s="2"/>
    </row>
    <row r="15" spans="1:5" x14ac:dyDescent="0.25">
      <c r="A15" s="2" t="s">
        <v>9</v>
      </c>
      <c r="B15" s="4" t="s">
        <v>6</v>
      </c>
      <c r="C15" s="4" t="s">
        <v>6</v>
      </c>
      <c r="D15" s="2"/>
      <c r="E15" s="2"/>
    </row>
    <row r="16" spans="1:5" x14ac:dyDescent="0.25">
      <c r="A16" s="2" t="s">
        <v>0</v>
      </c>
      <c r="B16" s="4" t="s">
        <v>6</v>
      </c>
      <c r="C16" s="4" t="s">
        <v>6</v>
      </c>
      <c r="D16" s="2"/>
      <c r="E16" s="2"/>
    </row>
    <row r="17" spans="1:5" x14ac:dyDescent="0.25">
      <c r="A17" s="2" t="s">
        <v>1</v>
      </c>
      <c r="B17" s="4" t="s">
        <v>6</v>
      </c>
      <c r="C17" s="4" t="s">
        <v>6</v>
      </c>
      <c r="D17" s="2"/>
      <c r="E17" s="2"/>
    </row>
    <row r="18" spans="1:5" x14ac:dyDescent="0.25">
      <c r="A18" s="2" t="s">
        <v>2</v>
      </c>
      <c r="B18" s="4" t="s">
        <v>6</v>
      </c>
      <c r="C18" s="4" t="s">
        <v>6</v>
      </c>
      <c r="D18" s="2"/>
      <c r="E18" s="2"/>
    </row>
    <row r="19" spans="1:5" x14ac:dyDescent="0.25">
      <c r="A19" s="2" t="s">
        <v>3</v>
      </c>
      <c r="B19" s="4" t="s">
        <v>6</v>
      </c>
      <c r="C19" s="4" t="s">
        <v>6</v>
      </c>
      <c r="D19" s="2"/>
      <c r="E19" s="2"/>
    </row>
    <row r="20" spans="1:5" x14ac:dyDescent="0.25">
      <c r="A20" s="15" t="s">
        <v>4</v>
      </c>
      <c r="B20" s="21" t="s">
        <v>6</v>
      </c>
      <c r="C20" s="21" t="s">
        <v>6</v>
      </c>
      <c r="D20" s="15"/>
      <c r="E20" s="15"/>
    </row>
    <row r="21" spans="1:5" x14ac:dyDescent="0.25">
      <c r="A21" s="2" t="s">
        <v>6</v>
      </c>
      <c r="B21" s="10">
        <f>COUNTIF(B6:B20,"pass")</f>
        <v>11</v>
      </c>
      <c r="C21" s="10">
        <f>COUNTIF(C6:C20,"pass")</f>
        <v>12</v>
      </c>
      <c r="D21" s="10">
        <f>COUNTIF(D6:D20,"pass")</f>
        <v>0</v>
      </c>
      <c r="E21" s="10">
        <f>COUNTIF(E6:E20,"pass")</f>
        <v>0</v>
      </c>
    </row>
    <row r="22" spans="1:5" s="1" customFormat="1" x14ac:dyDescent="0.25">
      <c r="A22" s="2" t="s">
        <v>143</v>
      </c>
      <c r="B22" s="5">
        <f>COUNTIF(B6:B20,"Ok")</f>
        <v>0</v>
      </c>
      <c r="C22" s="5">
        <f>COUNTIF(C6:C20,"Ok")</f>
        <v>0</v>
      </c>
      <c r="D22" s="5">
        <f>COUNTIF(D6:D20,"Ok")</f>
        <v>0</v>
      </c>
      <c r="E22" s="5">
        <f>COUNTIF(E6:E20,"Ok")</f>
        <v>0</v>
      </c>
    </row>
    <row r="23" spans="1:5" x14ac:dyDescent="0.25">
      <c r="A23" s="2" t="s">
        <v>140</v>
      </c>
      <c r="B23" s="11">
        <f>COUNTIF(B6:B20,"workaround")</f>
        <v>3</v>
      </c>
      <c r="C23" s="11">
        <f>COUNTIF(C6:C20,"workaround")</f>
        <v>2</v>
      </c>
      <c r="D23" s="11">
        <f>COUNTIF(D6:D20,"workaround")</f>
        <v>0</v>
      </c>
      <c r="E23" s="11">
        <f>COUNTIF(E6:E20,"workaround")</f>
        <v>0</v>
      </c>
    </row>
    <row r="24" spans="1:5" x14ac:dyDescent="0.25">
      <c r="A24" s="2" t="s">
        <v>7</v>
      </c>
      <c r="B24" s="12">
        <f>COUNTIF(B6:B20,"Fail")</f>
        <v>1</v>
      </c>
      <c r="C24" s="12">
        <f>COUNTIF(C6:C20,"Fail")</f>
        <v>1</v>
      </c>
      <c r="D24" s="12">
        <f>COUNTIF(D6:D20,"Fail")</f>
        <v>0</v>
      </c>
      <c r="E24" s="12">
        <f>COUNTIF(E6:E20,"Fail")</f>
        <v>0</v>
      </c>
    </row>
    <row r="25" spans="1:5" x14ac:dyDescent="0.25">
      <c r="A25" s="2" t="s">
        <v>145</v>
      </c>
      <c r="B25" s="2">
        <f>COUNT(B6:B20,"Untested")</f>
        <v>0</v>
      </c>
      <c r="C25" s="2">
        <f>COUNT(C6:C20,"Untested")</f>
        <v>0</v>
      </c>
      <c r="D25" s="2">
        <f>COUNT(D6:D20,"Untested")</f>
        <v>0</v>
      </c>
      <c r="E25" s="2">
        <f>COUNT(E6:E20,"Untested")</f>
        <v>0</v>
      </c>
    </row>
    <row r="26" spans="1:5" x14ac:dyDescent="0.25">
      <c r="A26" s="2" t="s">
        <v>139</v>
      </c>
      <c r="B26" s="2">
        <f>B21+B24+B23+B25+B22</f>
        <v>15</v>
      </c>
      <c r="C26" s="2">
        <f>C21+C24+C23+C25+C22</f>
        <v>15</v>
      </c>
      <c r="D26" s="2">
        <f>D21+D24+D23+D25+D22</f>
        <v>0</v>
      </c>
      <c r="E26" s="2">
        <f>E21+E24+E23+E25+E22</f>
        <v>0</v>
      </c>
    </row>
    <row r="27" spans="1:5" ht="15.75" thickBot="1" x14ac:dyDescent="0.3">
      <c r="A27" s="18" t="s">
        <v>8</v>
      </c>
      <c r="B27" s="6">
        <f>(B21+B22)/B26</f>
        <v>0.73333333333333328</v>
      </c>
      <c r="C27" s="6">
        <f>(C21+C22)/C26</f>
        <v>0.8</v>
      </c>
      <c r="D27" s="6" t="e">
        <f>(D21+D22)/D26</f>
        <v>#DIV/0!</v>
      </c>
      <c r="E27" s="6" t="e">
        <f>(E21+E22)/E26</f>
        <v>#DIV/0!</v>
      </c>
    </row>
    <row r="28" spans="1:5" s="1" customFormat="1" ht="15.75" thickBot="1" x14ac:dyDescent="0.3">
      <c r="A28" s="2"/>
      <c r="B28" s="20"/>
      <c r="C28" s="20"/>
      <c r="D28" s="20"/>
      <c r="E28" s="20"/>
    </row>
    <row r="29" spans="1:5" x14ac:dyDescent="0.25">
      <c r="A29" s="3" t="s">
        <v>102</v>
      </c>
      <c r="B29" s="3"/>
      <c r="C29" s="3"/>
      <c r="D29" s="3"/>
      <c r="E29" s="3"/>
    </row>
    <row r="30" spans="1:5" x14ac:dyDescent="0.25">
      <c r="A30" s="2" t="s">
        <v>94</v>
      </c>
      <c r="B30" s="4" t="s">
        <v>6</v>
      </c>
      <c r="C30" s="4" t="s">
        <v>6</v>
      </c>
      <c r="D30" s="4" t="s">
        <v>6</v>
      </c>
      <c r="E30" s="4" t="s">
        <v>6</v>
      </c>
    </row>
    <row r="31" spans="1:5" x14ac:dyDescent="0.25">
      <c r="A31" s="2" t="s">
        <v>97</v>
      </c>
      <c r="B31" s="4" t="s">
        <v>6</v>
      </c>
      <c r="C31" s="4" t="s">
        <v>6</v>
      </c>
      <c r="D31" s="4" t="s">
        <v>6</v>
      </c>
      <c r="E31" s="4" t="s">
        <v>6</v>
      </c>
    </row>
    <row r="32" spans="1:5" x14ac:dyDescent="0.25">
      <c r="A32" s="2" t="s">
        <v>98</v>
      </c>
      <c r="B32" s="4" t="s">
        <v>6</v>
      </c>
      <c r="C32" s="4" t="s">
        <v>6</v>
      </c>
      <c r="D32" s="4" t="s">
        <v>6</v>
      </c>
      <c r="E32" s="4" t="s">
        <v>6</v>
      </c>
    </row>
    <row r="33" spans="1:5" x14ac:dyDescent="0.25">
      <c r="A33" s="2" t="s">
        <v>99</v>
      </c>
      <c r="B33" s="4" t="s">
        <v>6</v>
      </c>
      <c r="C33" s="4" t="s">
        <v>6</v>
      </c>
      <c r="D33" s="4" t="s">
        <v>6</v>
      </c>
      <c r="E33" s="4" t="s">
        <v>6</v>
      </c>
    </row>
    <row r="34" spans="1:5" x14ac:dyDescent="0.25">
      <c r="A34" s="2" t="s">
        <v>100</v>
      </c>
      <c r="B34" s="4" t="s">
        <v>6</v>
      </c>
      <c r="C34" s="4" t="s">
        <v>6</v>
      </c>
      <c r="D34" s="4" t="s">
        <v>6</v>
      </c>
      <c r="E34" s="4" t="s">
        <v>6</v>
      </c>
    </row>
    <row r="35" spans="1:5" x14ac:dyDescent="0.25">
      <c r="A35" s="2" t="s">
        <v>101</v>
      </c>
      <c r="B35" s="4" t="s">
        <v>6</v>
      </c>
      <c r="C35" s="4" t="s">
        <v>6</v>
      </c>
      <c r="D35" s="4" t="s">
        <v>6</v>
      </c>
      <c r="E35" s="4" t="s">
        <v>6</v>
      </c>
    </row>
    <row r="36" spans="1:5" x14ac:dyDescent="0.25">
      <c r="A36" s="2" t="s">
        <v>103</v>
      </c>
      <c r="B36" s="4" t="s">
        <v>6</v>
      </c>
      <c r="C36" s="4" t="s">
        <v>6</v>
      </c>
      <c r="D36" s="4" t="s">
        <v>6</v>
      </c>
      <c r="E36" s="4" t="s">
        <v>6</v>
      </c>
    </row>
    <row r="37" spans="1:5" x14ac:dyDescent="0.25">
      <c r="A37" s="2" t="s">
        <v>108</v>
      </c>
      <c r="B37" s="4" t="s">
        <v>6</v>
      </c>
      <c r="C37" s="4" t="s">
        <v>6</v>
      </c>
      <c r="D37" s="4" t="s">
        <v>6</v>
      </c>
      <c r="E37" s="4" t="s">
        <v>6</v>
      </c>
    </row>
    <row r="38" spans="1:5" x14ac:dyDescent="0.25">
      <c r="A38" s="2" t="s">
        <v>109</v>
      </c>
      <c r="B38" s="4" t="s">
        <v>6</v>
      </c>
      <c r="C38" s="4" t="s">
        <v>6</v>
      </c>
      <c r="D38" s="4" t="s">
        <v>6</v>
      </c>
      <c r="E38" s="4" t="s">
        <v>6</v>
      </c>
    </row>
    <row r="39" spans="1:5" x14ac:dyDescent="0.25">
      <c r="A39" s="2" t="s">
        <v>110</v>
      </c>
      <c r="B39" s="4" t="s">
        <v>6</v>
      </c>
      <c r="C39" s="4" t="s">
        <v>6</v>
      </c>
      <c r="D39" s="4" t="s">
        <v>6</v>
      </c>
      <c r="E39" s="4" t="s">
        <v>6</v>
      </c>
    </row>
    <row r="40" spans="1:5" x14ac:dyDescent="0.25">
      <c r="A40" s="2" t="s">
        <v>111</v>
      </c>
      <c r="B40" s="5" t="s">
        <v>144</v>
      </c>
      <c r="C40" s="5" t="s">
        <v>144</v>
      </c>
      <c r="D40" s="4" t="s">
        <v>6</v>
      </c>
      <c r="E40" s="4" t="s">
        <v>6</v>
      </c>
    </row>
    <row r="41" spans="1:5" x14ac:dyDescent="0.25">
      <c r="A41" s="2" t="s">
        <v>112</v>
      </c>
      <c r="B41" s="4" t="s">
        <v>6</v>
      </c>
      <c r="C41" s="4" t="s">
        <v>6</v>
      </c>
      <c r="D41" s="4" t="s">
        <v>6</v>
      </c>
      <c r="E41" s="4" t="s">
        <v>6</v>
      </c>
    </row>
    <row r="42" spans="1:5" x14ac:dyDescent="0.25">
      <c r="A42" s="2" t="s">
        <v>113</v>
      </c>
      <c r="B42" s="4" t="s">
        <v>6</v>
      </c>
      <c r="C42" s="4" t="s">
        <v>6</v>
      </c>
      <c r="D42" s="4" t="s">
        <v>6</v>
      </c>
      <c r="E42" s="4" t="s">
        <v>6</v>
      </c>
    </row>
    <row r="43" spans="1:5" x14ac:dyDescent="0.25">
      <c r="A43" s="2" t="s">
        <v>115</v>
      </c>
      <c r="B43" s="4" t="s">
        <v>6</v>
      </c>
      <c r="C43" s="4" t="s">
        <v>6</v>
      </c>
      <c r="D43" s="4" t="s">
        <v>6</v>
      </c>
      <c r="E43" s="4" t="s">
        <v>6</v>
      </c>
    </row>
    <row r="44" spans="1:5" x14ac:dyDescent="0.25">
      <c r="A44" s="2" t="s">
        <v>116</v>
      </c>
      <c r="B44" s="4" t="s">
        <v>6</v>
      </c>
      <c r="C44" s="4" t="s">
        <v>6</v>
      </c>
      <c r="D44" s="4" t="s">
        <v>6</v>
      </c>
      <c r="E44" s="4" t="s">
        <v>6</v>
      </c>
    </row>
    <row r="45" spans="1:5" x14ac:dyDescent="0.25">
      <c r="A45" s="2" t="s">
        <v>118</v>
      </c>
      <c r="B45" s="4" t="s">
        <v>6</v>
      </c>
      <c r="C45" s="4" t="s">
        <v>6</v>
      </c>
      <c r="D45" s="4" t="s">
        <v>6</v>
      </c>
      <c r="E45" s="4" t="s">
        <v>6</v>
      </c>
    </row>
    <row r="46" spans="1:5" x14ac:dyDescent="0.25">
      <c r="A46" s="2" t="s">
        <v>120</v>
      </c>
      <c r="B46" s="4" t="s">
        <v>6</v>
      </c>
      <c r="C46" s="4" t="s">
        <v>6</v>
      </c>
      <c r="D46" s="4" t="s">
        <v>6</v>
      </c>
      <c r="E46" s="4" t="s">
        <v>6</v>
      </c>
    </row>
    <row r="47" spans="1:5" x14ac:dyDescent="0.25">
      <c r="A47" s="2" t="s">
        <v>121</v>
      </c>
      <c r="B47" s="4" t="s">
        <v>6</v>
      </c>
      <c r="C47" s="4" t="s">
        <v>6</v>
      </c>
      <c r="D47" s="8" t="s">
        <v>7</v>
      </c>
      <c r="E47" s="8" t="s">
        <v>7</v>
      </c>
    </row>
    <row r="48" spans="1:5" x14ac:dyDescent="0.25">
      <c r="A48" s="2" t="s">
        <v>122</v>
      </c>
      <c r="B48" s="4" t="s">
        <v>6</v>
      </c>
      <c r="C48" s="4" t="s">
        <v>6</v>
      </c>
      <c r="D48" s="4" t="s">
        <v>6</v>
      </c>
      <c r="E48" s="4" t="s">
        <v>6</v>
      </c>
    </row>
    <row r="49" spans="1:5" x14ac:dyDescent="0.25">
      <c r="A49" s="2" t="s">
        <v>123</v>
      </c>
      <c r="B49" s="4" t="s">
        <v>6</v>
      </c>
      <c r="C49" s="4" t="s">
        <v>6</v>
      </c>
      <c r="D49" s="4" t="s">
        <v>6</v>
      </c>
      <c r="E49" s="4" t="s">
        <v>6</v>
      </c>
    </row>
    <row r="50" spans="1:5" x14ac:dyDescent="0.25">
      <c r="A50" s="2" t="s">
        <v>124</v>
      </c>
      <c r="B50" s="4" t="s">
        <v>6</v>
      </c>
      <c r="C50" s="4" t="s">
        <v>6</v>
      </c>
      <c r="D50" s="4" t="s">
        <v>6</v>
      </c>
      <c r="E50" s="4" t="s">
        <v>6</v>
      </c>
    </row>
    <row r="51" spans="1:5" x14ac:dyDescent="0.25">
      <c r="A51" s="2" t="s">
        <v>126</v>
      </c>
      <c r="B51" s="7" t="s">
        <v>140</v>
      </c>
      <c r="C51" s="7" t="s">
        <v>140</v>
      </c>
      <c r="D51" s="7" t="s">
        <v>140</v>
      </c>
      <c r="E51" s="7" t="s">
        <v>140</v>
      </c>
    </row>
    <row r="52" spans="1:5" x14ac:dyDescent="0.25">
      <c r="A52" s="15" t="s">
        <v>127</v>
      </c>
      <c r="B52" s="21" t="s">
        <v>6</v>
      </c>
      <c r="C52" s="21" t="s">
        <v>6</v>
      </c>
      <c r="D52" s="21" t="s">
        <v>6</v>
      </c>
      <c r="E52" s="21" t="s">
        <v>6</v>
      </c>
    </row>
    <row r="53" spans="1:5" s="1" customFormat="1" x14ac:dyDescent="0.25">
      <c r="A53" s="2" t="s">
        <v>6</v>
      </c>
      <c r="B53" s="10">
        <f>COUNTIF(B30:B52,"pass")</f>
        <v>21</v>
      </c>
      <c r="C53" s="10">
        <f>COUNTIF(C30:C52,"pass")</f>
        <v>21</v>
      </c>
      <c r="D53" s="10">
        <f>COUNTIF(D30:D52,"pass")</f>
        <v>21</v>
      </c>
      <c r="E53" s="10">
        <f>COUNTIF(E30:E52,"pass")</f>
        <v>21</v>
      </c>
    </row>
    <row r="54" spans="1:5" s="1" customFormat="1" x14ac:dyDescent="0.25">
      <c r="A54" s="2" t="s">
        <v>143</v>
      </c>
      <c r="B54" s="5">
        <f>COUNTIF(B30:B52,"Ok")</f>
        <v>1</v>
      </c>
      <c r="C54" s="5">
        <f>COUNTIF(C30:C52,"Ok")</f>
        <v>1</v>
      </c>
      <c r="D54" s="5">
        <f>COUNTIF(D30:D52,"Ok")</f>
        <v>0</v>
      </c>
      <c r="E54" s="5">
        <f>COUNTIF(E30:E52,"Ok")</f>
        <v>0</v>
      </c>
    </row>
    <row r="55" spans="1:5" s="1" customFormat="1" x14ac:dyDescent="0.25">
      <c r="A55" s="2" t="s">
        <v>140</v>
      </c>
      <c r="B55" s="11">
        <f>COUNTIF(B30:B52,"workaround")</f>
        <v>1</v>
      </c>
      <c r="C55" s="11">
        <f>COUNTIF(C30:C52,"workaround")</f>
        <v>1</v>
      </c>
      <c r="D55" s="11">
        <f>COUNTIF(D30:D52,"workaround")</f>
        <v>1</v>
      </c>
      <c r="E55" s="11">
        <f>COUNTIF(E30:E52,"workaround")</f>
        <v>1</v>
      </c>
    </row>
    <row r="56" spans="1:5" s="1" customFormat="1" x14ac:dyDescent="0.25">
      <c r="A56" s="2" t="s">
        <v>7</v>
      </c>
      <c r="B56" s="12">
        <f>COUNTIF(B30:B52,"Fail")</f>
        <v>0</v>
      </c>
      <c r="C56" s="12">
        <f>COUNTIF(C30:C52,"Fail")</f>
        <v>0</v>
      </c>
      <c r="D56" s="12">
        <f>COUNTIF(D30:D52,"Fail")</f>
        <v>1</v>
      </c>
      <c r="E56" s="12">
        <f>COUNTIF(E30:E52,"Fail")</f>
        <v>1</v>
      </c>
    </row>
    <row r="57" spans="1:5" s="1" customFormat="1" x14ac:dyDescent="0.25">
      <c r="A57" s="2" t="s">
        <v>145</v>
      </c>
      <c r="B57" s="2">
        <f>COUNT(B30:B52,"Untested")</f>
        <v>0</v>
      </c>
      <c r="C57" s="2">
        <f>COUNT(C30:C52,"Untested")</f>
        <v>0</v>
      </c>
      <c r="D57" s="2">
        <f>COUNT(D30:D52,"Untested")</f>
        <v>0</v>
      </c>
      <c r="E57" s="2">
        <f>COUNT(E30:E52,"Untested")</f>
        <v>0</v>
      </c>
    </row>
    <row r="58" spans="1:5" s="1" customFormat="1" x14ac:dyDescent="0.25">
      <c r="A58" s="2" t="s">
        <v>139</v>
      </c>
      <c r="B58" s="2">
        <f>B53+B56+B55+B57+B54</f>
        <v>23</v>
      </c>
      <c r="C58" s="2">
        <f>C53+C56+C55+C57+C54</f>
        <v>23</v>
      </c>
      <c r="D58" s="2">
        <f>D53+D56+D55+D57+D54</f>
        <v>23</v>
      </c>
      <c r="E58" s="2">
        <f>E53+E56+E55+E57+E54</f>
        <v>23</v>
      </c>
    </row>
    <row r="59" spans="1:5" s="1" customFormat="1" ht="15.75" thickBot="1" x14ac:dyDescent="0.3">
      <c r="A59" s="18" t="s">
        <v>8</v>
      </c>
      <c r="B59" s="6">
        <f>(B53+B54)/B58</f>
        <v>0.95652173913043481</v>
      </c>
      <c r="C59" s="6">
        <f>(C53+C54)/C58</f>
        <v>0.95652173913043481</v>
      </c>
      <c r="D59" s="6">
        <f>(D53+D54)/D58</f>
        <v>0.91304347826086951</v>
      </c>
      <c r="E59" s="6">
        <f>(E53+E54)/E58</f>
        <v>0.91304347826086951</v>
      </c>
    </row>
    <row r="60" spans="1:5" s="1" customFormat="1" ht="15.75" thickBot="1" x14ac:dyDescent="0.3">
      <c r="A60" s="2"/>
      <c r="B60" s="20"/>
      <c r="C60" s="20"/>
      <c r="D60" s="20"/>
      <c r="E60" s="20"/>
    </row>
    <row r="61" spans="1:5" x14ac:dyDescent="0.25">
      <c r="A61" s="3" t="s">
        <v>85</v>
      </c>
      <c r="B61" s="3"/>
      <c r="C61" s="3"/>
      <c r="D61" s="3"/>
      <c r="E61" s="3"/>
    </row>
    <row r="62" spans="1:5" x14ac:dyDescent="0.25">
      <c r="A62" s="2" t="s">
        <v>86</v>
      </c>
      <c r="B62" s="4" t="s">
        <v>6</v>
      </c>
      <c r="C62" s="4" t="s">
        <v>6</v>
      </c>
      <c r="D62" s="4" t="s">
        <v>6</v>
      </c>
      <c r="E62" s="4" t="s">
        <v>6</v>
      </c>
    </row>
    <row r="63" spans="1:5" x14ac:dyDescent="0.25">
      <c r="A63" s="2" t="s">
        <v>87</v>
      </c>
      <c r="B63" s="4" t="s">
        <v>6</v>
      </c>
      <c r="C63" s="4" t="s">
        <v>6</v>
      </c>
      <c r="D63" s="4" t="s">
        <v>6</v>
      </c>
      <c r="E63" s="4" t="s">
        <v>6</v>
      </c>
    </row>
    <row r="64" spans="1:5" x14ac:dyDescent="0.25">
      <c r="A64" s="2" t="s">
        <v>88</v>
      </c>
      <c r="B64" s="4" t="s">
        <v>6</v>
      </c>
      <c r="C64" s="4" t="s">
        <v>6</v>
      </c>
      <c r="D64" s="4" t="s">
        <v>6</v>
      </c>
      <c r="E64" s="4" t="s">
        <v>6</v>
      </c>
    </row>
    <row r="65" spans="1:5" x14ac:dyDescent="0.25">
      <c r="A65" s="2" t="s">
        <v>89</v>
      </c>
      <c r="B65" s="4" t="s">
        <v>6</v>
      </c>
      <c r="C65" s="4" t="s">
        <v>6</v>
      </c>
      <c r="D65" s="4" t="s">
        <v>6</v>
      </c>
      <c r="E65" s="4" t="s">
        <v>6</v>
      </c>
    </row>
    <row r="66" spans="1:5" x14ac:dyDescent="0.25">
      <c r="A66" s="2" t="s">
        <v>90</v>
      </c>
      <c r="B66" s="4" t="s">
        <v>6</v>
      </c>
      <c r="C66" s="4" t="s">
        <v>6</v>
      </c>
      <c r="D66" s="4" t="s">
        <v>6</v>
      </c>
      <c r="E66" s="4" t="s">
        <v>6</v>
      </c>
    </row>
    <row r="67" spans="1:5" x14ac:dyDescent="0.25">
      <c r="A67" s="2" t="s">
        <v>91</v>
      </c>
      <c r="B67" s="4" t="s">
        <v>6</v>
      </c>
      <c r="C67" s="4" t="s">
        <v>6</v>
      </c>
      <c r="D67" s="4" t="s">
        <v>6</v>
      </c>
      <c r="E67" s="4" t="s">
        <v>6</v>
      </c>
    </row>
    <row r="68" spans="1:5" x14ac:dyDescent="0.25">
      <c r="A68" s="2" t="s">
        <v>92</v>
      </c>
      <c r="B68" s="4" t="s">
        <v>6</v>
      </c>
      <c r="C68" s="4" t="s">
        <v>6</v>
      </c>
      <c r="D68" s="4" t="s">
        <v>6</v>
      </c>
      <c r="E68" s="4" t="s">
        <v>6</v>
      </c>
    </row>
    <row r="69" spans="1:5" x14ac:dyDescent="0.25">
      <c r="A69" s="15" t="s">
        <v>93</v>
      </c>
      <c r="B69" s="21" t="s">
        <v>6</v>
      </c>
      <c r="C69" s="21" t="s">
        <v>6</v>
      </c>
      <c r="D69" s="21" t="s">
        <v>6</v>
      </c>
      <c r="E69" s="21" t="s">
        <v>6</v>
      </c>
    </row>
    <row r="70" spans="1:5" s="1" customFormat="1" x14ac:dyDescent="0.25">
      <c r="A70" s="2" t="s">
        <v>6</v>
      </c>
      <c r="B70" s="10">
        <f>COUNTIF(B62:B69,"pass")</f>
        <v>8</v>
      </c>
      <c r="C70" s="10">
        <f>COUNTIF(C62:C69,"pass")</f>
        <v>8</v>
      </c>
      <c r="D70" s="10">
        <f>COUNTIF(D62:D69,"pass")</f>
        <v>8</v>
      </c>
      <c r="E70" s="10">
        <f>COUNTIF(E62:E69,"pass")</f>
        <v>8</v>
      </c>
    </row>
    <row r="71" spans="1:5" s="1" customFormat="1" x14ac:dyDescent="0.25">
      <c r="A71" s="2" t="s">
        <v>143</v>
      </c>
      <c r="B71" s="5">
        <f>COUNTIF(B62:B69,"Ok")</f>
        <v>0</v>
      </c>
      <c r="C71" s="5">
        <f>COUNTIF(C62:C69,"Ok")</f>
        <v>0</v>
      </c>
      <c r="D71" s="5">
        <f>COUNTIF(D62:D69,"Ok")</f>
        <v>0</v>
      </c>
      <c r="E71" s="5">
        <f>COUNTIF(E62:E69,"Ok")</f>
        <v>0</v>
      </c>
    </row>
    <row r="72" spans="1:5" s="1" customFormat="1" x14ac:dyDescent="0.25">
      <c r="A72" s="2" t="s">
        <v>140</v>
      </c>
      <c r="B72" s="11">
        <f>COUNTIF(B94:B165,"workaround")</f>
        <v>1</v>
      </c>
      <c r="C72" s="11">
        <f>COUNTIF(C94:C165,"workaround")</f>
        <v>1</v>
      </c>
      <c r="D72" s="11">
        <f>COUNTIF(D94:D165,"workaround")</f>
        <v>1</v>
      </c>
      <c r="E72" s="11">
        <f>COUNTIF(E94:E165,"workaround")</f>
        <v>1</v>
      </c>
    </row>
    <row r="73" spans="1:5" s="1" customFormat="1" x14ac:dyDescent="0.25">
      <c r="A73" s="2" t="s">
        <v>7</v>
      </c>
      <c r="B73" s="12">
        <f>COUNTIF(B62:B69,"Fail")</f>
        <v>0</v>
      </c>
      <c r="C73" s="12">
        <f>COUNTIF(C62:C69,"Fail")</f>
        <v>0</v>
      </c>
      <c r="D73" s="12">
        <f>COUNTIF(D62:D69,"Fail")</f>
        <v>0</v>
      </c>
      <c r="E73" s="12">
        <f>COUNTIF(E62:E69,"Fail")</f>
        <v>0</v>
      </c>
    </row>
    <row r="74" spans="1:5" s="1" customFormat="1" x14ac:dyDescent="0.25">
      <c r="A74" s="2" t="s">
        <v>145</v>
      </c>
      <c r="B74" s="2">
        <f>COUNT(B62:B69,"Untested")</f>
        <v>0</v>
      </c>
      <c r="C74" s="2">
        <f>COUNT(C62:C69,"Untested")</f>
        <v>0</v>
      </c>
      <c r="D74" s="2">
        <f>COUNT(D62:D69,"Untested")</f>
        <v>0</v>
      </c>
      <c r="E74" s="2">
        <f>COUNT(E62:E69,"Untested")</f>
        <v>0</v>
      </c>
    </row>
    <row r="75" spans="1:5" s="1" customFormat="1" x14ac:dyDescent="0.25">
      <c r="A75" s="2" t="s">
        <v>139</v>
      </c>
      <c r="B75" s="2">
        <f>B70+B73+B72+B74+B71</f>
        <v>9</v>
      </c>
      <c r="C75" s="2">
        <f>C70+C73+C72+C74+C71</f>
        <v>9</v>
      </c>
      <c r="D75" s="2">
        <f>D70+D73+D72+D74+D71</f>
        <v>9</v>
      </c>
      <c r="E75" s="2">
        <f>E70+E73+E72+E74+E71</f>
        <v>9</v>
      </c>
    </row>
    <row r="76" spans="1:5" s="1" customFormat="1" ht="15.75" thickBot="1" x14ac:dyDescent="0.3">
      <c r="A76" s="18" t="s">
        <v>8</v>
      </c>
      <c r="B76" s="6">
        <f>(B70+B71)/B75</f>
        <v>0.88888888888888884</v>
      </c>
      <c r="C76" s="6">
        <f>(C70+C71)/C75</f>
        <v>0.88888888888888884</v>
      </c>
      <c r="D76" s="6">
        <f>(D70+D71)/D75</f>
        <v>0.88888888888888884</v>
      </c>
      <c r="E76" s="6">
        <f>(E70+E71)/E75</f>
        <v>0.88888888888888884</v>
      </c>
    </row>
    <row r="77" spans="1:5" s="1" customFormat="1" ht="15.75" thickBot="1" x14ac:dyDescent="0.3">
      <c r="A77" s="13"/>
      <c r="B77" s="16"/>
      <c r="C77" s="16"/>
      <c r="D77" s="16"/>
      <c r="E77" s="16"/>
    </row>
    <row r="78" spans="1:5" x14ac:dyDescent="0.25">
      <c r="A78" s="15" t="s">
        <v>64</v>
      </c>
      <c r="B78" s="15"/>
      <c r="C78" s="15"/>
      <c r="D78" s="15"/>
      <c r="E78" s="15"/>
    </row>
    <row r="79" spans="1:5" x14ac:dyDescent="0.25">
      <c r="A79" s="2" t="s">
        <v>65</v>
      </c>
      <c r="B79" s="4" t="s">
        <v>6</v>
      </c>
      <c r="C79" s="4" t="s">
        <v>6</v>
      </c>
      <c r="D79" s="4" t="s">
        <v>6</v>
      </c>
      <c r="E79" s="4" t="s">
        <v>6</v>
      </c>
    </row>
    <row r="80" spans="1:5" x14ac:dyDescent="0.25">
      <c r="A80" s="2" t="s">
        <v>66</v>
      </c>
      <c r="B80" s="4" t="s">
        <v>6</v>
      </c>
      <c r="C80" s="4" t="s">
        <v>6</v>
      </c>
      <c r="D80" s="4" t="s">
        <v>6</v>
      </c>
      <c r="E80" s="4" t="s">
        <v>6</v>
      </c>
    </row>
    <row r="81" spans="1:5" x14ac:dyDescent="0.25">
      <c r="A81" s="2" t="s">
        <v>67</v>
      </c>
      <c r="B81" s="4" t="s">
        <v>6</v>
      </c>
      <c r="C81" s="4" t="s">
        <v>6</v>
      </c>
      <c r="D81" s="4" t="s">
        <v>6</v>
      </c>
      <c r="E81" s="4" t="s">
        <v>6</v>
      </c>
    </row>
    <row r="82" spans="1:5" x14ac:dyDescent="0.25">
      <c r="A82" s="2" t="s">
        <v>68</v>
      </c>
      <c r="B82" s="4" t="s">
        <v>6</v>
      </c>
      <c r="C82" s="4" t="s">
        <v>6</v>
      </c>
      <c r="D82" s="4" t="s">
        <v>6</v>
      </c>
      <c r="E82" s="4" t="s">
        <v>6</v>
      </c>
    </row>
    <row r="83" spans="1:5" x14ac:dyDescent="0.25">
      <c r="A83" s="2" t="s">
        <v>69</v>
      </c>
      <c r="B83" s="4" t="s">
        <v>6</v>
      </c>
      <c r="C83" s="4" t="s">
        <v>6</v>
      </c>
      <c r="D83" s="4" t="s">
        <v>6</v>
      </c>
      <c r="E83" s="4" t="s">
        <v>6</v>
      </c>
    </row>
    <row r="84" spans="1:5" x14ac:dyDescent="0.25">
      <c r="A84" s="2" t="s">
        <v>70</v>
      </c>
      <c r="B84" s="4" t="s">
        <v>6</v>
      </c>
      <c r="C84" s="4" t="s">
        <v>6</v>
      </c>
      <c r="D84" s="4" t="s">
        <v>6</v>
      </c>
      <c r="E84" s="4" t="s">
        <v>6</v>
      </c>
    </row>
    <row r="85" spans="1:5" x14ac:dyDescent="0.25">
      <c r="A85" s="2" t="s">
        <v>71</v>
      </c>
      <c r="B85" s="4" t="s">
        <v>6</v>
      </c>
      <c r="C85" s="4" t="s">
        <v>6</v>
      </c>
      <c r="D85" s="4" t="s">
        <v>6</v>
      </c>
      <c r="E85" s="4" t="s">
        <v>6</v>
      </c>
    </row>
    <row r="86" spans="1:5" x14ac:dyDescent="0.25">
      <c r="A86" s="2" t="s">
        <v>72</v>
      </c>
      <c r="B86" s="4" t="s">
        <v>6</v>
      </c>
      <c r="C86" s="4" t="s">
        <v>6</v>
      </c>
      <c r="D86" s="4" t="s">
        <v>6</v>
      </c>
      <c r="E86" s="4" t="s">
        <v>6</v>
      </c>
    </row>
    <row r="87" spans="1:5" x14ac:dyDescent="0.25">
      <c r="A87" s="2" t="s">
        <v>73</v>
      </c>
      <c r="B87" s="4" t="s">
        <v>6</v>
      </c>
      <c r="C87" s="4" t="s">
        <v>6</v>
      </c>
      <c r="D87" s="4" t="s">
        <v>6</v>
      </c>
      <c r="E87" s="4" t="s">
        <v>6</v>
      </c>
    </row>
    <row r="88" spans="1:5" x14ac:dyDescent="0.25">
      <c r="A88" s="2" t="s">
        <v>74</v>
      </c>
      <c r="B88" s="4" t="s">
        <v>6</v>
      </c>
      <c r="C88" s="4" t="s">
        <v>6</v>
      </c>
      <c r="D88" s="4" t="s">
        <v>6</v>
      </c>
      <c r="E88" s="4" t="s">
        <v>6</v>
      </c>
    </row>
    <row r="89" spans="1:5" x14ac:dyDescent="0.25">
      <c r="A89" s="2" t="s">
        <v>75</v>
      </c>
      <c r="B89" s="4" t="s">
        <v>6</v>
      </c>
      <c r="C89" s="4" t="s">
        <v>6</v>
      </c>
      <c r="D89" s="4" t="s">
        <v>6</v>
      </c>
      <c r="E89" s="4" t="s">
        <v>6</v>
      </c>
    </row>
    <row r="90" spans="1:5" x14ac:dyDescent="0.25">
      <c r="A90" s="2" t="s">
        <v>76</v>
      </c>
      <c r="B90" s="4" t="s">
        <v>6</v>
      </c>
      <c r="C90" s="4" t="s">
        <v>6</v>
      </c>
      <c r="D90" s="4" t="s">
        <v>6</v>
      </c>
      <c r="E90" s="4" t="s">
        <v>6</v>
      </c>
    </row>
    <row r="91" spans="1:5" x14ac:dyDescent="0.25">
      <c r="A91" s="2" t="s">
        <v>77</v>
      </c>
      <c r="B91" s="4" t="s">
        <v>6</v>
      </c>
      <c r="C91" s="4" t="s">
        <v>6</v>
      </c>
      <c r="D91" s="4" t="s">
        <v>6</v>
      </c>
      <c r="E91" s="4" t="s">
        <v>6</v>
      </c>
    </row>
    <row r="92" spans="1:5" x14ac:dyDescent="0.25">
      <c r="A92" s="2" t="s">
        <v>78</v>
      </c>
      <c r="B92" s="4" t="s">
        <v>6</v>
      </c>
      <c r="C92" s="4" t="s">
        <v>6</v>
      </c>
      <c r="D92" s="4" t="s">
        <v>6</v>
      </c>
      <c r="E92" s="4" t="s">
        <v>6</v>
      </c>
    </row>
    <row r="93" spans="1:5" x14ac:dyDescent="0.25">
      <c r="A93" s="2" t="s">
        <v>79</v>
      </c>
      <c r="B93" s="4" t="s">
        <v>6</v>
      </c>
      <c r="C93" s="4" t="s">
        <v>6</v>
      </c>
      <c r="D93" s="4" t="s">
        <v>6</v>
      </c>
      <c r="E93" s="4" t="s">
        <v>6</v>
      </c>
    </row>
    <row r="94" spans="1:5" x14ac:dyDescent="0.25">
      <c r="A94" s="2" t="s">
        <v>80</v>
      </c>
      <c r="B94" s="4" t="s">
        <v>6</v>
      </c>
      <c r="C94" s="4" t="s">
        <v>6</v>
      </c>
      <c r="D94" s="4" t="s">
        <v>6</v>
      </c>
      <c r="E94" s="4" t="s">
        <v>6</v>
      </c>
    </row>
    <row r="95" spans="1:5" s="1" customFormat="1" x14ac:dyDescent="0.25">
      <c r="A95" s="2" t="s">
        <v>81</v>
      </c>
      <c r="B95" s="4" t="s">
        <v>6</v>
      </c>
      <c r="C95" s="4" t="s">
        <v>6</v>
      </c>
      <c r="D95" s="4" t="s">
        <v>6</v>
      </c>
      <c r="E95" s="4" t="s">
        <v>6</v>
      </c>
    </row>
    <row r="96" spans="1:5" x14ac:dyDescent="0.25">
      <c r="A96" s="2" t="s">
        <v>155</v>
      </c>
      <c r="B96" s="4" t="s">
        <v>6</v>
      </c>
      <c r="C96" s="4" t="s">
        <v>6</v>
      </c>
      <c r="D96" s="8" t="s">
        <v>7</v>
      </c>
      <c r="E96" s="8" t="s">
        <v>7</v>
      </c>
    </row>
    <row r="97" spans="1:5" x14ac:dyDescent="0.25">
      <c r="A97" s="2" t="s">
        <v>82</v>
      </c>
      <c r="B97" s="4" t="s">
        <v>6</v>
      </c>
      <c r="C97" s="4" t="s">
        <v>6</v>
      </c>
      <c r="D97" s="4" t="s">
        <v>6</v>
      </c>
      <c r="E97" s="4" t="s">
        <v>6</v>
      </c>
    </row>
    <row r="98" spans="1:5" x14ac:dyDescent="0.25">
      <c r="A98" s="2" t="s">
        <v>83</v>
      </c>
      <c r="B98" s="4" t="s">
        <v>6</v>
      </c>
      <c r="C98" s="4" t="s">
        <v>6</v>
      </c>
      <c r="D98" s="4" t="s">
        <v>6</v>
      </c>
      <c r="E98" s="4" t="s">
        <v>6</v>
      </c>
    </row>
    <row r="99" spans="1:5" x14ac:dyDescent="0.25">
      <c r="A99" s="15" t="s">
        <v>84</v>
      </c>
      <c r="B99" s="22" t="s">
        <v>140</v>
      </c>
      <c r="C99" s="22" t="s">
        <v>140</v>
      </c>
      <c r="D99" s="22" t="s">
        <v>140</v>
      </c>
      <c r="E99" s="22" t="s">
        <v>140</v>
      </c>
    </row>
    <row r="100" spans="1:5" s="1" customFormat="1" x14ac:dyDescent="0.25">
      <c r="A100" s="2" t="s">
        <v>6</v>
      </c>
      <c r="B100" s="10">
        <f>COUNTIF(B79:B99,"pass")</f>
        <v>20</v>
      </c>
      <c r="C100" s="10">
        <f>COUNTIF(C79:C99,"pass")</f>
        <v>20</v>
      </c>
      <c r="D100" s="10">
        <f>COUNTIF(D79:D99,"pass")</f>
        <v>19</v>
      </c>
      <c r="E100" s="10">
        <f>COUNTIF(E79:E99,"pass")</f>
        <v>19</v>
      </c>
    </row>
    <row r="101" spans="1:5" s="1" customFormat="1" x14ac:dyDescent="0.25">
      <c r="A101" s="2" t="s">
        <v>143</v>
      </c>
      <c r="B101" s="5">
        <f>COUNTIF(B79:B99,"Ok")</f>
        <v>0</v>
      </c>
      <c r="C101" s="5">
        <f>COUNTIF(C79:C99,"Ok")</f>
        <v>0</v>
      </c>
      <c r="D101" s="5">
        <f>COUNTIF(D79:D99,"Ok")</f>
        <v>0</v>
      </c>
      <c r="E101" s="5">
        <f>COUNTIF(E79:E99,"Ok")</f>
        <v>0</v>
      </c>
    </row>
    <row r="102" spans="1:5" s="1" customFormat="1" x14ac:dyDescent="0.25">
      <c r="A102" s="2" t="s">
        <v>140</v>
      </c>
      <c r="B102" s="11">
        <f>COUNTIF(B79:B99,"workaround")</f>
        <v>1</v>
      </c>
      <c r="C102" s="11">
        <f>COUNTIF(C79:C99,"workaround")</f>
        <v>1</v>
      </c>
      <c r="D102" s="11">
        <f>COUNTIF(D79:D99,"workaround")</f>
        <v>1</v>
      </c>
      <c r="E102" s="11">
        <f>COUNTIF(E79:E99,"workaround")</f>
        <v>1</v>
      </c>
    </row>
    <row r="103" spans="1:5" s="1" customFormat="1" x14ac:dyDescent="0.25">
      <c r="A103" s="2" t="s">
        <v>7</v>
      </c>
      <c r="B103" s="12">
        <f>COUNTIF(B79:B99,"Fail")</f>
        <v>0</v>
      </c>
      <c r="C103" s="12">
        <f>COUNTIF(C79:C99,"Fail")</f>
        <v>0</v>
      </c>
      <c r="D103" s="12">
        <f>COUNTIF(D79:D99,"Fail")</f>
        <v>1</v>
      </c>
      <c r="E103" s="12">
        <f>COUNTIF(E79:E99,"Fail")</f>
        <v>1</v>
      </c>
    </row>
    <row r="104" spans="1:5" s="1" customFormat="1" x14ac:dyDescent="0.25">
      <c r="A104" s="2" t="s">
        <v>145</v>
      </c>
      <c r="B104" s="2">
        <f>COUNT(B79:B99,"Untested")</f>
        <v>0</v>
      </c>
      <c r="C104" s="2">
        <f>COUNT(C79:C99,"Untested")</f>
        <v>0</v>
      </c>
      <c r="D104" s="2">
        <f>COUNT(D79:D99,"Untested")</f>
        <v>0</v>
      </c>
      <c r="E104" s="2">
        <f>COUNT(E79:E99,"Untested")</f>
        <v>0</v>
      </c>
    </row>
    <row r="105" spans="1:5" s="1" customFormat="1" x14ac:dyDescent="0.25">
      <c r="A105" s="2" t="s">
        <v>139</v>
      </c>
      <c r="B105" s="2">
        <f>B100+B103+B102+B104+B101</f>
        <v>21</v>
      </c>
      <c r="C105" s="2">
        <f>C100+C103+C102+C104+C101</f>
        <v>21</v>
      </c>
      <c r="D105" s="2">
        <f>D100+D103+D102+D104+D101</f>
        <v>21</v>
      </c>
      <c r="E105" s="2">
        <f>E100+E103+E102+E104+E101</f>
        <v>21</v>
      </c>
    </row>
    <row r="106" spans="1:5" s="1" customFormat="1" ht="15.75" thickBot="1" x14ac:dyDescent="0.3">
      <c r="A106" s="18" t="s">
        <v>8</v>
      </c>
      <c r="B106" s="6">
        <f>(B100+B101)/B105</f>
        <v>0.95238095238095233</v>
      </c>
      <c r="C106" s="6">
        <f>(C100+C101)/C105</f>
        <v>0.95238095238095233</v>
      </c>
      <c r="D106" s="6">
        <f>(D100+D101)/D105</f>
        <v>0.90476190476190477</v>
      </c>
      <c r="E106" s="6">
        <f>(E100+E101)/E105</f>
        <v>0.90476190476190477</v>
      </c>
    </row>
    <row r="107" spans="1:5" ht="15.75" thickBot="1" x14ac:dyDescent="0.3">
      <c r="A107" s="14"/>
      <c r="B107" s="14"/>
      <c r="C107" s="14"/>
      <c r="D107" s="14"/>
      <c r="E107" s="14"/>
    </row>
    <row r="108" spans="1:5" x14ac:dyDescent="0.25">
      <c r="A108" s="15" t="s">
        <v>12</v>
      </c>
      <c r="B108" s="15"/>
      <c r="C108" s="15"/>
      <c r="D108" s="15"/>
      <c r="E108" s="15"/>
    </row>
    <row r="109" spans="1:5" x14ac:dyDescent="0.25">
      <c r="A109" s="2" t="s">
        <v>13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14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15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2" t="s">
        <v>16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17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18</v>
      </c>
      <c r="B114" s="4" t="s">
        <v>6</v>
      </c>
      <c r="C114" s="4" t="s">
        <v>6</v>
      </c>
      <c r="D114" s="4" t="s">
        <v>6</v>
      </c>
      <c r="E114" s="4" t="s">
        <v>6</v>
      </c>
    </row>
    <row r="115" spans="1:5" x14ac:dyDescent="0.25">
      <c r="A115" s="2" t="s">
        <v>19</v>
      </c>
      <c r="B115" s="4" t="s">
        <v>6</v>
      </c>
      <c r="C115" s="4" t="s">
        <v>6</v>
      </c>
      <c r="D115" s="4" t="s">
        <v>6</v>
      </c>
      <c r="E115" s="4" t="s">
        <v>6</v>
      </c>
    </row>
    <row r="116" spans="1:5" x14ac:dyDescent="0.25">
      <c r="A116" s="2" t="s">
        <v>20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21</v>
      </c>
      <c r="B117" s="4" t="s">
        <v>6</v>
      </c>
      <c r="C117" s="4" t="s">
        <v>6</v>
      </c>
      <c r="D117" s="4" t="s">
        <v>6</v>
      </c>
      <c r="E117" s="4" t="s">
        <v>6</v>
      </c>
    </row>
    <row r="118" spans="1:5" x14ac:dyDescent="0.25">
      <c r="A118" s="2" t="s">
        <v>22</v>
      </c>
      <c r="B118" s="4" t="s">
        <v>6</v>
      </c>
      <c r="C118" s="4" t="s">
        <v>6</v>
      </c>
      <c r="D118" s="4" t="s">
        <v>6</v>
      </c>
      <c r="E118" s="4" t="s">
        <v>6</v>
      </c>
    </row>
    <row r="119" spans="1:5" x14ac:dyDescent="0.25">
      <c r="A119" s="2" t="s">
        <v>23</v>
      </c>
      <c r="B119" s="4" t="s">
        <v>6</v>
      </c>
      <c r="C119" s="4" t="s">
        <v>6</v>
      </c>
      <c r="D119" s="4" t="s">
        <v>6</v>
      </c>
      <c r="E119" s="4" t="s">
        <v>6</v>
      </c>
    </row>
    <row r="120" spans="1:5" x14ac:dyDescent="0.25">
      <c r="A120" s="2" t="s">
        <v>24</v>
      </c>
      <c r="B120" s="4" t="s">
        <v>6</v>
      </c>
      <c r="C120" s="4" t="s">
        <v>6</v>
      </c>
      <c r="D120" s="4" t="s">
        <v>6</v>
      </c>
      <c r="E120" s="4" t="s">
        <v>6</v>
      </c>
    </row>
    <row r="121" spans="1:5" x14ac:dyDescent="0.25">
      <c r="A121" s="2" t="s">
        <v>25</v>
      </c>
      <c r="B121" s="4" t="s">
        <v>6</v>
      </c>
      <c r="C121" s="4" t="s">
        <v>6</v>
      </c>
      <c r="D121" s="4" t="s">
        <v>6</v>
      </c>
      <c r="E121" s="4" t="s">
        <v>6</v>
      </c>
    </row>
    <row r="122" spans="1:5" x14ac:dyDescent="0.25">
      <c r="A122" s="2" t="s">
        <v>26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27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28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29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31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32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33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34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35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36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37</v>
      </c>
      <c r="B132" s="5" t="s">
        <v>144</v>
      </c>
      <c r="C132" s="5" t="s">
        <v>144</v>
      </c>
      <c r="D132" s="4" t="s">
        <v>6</v>
      </c>
      <c r="E132" s="4" t="s">
        <v>6</v>
      </c>
    </row>
    <row r="133" spans="1:5" x14ac:dyDescent="0.25">
      <c r="A133" s="2" t="s">
        <v>38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39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40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41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42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43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44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45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46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47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48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49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50</v>
      </c>
      <c r="B145" s="4" t="s">
        <v>6</v>
      </c>
      <c r="C145" s="4" t="s">
        <v>6</v>
      </c>
      <c r="D145" s="4" t="s">
        <v>6</v>
      </c>
      <c r="E145" s="4" t="s">
        <v>6</v>
      </c>
    </row>
    <row r="146" spans="1:5" x14ac:dyDescent="0.25">
      <c r="A146" s="2" t="s">
        <v>51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2" t="s">
        <v>52</v>
      </c>
      <c r="B147" s="4" t="s">
        <v>6</v>
      </c>
      <c r="C147" s="4" t="s">
        <v>6</v>
      </c>
      <c r="D147" s="4" t="s">
        <v>6</v>
      </c>
      <c r="E147" s="4" t="s">
        <v>6</v>
      </c>
    </row>
    <row r="148" spans="1:5" x14ac:dyDescent="0.25">
      <c r="A148" s="2" t="s">
        <v>53</v>
      </c>
      <c r="B148" s="4" t="s">
        <v>6</v>
      </c>
      <c r="C148" s="4" t="s">
        <v>6</v>
      </c>
      <c r="D148" s="4" t="s">
        <v>6</v>
      </c>
      <c r="E148" s="4" t="s">
        <v>6</v>
      </c>
    </row>
    <row r="149" spans="1:5" x14ac:dyDescent="0.25">
      <c r="A149" s="2" t="s">
        <v>54</v>
      </c>
      <c r="B149" s="4" t="s">
        <v>6</v>
      </c>
      <c r="C149" s="4" t="s">
        <v>6</v>
      </c>
      <c r="D149" s="4" t="s">
        <v>6</v>
      </c>
      <c r="E149" s="4" t="s">
        <v>6</v>
      </c>
    </row>
    <row r="150" spans="1:5" x14ac:dyDescent="0.25">
      <c r="A150" s="2" t="s">
        <v>55</v>
      </c>
      <c r="B150" s="4" t="s">
        <v>6</v>
      </c>
      <c r="C150" s="4" t="s">
        <v>6</v>
      </c>
      <c r="D150" s="4" t="s">
        <v>6</v>
      </c>
      <c r="E150" s="4" t="s">
        <v>6</v>
      </c>
    </row>
    <row r="151" spans="1:5" x14ac:dyDescent="0.25">
      <c r="A151" s="2" t="s">
        <v>56</v>
      </c>
      <c r="B151" s="4" t="s">
        <v>6</v>
      </c>
      <c r="C151" s="4" t="s">
        <v>6</v>
      </c>
      <c r="D151" s="4" t="s">
        <v>6</v>
      </c>
      <c r="E151" s="4" t="s">
        <v>6</v>
      </c>
    </row>
    <row r="152" spans="1:5" x14ac:dyDescent="0.25">
      <c r="A152" s="2" t="s">
        <v>57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58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59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60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61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62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15" t="s">
        <v>63</v>
      </c>
      <c r="B158" s="21" t="s">
        <v>6</v>
      </c>
      <c r="C158" s="21" t="s">
        <v>6</v>
      </c>
      <c r="D158" s="21" t="s">
        <v>6</v>
      </c>
      <c r="E158" s="21" t="s">
        <v>6</v>
      </c>
    </row>
    <row r="159" spans="1:5" s="1" customFormat="1" x14ac:dyDescent="0.25">
      <c r="A159" s="2" t="s">
        <v>6</v>
      </c>
      <c r="B159" s="10">
        <f>COUNTIF(B109:B158,"pass")</f>
        <v>49</v>
      </c>
      <c r="C159" s="10">
        <f>COUNTIF(C109:C158,"pass")</f>
        <v>49</v>
      </c>
      <c r="D159" s="10">
        <f>COUNTIF(D109:D158,"pass")</f>
        <v>50</v>
      </c>
      <c r="E159" s="10">
        <f>COUNTIF(E109:E158,"pass")</f>
        <v>50</v>
      </c>
    </row>
    <row r="160" spans="1:5" s="1" customFormat="1" x14ac:dyDescent="0.25">
      <c r="A160" s="2" t="s">
        <v>143</v>
      </c>
      <c r="B160" s="5">
        <f>COUNTIF(B109:B158,"Ok")</f>
        <v>1</v>
      </c>
      <c r="C160" s="5">
        <f>COUNTIF(C109:C158,"Ok")</f>
        <v>1</v>
      </c>
      <c r="D160" s="5">
        <f>COUNTIF(D109:D158,"Ok")</f>
        <v>0</v>
      </c>
      <c r="E160" s="5">
        <f>COUNTIF(E109:E158,"Ok")</f>
        <v>0</v>
      </c>
    </row>
    <row r="161" spans="1:5" s="1" customFormat="1" x14ac:dyDescent="0.25">
      <c r="A161" s="2" t="s">
        <v>140</v>
      </c>
      <c r="B161" s="11">
        <f>COUNTIF(B109:B158,"workaround")</f>
        <v>0</v>
      </c>
      <c r="C161" s="11">
        <f>COUNTIF(C109:C158,"workaround")</f>
        <v>0</v>
      </c>
      <c r="D161" s="11">
        <f>COUNTIF(D109:D158,"workaround")</f>
        <v>0</v>
      </c>
      <c r="E161" s="11">
        <f>COUNTIF(E109:E158,"workaround")</f>
        <v>0</v>
      </c>
    </row>
    <row r="162" spans="1:5" s="1" customFormat="1" x14ac:dyDescent="0.25">
      <c r="A162" s="2" t="s">
        <v>7</v>
      </c>
      <c r="B162" s="12">
        <f>COUNTIF(B109:B158,"Fail")</f>
        <v>0</v>
      </c>
      <c r="C162" s="12">
        <f>COUNTIF(C109:C158,"Fail")</f>
        <v>0</v>
      </c>
      <c r="D162" s="12">
        <f>COUNTIF(D109:D158,"Fail")</f>
        <v>0</v>
      </c>
      <c r="E162" s="12">
        <f>COUNTIF(E109:E158,"Fail")</f>
        <v>0</v>
      </c>
    </row>
    <row r="163" spans="1:5" s="1" customFormat="1" x14ac:dyDescent="0.25">
      <c r="A163" s="2" t="s">
        <v>145</v>
      </c>
      <c r="B163" s="2">
        <f>COUNT(B109:B158,"Untested")</f>
        <v>0</v>
      </c>
      <c r="C163" s="2">
        <f>COUNT(C109:C158,"Untested")</f>
        <v>0</v>
      </c>
      <c r="D163" s="2">
        <f>COUNT(D109:D158,"Untested")</f>
        <v>0</v>
      </c>
      <c r="E163" s="2">
        <f>COUNT(E109:E158,"Untested")</f>
        <v>0</v>
      </c>
    </row>
    <row r="164" spans="1:5" s="1" customFormat="1" x14ac:dyDescent="0.25">
      <c r="A164" s="2" t="s">
        <v>139</v>
      </c>
      <c r="B164" s="2">
        <f>B159+B162+B161+B163+B160</f>
        <v>50</v>
      </c>
      <c r="C164" s="2">
        <f>C159+C162+C161+C163+C160</f>
        <v>50</v>
      </c>
      <c r="D164" s="2">
        <f>D159+D162+D161+D163+D160</f>
        <v>50</v>
      </c>
      <c r="E164" s="2">
        <f>E159+E162+E161+E163+E160</f>
        <v>50</v>
      </c>
    </row>
    <row r="165" spans="1:5" s="1" customFormat="1" ht="15.75" thickBot="1" x14ac:dyDescent="0.3">
      <c r="A165" s="18" t="s">
        <v>8</v>
      </c>
      <c r="B165" s="6">
        <f>(B159+B160)/B164</f>
        <v>1</v>
      </c>
      <c r="C165" s="6">
        <f>(C159+C160)/C164</f>
        <v>1</v>
      </c>
      <c r="D165" s="6">
        <f>(D159+D160)/D164</f>
        <v>1</v>
      </c>
      <c r="E165" s="6">
        <f>(E159+E160)/E164</f>
        <v>1</v>
      </c>
    </row>
    <row r="166" spans="1:5" s="1" customFormat="1" ht="15.75" thickBot="1" x14ac:dyDescent="0.3">
      <c r="A166" s="13"/>
      <c r="B166" s="16"/>
      <c r="C166" s="16"/>
      <c r="D166" s="13"/>
      <c r="E166" s="13"/>
    </row>
    <row r="167" spans="1:5" x14ac:dyDescent="0.25">
      <c r="A167" s="19" t="s">
        <v>146</v>
      </c>
      <c r="B167" s="15"/>
      <c r="C167" s="15"/>
      <c r="D167" s="15"/>
      <c r="E167" s="15"/>
    </row>
    <row r="168" spans="1:5" x14ac:dyDescent="0.25">
      <c r="A168" s="2" t="s">
        <v>30</v>
      </c>
      <c r="B168" s="8" t="s">
        <v>7</v>
      </c>
      <c r="C168" s="4" t="s">
        <v>6</v>
      </c>
      <c r="D168" s="4" t="s">
        <v>6</v>
      </c>
      <c r="E168" s="4" t="s">
        <v>6</v>
      </c>
    </row>
    <row r="169" spans="1:5" x14ac:dyDescent="0.25">
      <c r="A169" s="2" t="s">
        <v>95</v>
      </c>
      <c r="B169" s="2"/>
      <c r="C169" s="2"/>
      <c r="D169" s="4" t="s">
        <v>6</v>
      </c>
      <c r="E169" s="4" t="s">
        <v>6</v>
      </c>
    </row>
    <row r="170" spans="1:5" x14ac:dyDescent="0.25">
      <c r="A170" s="2" t="s">
        <v>96</v>
      </c>
      <c r="B170" s="2"/>
      <c r="C170" s="2"/>
      <c r="D170" s="4" t="s">
        <v>6</v>
      </c>
      <c r="E170" s="4" t="s">
        <v>6</v>
      </c>
    </row>
    <row r="171" spans="1:5" x14ac:dyDescent="0.25">
      <c r="A171" s="2" t="s">
        <v>104</v>
      </c>
      <c r="B171" s="2"/>
      <c r="C171" s="2"/>
      <c r="D171" s="4" t="s">
        <v>6</v>
      </c>
      <c r="E171" s="4" t="s">
        <v>6</v>
      </c>
    </row>
    <row r="172" spans="1:5" x14ac:dyDescent="0.25">
      <c r="A172" s="2" t="s">
        <v>105</v>
      </c>
      <c r="B172" s="8" t="s">
        <v>7</v>
      </c>
      <c r="C172" s="4" t="s">
        <v>6</v>
      </c>
      <c r="D172" s="2"/>
      <c r="E172" s="2"/>
    </row>
    <row r="173" spans="1:5" x14ac:dyDescent="0.25">
      <c r="A173" s="2" t="s">
        <v>106</v>
      </c>
      <c r="B173" s="2"/>
      <c r="C173" s="2"/>
      <c r="D173" s="4" t="s">
        <v>6</v>
      </c>
      <c r="E173" s="4" t="s">
        <v>6</v>
      </c>
    </row>
    <row r="174" spans="1:5" x14ac:dyDescent="0.25">
      <c r="A174" s="2" t="s">
        <v>107</v>
      </c>
      <c r="B174" s="8" t="s">
        <v>7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114</v>
      </c>
      <c r="B175" s="4" t="s">
        <v>6</v>
      </c>
      <c r="C175" s="4" t="s">
        <v>6</v>
      </c>
      <c r="D175" s="2"/>
      <c r="E175" s="2"/>
    </row>
    <row r="176" spans="1:5" x14ac:dyDescent="0.25">
      <c r="A176" s="2" t="s">
        <v>117</v>
      </c>
      <c r="B176" s="2"/>
      <c r="C176" s="2"/>
      <c r="D176" s="4" t="s">
        <v>6</v>
      </c>
      <c r="E176" s="4" t="s">
        <v>6</v>
      </c>
    </row>
    <row r="177" spans="1:5" x14ac:dyDescent="0.25">
      <c r="A177" s="2" t="s">
        <v>119</v>
      </c>
      <c r="B177" s="4" t="s">
        <v>6</v>
      </c>
      <c r="C177" s="4" t="s">
        <v>6</v>
      </c>
      <c r="D177" s="2"/>
      <c r="E177" s="2"/>
    </row>
    <row r="178" spans="1:5" x14ac:dyDescent="0.25">
      <c r="A178" s="2" t="s">
        <v>125</v>
      </c>
      <c r="B178" s="2"/>
      <c r="C178" s="2"/>
      <c r="D178" s="4" t="s">
        <v>6</v>
      </c>
      <c r="E178" s="4" t="s">
        <v>6</v>
      </c>
    </row>
    <row r="179" spans="1:5" x14ac:dyDescent="0.25">
      <c r="A179" s="15" t="s">
        <v>131</v>
      </c>
      <c r="B179" s="21" t="s">
        <v>6</v>
      </c>
      <c r="C179" s="21" t="s">
        <v>6</v>
      </c>
      <c r="D179" s="15"/>
      <c r="E179" s="15"/>
    </row>
    <row r="180" spans="1:5" s="1" customFormat="1" x14ac:dyDescent="0.25">
      <c r="A180" s="2" t="s">
        <v>6</v>
      </c>
      <c r="B180" s="10">
        <f>COUNTIF(B168:B179,"pass")</f>
        <v>3</v>
      </c>
      <c r="C180" s="10">
        <f>COUNTIF(C168:C179,"pass")</f>
        <v>6</v>
      </c>
      <c r="D180" s="10">
        <f>COUNTIF(D168:D179,"pass")</f>
        <v>8</v>
      </c>
      <c r="E180" s="10">
        <f>COUNTIF(E168:E179,"pass")</f>
        <v>8</v>
      </c>
    </row>
    <row r="181" spans="1:5" s="1" customFormat="1" x14ac:dyDescent="0.25">
      <c r="A181" s="2" t="s">
        <v>143</v>
      </c>
      <c r="B181" s="5">
        <f>COUNTIF(B168:B179,"Ok")</f>
        <v>0</v>
      </c>
      <c r="C181" s="5">
        <f>COUNTIF(C168:C179,"Ok")</f>
        <v>0</v>
      </c>
      <c r="D181" s="5">
        <f>COUNTIF(D168:D179,"Ok")</f>
        <v>0</v>
      </c>
      <c r="E181" s="5">
        <f>COUNTIF(E168:E179,"Ok")</f>
        <v>0</v>
      </c>
    </row>
    <row r="182" spans="1:5" s="1" customFormat="1" x14ac:dyDescent="0.25">
      <c r="A182" s="2" t="s">
        <v>140</v>
      </c>
      <c r="B182" s="11">
        <f>COUNTIF(B168:B179,"workaround")</f>
        <v>0</v>
      </c>
      <c r="C182" s="11">
        <f>COUNTIF(C168:C179,"workaround")</f>
        <v>0</v>
      </c>
      <c r="D182" s="11">
        <f>COUNTIF(D168:D179,"workaround")</f>
        <v>0</v>
      </c>
      <c r="E182" s="11">
        <f>COUNTIF(E168:E179,"workaround")</f>
        <v>0</v>
      </c>
    </row>
    <row r="183" spans="1:5" s="1" customFormat="1" x14ac:dyDescent="0.25">
      <c r="A183" s="2" t="s">
        <v>7</v>
      </c>
      <c r="B183" s="12">
        <f>COUNTIF(B168:B179,"Fail")</f>
        <v>3</v>
      </c>
      <c r="C183" s="12">
        <f>COUNTIF(C168:C179,"Fail")</f>
        <v>0</v>
      </c>
      <c r="D183" s="12">
        <f>COUNTIF(D168:D179,"Fail")</f>
        <v>0</v>
      </c>
      <c r="E183" s="12">
        <f>COUNTIF(E168:E179,"Fail")</f>
        <v>0</v>
      </c>
    </row>
    <row r="184" spans="1:5" s="1" customFormat="1" x14ac:dyDescent="0.25">
      <c r="A184" s="2" t="s">
        <v>145</v>
      </c>
      <c r="B184" s="2">
        <f>COUNT(B168:B179,"Untested")</f>
        <v>0</v>
      </c>
      <c r="C184" s="2">
        <f>COUNT(C168:C179,"Untested")</f>
        <v>0</v>
      </c>
      <c r="D184" s="2">
        <f>COUNT(D168:D179,"Untested")</f>
        <v>0</v>
      </c>
      <c r="E184" s="2">
        <f>COUNT(E168:E179,"Untested")</f>
        <v>0</v>
      </c>
    </row>
    <row r="185" spans="1:5" s="1" customFormat="1" x14ac:dyDescent="0.25">
      <c r="A185" s="2" t="s">
        <v>139</v>
      </c>
      <c r="B185" s="2">
        <f>B180+B183+B182+B184+B181</f>
        <v>6</v>
      </c>
      <c r="C185" s="2">
        <f>C180+C183+C182+C184+C181</f>
        <v>6</v>
      </c>
      <c r="D185" s="2">
        <f>D180+D183+D182+D184+D181</f>
        <v>8</v>
      </c>
      <c r="E185" s="2">
        <f>E180+E183+E182+E184+E181</f>
        <v>8</v>
      </c>
    </row>
    <row r="186" spans="1:5" s="1" customFormat="1" ht="15.75" thickBot="1" x14ac:dyDescent="0.3">
      <c r="A186" s="18" t="s">
        <v>8</v>
      </c>
      <c r="B186" s="6">
        <f>(B180+B181)/B185</f>
        <v>0.5</v>
      </c>
      <c r="C186" s="6">
        <f>(C180+C181)/C185</f>
        <v>1</v>
      </c>
      <c r="D186" s="6">
        <f>(D180+D181)/D185</f>
        <v>1</v>
      </c>
      <c r="E186" s="6">
        <f>(E180+E181)/E185</f>
        <v>1</v>
      </c>
    </row>
    <row r="187" spans="1:5" ht="15.75" thickBot="1" x14ac:dyDescent="0.3">
      <c r="A187" s="13"/>
      <c r="B187" s="13"/>
      <c r="C187" s="13"/>
      <c r="D187" s="13"/>
      <c r="E187" s="13"/>
    </row>
    <row r="188" spans="1:5" x14ac:dyDescent="0.25">
      <c r="A188" s="15" t="s">
        <v>10</v>
      </c>
      <c r="B188" s="15"/>
      <c r="C188" s="15"/>
      <c r="D188" s="15"/>
      <c r="E188" s="15"/>
    </row>
    <row r="189" spans="1:5" x14ac:dyDescent="0.25">
      <c r="A189" s="2" t="s">
        <v>11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6</v>
      </c>
      <c r="B190" s="10">
        <f>COUNTIF(B189,"pass")</f>
        <v>1</v>
      </c>
      <c r="C190" s="10">
        <f>COUNTIF(C189,"pass")</f>
        <v>1</v>
      </c>
      <c r="D190" s="10">
        <f>COUNTIF(D189,"pass")</f>
        <v>1</v>
      </c>
      <c r="E190" s="10">
        <f>COUNTIF(E189,"pass")</f>
        <v>1</v>
      </c>
    </row>
    <row r="191" spans="1:5" x14ac:dyDescent="0.25">
      <c r="A191" s="2" t="s">
        <v>143</v>
      </c>
      <c r="B191" s="5">
        <f>COUNTIF(B189,"Ok")</f>
        <v>0</v>
      </c>
      <c r="C191" s="5">
        <f>COUNTIF(C189,"Ok")</f>
        <v>0</v>
      </c>
      <c r="D191" s="5">
        <f>COUNTIF(D189,"Ok")</f>
        <v>0</v>
      </c>
      <c r="E191" s="5">
        <f>COUNTIF(E189,"Ok")</f>
        <v>0</v>
      </c>
    </row>
    <row r="192" spans="1:5" x14ac:dyDescent="0.25">
      <c r="A192" s="2" t="s">
        <v>140</v>
      </c>
      <c r="B192" s="11">
        <f>COUNTIF(B189,"workaround")</f>
        <v>0</v>
      </c>
      <c r="C192" s="11">
        <f>COUNTIF(C189,"workaround")</f>
        <v>0</v>
      </c>
      <c r="D192" s="11">
        <f>COUNTIF(D189,"workaround")</f>
        <v>0</v>
      </c>
      <c r="E192" s="11">
        <f>COUNTIF(E189,"workaround")</f>
        <v>0</v>
      </c>
    </row>
    <row r="193" spans="1:5" x14ac:dyDescent="0.25">
      <c r="A193" s="2" t="s">
        <v>7</v>
      </c>
      <c r="B193" s="12">
        <f>COUNTIF(B189,"Fail")</f>
        <v>0</v>
      </c>
      <c r="C193" s="12">
        <f>COUNTIF(C189,"Fail")</f>
        <v>0</v>
      </c>
      <c r="D193" s="12">
        <f>COUNTIF(D189,"Fail")</f>
        <v>0</v>
      </c>
      <c r="E193" s="12">
        <f>COUNTIF(E189,"Fail")</f>
        <v>0</v>
      </c>
    </row>
    <row r="194" spans="1:5" x14ac:dyDescent="0.25">
      <c r="A194" s="2" t="s">
        <v>145</v>
      </c>
      <c r="B194" s="2">
        <f>COUNT(B189,"Untested")</f>
        <v>0</v>
      </c>
      <c r="C194" s="2">
        <f>COUNT(C189,"Untested")</f>
        <v>0</v>
      </c>
      <c r="D194" s="2">
        <f>COUNT(D189,"Untested")</f>
        <v>0</v>
      </c>
      <c r="E194" s="2">
        <f>COUNT(E189,"Untested")</f>
        <v>0</v>
      </c>
    </row>
    <row r="195" spans="1:5" x14ac:dyDescent="0.25">
      <c r="A195" s="2" t="s">
        <v>139</v>
      </c>
      <c r="B195" s="2">
        <f>B190+B193+B192+B194+B191</f>
        <v>1</v>
      </c>
      <c r="C195" s="2">
        <f>C190+C193+C192+C194+C191</f>
        <v>1</v>
      </c>
      <c r="D195" s="2">
        <f>D190+D193+D192+D194+D191</f>
        <v>1</v>
      </c>
      <c r="E195" s="2">
        <f>E190+E193+E192+E194+E191</f>
        <v>1</v>
      </c>
    </row>
    <row r="196" spans="1:5" ht="15.75" thickBot="1" x14ac:dyDescent="0.3">
      <c r="A196" s="18" t="s">
        <v>8</v>
      </c>
      <c r="B196" s="6">
        <f>(B190+B191)/B195</f>
        <v>1</v>
      </c>
      <c r="C196" s="6">
        <f>(C190+C191)/C195</f>
        <v>1</v>
      </c>
      <c r="D196" s="6">
        <f>(D190+D191)/D195</f>
        <v>1</v>
      </c>
      <c r="E196" s="6">
        <f>(E190+E191)/E195</f>
        <v>1</v>
      </c>
    </row>
    <row r="197" spans="1:5" x14ac:dyDescent="0.25">
      <c r="A197" s="1"/>
    </row>
  </sheetData>
  <mergeCells count="2">
    <mergeCell ref="B1:C1"/>
    <mergeCell ref="D1:E1"/>
  </mergeCells>
  <pageMargins left="0.25" right="0.25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2013-04</vt:lpstr>
      <vt:lpstr>2013-03</vt:lpstr>
      <vt:lpstr>2013-02</vt:lpstr>
      <vt:lpstr>2013-01</vt:lpstr>
      <vt:lpstr>2012-12</vt:lpstr>
      <vt:lpstr>2012-11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Groove</cp:lastModifiedBy>
  <cp:lastPrinted>2013-02-24T10:20:40Z</cp:lastPrinted>
  <dcterms:created xsi:type="dcterms:W3CDTF">2012-12-22T17:12:30Z</dcterms:created>
  <dcterms:modified xsi:type="dcterms:W3CDTF">2013-04-30T10:30:53Z</dcterms:modified>
</cp:coreProperties>
</file>