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3350" windowHeight="18480"/>
  </bookViews>
  <sheets>
    <sheet name="2014-02" sheetId="10" r:id="rId1"/>
    <sheet name="2013-11" sheetId="9" r:id="rId2"/>
    <sheet name="2013-09" sheetId="8" r:id="rId3"/>
    <sheet name="2013-04" sheetId="7" r:id="rId4"/>
    <sheet name="2013-03" sheetId="6" r:id="rId5"/>
    <sheet name="2013-02" sheetId="5" r:id="rId6"/>
    <sheet name="2013-01" sheetId="4" r:id="rId7"/>
    <sheet name="2012-12" sheetId="3" r:id="rId8"/>
    <sheet name="2012-11" sheetId="1" r:id="rId9"/>
  </sheets>
  <calcPr calcId="144525"/>
</workbook>
</file>

<file path=xl/calcChain.xml><?xml version="1.0" encoding="utf-8"?>
<calcChain xmlns="http://schemas.openxmlformats.org/spreadsheetml/2006/main">
  <c r="C259" i="10" l="1"/>
  <c r="D259" i="10"/>
  <c r="E259" i="10"/>
  <c r="B259" i="10"/>
  <c r="C258" i="10"/>
  <c r="D258" i="10"/>
  <c r="E258" i="10"/>
  <c r="B258" i="10"/>
  <c r="B257" i="10"/>
  <c r="C256" i="10"/>
  <c r="D256" i="10"/>
  <c r="E256" i="10"/>
  <c r="B256" i="10"/>
  <c r="C255" i="10"/>
  <c r="D255" i="10"/>
  <c r="E255" i="10"/>
  <c r="B255" i="10"/>
  <c r="E269" i="10" l="1"/>
  <c r="D269" i="10"/>
  <c r="C269" i="10"/>
  <c r="B269" i="10"/>
  <c r="E268" i="10"/>
  <c r="D268" i="10"/>
  <c r="C268" i="10"/>
  <c r="B268" i="10"/>
  <c r="E267" i="10"/>
  <c r="D267" i="10"/>
  <c r="C267" i="10"/>
  <c r="B267" i="10"/>
  <c r="E266" i="10"/>
  <c r="D266" i="10"/>
  <c r="C266" i="10"/>
  <c r="B266" i="10"/>
  <c r="E265" i="10"/>
  <c r="D265" i="10"/>
  <c r="C265" i="10"/>
  <c r="B265" i="10"/>
  <c r="E279" i="10"/>
  <c r="D279" i="10"/>
  <c r="C279" i="10"/>
  <c r="B279" i="10"/>
  <c r="E278" i="10"/>
  <c r="D278" i="10"/>
  <c r="C278" i="10"/>
  <c r="B278" i="10"/>
  <c r="E277" i="10"/>
  <c r="D277" i="10"/>
  <c r="C277" i="10"/>
  <c r="B277" i="10"/>
  <c r="E276" i="10"/>
  <c r="D276" i="10"/>
  <c r="C276" i="10"/>
  <c r="B276" i="10"/>
  <c r="E275" i="10"/>
  <c r="E280" i="10" s="1"/>
  <c r="E281" i="10" s="1"/>
  <c r="D275" i="10"/>
  <c r="C275" i="10"/>
  <c r="B275" i="10"/>
  <c r="E257" i="10"/>
  <c r="D257" i="10"/>
  <c r="C257" i="10"/>
  <c r="E232" i="10"/>
  <c r="D232" i="10"/>
  <c r="C232" i="10"/>
  <c r="B232" i="10"/>
  <c r="E231" i="10"/>
  <c r="D231" i="10"/>
  <c r="C231" i="10"/>
  <c r="B231" i="10"/>
  <c r="E230" i="10"/>
  <c r="D230" i="10"/>
  <c r="C230" i="10"/>
  <c r="B230" i="10"/>
  <c r="E229" i="10"/>
  <c r="D229" i="10"/>
  <c r="C229" i="10"/>
  <c r="B229" i="10"/>
  <c r="E228" i="10"/>
  <c r="D228" i="10"/>
  <c r="C228" i="10"/>
  <c r="B228" i="10"/>
  <c r="E170" i="10"/>
  <c r="D170" i="10"/>
  <c r="C170" i="10"/>
  <c r="B170" i="10"/>
  <c r="E169" i="10"/>
  <c r="D169" i="10"/>
  <c r="C169" i="10"/>
  <c r="B169" i="10"/>
  <c r="E168" i="10"/>
  <c r="D168" i="10"/>
  <c r="C168" i="10"/>
  <c r="B168" i="10"/>
  <c r="E167" i="10"/>
  <c r="D167" i="10"/>
  <c r="C167" i="10"/>
  <c r="B167" i="10"/>
  <c r="E166" i="10"/>
  <c r="D166" i="10"/>
  <c r="C166" i="10"/>
  <c r="B166" i="10"/>
  <c r="E149" i="10"/>
  <c r="D149" i="10"/>
  <c r="C149" i="10"/>
  <c r="B149" i="10"/>
  <c r="E148" i="10"/>
  <c r="D148" i="10"/>
  <c r="C148" i="10"/>
  <c r="B148" i="10"/>
  <c r="E147" i="10"/>
  <c r="D147" i="10"/>
  <c r="C147" i="10"/>
  <c r="B147" i="10"/>
  <c r="E146" i="10"/>
  <c r="D146" i="10"/>
  <c r="C146" i="10"/>
  <c r="B146" i="10"/>
  <c r="E145" i="10"/>
  <c r="D145" i="10"/>
  <c r="C145" i="10"/>
  <c r="B145" i="10"/>
  <c r="E120" i="10"/>
  <c r="D120" i="10"/>
  <c r="C120" i="10"/>
  <c r="B120" i="10"/>
  <c r="E119" i="10"/>
  <c r="D119" i="10"/>
  <c r="C119" i="10"/>
  <c r="B119" i="10"/>
  <c r="D118" i="10"/>
  <c r="C118" i="10"/>
  <c r="B118" i="10"/>
  <c r="E117" i="10"/>
  <c r="D117" i="10"/>
  <c r="C117" i="10"/>
  <c r="B117" i="10"/>
  <c r="E116" i="10"/>
  <c r="D116" i="10"/>
  <c r="C116" i="10"/>
  <c r="B116" i="10"/>
  <c r="E104" i="10"/>
  <c r="D104" i="10"/>
  <c r="C104" i="10"/>
  <c r="B104" i="10"/>
  <c r="E103" i="10"/>
  <c r="D103" i="10"/>
  <c r="C103" i="10"/>
  <c r="B103" i="10"/>
  <c r="E102" i="10"/>
  <c r="D102" i="10"/>
  <c r="C102" i="10"/>
  <c r="B102" i="10"/>
  <c r="E101" i="10"/>
  <c r="D101" i="10"/>
  <c r="C101" i="10"/>
  <c r="B101" i="10"/>
  <c r="E100" i="10"/>
  <c r="D100" i="10"/>
  <c r="C100" i="10"/>
  <c r="B100" i="10"/>
  <c r="E71" i="10"/>
  <c r="D71" i="10"/>
  <c r="C71" i="10"/>
  <c r="B71" i="10"/>
  <c r="E70" i="10"/>
  <c r="D70" i="10"/>
  <c r="C70" i="10"/>
  <c r="B70" i="10"/>
  <c r="E69" i="10"/>
  <c r="D69" i="10"/>
  <c r="C69" i="10"/>
  <c r="B69" i="10"/>
  <c r="E68" i="10"/>
  <c r="D68" i="10"/>
  <c r="C68" i="10"/>
  <c r="B68" i="10"/>
  <c r="E67" i="10"/>
  <c r="D67" i="10"/>
  <c r="C67" i="10"/>
  <c r="B67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E44" i="10"/>
  <c r="D44" i="10"/>
  <c r="C44" i="10"/>
  <c r="B44" i="10"/>
  <c r="E43" i="10"/>
  <c r="D43" i="10"/>
  <c r="D48" i="10" s="1"/>
  <c r="C43" i="10"/>
  <c r="B43" i="10"/>
  <c r="E150" i="10" l="1"/>
  <c r="B48" i="10"/>
  <c r="B10" i="10" s="1"/>
  <c r="B105" i="10"/>
  <c r="B106" i="10" s="1"/>
  <c r="C121" i="10"/>
  <c r="C122" i="10" s="1"/>
  <c r="C150" i="10"/>
  <c r="C151" i="10" s="1"/>
  <c r="C48" i="10"/>
  <c r="C10" i="10" s="1"/>
  <c r="C105" i="10"/>
  <c r="C106" i="10" s="1"/>
  <c r="D150" i="10"/>
  <c r="D14" i="10" s="1"/>
  <c r="D280" i="10"/>
  <c r="D281" i="10" s="1"/>
  <c r="C280" i="10"/>
  <c r="C281" i="10" s="1"/>
  <c r="D270" i="10"/>
  <c r="E48" i="10"/>
  <c r="E10" i="10" s="1"/>
  <c r="B270" i="10"/>
  <c r="C270" i="10"/>
  <c r="D72" i="10"/>
  <c r="D11" i="10" s="1"/>
  <c r="E270" i="10"/>
  <c r="E171" i="10"/>
  <c r="E15" i="10" s="1"/>
  <c r="E260" i="10"/>
  <c r="E261" i="10" s="1"/>
  <c r="E72" i="10"/>
  <c r="E73" i="10" s="1"/>
  <c r="B121" i="10"/>
  <c r="B13" i="10" s="1"/>
  <c r="B150" i="10"/>
  <c r="B151" i="10" s="1"/>
  <c r="B171" i="10"/>
  <c r="B15" i="10" s="1"/>
  <c r="B260" i="10"/>
  <c r="B261" i="10" s="1"/>
  <c r="B280" i="10"/>
  <c r="B72" i="10"/>
  <c r="B11" i="10" s="1"/>
  <c r="C171" i="10"/>
  <c r="C172" i="10" s="1"/>
  <c r="C260" i="10"/>
  <c r="C261" i="10" s="1"/>
  <c r="C72" i="10"/>
  <c r="C73" i="10" s="1"/>
  <c r="D121" i="10"/>
  <c r="D122" i="10" s="1"/>
  <c r="D171" i="10"/>
  <c r="D15" i="10" s="1"/>
  <c r="D260" i="10"/>
  <c r="D261" i="10" s="1"/>
  <c r="D105" i="10"/>
  <c r="D106" i="10" s="1"/>
  <c r="E105" i="10"/>
  <c r="E12" i="10" s="1"/>
  <c r="E233" i="10"/>
  <c r="E16" i="10" s="1"/>
  <c r="B233" i="10"/>
  <c r="B234" i="10" s="1"/>
  <c r="C233" i="10"/>
  <c r="C16" i="10" s="1"/>
  <c r="D233" i="10"/>
  <c r="D16" i="10" s="1"/>
  <c r="E271" i="10"/>
  <c r="E106" i="10"/>
  <c r="D151" i="10"/>
  <c r="D10" i="10"/>
  <c r="D49" i="10"/>
  <c r="E151" i="10"/>
  <c r="E1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C245" i="9" s="1"/>
  <c r="C246" i="9" s="1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C169" i="9" s="1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B118" i="9" s="1"/>
  <c r="E101" i="9"/>
  <c r="D101" i="9"/>
  <c r="C101" i="9"/>
  <c r="B101" i="9"/>
  <c r="E100" i="9"/>
  <c r="D100" i="9"/>
  <c r="D102" i="9" s="1"/>
  <c r="C100" i="9"/>
  <c r="C102" i="9" s="1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B70" i="9" s="1"/>
  <c r="E46" i="9"/>
  <c r="D46" i="9"/>
  <c r="C46" i="9"/>
  <c r="B46" i="9"/>
  <c r="E45" i="9"/>
  <c r="D45" i="9"/>
  <c r="C45" i="9"/>
  <c r="B45" i="9"/>
  <c r="B47" i="9" s="1"/>
  <c r="E44" i="9"/>
  <c r="D44" i="9"/>
  <c r="C44" i="9"/>
  <c r="B44" i="9"/>
  <c r="E43" i="9"/>
  <c r="D43" i="9"/>
  <c r="C43" i="9"/>
  <c r="B43" i="9"/>
  <c r="E42" i="9"/>
  <c r="D42" i="9"/>
  <c r="C42" i="9"/>
  <c r="B42" i="9"/>
  <c r="B12" i="10" l="1"/>
  <c r="C14" i="10"/>
  <c r="C11" i="10"/>
  <c r="B49" i="10"/>
  <c r="B172" i="10"/>
  <c r="B14" i="10"/>
  <c r="D12" i="10"/>
  <c r="C271" i="10"/>
  <c r="C49" i="10"/>
  <c r="C13" i="10"/>
  <c r="C15" i="10"/>
  <c r="D13" i="10"/>
  <c r="C12" i="10"/>
  <c r="D271" i="10"/>
  <c r="E172" i="10"/>
  <c r="E118" i="10" s="1"/>
  <c r="E121" i="10" s="1"/>
  <c r="E122" i="10" s="1"/>
  <c r="D172" i="10"/>
  <c r="E49" i="10"/>
  <c r="D73" i="10"/>
  <c r="B73" i="10"/>
  <c r="B281" i="10"/>
  <c r="B271" i="10"/>
  <c r="E11" i="10"/>
  <c r="B122" i="10"/>
  <c r="E234" i="10"/>
  <c r="C234" i="10"/>
  <c r="B16" i="10"/>
  <c r="D234" i="10"/>
  <c r="C70" i="9"/>
  <c r="C11" i="9" s="1"/>
  <c r="E148" i="9"/>
  <c r="E149" i="9" s="1"/>
  <c r="B102" i="9"/>
  <c r="C47" i="9"/>
  <c r="C118" i="9"/>
  <c r="D148" i="9"/>
  <c r="D14" i="9" s="1"/>
  <c r="E47" i="9"/>
  <c r="C255" i="9"/>
  <c r="C256" i="9" s="1"/>
  <c r="D255" i="9"/>
  <c r="D256" i="9" s="1"/>
  <c r="C148" i="9"/>
  <c r="C14" i="9" s="1"/>
  <c r="D118" i="9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C10" i="9"/>
  <c r="C48" i="9"/>
  <c r="D11" i="9"/>
  <c r="D71" i="9"/>
  <c r="E11" i="9"/>
  <c r="E71" i="9"/>
  <c r="E103" i="9"/>
  <c r="E12" i="9"/>
  <c r="B15" i="9"/>
  <c r="B48" i="9"/>
  <c r="B10" i="9"/>
  <c r="B103" i="9"/>
  <c r="B12" i="9"/>
  <c r="C12" i="9"/>
  <c r="C103" i="9"/>
  <c r="D16" i="9"/>
  <c r="D119" i="9"/>
  <c r="D13" i="9"/>
  <c r="E48" i="9"/>
  <c r="E10" i="9"/>
  <c r="C16" i="9"/>
  <c r="C119" i="9"/>
  <c r="C13" i="9"/>
  <c r="D170" i="9"/>
  <c r="D15" i="9"/>
  <c r="D103" i="9"/>
  <c r="D12" i="9"/>
  <c r="D44" i="8"/>
  <c r="C44" i="8"/>
  <c r="B44" i="8"/>
  <c r="C115" i="8"/>
  <c r="D115" i="8"/>
  <c r="B115" i="8"/>
  <c r="E13" i="10" l="1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C10" i="8"/>
  <c r="D10" i="8"/>
  <c r="E10" i="8"/>
  <c r="B10" i="8"/>
  <c r="C48" i="8"/>
  <c r="D48" i="8"/>
  <c r="E48" i="8"/>
  <c r="B48" i="8"/>
  <c r="B71" i="8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C53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6" author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C89" author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2" authorId="0">
      <text>
        <r>
          <rPr>
            <b/>
            <sz val="9"/>
            <color indexed="81"/>
            <rFont val="Tahoma"/>
            <family val="2"/>
          </rPr>
          <t xml:space="preserve">Produce rendering artifacts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7" author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4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5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1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6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2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3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4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7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2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2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5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5" author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19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198" author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1" author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5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6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2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1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1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1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<sst xmlns="http://schemas.openxmlformats.org/spreadsheetml/2006/main" count="7183" uniqueCount="371">
  <si>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</si>
  <si>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</si>
  <si>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</si>
  <si>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</si>
  <si>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</si>
  <si>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</si>
  <si>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</si>
  <si>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</si>
  <si>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</si>
  <si>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</si>
  <si>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</si>
  <si>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</si>
  <si>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</si>
  <si>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</si>
  <si>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</si>
  <si>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</si>
  <si>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</si>
  <si>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</si>
  <si>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</si>
  <si>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</si>
  <si>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</si>
  <si>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</si>
  <si>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</si>
  <si>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</si>
  <si>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</si>
  <si>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</si>
  <si>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</si>
  <si>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</si>
  <si>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</si>
  <si>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</si>
  <si>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</si>
  <si>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</si>
  <si>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</si>
  <si>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</si>
  <si>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</si>
  <si>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</si>
  <si>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</si>
  <si>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</si>
  <si>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</si>
  <si>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</si>
  <si>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</si>
  <si>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</si>
  <si>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</si>
  <si>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</si>
  <si>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</si>
  <si>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</si>
  <si>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</si>
  <si>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</si>
  <si>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</si>
  <si>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</si>
  <si>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</si>
  <si>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</si>
  <si>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</si>
  <si>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</si>
  <si>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</si>
  <si>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</si>
  <si>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</si>
  <si>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</si>
  <si>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</si>
  <si>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</si>
  <si>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</si>
  <si>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</si>
  <si>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</si>
  <si>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</si>
  <si>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</si>
  <si>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</si>
  <si>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</si>
  <si>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</si>
  <si>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</si>
  <si>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</si>
  <si>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</si>
  <si>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</si>
  <si>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</si>
  <si>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</si>
  <si>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</si>
  <si>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</si>
  <si>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</si>
  <si>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</si>
  <si>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</si>
  <si>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</si>
  <si>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</si>
  <si>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</si>
  <si>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</si>
  <si>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</si>
  <si>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</si>
  <si>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</si>
  <si>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</si>
  <si>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</si>
  <si>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</si>
  <si>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</si>
  <si>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</si>
  <si>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</si>
  <si>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</si>
  <si>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</si>
  <si>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</si>
  <si>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</si>
  <si>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</si>
  <si>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</si>
  <si>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</si>
  <si>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</si>
  <si>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</si>
  <si>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</si>
  <si>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</si>
  <si>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</si>
  <si>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</si>
  <si>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</si>
  <si>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</si>
  <si>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</si>
  <si>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</si>
  <si>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</si>
  <si>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</si>
  <si>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</si>
  <si>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</si>
  <si>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</si>
  <si>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</si>
  <si>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</si>
  <si>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</si>
  <si>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</si>
  <si>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</si>
  <si>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</si>
  <si>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</si>
  <si>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</si>
  <si>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</si>
  <si>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</si>
  <si>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</si>
  <si>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</si>
  <si>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</si>
  <si>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</si>
  <si>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</si>
  <si>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</si>
  <si>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</si>
  <si>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</si>
  <si>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</si>
  <si>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</si>
  <si>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</si>
  <si>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</si>
  <si>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</si>
  <si>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</si>
  <si>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</si>
  <si>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</si>
  <si>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</si>
  <si>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</si>
  <si>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</si>
  <si>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</si>
  <si>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</si>
  <si>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</si>
  <si>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</si>
  <si>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</si>
  <si>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</si>
  <si>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</si>
  <si>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</si>
  <si>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</si>
  <si>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</si>
  <si>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</si>
  <si>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</si>
  <si>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</si>
  <si>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</si>
  <si>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</si>
  <si>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</si>
  <si>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</si>
  <si>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</si>
  <si>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</si>
  <si>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</si>
  <si>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</si>
  <si>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</si>
  <si>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</si>
  <si>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</si>
  <si>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</si>
  <si>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</si>
  <si>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</si>
  <si>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</si>
  <si>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</si>
  <si>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</si>
  <si>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</si>
  <si>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</si>
  <si>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</si>
  <si>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</si>
  <si>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</si>
  <si>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</si>
  <si>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</si>
  <si>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</si>
  <si>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</si>
  <si>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</si>
  <si>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</si>
  <si>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</si>
  <si>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</si>
  <si>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</si>
  <si>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</si>
  <si>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</si>
  <si>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</si>
  <si>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</si>
  <si>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</si>
  <si>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</si>
  <si>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</si>
  <si>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</si>
  <si>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</si>
  <si>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</si>
  <si>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</si>
  <si>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</si>
  <si>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</si>
  <si>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</si>
  <si>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</si>
  <si>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</si>
  <si>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</si>
  <si>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</si>
  <si>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</si>
  <si>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</si>
  <si>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</si>
  <si>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</si>
  <si>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</si>
  <si>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</si>
  <si>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</si>
  <si>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</si>
  <si>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</si>
  <si>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</si>
  <si>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</si>
  <si>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</si>
  <si>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</si>
  <si>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</si>
  <si>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</si>
  <si>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</si>
  <si>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</si>
  <si>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</si>
  <si>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</si>
  <si>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</si>
  <si>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</si>
  <si>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</si>
  <si>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</si>
  <si>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</si>
  <si>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</si>
  <si>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</si>
  <si>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</si>
  <si>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</si>
  <si>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</si>
  <si>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</si>
  <si>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</si>
  <si>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</si>
  <si>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</si>
  <si>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</si>
  <si>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</si>
  <si>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</si>
  <si>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</si>
  <si>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</si>
  <si>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</si>
  <si>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</si>
  <si>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</si>
  <si>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</si>
  <si>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</si>
  <si>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</si>
  <si>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</si>
  <si>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</si>
  <si>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</si>
  <si>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</si>
  <si>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</si>
  <si>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</si>
  <si>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</si>
  <si>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</si>
  <si>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</si>
  <si>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</si>
  <si>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</si>
  <si>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</si>
  <si>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</si>
  <si>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</si>
  <si>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</si>
  <si>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</si>
  <si>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</si>
  <si>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</si>
  <si>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</si>
  <si>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</si>
  <si>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</si>
  <si>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</si>
  <si>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</si>
  <si>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</si>
  <si>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</si>
  <si>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</si>
  <si>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</si>
  <si>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</si>
  <si>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</si>
  <si>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</si>
  <si>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</si>
  <si>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</si>
  <si>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</si>
  <si>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</si>
  <si>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</si>
  <si>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</si>
  <si>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</si>
  <si>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</si>
  <si>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</si>
  <si>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</si>
  <si>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</si>
  <si>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</si>
  <si>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</si>
  <si>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</si>
  <si>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</si>
  <si>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</si>
  <si>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</si>
  <si>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</si>
  <si>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</si>
  <si>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</si>
  <si>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</si>
  <si>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</si>
  <si>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</si>
  <si>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</si>
  <si>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</si>
  <si>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</si>
  <si>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</si>
  <si>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</si>
  <si>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</si>
  <si>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</si>
  <si>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</si>
  <si>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</si>
  <si>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</si>
  <si>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</si>
  <si>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</si>
  <si>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</si>
  <si>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</si>
  <si>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</si>
  <si>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</si>
  <si>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</si>
  <si>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</si>
  <si>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</si>
  <si>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</si>
  <si>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</si>
  <si>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</si>
  <si>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</si>
  <si>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</si>
  <si>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</si>
  <si>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</si>
  <si>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</si>
  <si>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</si>
  <si>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</si>
  <si>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</si>
  <si>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</si>
  <si>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</si>
  <si>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</si>
  <si>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</si>
  <si>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</si>
  <si>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</si>
  <si>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</si>
  <si>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</si>
  <si>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</si>
  <si>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</si>
  <si>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</si>
  <si>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</si>
  <si>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</si>
  <si>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OpenGL Status - November 2013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</si>
  <si>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</si>
  <si>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</si>
  <si>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</si>
  <si>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</si>
  <si>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</si>
  <si>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</si>
  <si>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Status - February 2014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</si>
  <si>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</si>
  <si>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</si>
  <si>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</si>
  <si>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</si>
  <si>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</si>
  <si>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</si>
  <si>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</si>
  <si>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</si>
  <si>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</si>
  <si>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</si>
  <si>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</si>
  <si>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</si>
  <si>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10.18.10.3380</t>
  </si>
  <si>
    <t>Intel 10.18.10.3380</t>
  </si>
  <si>
    <t>14.1 beta 1</t>
  </si>
  <si>
    <t>AMD 14.1 beta 1</t>
  </si>
  <si>
    <t>10/22/2013</t>
  </si>
  <si>
    <t>4.4.1.3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</si>
</sst>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'2014-02'!$B$9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'2014-02'!$B$10:$B$16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'2014-02'!$C$9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'2014-02'!$C$10:$C$16</c:f>
              <c:numCache>
                <c:formatCode>0%</c:formatCode>
                <c:ptCount val="7"/>
                <c:pt idx="0">
                  <c:v>0</c:v>
                </c:pt>
                <c:pt idx="1">
                  <c:v>0.6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'2014-02'!$D$9</c:f>
              <c:strCache>
                <c:ptCount val="1"/>
                <c:pt idx="0">
                  <c:v>Intel 10.18.10.3380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'2014-02'!$D$10:$D$16</c:f>
              <c:numCache>
                <c:formatCode>0%</c:formatCode>
                <c:ptCount val="7"/>
                <c:pt idx="0">
                  <c:v>0</c:v>
                </c:pt>
                <c:pt idx="1">
                  <c:v>0.4</c:v>
                </c:pt>
                <c:pt idx="2">
                  <c:v>0.83333333333333337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80032"/>
        <c:axId val="148660224"/>
      </c:barChart>
      <c:catAx>
        <c:axId val="14878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60224"/>
        <c:crosses val="autoZero"/>
        <c:auto val="1"/>
        <c:lblAlgn val="ctr"/>
        <c:lblOffset val="100"/>
        <c:noMultiLvlLbl val="0"/>
      </c:catAx>
      <c:valAx>
        <c:axId val="1486602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78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85760"/>
        <c:axId val="148663104"/>
      </c:barChart>
      <c:catAx>
        <c:axId val="15128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63104"/>
        <c:crosses val="autoZero"/>
        <c:auto val="1"/>
        <c:lblAlgn val="ctr"/>
        <c:lblOffset val="100"/>
        <c:noMultiLvlLbl val="0"/>
      </c:catAx>
      <c:valAx>
        <c:axId val="1486631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28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289344"/>
        <c:axId val="148665984"/>
      </c:barChart>
      <c:catAx>
        <c:axId val="15128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8665984"/>
        <c:crosses val="autoZero"/>
        <c:auto val="1"/>
        <c:lblAlgn val="ctr"/>
        <c:lblOffset val="100"/>
        <c:noMultiLvlLbl val="0"/>
      </c:catAx>
      <c:valAx>
        <c:axId val="14866598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28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693312"/>
        <c:axId val="151176320"/>
      </c:barChart>
      <c:catAx>
        <c:axId val="151693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76320"/>
        <c:crosses val="autoZero"/>
        <c:auto val="1"/>
        <c:lblAlgn val="ctr"/>
        <c:lblOffset val="100"/>
        <c:noMultiLvlLbl val="0"/>
      </c:catAx>
      <c:valAx>
        <c:axId val="1511763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69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955968"/>
        <c:axId val="151178624"/>
      </c:barChart>
      <c:catAx>
        <c:axId val="15195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78624"/>
        <c:crosses val="autoZero"/>
        <c:auto val="1"/>
        <c:lblAlgn val="ctr"/>
        <c:lblOffset val="100"/>
        <c:noMultiLvlLbl val="0"/>
      </c:catAx>
      <c:valAx>
        <c:axId val="1511786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195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07360"/>
        <c:axId val="151181504"/>
      </c:barChart>
      <c:catAx>
        <c:axId val="1522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181504"/>
        <c:crosses val="autoZero"/>
        <c:auto val="1"/>
        <c:lblAlgn val="ctr"/>
        <c:lblOffset val="100"/>
        <c:noMultiLvlLbl val="0"/>
      </c:catAx>
      <c:valAx>
        <c:axId val="15118150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2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62304"/>
        <c:axId val="151839296"/>
      </c:barChart>
      <c:catAx>
        <c:axId val="15216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39296"/>
        <c:crosses val="autoZero"/>
        <c:auto val="1"/>
        <c:lblAlgn val="ctr"/>
        <c:lblOffset val="100"/>
        <c:noMultiLvlLbl val="0"/>
      </c:catAx>
      <c:valAx>
        <c:axId val="1518392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216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60512"/>
        <c:axId val="151841600"/>
      </c:barChart>
      <c:catAx>
        <c:axId val="143360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41600"/>
        <c:crosses val="autoZero"/>
        <c:auto val="1"/>
        <c:lblAlgn val="ctr"/>
        <c:lblOffset val="100"/>
        <c:noMultiLvlLbl val="0"/>
      </c:catAx>
      <c:valAx>
        <c:axId val="151841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336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16</xdr:row>
      <xdr:rowOff>180974</xdr:rowOff>
    </xdr:from>
    <xdr:to>
      <xdr:col>4</xdr:col>
      <xdr:colOff>828675</xdr:colOff>
      <xdr:row>31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5"/>
  <sheetViews>
    <sheetView tabSelected="1" topLeftCell="A37" workbookViewId="0">
      <selection activeCell="J52" sqref="J52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1" t="s">
        <v>352</v>
      </c>
      <c r="B1" s="61"/>
      <c r="C1" s="61"/>
      <c r="D1" s="61"/>
      <c r="E1" s="61"/>
    </row>
    <row r="2" spans="1:5" x14ac:dyDescent="0.25">
      <c r="A2" s="62" t="s">
        <v>168</v>
      </c>
      <c r="B2" s="62"/>
      <c r="C2" s="62"/>
      <c r="D2" s="62"/>
      <c r="E2" s="6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5" t="s">
        <v>5</v>
      </c>
      <c r="C4" s="56" t="s">
        <v>151</v>
      </c>
      <c r="D4" s="56" t="s">
        <v>190</v>
      </c>
      <c r="E4" s="3" t="s">
        <v>188</v>
      </c>
    </row>
    <row r="5" spans="1:5" x14ac:dyDescent="0.25">
      <c r="A5" s="2" t="s">
        <v>149</v>
      </c>
      <c r="B5" s="17">
        <v>41688</v>
      </c>
      <c r="C5" s="17">
        <v>41671</v>
      </c>
      <c r="D5" s="39">
        <v>41683</v>
      </c>
      <c r="E5" s="17" t="s">
        <v>369</v>
      </c>
    </row>
    <row r="6" spans="1:5" x14ac:dyDescent="0.25">
      <c r="A6" s="2" t="s">
        <v>148</v>
      </c>
      <c r="B6" s="2" t="s">
        <v>363</v>
      </c>
      <c r="C6" s="2" t="s">
        <v>367</v>
      </c>
      <c r="D6" s="57" t="s">
        <v>365</v>
      </c>
      <c r="E6" s="23" t="s">
        <v>341</v>
      </c>
    </row>
    <row r="7" spans="1:5" ht="15.75" thickBot="1" x14ac:dyDescent="0.3">
      <c r="A7" s="26" t="s">
        <v>157</v>
      </c>
      <c r="B7" s="14" t="s">
        <v>370</v>
      </c>
      <c r="C7" s="14" t="s">
        <v>370</v>
      </c>
      <c r="D7" s="14" t="s">
        <v>370</v>
      </c>
      <c r="E7" s="14" t="s">
        <v>370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364</v>
      </c>
      <c r="C9" s="3" t="s">
        <v>368</v>
      </c>
      <c r="D9" s="3" t="s">
        <v>366</v>
      </c>
      <c r="E9" s="27" t="s">
        <v>341</v>
      </c>
    </row>
    <row r="10" spans="1:5" x14ac:dyDescent="0.25">
      <c r="A10" s="2" t="s">
        <v>340</v>
      </c>
      <c r="B10" s="49">
        <f>IF(B$48=0, 0,(B$43+B$44)/B$48)</f>
        <v>1</v>
      </c>
      <c r="C10" s="49">
        <f t="shared" ref="C10:E10" si="0">IF(C$48=0, 0,(C$43+C$44)/C$48)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IF(B$72=0, 0,(B$67+B$68)/B$72)</f>
        <v>1</v>
      </c>
      <c r="C11" s="20">
        <f>IF(C$72=0, 0,(C$67+C$68)/C$72)</f>
        <v>0.6</v>
      </c>
      <c r="D11" s="20">
        <f>IF(D$72=0, 0,(D$67+D$68)/D$72)</f>
        <v>0.4</v>
      </c>
      <c r="E11" s="20">
        <f>IF(E$72=0, 0,(E$67+E$68)/E$72)</f>
        <v>0</v>
      </c>
    </row>
    <row r="12" spans="1:5" x14ac:dyDescent="0.25">
      <c r="A12" s="2" t="s">
        <v>194</v>
      </c>
      <c r="B12" s="20">
        <f>IF(B$105=0,0,(B$100+B$101)/B$105)</f>
        <v>1</v>
      </c>
      <c r="C12" s="20">
        <f>IF(C$105=0,0,(C$100+C$101)/C$105)</f>
        <v>0.875</v>
      </c>
      <c r="D12" s="20">
        <f>IF(D$105=0,0,(D$100+D$101)/D$105)</f>
        <v>0.83333333333333337</v>
      </c>
      <c r="E12" s="20">
        <f>IF(E$105=0,0,(E$100+E$101)/E$105)</f>
        <v>0</v>
      </c>
    </row>
    <row r="13" spans="1:5" x14ac:dyDescent="0.25">
      <c r="A13" s="2" t="s">
        <v>193</v>
      </c>
      <c r="B13" s="20">
        <f>IF(B$121=0, 0, (B$116+B$117)/B$121)</f>
        <v>1</v>
      </c>
      <c r="C13" s="20">
        <f>IF(C$121=0, 0, (C$116+C$117)/C$121)</f>
        <v>1</v>
      </c>
      <c r="D13" s="20">
        <f>IF(D$121=0, 0, (D$116+D$117)/D$121)</f>
        <v>1</v>
      </c>
      <c r="E13" s="20">
        <f>IF(E$121=0, 0, (E$116+E$117)/E$121)</f>
        <v>0.5714285714285714</v>
      </c>
    </row>
    <row r="14" spans="1:5" x14ac:dyDescent="0.25">
      <c r="A14" s="2" t="s">
        <v>192</v>
      </c>
      <c r="B14" s="20">
        <f>IF(B$150=0, 0, (B$145+B$146)/B$150)</f>
        <v>1</v>
      </c>
      <c r="C14" s="20">
        <f>IF(C$150=0, 0, (C$145+C$146)/C$150)</f>
        <v>0.95</v>
      </c>
      <c r="D14" s="20">
        <f>IF(D$150=0, 0, (D$145+D$146)/D$150)</f>
        <v>0.95</v>
      </c>
      <c r="E14" s="20">
        <f>IF(E$150=0, 0, (E$145+E$146)/E$150)</f>
        <v>0.75</v>
      </c>
    </row>
    <row r="15" spans="1:5" x14ac:dyDescent="0.25">
      <c r="A15" s="2" t="s">
        <v>191</v>
      </c>
      <c r="B15" s="20">
        <f>IF(B$171=0, 0, (B$166+B$167)/B$171)</f>
        <v>1</v>
      </c>
      <c r="C15" s="20">
        <f>IF(C$171=0, 0, (C$166+C$167)/C$171)</f>
        <v>0.91666666666666663</v>
      </c>
      <c r="D15" s="20">
        <f>IF(D$171=0, 0, (D$166+D$167)/D$171)</f>
        <v>1</v>
      </c>
      <c r="E15" s="20">
        <f>IF(E$171=0, 0, (E$166+E$167)/E$171)</f>
        <v>0.91666666666666663</v>
      </c>
    </row>
    <row r="16" spans="1:5" ht="15.75" thickBot="1" x14ac:dyDescent="0.3">
      <c r="A16" s="14" t="s">
        <v>196</v>
      </c>
      <c r="B16" s="25">
        <f>IF(B$233=0, 0, (B$228+B$229)/B$233)</f>
        <v>0.94339622641509435</v>
      </c>
      <c r="C16" s="25">
        <f>IF(C$233=0, 0, (C$228+C$229)/C$233)</f>
        <v>0.86792452830188682</v>
      </c>
      <c r="D16" s="25">
        <f>IF(D$233=0, 0, (D$228+D$229)/D$233)</f>
        <v>0.96226415094339623</v>
      </c>
      <c r="E16" s="25">
        <f>IF(E$233=0, 0, (E$228+E$229)/E$233)</f>
        <v>0.92307692307692313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5" t="s">
        <v>5</v>
      </c>
      <c r="C36" s="56" t="s">
        <v>151</v>
      </c>
      <c r="D36" s="56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7" t="s">
        <v>177</v>
      </c>
      <c r="D37" s="57" t="s">
        <v>177</v>
      </c>
      <c r="E37" s="57" t="s">
        <v>177</v>
      </c>
    </row>
    <row r="38" spans="1:5" x14ac:dyDescent="0.25">
      <c r="A38" s="2" t="s">
        <v>227</v>
      </c>
      <c r="B38" s="4" t="s">
        <v>6</v>
      </c>
      <c r="C38" s="57" t="s">
        <v>177</v>
      </c>
      <c r="D38" s="57" t="s">
        <v>177</v>
      </c>
      <c r="E38" s="57" t="s">
        <v>177</v>
      </c>
    </row>
    <row r="39" spans="1:5" x14ac:dyDescent="0.25">
      <c r="A39" s="2" t="s">
        <v>213</v>
      </c>
      <c r="B39" s="4" t="s">
        <v>6</v>
      </c>
      <c r="C39" s="57" t="s">
        <v>177</v>
      </c>
      <c r="D39" s="57" t="s">
        <v>177</v>
      </c>
      <c r="E39" s="57" t="s">
        <v>177</v>
      </c>
    </row>
    <row r="40" spans="1:5" x14ac:dyDescent="0.25">
      <c r="A40" s="2" t="s">
        <v>281</v>
      </c>
      <c r="B40" s="4" t="s">
        <v>6</v>
      </c>
      <c r="C40" s="57" t="s">
        <v>177</v>
      </c>
      <c r="D40" s="57" t="s">
        <v>177</v>
      </c>
      <c r="E40" s="57" t="s">
        <v>177</v>
      </c>
    </row>
    <row r="41" spans="1:5" x14ac:dyDescent="0.25">
      <c r="A41" s="2" t="s">
        <v>235</v>
      </c>
      <c r="B41" s="4" t="s">
        <v>6</v>
      </c>
      <c r="C41" s="57" t="s">
        <v>177</v>
      </c>
      <c r="D41" s="57" t="s">
        <v>177</v>
      </c>
      <c r="E41" s="57" t="s">
        <v>177</v>
      </c>
    </row>
    <row r="42" spans="1:5" x14ac:dyDescent="0.25">
      <c r="A42" s="15" t="s">
        <v>339</v>
      </c>
      <c r="B42" s="21" t="s">
        <v>6</v>
      </c>
      <c r="C42" s="31" t="s">
        <v>177</v>
      </c>
      <c r="D42" s="31" t="s">
        <v>177</v>
      </c>
      <c r="E42" s="31" t="s">
        <v>177</v>
      </c>
    </row>
    <row r="43" spans="1:5" x14ac:dyDescent="0.25">
      <c r="A43" s="2" t="s">
        <v>6</v>
      </c>
      <c r="B43" s="10">
        <f>COUNTIF(B37:B42,"pass")</f>
        <v>6</v>
      </c>
      <c r="C43" s="10">
        <f>COUNTIF(C37:C42,"pass")</f>
        <v>0</v>
      </c>
      <c r="D43" s="10">
        <f>COUNTIF(D37:D42,"pass")</f>
        <v>0</v>
      </c>
      <c r="E43" s="10">
        <f>COUNTIF(E37:E42,"pass")</f>
        <v>0</v>
      </c>
    </row>
    <row r="44" spans="1:5" x14ac:dyDescent="0.25">
      <c r="A44" s="2" t="s">
        <v>143</v>
      </c>
      <c r="B44" s="5">
        <f>COUNTIF(B37:B42,"Ok")</f>
        <v>0</v>
      </c>
      <c r="C44" s="5">
        <f>COUNTIF(C37:C42,"Ok")</f>
        <v>0</v>
      </c>
      <c r="D44" s="5">
        <f>COUNTIF(D37:D42,"Ok")</f>
        <v>0</v>
      </c>
      <c r="E44" s="5">
        <f>COUNTIF(E37:E42,"Ok")</f>
        <v>0</v>
      </c>
    </row>
    <row r="45" spans="1:5" x14ac:dyDescent="0.25">
      <c r="A45" s="2" t="s">
        <v>140</v>
      </c>
      <c r="B45" s="11">
        <f>COUNTIF(B37:B42,"workaround")</f>
        <v>0</v>
      </c>
      <c r="C45" s="11">
        <f>COUNTIF(C37:C42,"workaround")</f>
        <v>0</v>
      </c>
      <c r="D45" s="11">
        <f>COUNTIF(D37:D42,"workaround")</f>
        <v>0</v>
      </c>
      <c r="E45" s="11">
        <f>COUNTIF(E37:E42,"workaround")</f>
        <v>0</v>
      </c>
    </row>
    <row r="46" spans="1:5" x14ac:dyDescent="0.25">
      <c r="A46" s="2" t="s">
        <v>7</v>
      </c>
      <c r="B46" s="12">
        <f>COUNTIF(B37:B42,"Fail")</f>
        <v>0</v>
      </c>
      <c r="C46" s="12">
        <f>COUNTIF(C37:C42,"Fail")</f>
        <v>0</v>
      </c>
      <c r="D46" s="12">
        <f>COUNTIF(D37:D42,"Fail")</f>
        <v>0</v>
      </c>
      <c r="E46" s="12">
        <f>COUNTIF(E37:E42,"Fail")</f>
        <v>0</v>
      </c>
    </row>
    <row r="47" spans="1:5" x14ac:dyDescent="0.25">
      <c r="A47" s="2" t="s">
        <v>177</v>
      </c>
      <c r="B47" s="2">
        <f>COUNT(B37:B42,"Untested")</f>
        <v>0</v>
      </c>
      <c r="C47" s="2">
        <f>COUNTIF(C37:C42,"unsupported")</f>
        <v>6</v>
      </c>
      <c r="D47" s="2">
        <f>COUNT(D37:D42,"Untested")</f>
        <v>0</v>
      </c>
      <c r="E47" s="2">
        <f>COUNT(E37:E42,"Untested")</f>
        <v>0</v>
      </c>
    </row>
    <row r="48" spans="1:5" x14ac:dyDescent="0.25">
      <c r="A48" s="2" t="s">
        <v>139</v>
      </c>
      <c r="B48" s="2">
        <f>B43+B46+B45+B47+B44</f>
        <v>6</v>
      </c>
      <c r="C48" s="2">
        <f>C43+C46+C45+C47+C44</f>
        <v>6</v>
      </c>
      <c r="D48" s="2">
        <f>D43+D46+D45+D47+D44</f>
        <v>0</v>
      </c>
      <c r="E48" s="2">
        <f>E43+E46+E45+E47+E44</f>
        <v>0</v>
      </c>
    </row>
    <row r="49" spans="1:5" ht="15.75" thickBot="1" x14ac:dyDescent="0.3">
      <c r="A49" s="18" t="s">
        <v>8</v>
      </c>
      <c r="B49" s="6">
        <f>IF(B$48=0, 0,(B$43+B$44)/B$48)</f>
        <v>1</v>
      </c>
      <c r="C49" s="6">
        <f t="shared" ref="C49:E49" si="1">IF(C$48=0, 0,(C$43+C$44)/C$48)</f>
        <v>0</v>
      </c>
      <c r="D49" s="6">
        <f t="shared" si="1"/>
        <v>0</v>
      </c>
      <c r="E49" s="6">
        <f t="shared" si="1"/>
        <v>0</v>
      </c>
    </row>
    <row r="50" spans="1:5" ht="15.75" thickBot="1" x14ac:dyDescent="0.3">
      <c r="A50" s="2"/>
      <c r="B50" s="17"/>
      <c r="C50" s="17"/>
    </row>
    <row r="51" spans="1:5" x14ac:dyDescent="0.25">
      <c r="A51" s="3" t="s">
        <v>128</v>
      </c>
      <c r="B51" s="55" t="s">
        <v>5</v>
      </c>
      <c r="C51" s="56" t="s">
        <v>151</v>
      </c>
      <c r="D51" s="56" t="s">
        <v>190</v>
      </c>
      <c r="E51" s="3" t="s">
        <v>188</v>
      </c>
    </row>
    <row r="52" spans="1:5" x14ac:dyDescent="0.25">
      <c r="A52" s="2" t="s">
        <v>208</v>
      </c>
      <c r="B52" s="4" t="s">
        <v>6</v>
      </c>
      <c r="C52" s="4" t="s">
        <v>6</v>
      </c>
      <c r="D52" s="57" t="s">
        <v>177</v>
      </c>
      <c r="E52" s="57" t="s">
        <v>177</v>
      </c>
    </row>
    <row r="53" spans="1:5" x14ac:dyDescent="0.25">
      <c r="A53" s="2" t="s">
        <v>209</v>
      </c>
      <c r="B53" s="4" t="s">
        <v>6</v>
      </c>
      <c r="C53" s="8" t="s">
        <v>7</v>
      </c>
      <c r="D53" s="8" t="s">
        <v>7</v>
      </c>
      <c r="E53" s="57" t="s">
        <v>177</v>
      </c>
    </row>
    <row r="54" spans="1:5" x14ac:dyDescent="0.25">
      <c r="A54" s="2" t="s">
        <v>210</v>
      </c>
      <c r="B54" s="4" t="s">
        <v>6</v>
      </c>
      <c r="C54" s="8" t="s">
        <v>7</v>
      </c>
      <c r="D54" s="57" t="s">
        <v>177</v>
      </c>
      <c r="E54" s="57" t="s">
        <v>177</v>
      </c>
    </row>
    <row r="55" spans="1:5" x14ac:dyDescent="0.25">
      <c r="A55" s="2" t="s">
        <v>227</v>
      </c>
      <c r="B55" s="4" t="s">
        <v>6</v>
      </c>
      <c r="C55" s="4" t="s">
        <v>6</v>
      </c>
      <c r="D55" s="4" t="s">
        <v>6</v>
      </c>
      <c r="E55" s="57" t="s">
        <v>177</v>
      </c>
    </row>
    <row r="56" spans="1:5" x14ac:dyDescent="0.25">
      <c r="A56" s="2" t="s">
        <v>211</v>
      </c>
      <c r="B56" s="4" t="s">
        <v>6</v>
      </c>
      <c r="C56" s="8" t="s">
        <v>7</v>
      </c>
      <c r="D56" s="57" t="s">
        <v>177</v>
      </c>
      <c r="E56" s="57" t="s">
        <v>177</v>
      </c>
    </row>
    <row r="57" spans="1:5" x14ac:dyDescent="0.25">
      <c r="A57" s="2" t="s">
        <v>212</v>
      </c>
      <c r="B57" s="4" t="s">
        <v>6</v>
      </c>
      <c r="C57" s="4" t="s">
        <v>6</v>
      </c>
      <c r="D57" s="57" t="s">
        <v>177</v>
      </c>
      <c r="E57" s="57" t="s">
        <v>177</v>
      </c>
    </row>
    <row r="58" spans="1:5" x14ac:dyDescent="0.25">
      <c r="A58" s="2" t="s">
        <v>213</v>
      </c>
      <c r="B58" s="4" t="s">
        <v>6</v>
      </c>
      <c r="C58" s="4" t="s">
        <v>6</v>
      </c>
      <c r="D58" s="57" t="s">
        <v>177</v>
      </c>
      <c r="E58" s="57" t="s">
        <v>177</v>
      </c>
    </row>
    <row r="59" spans="1:5" x14ac:dyDescent="0.25">
      <c r="A59" s="2" t="s">
        <v>214</v>
      </c>
      <c r="B59" s="4" t="s">
        <v>6</v>
      </c>
      <c r="C59" s="53" t="s">
        <v>7</v>
      </c>
      <c r="D59" s="8" t="s">
        <v>7</v>
      </c>
      <c r="E59" s="57" t="s">
        <v>177</v>
      </c>
    </row>
    <row r="60" spans="1:5" x14ac:dyDescent="0.25">
      <c r="A60" s="2" t="s">
        <v>215</v>
      </c>
      <c r="B60" s="4" t="s">
        <v>6</v>
      </c>
      <c r="C60" s="4" t="s">
        <v>6</v>
      </c>
      <c r="D60" s="8" t="s">
        <v>7</v>
      </c>
      <c r="E60" s="57" t="s">
        <v>177</v>
      </c>
    </row>
    <row r="61" spans="1:5" x14ac:dyDescent="0.25">
      <c r="A61" s="2" t="s">
        <v>216</v>
      </c>
      <c r="B61" s="4" t="s">
        <v>6</v>
      </c>
      <c r="C61" s="8" t="s">
        <v>7</v>
      </c>
      <c r="D61" s="4" t="s">
        <v>6</v>
      </c>
      <c r="E61" s="57" t="s">
        <v>177</v>
      </c>
    </row>
    <row r="62" spans="1:5" x14ac:dyDescent="0.25">
      <c r="A62" s="2" t="s">
        <v>217</v>
      </c>
      <c r="B62" s="4" t="s">
        <v>6</v>
      </c>
      <c r="C62" s="4" t="s">
        <v>6</v>
      </c>
      <c r="D62" s="57" t="s">
        <v>177</v>
      </c>
      <c r="E62" s="57" t="s">
        <v>177</v>
      </c>
    </row>
    <row r="63" spans="1:5" x14ac:dyDescent="0.25">
      <c r="A63" s="2" t="s">
        <v>218</v>
      </c>
      <c r="B63" s="4" t="s">
        <v>6</v>
      </c>
      <c r="C63" s="4" t="s">
        <v>6</v>
      </c>
      <c r="D63" s="57" t="s">
        <v>177</v>
      </c>
      <c r="E63" s="57" t="s">
        <v>177</v>
      </c>
    </row>
    <row r="64" spans="1:5" x14ac:dyDescent="0.25">
      <c r="A64" s="2" t="s">
        <v>219</v>
      </c>
      <c r="B64" s="4" t="s">
        <v>6</v>
      </c>
      <c r="C64" s="4" t="s">
        <v>6</v>
      </c>
      <c r="D64" s="57" t="s">
        <v>177</v>
      </c>
      <c r="E64" s="57" t="s">
        <v>177</v>
      </c>
    </row>
    <row r="65" spans="1:5" x14ac:dyDescent="0.25">
      <c r="A65" s="2" t="s">
        <v>220</v>
      </c>
      <c r="B65" s="4" t="s">
        <v>6</v>
      </c>
      <c r="C65" s="4" t="s">
        <v>6</v>
      </c>
      <c r="D65" s="57" t="s">
        <v>177</v>
      </c>
      <c r="E65" s="57" t="s">
        <v>177</v>
      </c>
    </row>
    <row r="66" spans="1:5" x14ac:dyDescent="0.25">
      <c r="A66" s="15" t="s">
        <v>221</v>
      </c>
      <c r="B66" s="21" t="s">
        <v>6</v>
      </c>
      <c r="C66" s="60" t="s">
        <v>7</v>
      </c>
      <c r="D66" s="31" t="s">
        <v>177</v>
      </c>
      <c r="E66" s="31" t="s">
        <v>177</v>
      </c>
    </row>
    <row r="67" spans="1:5" x14ac:dyDescent="0.25">
      <c r="A67" s="2" t="s">
        <v>6</v>
      </c>
      <c r="B67" s="10">
        <f>COUNTIF(B52:B66,"pass")</f>
        <v>15</v>
      </c>
      <c r="C67" s="10">
        <f>COUNTIF(C52:C66,"pass")</f>
        <v>9</v>
      </c>
      <c r="D67" s="10">
        <f>COUNTIF(D52:D66,"pass")</f>
        <v>2</v>
      </c>
      <c r="E67" s="10">
        <f>COUNTIF(E52:E66,"pass")</f>
        <v>0</v>
      </c>
    </row>
    <row r="68" spans="1:5" x14ac:dyDescent="0.25">
      <c r="A68" s="2" t="s">
        <v>143</v>
      </c>
      <c r="B68" s="5">
        <f>COUNTIF(B52:B66,"Ok")</f>
        <v>0</v>
      </c>
      <c r="C68" s="5">
        <f>COUNTIF(C52:C66,"Ok")</f>
        <v>0</v>
      </c>
      <c r="D68" s="5">
        <f>COUNTIF(D52:D66,"Ok")</f>
        <v>0</v>
      </c>
      <c r="E68" s="5">
        <f>COUNTIF(E52:E66,"Ok")</f>
        <v>0</v>
      </c>
    </row>
    <row r="69" spans="1:5" x14ac:dyDescent="0.25">
      <c r="A69" s="2" t="s">
        <v>140</v>
      </c>
      <c r="B69" s="11">
        <f>COUNTIF(B52:B66,"workaround")</f>
        <v>0</v>
      </c>
      <c r="C69" s="11">
        <f>COUNTIF(C52:C66,"workaround")</f>
        <v>0</v>
      </c>
      <c r="D69" s="11">
        <f>COUNTIF(D52:D66,"workaround")</f>
        <v>0</v>
      </c>
      <c r="E69" s="11">
        <f>COUNTIF(E52:E66,"workaround")</f>
        <v>0</v>
      </c>
    </row>
    <row r="70" spans="1:5" x14ac:dyDescent="0.25">
      <c r="A70" s="2" t="s">
        <v>7</v>
      </c>
      <c r="B70" s="12">
        <f>COUNTIF(B52:B66,"Fail")</f>
        <v>0</v>
      </c>
      <c r="C70" s="12">
        <f>COUNTIF(C52:C66,"Fail")</f>
        <v>6</v>
      </c>
      <c r="D70" s="12">
        <f>COUNTIF(D52:D66,"Fail")</f>
        <v>3</v>
      </c>
      <c r="E70" s="12">
        <f>COUNTIF(E52:E66,"Fail")</f>
        <v>0</v>
      </c>
    </row>
    <row r="71" spans="1:5" x14ac:dyDescent="0.25">
      <c r="A71" s="2" t="s">
        <v>177</v>
      </c>
      <c r="B71" s="2">
        <f>COUNT(B52:B66,"Untested")</f>
        <v>0</v>
      </c>
      <c r="C71" s="2">
        <f>COUNTIF(C52:C66,"unsupported")</f>
        <v>0</v>
      </c>
      <c r="D71" s="2">
        <f>COUNT(D52:D66,"Untested")</f>
        <v>0</v>
      </c>
      <c r="E71" s="2">
        <f>COUNT(E52:E66,"Untested")</f>
        <v>0</v>
      </c>
    </row>
    <row r="72" spans="1:5" x14ac:dyDescent="0.25">
      <c r="A72" s="2" t="s">
        <v>139</v>
      </c>
      <c r="B72" s="2">
        <f>B67+B70+B69+B71+B68</f>
        <v>15</v>
      </c>
      <c r="C72" s="2">
        <f>C67+C70+C69+C71+C68</f>
        <v>15</v>
      </c>
      <c r="D72" s="2">
        <f>D67+D70+D69+D71+D68</f>
        <v>5</v>
      </c>
      <c r="E72" s="2">
        <f>E67+E70+E69+E71+E68</f>
        <v>0</v>
      </c>
    </row>
    <row r="73" spans="1:5" ht="15.75" thickBot="1" x14ac:dyDescent="0.3">
      <c r="A73" s="18" t="s">
        <v>8</v>
      </c>
      <c r="B73" s="6">
        <f>IF(B$72=0, 0,(B$67+B$68)/B$72)</f>
        <v>1</v>
      </c>
      <c r="C73" s="6">
        <f>IF(C$72=0, 0,(C$67+C$68)/C$72)</f>
        <v>0.6</v>
      </c>
      <c r="D73" s="6">
        <f>IF(D$72=0, 0,(D$67+D$68)/D$72)</f>
        <v>0.4</v>
      </c>
      <c r="E73" s="6">
        <f>IF(E$72=0, 0,(E$67+E$68)/E$72)</f>
        <v>0</v>
      </c>
    </row>
    <row r="74" spans="1:5" ht="15.75" thickBot="1" x14ac:dyDescent="0.3">
      <c r="A74" s="2"/>
      <c r="B74" s="20"/>
      <c r="C74" s="20"/>
      <c r="D74" s="20"/>
      <c r="E74" s="20"/>
    </row>
    <row r="75" spans="1:5" x14ac:dyDescent="0.25">
      <c r="A75" s="3" t="s">
        <v>102</v>
      </c>
      <c r="B75" s="55" t="s">
        <v>5</v>
      </c>
      <c r="C75" s="56" t="s">
        <v>151</v>
      </c>
      <c r="D75" s="56" t="s">
        <v>190</v>
      </c>
      <c r="E75" s="3" t="s">
        <v>188</v>
      </c>
    </row>
    <row r="76" spans="1:5" x14ac:dyDescent="0.25">
      <c r="A76" s="2" t="s">
        <v>208</v>
      </c>
      <c r="B76" s="4" t="s">
        <v>6</v>
      </c>
      <c r="C76" s="4" t="s">
        <v>6</v>
      </c>
      <c r="D76" s="4" t="s">
        <v>6</v>
      </c>
      <c r="E76" s="57" t="s">
        <v>177</v>
      </c>
    </row>
    <row r="77" spans="1:5" x14ac:dyDescent="0.25">
      <c r="A77" s="2" t="s">
        <v>222</v>
      </c>
      <c r="B77" s="4" t="s">
        <v>6</v>
      </c>
      <c r="C77" s="4" t="s">
        <v>6</v>
      </c>
      <c r="D77" s="4" t="s">
        <v>6</v>
      </c>
      <c r="E77" s="57" t="s">
        <v>177</v>
      </c>
    </row>
    <row r="78" spans="1:5" x14ac:dyDescent="0.25">
      <c r="A78" s="2" t="s">
        <v>223</v>
      </c>
      <c r="B78" s="4" t="s">
        <v>6</v>
      </c>
      <c r="C78" s="4" t="s">
        <v>6</v>
      </c>
      <c r="D78" s="4" t="s">
        <v>6</v>
      </c>
      <c r="E78" s="57" t="s">
        <v>177</v>
      </c>
    </row>
    <row r="79" spans="1:5" x14ac:dyDescent="0.25">
      <c r="A79" s="2" t="s">
        <v>224</v>
      </c>
      <c r="B79" s="4" t="s">
        <v>6</v>
      </c>
      <c r="C79" s="4" t="s">
        <v>6</v>
      </c>
      <c r="D79" s="8" t="s">
        <v>7</v>
      </c>
      <c r="E79" s="57" t="s">
        <v>177</v>
      </c>
    </row>
    <row r="80" spans="1:5" x14ac:dyDescent="0.25">
      <c r="A80" s="2" t="s">
        <v>225</v>
      </c>
      <c r="B80" s="4" t="s">
        <v>6</v>
      </c>
      <c r="C80" s="4" t="s">
        <v>6</v>
      </c>
      <c r="D80" s="4" t="s">
        <v>6</v>
      </c>
      <c r="E80" s="57" t="s">
        <v>177</v>
      </c>
    </row>
    <row r="81" spans="1:5" x14ac:dyDescent="0.25">
      <c r="A81" s="2" t="s">
        <v>226</v>
      </c>
      <c r="B81" s="4" t="s">
        <v>6</v>
      </c>
      <c r="C81" s="4" t="s">
        <v>6</v>
      </c>
      <c r="D81" s="4" t="s">
        <v>6</v>
      </c>
      <c r="E81" s="57" t="s">
        <v>177</v>
      </c>
    </row>
    <row r="82" spans="1:5" x14ac:dyDescent="0.25">
      <c r="A82" s="2" t="s">
        <v>227</v>
      </c>
      <c r="B82" s="4" t="s">
        <v>6</v>
      </c>
      <c r="C82" s="4" t="s">
        <v>6</v>
      </c>
      <c r="D82" s="4" t="s">
        <v>6</v>
      </c>
      <c r="E82" s="57" t="s">
        <v>177</v>
      </c>
    </row>
    <row r="83" spans="1:5" x14ac:dyDescent="0.25">
      <c r="A83" s="2" t="s">
        <v>228</v>
      </c>
      <c r="B83" s="4" t="s">
        <v>6</v>
      </c>
      <c r="C83" s="4" t="s">
        <v>6</v>
      </c>
      <c r="D83" s="4" t="s">
        <v>6</v>
      </c>
      <c r="E83" s="57" t="s">
        <v>177</v>
      </c>
    </row>
    <row r="84" spans="1:5" x14ac:dyDescent="0.25">
      <c r="A84" s="2" t="s">
        <v>212</v>
      </c>
      <c r="B84" s="4" t="s">
        <v>6</v>
      </c>
      <c r="C84" s="4" t="s">
        <v>6</v>
      </c>
      <c r="D84" s="7" t="s">
        <v>140</v>
      </c>
      <c r="E84" s="57" t="s">
        <v>177</v>
      </c>
    </row>
    <row r="85" spans="1:5" x14ac:dyDescent="0.25">
      <c r="A85" s="2" t="s">
        <v>229</v>
      </c>
      <c r="B85" s="4" t="s">
        <v>6</v>
      </c>
      <c r="C85" s="4" t="s">
        <v>6</v>
      </c>
      <c r="D85" s="4" t="s">
        <v>6</v>
      </c>
      <c r="E85" s="57" t="s">
        <v>177</v>
      </c>
    </row>
    <row r="86" spans="1:5" x14ac:dyDescent="0.25">
      <c r="A86" s="2" t="s">
        <v>213</v>
      </c>
      <c r="B86" s="4" t="s">
        <v>6</v>
      </c>
      <c r="C86" s="4" t="s">
        <v>6</v>
      </c>
      <c r="D86" s="4" t="s">
        <v>6</v>
      </c>
      <c r="E86" s="57" t="s">
        <v>177</v>
      </c>
    </row>
    <row r="87" spans="1:5" x14ac:dyDescent="0.25">
      <c r="A87" s="2" t="s">
        <v>230</v>
      </c>
      <c r="B87" s="4" t="s">
        <v>6</v>
      </c>
      <c r="C87" s="4" t="s">
        <v>6</v>
      </c>
      <c r="D87" s="4" t="s">
        <v>6</v>
      </c>
      <c r="E87" s="57" t="s">
        <v>177</v>
      </c>
    </row>
    <row r="88" spans="1:5" x14ac:dyDescent="0.25">
      <c r="A88" s="2" t="s">
        <v>231</v>
      </c>
      <c r="B88" s="4" t="s">
        <v>6</v>
      </c>
      <c r="C88" s="4" t="s">
        <v>6</v>
      </c>
      <c r="D88" s="4" t="s">
        <v>6</v>
      </c>
      <c r="E88" s="57" t="s">
        <v>177</v>
      </c>
    </row>
    <row r="89" spans="1:5" x14ac:dyDescent="0.25">
      <c r="A89" s="2" t="s">
        <v>232</v>
      </c>
      <c r="B89" s="4" t="s">
        <v>6</v>
      </c>
      <c r="C89" s="8" t="s">
        <v>7</v>
      </c>
      <c r="D89" s="4" t="s">
        <v>6</v>
      </c>
      <c r="E89" s="57" t="s">
        <v>177</v>
      </c>
    </row>
    <row r="90" spans="1:5" x14ac:dyDescent="0.25">
      <c r="A90" s="2" t="s">
        <v>233</v>
      </c>
      <c r="B90" s="4" t="s">
        <v>6</v>
      </c>
      <c r="C90" s="4" t="s">
        <v>6</v>
      </c>
      <c r="D90" s="4" t="s">
        <v>6</v>
      </c>
      <c r="E90" s="57" t="s">
        <v>177</v>
      </c>
    </row>
    <row r="91" spans="1:5" x14ac:dyDescent="0.25">
      <c r="A91" s="2" t="s">
        <v>298</v>
      </c>
      <c r="B91" s="4" t="s">
        <v>6</v>
      </c>
      <c r="C91" s="4" t="s">
        <v>6</v>
      </c>
      <c r="D91" s="4" t="s">
        <v>6</v>
      </c>
      <c r="E91" s="57" t="s">
        <v>177</v>
      </c>
    </row>
    <row r="92" spans="1:5" x14ac:dyDescent="0.25">
      <c r="A92" s="2" t="s">
        <v>234</v>
      </c>
      <c r="B92" s="4" t="s">
        <v>6</v>
      </c>
      <c r="C92" s="4" t="s">
        <v>6</v>
      </c>
      <c r="D92" s="8" t="s">
        <v>7</v>
      </c>
      <c r="E92" s="57" t="s">
        <v>177</v>
      </c>
    </row>
    <row r="93" spans="1:5" x14ac:dyDescent="0.25">
      <c r="A93" s="2" t="s">
        <v>331</v>
      </c>
      <c r="B93" s="4" t="s">
        <v>6</v>
      </c>
      <c r="C93" s="4" t="s">
        <v>6</v>
      </c>
      <c r="D93" s="4" t="s">
        <v>6</v>
      </c>
      <c r="E93" s="57" t="s">
        <v>177</v>
      </c>
    </row>
    <row r="94" spans="1:5" x14ac:dyDescent="0.25">
      <c r="A94" s="2" t="s">
        <v>235</v>
      </c>
      <c r="B94" s="4" t="s">
        <v>6</v>
      </c>
      <c r="C94" s="4" t="s">
        <v>6</v>
      </c>
      <c r="D94" s="4" t="s">
        <v>6</v>
      </c>
      <c r="E94" s="57" t="s">
        <v>177</v>
      </c>
    </row>
    <row r="95" spans="1:5" x14ac:dyDescent="0.25">
      <c r="A95" s="2" t="s">
        <v>236</v>
      </c>
      <c r="B95" s="4" t="s">
        <v>6</v>
      </c>
      <c r="C95" s="8" t="s">
        <v>7</v>
      </c>
      <c r="D95" s="4" t="s">
        <v>6</v>
      </c>
      <c r="E95" s="57" t="s">
        <v>177</v>
      </c>
    </row>
    <row r="96" spans="1:5" x14ac:dyDescent="0.25">
      <c r="A96" s="2" t="s">
        <v>237</v>
      </c>
      <c r="B96" s="4" t="s">
        <v>6</v>
      </c>
      <c r="C96" s="4" t="s">
        <v>6</v>
      </c>
      <c r="D96" s="4" t="s">
        <v>6</v>
      </c>
      <c r="E96" s="57" t="s">
        <v>177</v>
      </c>
    </row>
    <row r="97" spans="1:5" x14ac:dyDescent="0.25">
      <c r="A97" s="2" t="s">
        <v>238</v>
      </c>
      <c r="B97" s="4" t="s">
        <v>6</v>
      </c>
      <c r="C97" s="4" t="s">
        <v>6</v>
      </c>
      <c r="D97" s="8" t="s">
        <v>7</v>
      </c>
      <c r="E97" s="57" t="s">
        <v>177</v>
      </c>
    </row>
    <row r="98" spans="1:5" x14ac:dyDescent="0.25">
      <c r="A98" s="2" t="s">
        <v>220</v>
      </c>
      <c r="B98" s="4" t="s">
        <v>6</v>
      </c>
      <c r="C98" s="7" t="s">
        <v>140</v>
      </c>
      <c r="D98" s="4" t="s">
        <v>6</v>
      </c>
      <c r="E98" s="57" t="s">
        <v>177</v>
      </c>
    </row>
    <row r="99" spans="1:5" x14ac:dyDescent="0.25">
      <c r="A99" s="15" t="s">
        <v>240</v>
      </c>
      <c r="B99" s="21" t="s">
        <v>6</v>
      </c>
      <c r="C99" s="21" t="s">
        <v>6</v>
      </c>
      <c r="D99" s="21" t="s">
        <v>6</v>
      </c>
      <c r="E99" s="31" t="s">
        <v>177</v>
      </c>
    </row>
    <row r="100" spans="1:5" x14ac:dyDescent="0.25">
      <c r="A100" s="2" t="s">
        <v>6</v>
      </c>
      <c r="B100" s="10">
        <f>COUNTIF(B76:B99,"pass")</f>
        <v>24</v>
      </c>
      <c r="C100" s="10">
        <f>COUNTIF(C76:C99,"pass")</f>
        <v>21</v>
      </c>
      <c r="D100" s="10">
        <f>COUNTIF(D76:D99,"pass")</f>
        <v>20</v>
      </c>
      <c r="E100" s="10">
        <f>COUNTIF(E76:E99,"pass")</f>
        <v>0</v>
      </c>
    </row>
    <row r="101" spans="1:5" x14ac:dyDescent="0.25">
      <c r="A101" s="2" t="s">
        <v>143</v>
      </c>
      <c r="B101" s="5">
        <f>COUNTIF(B76:B99,"Ok")</f>
        <v>0</v>
      </c>
      <c r="C101" s="5">
        <f>COUNTIF(C76:C99,"Ok")</f>
        <v>0</v>
      </c>
      <c r="D101" s="5">
        <f>COUNTIF(D76:D99,"Ok")</f>
        <v>0</v>
      </c>
      <c r="E101" s="5">
        <f>COUNTIF(E76:E99,"Ok")</f>
        <v>0</v>
      </c>
    </row>
    <row r="102" spans="1:5" x14ac:dyDescent="0.25">
      <c r="A102" s="2" t="s">
        <v>140</v>
      </c>
      <c r="B102" s="11">
        <f>COUNTIF(B76:B99,"workaround")</f>
        <v>0</v>
      </c>
      <c r="C102" s="11">
        <f>COUNTIF(C76:C99,"workaround")</f>
        <v>1</v>
      </c>
      <c r="D102" s="11">
        <f>COUNTIF(D76:D99,"workaround")</f>
        <v>1</v>
      </c>
      <c r="E102" s="11">
        <f>COUNTIF(E76:E99,"workaround")</f>
        <v>0</v>
      </c>
    </row>
    <row r="103" spans="1:5" x14ac:dyDescent="0.25">
      <c r="A103" s="2" t="s">
        <v>7</v>
      </c>
      <c r="B103" s="12">
        <f>COUNTIF(B76:B99,"Fail")</f>
        <v>0</v>
      </c>
      <c r="C103" s="12">
        <f>COUNTIF(C76:C99,"Fail")</f>
        <v>2</v>
      </c>
      <c r="D103" s="12">
        <f>COUNTIF(D76:D99,"Fail")</f>
        <v>3</v>
      </c>
      <c r="E103" s="12">
        <f>COUNTIF(E76:E99,"Fail")</f>
        <v>0</v>
      </c>
    </row>
    <row r="104" spans="1:5" x14ac:dyDescent="0.25">
      <c r="A104" s="2" t="s">
        <v>145</v>
      </c>
      <c r="B104" s="2">
        <f>COUNT(B76:B99,"Untested")</f>
        <v>0</v>
      </c>
      <c r="C104" s="2">
        <f>COUNT(C76:C99,"Untested")</f>
        <v>0</v>
      </c>
      <c r="D104" s="2">
        <f>COUNT(D76:D99,"Untested")</f>
        <v>0</v>
      </c>
      <c r="E104" s="2">
        <f>COUNT(E76:E99,"Untested")</f>
        <v>0</v>
      </c>
    </row>
    <row r="105" spans="1:5" x14ac:dyDescent="0.25">
      <c r="A105" s="2" t="s">
        <v>139</v>
      </c>
      <c r="B105" s="2">
        <f>B100+B103+B102+B104+B101</f>
        <v>24</v>
      </c>
      <c r="C105" s="2">
        <f>C100+C103+C102+C104+C101</f>
        <v>24</v>
      </c>
      <c r="D105" s="2">
        <f>D100+D103+D102+D104+D101</f>
        <v>24</v>
      </c>
      <c r="E105" s="2">
        <f>E100+E103+E102+E104+E101</f>
        <v>0</v>
      </c>
    </row>
    <row r="106" spans="1:5" ht="15.75" thickBot="1" x14ac:dyDescent="0.3">
      <c r="A106" s="18" t="s">
        <v>8</v>
      </c>
      <c r="B106" s="6">
        <f>IF(B$105=0,0,(B$100+B$101)/B$105)</f>
        <v>1</v>
      </c>
      <c r="C106" s="6">
        <f>IF(C$105=0,0,(C$100+C$101)/C$105)</f>
        <v>0.875</v>
      </c>
      <c r="D106" s="6">
        <f>IF(D$105=0,0,(D$100+D$101)/D$105)</f>
        <v>0.83333333333333337</v>
      </c>
      <c r="E106" s="6">
        <f>IF(E$105=0,0,(E$100+E$101)/E$105)</f>
        <v>0</v>
      </c>
    </row>
    <row r="107" spans="1:5" ht="15.75" thickBot="1" x14ac:dyDescent="0.3">
      <c r="A107" s="2"/>
      <c r="B107" s="20"/>
      <c r="C107" s="20"/>
      <c r="D107" s="20"/>
      <c r="E107" s="20"/>
    </row>
    <row r="108" spans="1:5" x14ac:dyDescent="0.25">
      <c r="A108" s="3" t="s">
        <v>85</v>
      </c>
      <c r="B108" s="55" t="s">
        <v>5</v>
      </c>
      <c r="C108" s="56" t="s">
        <v>151</v>
      </c>
      <c r="D108" s="56" t="s">
        <v>190</v>
      </c>
      <c r="E108" s="3" t="s">
        <v>188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304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306</v>
      </c>
      <c r="B111" s="4" t="s">
        <v>6</v>
      </c>
      <c r="C111" s="4" t="s">
        <v>6</v>
      </c>
      <c r="D111" s="4" t="s">
        <v>6</v>
      </c>
      <c r="E111" s="8" t="s">
        <v>7</v>
      </c>
    </row>
    <row r="112" spans="1:5" x14ac:dyDescent="0.25">
      <c r="A112" s="2" t="s">
        <v>307</v>
      </c>
      <c r="B112" s="4" t="s">
        <v>6</v>
      </c>
      <c r="C112" s="4" t="s">
        <v>6</v>
      </c>
      <c r="D112" s="4" t="s">
        <v>6</v>
      </c>
      <c r="E112" s="8" t="s">
        <v>7</v>
      </c>
    </row>
    <row r="113" spans="1:5" x14ac:dyDescent="0.25">
      <c r="A113" s="2" t="s">
        <v>302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308</v>
      </c>
      <c r="B114" s="4" t="s">
        <v>6</v>
      </c>
      <c r="C114" s="4" t="s">
        <v>6</v>
      </c>
      <c r="D114" s="4" t="s">
        <v>6</v>
      </c>
      <c r="E114" s="35" t="s">
        <v>144</v>
      </c>
    </row>
    <row r="115" spans="1:5" x14ac:dyDescent="0.25">
      <c r="A115" s="15" t="s">
        <v>309</v>
      </c>
      <c r="B115" s="21" t="s">
        <v>6</v>
      </c>
      <c r="C115" s="21" t="s">
        <v>6</v>
      </c>
      <c r="D115" s="21" t="s">
        <v>6</v>
      </c>
      <c r="E115" s="54" t="s">
        <v>7</v>
      </c>
    </row>
    <row r="116" spans="1:5" x14ac:dyDescent="0.25">
      <c r="A116" s="2" t="s">
        <v>6</v>
      </c>
      <c r="B116" s="10">
        <f>COUNTIF(B109:B115,"pass")</f>
        <v>7</v>
      </c>
      <c r="C116" s="10">
        <f>COUNTIF(C109:C115,"pass")</f>
        <v>7</v>
      </c>
      <c r="D116" s="10">
        <f>COUNTIF(D109:D115,"pass")</f>
        <v>7</v>
      </c>
      <c r="E116" s="10">
        <f>COUNTIF(E109:E115,"pass")</f>
        <v>3</v>
      </c>
    </row>
    <row r="117" spans="1:5" x14ac:dyDescent="0.25">
      <c r="A117" s="2" t="s">
        <v>143</v>
      </c>
      <c r="B117" s="5">
        <f>COUNTIF(B109:B115,"Ok")</f>
        <v>0</v>
      </c>
      <c r="C117" s="5">
        <f>COUNTIF(C109:C115,"Ok")</f>
        <v>0</v>
      </c>
      <c r="D117" s="5">
        <f>COUNTIF(D109:D115,"Ok")</f>
        <v>0</v>
      </c>
      <c r="E117" s="5">
        <f>COUNTIF(E109:E115,"Ok")</f>
        <v>1</v>
      </c>
    </row>
    <row r="118" spans="1:5" x14ac:dyDescent="0.25">
      <c r="A118" s="2" t="s">
        <v>140</v>
      </c>
      <c r="B118" s="11">
        <f>COUNTIF(B109:B115,"workaround")</f>
        <v>0</v>
      </c>
      <c r="C118" s="11">
        <f t="shared" ref="C118:D118" si="2">COUNTIF(C109:C115,"workaround")</f>
        <v>0</v>
      </c>
      <c r="D118" s="11">
        <f t="shared" si="2"/>
        <v>0</v>
      </c>
      <c r="E118" s="11">
        <f>COUNTIF(E140:E172,"workaround")</f>
        <v>0</v>
      </c>
    </row>
    <row r="119" spans="1:5" x14ac:dyDescent="0.25">
      <c r="A119" s="2" t="s">
        <v>7</v>
      </c>
      <c r="B119" s="12">
        <f>COUNTIF(B109:B115,"Fail")</f>
        <v>0</v>
      </c>
      <c r="C119" s="12">
        <f>COUNTIF(C109:C115,"Fail")</f>
        <v>0</v>
      </c>
      <c r="D119" s="12">
        <f>COUNTIF(D109:D115,"Fail")</f>
        <v>0</v>
      </c>
      <c r="E119" s="12">
        <f>COUNTIF(E109:E115,"Fail")</f>
        <v>3</v>
      </c>
    </row>
    <row r="120" spans="1:5" x14ac:dyDescent="0.25">
      <c r="A120" s="2" t="s">
        <v>145</v>
      </c>
      <c r="B120" s="2">
        <f>COUNT(B109:B115,"Untested")</f>
        <v>0</v>
      </c>
      <c r="C120" s="2">
        <f>COUNT(C109:C115,"Untested")</f>
        <v>0</v>
      </c>
      <c r="D120" s="2">
        <f>COUNT(D109:D115,"Untested")</f>
        <v>0</v>
      </c>
      <c r="E120" s="2">
        <f>COUNT(E109:E115,"Untested")</f>
        <v>0</v>
      </c>
    </row>
    <row r="121" spans="1:5" x14ac:dyDescent="0.25">
      <c r="A121" s="2" t="s">
        <v>139</v>
      </c>
      <c r="B121" s="2">
        <f>B116+B119+B118+B120+B117</f>
        <v>7</v>
      </c>
      <c r="C121" s="2">
        <f>C116+C119+C118+C120+C117</f>
        <v>7</v>
      </c>
      <c r="D121" s="2">
        <f>D116+D119+D118+D120+D117</f>
        <v>7</v>
      </c>
      <c r="E121" s="2">
        <f>E116+E119+E118+E120+E117</f>
        <v>7</v>
      </c>
    </row>
    <row r="122" spans="1:5" ht="15.75" thickBot="1" x14ac:dyDescent="0.3">
      <c r="A122" s="18" t="s">
        <v>8</v>
      </c>
      <c r="B122" s="6">
        <f>IF(B$121=0, 0, (B$116+B$117)/B$121)</f>
        <v>1</v>
      </c>
      <c r="C122" s="6">
        <f>IF(C$121=0, 0, (C$116+C$117)/C$121)</f>
        <v>1</v>
      </c>
      <c r="D122" s="6">
        <f>IF(D$121=0, 0, (D$116+D$117)/D$121)</f>
        <v>1</v>
      </c>
      <c r="E122" s="6">
        <f>IF(E$121=0, 0, (E$116+E$117)/E$121)</f>
        <v>0.5714285714285714</v>
      </c>
    </row>
    <row r="123" spans="1:5" ht="15.75" thickBot="1" x14ac:dyDescent="0.3">
      <c r="A123" s="13"/>
      <c r="B123" s="16"/>
      <c r="C123" s="16"/>
      <c r="D123" s="16"/>
      <c r="E123" s="16"/>
    </row>
    <row r="124" spans="1:5" x14ac:dyDescent="0.25">
      <c r="A124" s="15" t="s">
        <v>64</v>
      </c>
      <c r="B124" s="55" t="s">
        <v>5</v>
      </c>
      <c r="C124" s="56" t="s">
        <v>151</v>
      </c>
      <c r="D124" s="56" t="s">
        <v>190</v>
      </c>
      <c r="E124" s="3" t="s">
        <v>188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8" t="s">
        <v>7</v>
      </c>
    </row>
    <row r="126" spans="1:5" x14ac:dyDescent="0.25">
      <c r="A126" s="2" t="s">
        <v>305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269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288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267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271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258</v>
      </c>
      <c r="B131" s="4" t="s">
        <v>6</v>
      </c>
      <c r="C131" s="8" t="s">
        <v>7</v>
      </c>
      <c r="D131" s="4" t="s">
        <v>6</v>
      </c>
      <c r="E131" s="8" t="s">
        <v>7</v>
      </c>
    </row>
    <row r="132" spans="1:5" x14ac:dyDescent="0.25">
      <c r="A132" s="2" t="s">
        <v>304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279</v>
      </c>
      <c r="B133" s="4" t="s">
        <v>6</v>
      </c>
      <c r="C133" s="4" t="s">
        <v>6</v>
      </c>
      <c r="D133" s="36" t="s">
        <v>6</v>
      </c>
      <c r="E133" s="4" t="s">
        <v>6</v>
      </c>
    </row>
    <row r="134" spans="1:5" x14ac:dyDescent="0.25">
      <c r="A134" s="2" t="s">
        <v>303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302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217</v>
      </c>
      <c r="B136" s="4" t="s">
        <v>6</v>
      </c>
      <c r="C136" s="4" t="s">
        <v>6</v>
      </c>
      <c r="D136" s="4" t="s">
        <v>6</v>
      </c>
      <c r="E136" s="8" t="s">
        <v>7</v>
      </c>
    </row>
    <row r="137" spans="1:5" x14ac:dyDescent="0.25">
      <c r="A137" s="2" t="s">
        <v>301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300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299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233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349</v>
      </c>
      <c r="B142" s="35" t="s">
        <v>144</v>
      </c>
      <c r="C142" s="4" t="s">
        <v>6</v>
      </c>
      <c r="D142" s="8" t="s">
        <v>7</v>
      </c>
      <c r="E142" s="4" t="s">
        <v>6</v>
      </c>
    </row>
    <row r="143" spans="1:5" x14ac:dyDescent="0.25">
      <c r="A143" s="2" t="s">
        <v>278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15" t="s">
        <v>277</v>
      </c>
      <c r="B144" s="21" t="s">
        <v>6</v>
      </c>
      <c r="C144" s="21" t="s">
        <v>6</v>
      </c>
      <c r="D144" s="21" t="s">
        <v>6</v>
      </c>
      <c r="E144" s="54" t="s">
        <v>7</v>
      </c>
    </row>
    <row r="145" spans="1:5" x14ac:dyDescent="0.25">
      <c r="A145" s="2" t="s">
        <v>6</v>
      </c>
      <c r="B145" s="10">
        <f>COUNTIF(B125:B144,"pass")</f>
        <v>19</v>
      </c>
      <c r="C145" s="10">
        <f>COUNTIF(C125:C144,"pass")</f>
        <v>19</v>
      </c>
      <c r="D145" s="10">
        <f>COUNTIF(D125:D144,"pass")</f>
        <v>19</v>
      </c>
      <c r="E145" s="10">
        <f>COUNTIF(E125:E144,"pass")</f>
        <v>15</v>
      </c>
    </row>
    <row r="146" spans="1:5" x14ac:dyDescent="0.25">
      <c r="A146" s="2" t="s">
        <v>143</v>
      </c>
      <c r="B146" s="5">
        <f>COUNTIF(B125:B144,"Ok")</f>
        <v>1</v>
      </c>
      <c r="C146" s="5">
        <f>COUNTIF(C125:C144,"Ok")</f>
        <v>0</v>
      </c>
      <c r="D146" s="5">
        <f>COUNTIF(D125:D144,"Ok")</f>
        <v>0</v>
      </c>
      <c r="E146" s="5">
        <f>COUNTIF(E125:E144,"Ok")</f>
        <v>0</v>
      </c>
    </row>
    <row r="147" spans="1:5" x14ac:dyDescent="0.25">
      <c r="A147" s="2" t="s">
        <v>140</v>
      </c>
      <c r="B147" s="11">
        <f>COUNTIF(B125:B144,"workaround")</f>
        <v>0</v>
      </c>
      <c r="C147" s="11">
        <f>COUNTIF(C125:C144,"workaround")</f>
        <v>0</v>
      </c>
      <c r="D147" s="11">
        <f>COUNTIF(D125:D144,"workaround")</f>
        <v>0</v>
      </c>
      <c r="E147" s="11">
        <f>COUNTIF(E125:E144,"workaround")</f>
        <v>0</v>
      </c>
    </row>
    <row r="148" spans="1:5" x14ac:dyDescent="0.25">
      <c r="A148" s="2" t="s">
        <v>7</v>
      </c>
      <c r="B148" s="12">
        <f>COUNTIF(B125:B144,"Fail")</f>
        <v>0</v>
      </c>
      <c r="C148" s="12">
        <f>COUNTIF(C125:C144,"Fail")</f>
        <v>1</v>
      </c>
      <c r="D148" s="12">
        <f>COUNTIF(D125:D144,"Fail")</f>
        <v>1</v>
      </c>
      <c r="E148" s="12">
        <f>COUNTIF(E125:E144,"Fail")</f>
        <v>5</v>
      </c>
    </row>
    <row r="149" spans="1:5" x14ac:dyDescent="0.25">
      <c r="A149" s="2" t="s">
        <v>145</v>
      </c>
      <c r="B149" s="2">
        <f>COUNT(B125:B144,"Untested")</f>
        <v>0</v>
      </c>
      <c r="C149" s="2">
        <f>COUNT(C125:C144,"Untested")</f>
        <v>0</v>
      </c>
      <c r="D149" s="2">
        <f>COUNT(D125:D144,"Untested")</f>
        <v>0</v>
      </c>
      <c r="E149" s="2">
        <f>COUNT(E125:E144,"Untested")</f>
        <v>0</v>
      </c>
    </row>
    <row r="150" spans="1:5" x14ac:dyDescent="0.25">
      <c r="A150" s="2" t="s">
        <v>139</v>
      </c>
      <c r="B150" s="2">
        <f>B145+B148+B147+B149+B146</f>
        <v>20</v>
      </c>
      <c r="C150" s="2">
        <f>C145+C148+C147+C149+C146</f>
        <v>20</v>
      </c>
      <c r="D150" s="2">
        <f>D145+D148+D147+D149+D146</f>
        <v>20</v>
      </c>
      <c r="E150" s="2">
        <f>E145+E148+E147+E149+E146</f>
        <v>20</v>
      </c>
    </row>
    <row r="151" spans="1:5" ht="15.75" thickBot="1" x14ac:dyDescent="0.3">
      <c r="A151" s="18" t="s">
        <v>8</v>
      </c>
      <c r="B151" s="6">
        <f>IF(B$150=0, 0, (B$145+B$146)/B$150)</f>
        <v>1</v>
      </c>
      <c r="C151" s="6">
        <f>IF(C$150=0, 0, (C$145+C$146)/C$150)</f>
        <v>0.95</v>
      </c>
      <c r="D151" s="6">
        <f>IF(D$150=0, 0, (D$145+D$146)/D$150)</f>
        <v>0.95</v>
      </c>
      <c r="E151" s="6">
        <f>IF(E$150=0, 0, (E$145+E$146)/E$150)</f>
        <v>0.75</v>
      </c>
    </row>
    <row r="152" spans="1:5" ht="15.75" thickBot="1" x14ac:dyDescent="0.3">
      <c r="A152" s="14"/>
      <c r="B152" s="14"/>
      <c r="C152" s="14"/>
      <c r="D152" s="14"/>
      <c r="E152" s="14"/>
    </row>
    <row r="153" spans="1:5" x14ac:dyDescent="0.25">
      <c r="A153" s="15" t="s">
        <v>12</v>
      </c>
      <c r="B153" s="55" t="s">
        <v>5</v>
      </c>
      <c r="C153" s="56" t="s">
        <v>151</v>
      </c>
      <c r="D153" s="56" t="s">
        <v>190</v>
      </c>
      <c r="E153" s="3" t="s">
        <v>188</v>
      </c>
    </row>
    <row r="154" spans="1:5" x14ac:dyDescent="0.25">
      <c r="A154" s="2" t="s">
        <v>295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294</v>
      </c>
      <c r="B155" s="4" t="s">
        <v>6</v>
      </c>
      <c r="C155" s="8" t="s">
        <v>7</v>
      </c>
      <c r="D155" s="4" t="s">
        <v>6</v>
      </c>
      <c r="E155" s="8" t="s">
        <v>7</v>
      </c>
    </row>
    <row r="156" spans="1:5" x14ac:dyDescent="0.25">
      <c r="A156" s="2" t="s">
        <v>293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290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286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285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284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281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310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242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15" t="s">
        <v>241</v>
      </c>
      <c r="B165" s="21" t="s">
        <v>6</v>
      </c>
      <c r="C165" s="21" t="s">
        <v>6</v>
      </c>
      <c r="D165" s="21" t="s">
        <v>6</v>
      </c>
      <c r="E165" s="21" t="s">
        <v>6</v>
      </c>
    </row>
    <row r="166" spans="1:5" x14ac:dyDescent="0.25">
      <c r="A166" s="2" t="s">
        <v>6</v>
      </c>
      <c r="B166" s="10">
        <f>COUNTIF(B154:B165,"pass")</f>
        <v>12</v>
      </c>
      <c r="C166" s="10">
        <f>COUNTIF(C154:C165,"pass")</f>
        <v>11</v>
      </c>
      <c r="D166" s="10">
        <f>COUNTIF(D154:D165,"pass")</f>
        <v>12</v>
      </c>
      <c r="E166" s="10">
        <f>COUNTIF(E154:E165,"pass")</f>
        <v>11</v>
      </c>
    </row>
    <row r="167" spans="1:5" x14ac:dyDescent="0.25">
      <c r="A167" s="2" t="s">
        <v>143</v>
      </c>
      <c r="B167" s="5">
        <f>COUNTIF(B154:B165,"Ok")</f>
        <v>0</v>
      </c>
      <c r="C167" s="5">
        <f>COUNTIF(C154:C165,"Ok")</f>
        <v>0</v>
      </c>
      <c r="D167" s="5">
        <f>COUNTIF(D154:D165,"Ok")</f>
        <v>0</v>
      </c>
      <c r="E167" s="5">
        <f>COUNTIF(E154:E165,"Ok")</f>
        <v>0</v>
      </c>
    </row>
    <row r="168" spans="1:5" x14ac:dyDescent="0.25">
      <c r="A168" s="2" t="s">
        <v>140</v>
      </c>
      <c r="B168" s="11">
        <f>COUNTIF(B154:B165,"workaround")</f>
        <v>0</v>
      </c>
      <c r="C168" s="11">
        <f>COUNTIF(C154:C165,"workaround")</f>
        <v>0</v>
      </c>
      <c r="D168" s="11">
        <f>COUNTIF(D154:D165,"workaround")</f>
        <v>0</v>
      </c>
      <c r="E168" s="11">
        <f>COUNTIF(E154:E165,"workaround")</f>
        <v>0</v>
      </c>
    </row>
    <row r="169" spans="1:5" x14ac:dyDescent="0.25">
      <c r="A169" s="2" t="s">
        <v>7</v>
      </c>
      <c r="B169" s="12">
        <f>COUNTIF(B154:B165,"Fail")</f>
        <v>0</v>
      </c>
      <c r="C169" s="12">
        <f>COUNTIF(C154:C165,"Fail")</f>
        <v>1</v>
      </c>
      <c r="D169" s="12">
        <f>COUNTIF(D154:D165,"Fail")</f>
        <v>0</v>
      </c>
      <c r="E169" s="12">
        <f>COUNTIF(E154:E165,"Fail")</f>
        <v>1</v>
      </c>
    </row>
    <row r="170" spans="1:5" x14ac:dyDescent="0.25">
      <c r="A170" s="2" t="s">
        <v>145</v>
      </c>
      <c r="B170" s="2">
        <f>COUNT(B154:B165,"Untested")</f>
        <v>0</v>
      </c>
      <c r="C170" s="2">
        <f>COUNT(C154:C165,"Untested")</f>
        <v>0</v>
      </c>
      <c r="D170" s="2">
        <f>COUNT(D154:D165,"Untested")</f>
        <v>0</v>
      </c>
      <c r="E170" s="2">
        <f>COUNT(E154:E165,"Untested")</f>
        <v>0</v>
      </c>
    </row>
    <row r="171" spans="1:5" x14ac:dyDescent="0.25">
      <c r="A171" s="2" t="s">
        <v>139</v>
      </c>
      <c r="B171" s="2">
        <f>B166+B169+B168+B170+B167</f>
        <v>12</v>
      </c>
      <c r="C171" s="2">
        <f>C166+C169+C168+C170+C167</f>
        <v>12</v>
      </c>
      <c r="D171" s="2">
        <f>D166+D169+D168+D170+D167</f>
        <v>12</v>
      </c>
      <c r="E171" s="2">
        <f>E166+E169+E168+E170+E167</f>
        <v>12</v>
      </c>
    </row>
    <row r="172" spans="1:5" ht="15.75" thickBot="1" x14ac:dyDescent="0.3">
      <c r="A172" s="18" t="s">
        <v>8</v>
      </c>
      <c r="B172" s="6">
        <f>IF(B$171=0, 0, (B$166+B$167)/B$171)</f>
        <v>1</v>
      </c>
      <c r="C172" s="6">
        <f>IF(C$171=0, 0, (C$166+C$167)/C$171)</f>
        <v>0.91666666666666663</v>
      </c>
      <c r="D172" s="6">
        <f>IF(D$171=0, 0, (D$166+D$167)/D$171)</f>
        <v>1</v>
      </c>
      <c r="E172" s="6">
        <f>IF(E$171=0, 0, (E$166+E$167)/E$171)</f>
        <v>0.91666666666666663</v>
      </c>
    </row>
    <row r="173" spans="1:5" ht="15.75" thickBot="1" x14ac:dyDescent="0.3">
      <c r="A173" s="13"/>
      <c r="B173" s="16"/>
      <c r="C173" s="13"/>
      <c r="D173" s="13"/>
      <c r="E173" s="13"/>
    </row>
    <row r="174" spans="1:5" x14ac:dyDescent="0.25">
      <c r="A174" s="15" t="s">
        <v>178</v>
      </c>
      <c r="B174" s="55" t="s">
        <v>5</v>
      </c>
      <c r="C174" s="56" t="s">
        <v>151</v>
      </c>
      <c r="D174" s="56" t="s">
        <v>190</v>
      </c>
      <c r="E174" s="3" t="s">
        <v>188</v>
      </c>
    </row>
    <row r="175" spans="1:5" x14ac:dyDescent="0.25">
      <c r="A175" s="2" t="s">
        <v>222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263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292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291</v>
      </c>
      <c r="B178" s="4" t="s">
        <v>6</v>
      </c>
      <c r="C178" s="8" t="s">
        <v>7</v>
      </c>
      <c r="D178" s="4" t="s">
        <v>6</v>
      </c>
      <c r="E178" s="4" t="s">
        <v>6</v>
      </c>
    </row>
    <row r="179" spans="1:5" x14ac:dyDescent="0.25">
      <c r="A179" s="23" t="s">
        <v>262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261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289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355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356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210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227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268</v>
      </c>
      <c r="B186" s="4" t="s">
        <v>6</v>
      </c>
      <c r="C186" s="4" t="s">
        <v>6</v>
      </c>
      <c r="D186" s="4" t="s">
        <v>6</v>
      </c>
      <c r="E186" s="8" t="s">
        <v>7</v>
      </c>
    </row>
    <row r="187" spans="1:5" x14ac:dyDescent="0.25">
      <c r="A187" s="23" t="s">
        <v>260</v>
      </c>
      <c r="B187" s="4" t="s">
        <v>6</v>
      </c>
      <c r="C187" s="8" t="s">
        <v>7</v>
      </c>
      <c r="D187" s="4" t="s">
        <v>6</v>
      </c>
      <c r="E187" s="4" t="s">
        <v>6</v>
      </c>
    </row>
    <row r="188" spans="1:5" x14ac:dyDescent="0.25">
      <c r="A188" s="23" t="s">
        <v>259</v>
      </c>
      <c r="B188" s="4" t="s">
        <v>6</v>
      </c>
      <c r="C188" s="8" t="s">
        <v>7</v>
      </c>
      <c r="D188" s="4" t="s">
        <v>6</v>
      </c>
      <c r="E188" s="4" t="s">
        <v>6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288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270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287</v>
      </c>
      <c r="B192" s="4" t="s">
        <v>6</v>
      </c>
      <c r="C192" s="8" t="s">
        <v>7</v>
      </c>
      <c r="D192" s="8" t="s">
        <v>7</v>
      </c>
      <c r="E192" s="8" t="s">
        <v>7</v>
      </c>
    </row>
    <row r="193" spans="1:5" x14ac:dyDescent="0.25">
      <c r="A193" s="2" t="s">
        <v>267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271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258</v>
      </c>
      <c r="B195" s="4" t="s">
        <v>6</v>
      </c>
      <c r="C195" s="8" t="s">
        <v>7</v>
      </c>
      <c r="D195" s="4" t="s">
        <v>6</v>
      </c>
      <c r="E195" s="8" t="s">
        <v>7</v>
      </c>
    </row>
    <row r="196" spans="1:5" x14ac:dyDescent="0.25">
      <c r="A196" s="2" t="s">
        <v>280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3" t="s">
        <v>257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358</v>
      </c>
      <c r="B198" s="8" t="s">
        <v>7</v>
      </c>
      <c r="C198" s="4" t="s">
        <v>6</v>
      </c>
      <c r="D198" s="8" t="s">
        <v>7</v>
      </c>
      <c r="E198" s="8" t="s">
        <v>7</v>
      </c>
    </row>
    <row r="199" spans="1:5" x14ac:dyDescent="0.25">
      <c r="A199" s="23" t="s">
        <v>255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256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359</v>
      </c>
      <c r="B201" s="8" t="s">
        <v>7</v>
      </c>
      <c r="C201" s="4" t="s">
        <v>6</v>
      </c>
      <c r="D201" s="4" t="s">
        <v>6</v>
      </c>
      <c r="E201" s="4" t="s">
        <v>6</v>
      </c>
    </row>
    <row r="202" spans="1:5" x14ac:dyDescent="0.25">
      <c r="A202" s="23" t="s">
        <v>255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254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253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251</v>
      </c>
      <c r="B205" s="8" t="s">
        <v>7</v>
      </c>
      <c r="C205" s="8" t="s">
        <v>7</v>
      </c>
      <c r="D205" s="4" t="s">
        <v>6</v>
      </c>
      <c r="E205" s="4" t="s">
        <v>6</v>
      </c>
    </row>
    <row r="206" spans="1:5" x14ac:dyDescent="0.25">
      <c r="A206" s="2" t="s">
        <v>252</v>
      </c>
      <c r="B206" s="35" t="s">
        <v>144</v>
      </c>
      <c r="C206" s="4" t="s">
        <v>6</v>
      </c>
      <c r="D206" s="4" t="s">
        <v>6</v>
      </c>
      <c r="E206" s="4" t="s">
        <v>6</v>
      </c>
    </row>
    <row r="207" spans="1:5" x14ac:dyDescent="0.25">
      <c r="A207" s="23" t="s">
        <v>251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3" t="s">
        <v>343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3" t="s">
        <v>357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250</v>
      </c>
      <c r="B210" s="4" t="s">
        <v>6</v>
      </c>
      <c r="C210" s="8" t="s">
        <v>7</v>
      </c>
      <c r="D210" s="4" t="s">
        <v>6</v>
      </c>
      <c r="E210" s="4" t="s">
        <v>6</v>
      </c>
    </row>
    <row r="211" spans="1:5" x14ac:dyDescent="0.25">
      <c r="A211" s="2" t="s">
        <v>249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273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272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3" t="s">
        <v>248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247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218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" t="s">
        <v>246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237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349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296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245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244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313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238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243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311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15" t="s">
        <v>312</v>
      </c>
      <c r="B227" s="21" t="s">
        <v>6</v>
      </c>
      <c r="C227" s="21" t="s">
        <v>6</v>
      </c>
      <c r="D227" s="21" t="s">
        <v>6</v>
      </c>
      <c r="E227" s="21" t="s">
        <v>6</v>
      </c>
    </row>
    <row r="228" spans="1:5" x14ac:dyDescent="0.25">
      <c r="A228" s="2" t="s">
        <v>6</v>
      </c>
      <c r="B228" s="10">
        <f>COUNTIF(B$175:B$227,"pass")</f>
        <v>49</v>
      </c>
      <c r="C228" s="10">
        <f>COUNTIF(C$175:C$227,"pass")</f>
        <v>46</v>
      </c>
      <c r="D228" s="10">
        <f>COUNTIF(D$175:D$227,"pass")</f>
        <v>51</v>
      </c>
      <c r="E228" s="10">
        <f>COUNTIF(E$176:E$227,"pass")</f>
        <v>48</v>
      </c>
    </row>
    <row r="229" spans="1:5" x14ac:dyDescent="0.25">
      <c r="A229" s="2" t="s">
        <v>143</v>
      </c>
      <c r="B229" s="5">
        <f>COUNTIF(B$175:B$227,"Ok")</f>
        <v>1</v>
      </c>
      <c r="C229" s="5">
        <f>COUNTIF(C$175:C$227,"Ok")</f>
        <v>0</v>
      </c>
      <c r="D229" s="5">
        <f>COUNTIF(D$175:D$227,"Ok")</f>
        <v>0</v>
      </c>
      <c r="E229" s="5">
        <f>COUNTIF(E$176:E$227,"Ok")</f>
        <v>0</v>
      </c>
    </row>
    <row r="230" spans="1:5" x14ac:dyDescent="0.25">
      <c r="A230" s="2" t="s">
        <v>140</v>
      </c>
      <c r="B230" s="11">
        <f>COUNTIF(B$175:B$227,"workaround")</f>
        <v>0</v>
      </c>
      <c r="C230" s="11">
        <f>COUNTIF(C$175:C$227,"workaround")</f>
        <v>0</v>
      </c>
      <c r="D230" s="11">
        <f>COUNTIF(D$175:D$227,"workaround")</f>
        <v>0</v>
      </c>
      <c r="E230" s="11">
        <f>COUNTIF(E$176:E$227,"workaround")</f>
        <v>0</v>
      </c>
    </row>
    <row r="231" spans="1:5" x14ac:dyDescent="0.25">
      <c r="A231" s="2" t="s">
        <v>7</v>
      </c>
      <c r="B231" s="12">
        <f>COUNTIF(B175:B227,"Fail")</f>
        <v>3</v>
      </c>
      <c r="C231" s="12">
        <f>COUNTIF(C175:C227,"Fail")</f>
        <v>7</v>
      </c>
      <c r="D231" s="12">
        <f>COUNTIF(D175:D227,"Fail")</f>
        <v>2</v>
      </c>
      <c r="E231" s="12">
        <f>COUNTIF(E176:E227,"Fail")</f>
        <v>4</v>
      </c>
    </row>
    <row r="232" spans="1:5" x14ac:dyDescent="0.25">
      <c r="A232" s="2" t="s">
        <v>145</v>
      </c>
      <c r="B232" s="2">
        <f>COUNT(B$179:B$214,"Untested")</f>
        <v>0</v>
      </c>
      <c r="C232" s="2">
        <f>COUNT(C$179:C$214,"Untested")</f>
        <v>0</v>
      </c>
      <c r="D232" s="2">
        <f>COUNT(D$179:D$214,"Untested")</f>
        <v>0</v>
      </c>
      <c r="E232" s="2">
        <f>COUNT(E$179:E$214,"Untested")</f>
        <v>0</v>
      </c>
    </row>
    <row r="233" spans="1:5" x14ac:dyDescent="0.25">
      <c r="A233" s="2" t="s">
        <v>139</v>
      </c>
      <c r="B233" s="2">
        <f>B$228+B$231+B$230+B$232+B$229</f>
        <v>53</v>
      </c>
      <c r="C233" s="2">
        <f>C$228+C$231+C$230+C$232+C$229</f>
        <v>53</v>
      </c>
      <c r="D233" s="2">
        <f>D$228+D$231+D$230+D$232+D$229</f>
        <v>53</v>
      </c>
      <c r="E233" s="2">
        <f>E$228+E$231+E$230+E$232+E$229</f>
        <v>52</v>
      </c>
    </row>
    <row r="234" spans="1:5" ht="15.75" thickBot="1" x14ac:dyDescent="0.3">
      <c r="A234" s="18" t="s">
        <v>8</v>
      </c>
      <c r="B234" s="6">
        <f>IF(B$233=0, 0, (B$228+B$229)/B$233)</f>
        <v>0.94339622641509435</v>
      </c>
      <c r="C234" s="6">
        <f>IF(C$233=0, 0, (C$228+C$229)/C$233)</f>
        <v>0.86792452830188682</v>
      </c>
      <c r="D234" s="6">
        <f>IF(D$233=0, 0, (D$228+D$229)/D$233)</f>
        <v>0.96226415094339623</v>
      </c>
      <c r="E234" s="6">
        <f>IF(E$233=0, 0, (E$228+E$229)/E$233)</f>
        <v>0.92307692307692313</v>
      </c>
    </row>
    <row r="235" spans="1:5" ht="15.75" thickBot="1" x14ac:dyDescent="0.3">
      <c r="A235" s="13"/>
      <c r="B235" s="16"/>
      <c r="C235" s="13"/>
      <c r="D235" s="13"/>
      <c r="E235" s="13"/>
    </row>
    <row r="236" spans="1:5" x14ac:dyDescent="0.25">
      <c r="A236" s="19" t="s">
        <v>146</v>
      </c>
      <c r="B236" s="55" t="s">
        <v>5</v>
      </c>
      <c r="C236" s="56" t="s">
        <v>151</v>
      </c>
      <c r="D236" s="56" t="s">
        <v>190</v>
      </c>
      <c r="E236" s="3" t="s">
        <v>188</v>
      </c>
    </row>
    <row r="237" spans="1:5" x14ac:dyDescent="0.25">
      <c r="A237" s="2" t="s">
        <v>362</v>
      </c>
      <c r="B237" s="2"/>
      <c r="C237" s="4" t="s">
        <v>6</v>
      </c>
      <c r="D237" s="2"/>
      <c r="E237" s="2"/>
    </row>
    <row r="238" spans="1:5" x14ac:dyDescent="0.25">
      <c r="A238" s="2" t="s">
        <v>207</v>
      </c>
      <c r="B238" s="4" t="s">
        <v>6</v>
      </c>
      <c r="C238" s="8" t="s">
        <v>7</v>
      </c>
      <c r="D238" s="2"/>
      <c r="E238" s="2"/>
    </row>
    <row r="239" spans="1:5" x14ac:dyDescent="0.25">
      <c r="A239" s="2" t="s">
        <v>199</v>
      </c>
      <c r="B239" s="2"/>
      <c r="C239" s="4" t="s">
        <v>6</v>
      </c>
      <c r="D239" s="2"/>
      <c r="E239" s="2"/>
    </row>
    <row r="240" spans="1:5" x14ac:dyDescent="0.25">
      <c r="A240" s="2" t="s">
        <v>200</v>
      </c>
      <c r="B240" s="2"/>
      <c r="C240" s="4" t="s">
        <v>6</v>
      </c>
      <c r="D240" s="2"/>
      <c r="E240" s="2"/>
    </row>
    <row r="241" spans="1:5" x14ac:dyDescent="0.25">
      <c r="A241" s="2" t="s">
        <v>201</v>
      </c>
      <c r="B241" s="2"/>
      <c r="C241" s="4" t="s">
        <v>6</v>
      </c>
      <c r="D241" s="2"/>
      <c r="E241" s="2"/>
    </row>
    <row r="242" spans="1:5" x14ac:dyDescent="0.25">
      <c r="A242" s="2" t="s">
        <v>202</v>
      </c>
      <c r="B242" s="4" t="s">
        <v>6</v>
      </c>
      <c r="C242" s="2"/>
      <c r="D242" s="2"/>
      <c r="E242" s="2"/>
    </row>
    <row r="243" spans="1:5" x14ac:dyDescent="0.25">
      <c r="A243" s="2" t="s">
        <v>275</v>
      </c>
      <c r="B243" s="2"/>
      <c r="C243" s="4" t="s">
        <v>6</v>
      </c>
      <c r="D243" s="2"/>
      <c r="E243" s="2"/>
    </row>
    <row r="244" spans="1:5" x14ac:dyDescent="0.25">
      <c r="A244" s="2" t="s">
        <v>203</v>
      </c>
      <c r="B244" s="4" t="s">
        <v>6</v>
      </c>
      <c r="C244" s="4" t="s">
        <v>6</v>
      </c>
      <c r="D244" s="8" t="s">
        <v>7</v>
      </c>
      <c r="E244" s="2"/>
    </row>
    <row r="245" spans="1:5" x14ac:dyDescent="0.25">
      <c r="A245" s="2" t="s">
        <v>204</v>
      </c>
      <c r="B245" s="4" t="s">
        <v>6</v>
      </c>
      <c r="C245" s="2"/>
      <c r="D245" s="2"/>
      <c r="E245" s="2"/>
    </row>
    <row r="246" spans="1:5" x14ac:dyDescent="0.25">
      <c r="A246" s="2" t="s">
        <v>274</v>
      </c>
      <c r="B246" s="2"/>
      <c r="C246" s="4" t="s">
        <v>6</v>
      </c>
      <c r="D246" s="2"/>
      <c r="E246" s="2"/>
    </row>
    <row r="247" spans="1:5" x14ac:dyDescent="0.25">
      <c r="A247" s="2" t="s">
        <v>205</v>
      </c>
      <c r="B247" s="4" t="s">
        <v>6</v>
      </c>
      <c r="C247" s="2"/>
      <c r="D247" s="2"/>
      <c r="E247" s="2"/>
    </row>
    <row r="248" spans="1:5" x14ac:dyDescent="0.25">
      <c r="A248" s="2" t="s">
        <v>206</v>
      </c>
      <c r="B248" s="2"/>
      <c r="C248" s="4" t="s">
        <v>6</v>
      </c>
      <c r="D248" s="2"/>
      <c r="E248" s="2"/>
    </row>
    <row r="249" spans="1:5" x14ac:dyDescent="0.25">
      <c r="A249" s="2" t="s">
        <v>200</v>
      </c>
      <c r="B249" s="2"/>
      <c r="C249" s="4" t="s">
        <v>6</v>
      </c>
      <c r="D249" s="2"/>
      <c r="E249" s="2"/>
    </row>
    <row r="250" spans="1:5" x14ac:dyDescent="0.25">
      <c r="A250" s="2" t="s">
        <v>199</v>
      </c>
      <c r="B250" s="2"/>
      <c r="C250" s="4" t="s">
        <v>6</v>
      </c>
      <c r="D250" s="2"/>
      <c r="E250" s="2"/>
    </row>
    <row r="251" spans="1:5" x14ac:dyDescent="0.25">
      <c r="A251" s="23" t="s">
        <v>198</v>
      </c>
      <c r="B251" s="4" t="s">
        <v>6</v>
      </c>
      <c r="C251" s="2"/>
      <c r="D251" s="2"/>
      <c r="E251" s="2"/>
    </row>
    <row r="252" spans="1:5" x14ac:dyDescent="0.25">
      <c r="A252" s="2" t="s">
        <v>361</v>
      </c>
      <c r="B252" s="4" t="s">
        <v>6</v>
      </c>
      <c r="C252" s="4" t="s">
        <v>6</v>
      </c>
      <c r="D252" s="4" t="s">
        <v>6</v>
      </c>
      <c r="E252" s="2"/>
    </row>
    <row r="253" spans="1:5" x14ac:dyDescent="0.25">
      <c r="A253" s="2" t="s">
        <v>276</v>
      </c>
      <c r="B253" s="4" t="s">
        <v>6</v>
      </c>
      <c r="C253" s="4" t="s">
        <v>6</v>
      </c>
      <c r="D253" s="2"/>
      <c r="E253" s="2"/>
    </row>
    <row r="254" spans="1:5" x14ac:dyDescent="0.25">
      <c r="A254" s="2" t="s">
        <v>360</v>
      </c>
      <c r="B254" s="4" t="s">
        <v>6</v>
      </c>
      <c r="C254" s="4" t="s">
        <v>6</v>
      </c>
      <c r="D254" s="4" t="s">
        <v>6</v>
      </c>
      <c r="E254" s="2"/>
    </row>
    <row r="255" spans="1:5" x14ac:dyDescent="0.25">
      <c r="A255" s="58" t="s">
        <v>6</v>
      </c>
      <c r="B255" s="59">
        <f>COUNTIF(B237:B254,"pass")</f>
        <v>9</v>
      </c>
      <c r="C255" s="59">
        <f t="shared" ref="C255:E255" si="3">COUNTIF(C237:C254,"pass")</f>
        <v>13</v>
      </c>
      <c r="D255" s="59">
        <f t="shared" si="3"/>
        <v>2</v>
      </c>
      <c r="E255" s="59">
        <f t="shared" si="3"/>
        <v>0</v>
      </c>
    </row>
    <row r="256" spans="1:5" x14ac:dyDescent="0.25">
      <c r="A256" s="2" t="s">
        <v>143</v>
      </c>
      <c r="B256" s="5">
        <f>COUNTIF(B237:B254,"Ok")</f>
        <v>0</v>
      </c>
      <c r="C256" s="5">
        <f t="shared" ref="C256:E256" si="4">COUNTIF(C237:C254,"Ok")</f>
        <v>0</v>
      </c>
      <c r="D256" s="5">
        <f t="shared" si="4"/>
        <v>0</v>
      </c>
      <c r="E256" s="5">
        <f t="shared" si="4"/>
        <v>0</v>
      </c>
    </row>
    <row r="257" spans="1:5" x14ac:dyDescent="0.25">
      <c r="A257" s="2" t="s">
        <v>140</v>
      </c>
      <c r="B257" s="11">
        <f>COUNTIF(B237:B254,"workaround")</f>
        <v>0</v>
      </c>
      <c r="C257" s="11">
        <f>COUNTIF(C239:C253,"workaround")</f>
        <v>0</v>
      </c>
      <c r="D257" s="11">
        <f>COUNTIF(D239:D253,"workaround")</f>
        <v>0</v>
      </c>
      <c r="E257" s="11">
        <f>COUNTIF(E239:E253,"workaround")</f>
        <v>0</v>
      </c>
    </row>
    <row r="258" spans="1:5" x14ac:dyDescent="0.25">
      <c r="A258" s="2" t="s">
        <v>7</v>
      </c>
      <c r="B258" s="12">
        <f>COUNTIF(B237:B254,"Fail")</f>
        <v>0</v>
      </c>
      <c r="C258" s="12">
        <f t="shared" ref="C258:E258" si="5">COUNTIF(C237:C254,"Fail")</f>
        <v>1</v>
      </c>
      <c r="D258" s="12">
        <f t="shared" si="5"/>
        <v>1</v>
      </c>
      <c r="E258" s="12">
        <f t="shared" si="5"/>
        <v>0</v>
      </c>
    </row>
    <row r="259" spans="1:5" x14ac:dyDescent="0.25">
      <c r="A259" s="2" t="s">
        <v>145</v>
      </c>
      <c r="B259" s="2">
        <f>COUNT(B237:B254,"Untested")</f>
        <v>0</v>
      </c>
      <c r="C259" s="2">
        <f t="shared" ref="C259:E259" si="6">COUNT(C237:C254,"Untested")</f>
        <v>0</v>
      </c>
      <c r="D259" s="2">
        <f t="shared" si="6"/>
        <v>0</v>
      </c>
      <c r="E259" s="2">
        <f t="shared" si="6"/>
        <v>0</v>
      </c>
    </row>
    <row r="260" spans="1:5" x14ac:dyDescent="0.25">
      <c r="A260" s="2" t="s">
        <v>139</v>
      </c>
      <c r="B260" s="2">
        <f>B255+B258+B257+B259+B256</f>
        <v>9</v>
      </c>
      <c r="C260" s="2">
        <f>C255+C258+C257+C259+C256</f>
        <v>14</v>
      </c>
      <c r="D260" s="2">
        <f>D255+D258+D257+D259+D256</f>
        <v>3</v>
      </c>
      <c r="E260" s="2">
        <f>E255+E258+E257+E259+E256</f>
        <v>0</v>
      </c>
    </row>
    <row r="261" spans="1:5" ht="15.75" thickBot="1" x14ac:dyDescent="0.3">
      <c r="A261" s="18" t="s">
        <v>8</v>
      </c>
      <c r="B261" s="6">
        <f>IF(B$260=0, 0, (B$255+B$256)/B$260)</f>
        <v>1</v>
      </c>
      <c r="C261" s="6">
        <f>IF(C$260=0, 0, (C$255+C$256)/C$260)</f>
        <v>0.9285714285714286</v>
      </c>
      <c r="D261" s="6">
        <f>IF(D$260=0, 0, (D$255+D$256)/D$260)</f>
        <v>0.66666666666666663</v>
      </c>
      <c r="E261" s="6">
        <f>IF(E$260=0, 0, (E$255+E$256)/E$260)</f>
        <v>0</v>
      </c>
    </row>
    <row r="262" spans="1:5" ht="15.75" thickBot="1" x14ac:dyDescent="0.3">
      <c r="A262" s="13"/>
      <c r="B262" s="13"/>
      <c r="C262" s="13"/>
      <c r="D262" s="13"/>
      <c r="E262" s="13"/>
    </row>
    <row r="263" spans="1:5" x14ac:dyDescent="0.25">
      <c r="A263" s="15" t="s">
        <v>353</v>
      </c>
      <c r="B263" s="15"/>
      <c r="C263" s="15"/>
      <c r="D263" s="15"/>
      <c r="E263" s="15"/>
    </row>
    <row r="264" spans="1:5" x14ac:dyDescent="0.25">
      <c r="A264" s="28" t="s">
        <v>354</v>
      </c>
      <c r="B264" s="29" t="s">
        <v>6</v>
      </c>
      <c r="C264" s="28"/>
      <c r="D264" s="29" t="s">
        <v>6</v>
      </c>
      <c r="E264" s="28"/>
    </row>
    <row r="265" spans="1:5" x14ac:dyDescent="0.25">
      <c r="A265" s="2" t="s">
        <v>6</v>
      </c>
      <c r="B265" s="10">
        <f>COUNTIF(B264,"pass")</f>
        <v>1</v>
      </c>
      <c r="C265" s="10">
        <f>COUNTIF(C264,"pass")</f>
        <v>0</v>
      </c>
      <c r="D265" s="10">
        <f>COUNTIF(D264,"pass")</f>
        <v>1</v>
      </c>
      <c r="E265" s="10">
        <f>COUNTIF(E264,"pass")</f>
        <v>0</v>
      </c>
    </row>
    <row r="266" spans="1:5" x14ac:dyDescent="0.25">
      <c r="A266" s="2" t="s">
        <v>143</v>
      </c>
      <c r="B266" s="5">
        <f>COUNTIF(B264,"Ok")</f>
        <v>0</v>
      </c>
      <c r="C266" s="5">
        <f>COUNTIF(C264,"Ok")</f>
        <v>0</v>
      </c>
      <c r="D266" s="5">
        <f>COUNTIF(D264,"Ok")</f>
        <v>0</v>
      </c>
      <c r="E266" s="5">
        <f>COUNTIF(E264,"Ok")</f>
        <v>0</v>
      </c>
    </row>
    <row r="267" spans="1:5" x14ac:dyDescent="0.25">
      <c r="A267" s="2" t="s">
        <v>140</v>
      </c>
      <c r="B267" s="11">
        <f>COUNTIF(B264,"workaround")</f>
        <v>0</v>
      </c>
      <c r="C267" s="11">
        <f>COUNTIF(C264,"workaround")</f>
        <v>0</v>
      </c>
      <c r="D267" s="11">
        <f>COUNTIF(D264,"workaround")</f>
        <v>0</v>
      </c>
      <c r="E267" s="11">
        <f>COUNTIF(E264,"workaround")</f>
        <v>0</v>
      </c>
    </row>
    <row r="268" spans="1:5" x14ac:dyDescent="0.25">
      <c r="A268" s="2" t="s">
        <v>7</v>
      </c>
      <c r="B268" s="12">
        <f>COUNTIF(B264,"Fail")</f>
        <v>0</v>
      </c>
      <c r="C268" s="12">
        <f>COUNTIF(C264,"Fail")</f>
        <v>0</v>
      </c>
      <c r="D268" s="12">
        <f>COUNTIF(D264,"Fail")</f>
        <v>0</v>
      </c>
      <c r="E268" s="12">
        <f>COUNTIF(E264,"Fail")</f>
        <v>0</v>
      </c>
    </row>
    <row r="269" spans="1:5" x14ac:dyDescent="0.25">
      <c r="A269" s="2" t="s">
        <v>145</v>
      </c>
      <c r="B269" s="2">
        <f>COUNT(B264,"Untested")</f>
        <v>0</v>
      </c>
      <c r="C269" s="2">
        <f>COUNT(C264,"Untested")</f>
        <v>0</v>
      </c>
      <c r="D269" s="2">
        <f>COUNT(D264,"Untested")</f>
        <v>0</v>
      </c>
      <c r="E269" s="2">
        <f>COUNT(E264,"Untested")</f>
        <v>0</v>
      </c>
    </row>
    <row r="270" spans="1:5" x14ac:dyDescent="0.25">
      <c r="A270" s="2" t="s">
        <v>139</v>
      </c>
      <c r="B270" s="2">
        <f>B265+B268+B267+B269+B266</f>
        <v>1</v>
      </c>
      <c r="C270" s="2">
        <f>C265+C268+C267+C269+C266</f>
        <v>0</v>
      </c>
      <c r="D270" s="2">
        <f>D265+D268+D267+D269+D266</f>
        <v>1</v>
      </c>
      <c r="E270" s="2">
        <f>E265+E268+E267+E269+E266</f>
        <v>0</v>
      </c>
    </row>
    <row r="271" spans="1:5" s="2" customFormat="1" ht="15.75" thickBot="1" x14ac:dyDescent="0.3">
      <c r="A271" s="18" t="s">
        <v>8</v>
      </c>
      <c r="B271" s="6">
        <f>IF(B$280=0, 0, (B$275+B$276)/B$280)</f>
        <v>1</v>
      </c>
      <c r="C271" s="6">
        <f>IF(C$280=0, 0, (C$275+C$276)/C$280)</f>
        <v>0</v>
      </c>
      <c r="D271" s="6">
        <f>IF(D$280=0, 0, (D$275+D$276)/D$280)</f>
        <v>1</v>
      </c>
      <c r="E271" s="6">
        <f>IF(E$280=0, 0, (E$275+E$276)/E$280)</f>
        <v>0</v>
      </c>
    </row>
    <row r="272" spans="1:5" ht="15.75" thickBot="1" x14ac:dyDescent="0.3">
      <c r="A272" s="13"/>
      <c r="B272" s="13"/>
      <c r="C272" s="13"/>
      <c r="D272" s="13"/>
      <c r="E272" s="13"/>
    </row>
    <row r="273" spans="1:5" x14ac:dyDescent="0.25">
      <c r="A273" s="15" t="s">
        <v>10</v>
      </c>
      <c r="B273" s="15"/>
      <c r="C273" s="15"/>
      <c r="D273" s="15"/>
      <c r="E273" s="15"/>
    </row>
    <row r="274" spans="1:5" x14ac:dyDescent="0.25">
      <c r="A274" s="28" t="s">
        <v>11</v>
      </c>
      <c r="B274" s="29" t="s">
        <v>6</v>
      </c>
      <c r="C274" s="28"/>
      <c r="D274" s="29" t="s">
        <v>6</v>
      </c>
      <c r="E274" s="28"/>
    </row>
    <row r="275" spans="1:5" x14ac:dyDescent="0.25">
      <c r="A275" s="2" t="s">
        <v>6</v>
      </c>
      <c r="B275" s="10">
        <f>COUNTIF(B274,"pass")</f>
        <v>1</v>
      </c>
      <c r="C275" s="10">
        <f>COUNTIF(C274,"pass")</f>
        <v>0</v>
      </c>
      <c r="D275" s="10">
        <f>COUNTIF(D274,"pass")</f>
        <v>1</v>
      </c>
      <c r="E275" s="10">
        <f>COUNTIF(E274,"pass")</f>
        <v>0</v>
      </c>
    </row>
    <row r="276" spans="1:5" x14ac:dyDescent="0.25">
      <c r="A276" s="2" t="s">
        <v>143</v>
      </c>
      <c r="B276" s="5">
        <f>COUNTIF(B274,"Ok")</f>
        <v>0</v>
      </c>
      <c r="C276" s="5">
        <f>COUNTIF(C274,"Ok")</f>
        <v>0</v>
      </c>
      <c r="D276" s="5">
        <f>COUNTIF(D274,"Ok")</f>
        <v>0</v>
      </c>
      <c r="E276" s="5">
        <f>COUNTIF(E274,"Ok")</f>
        <v>0</v>
      </c>
    </row>
    <row r="277" spans="1:5" x14ac:dyDescent="0.25">
      <c r="A277" s="2" t="s">
        <v>140</v>
      </c>
      <c r="B277" s="11">
        <f>COUNTIF(B274,"workaround")</f>
        <v>0</v>
      </c>
      <c r="C277" s="11">
        <f>COUNTIF(C274,"workaround")</f>
        <v>0</v>
      </c>
      <c r="D277" s="11">
        <f>COUNTIF(D274,"workaround")</f>
        <v>0</v>
      </c>
      <c r="E277" s="11">
        <f>COUNTIF(E274,"workaround")</f>
        <v>0</v>
      </c>
    </row>
    <row r="278" spans="1:5" x14ac:dyDescent="0.25">
      <c r="A278" s="2" t="s">
        <v>7</v>
      </c>
      <c r="B278" s="12">
        <f>COUNTIF(B274,"Fail")</f>
        <v>0</v>
      </c>
      <c r="C278" s="12">
        <f>COUNTIF(C274,"Fail")</f>
        <v>0</v>
      </c>
      <c r="D278" s="12">
        <f>COUNTIF(D274,"Fail")</f>
        <v>0</v>
      </c>
      <c r="E278" s="12">
        <f>COUNTIF(E274,"Fail")</f>
        <v>0</v>
      </c>
    </row>
    <row r="279" spans="1:5" x14ac:dyDescent="0.25">
      <c r="A279" s="2" t="s">
        <v>145</v>
      </c>
      <c r="B279" s="2">
        <f>COUNT(B274,"Untested")</f>
        <v>0</v>
      </c>
      <c r="C279" s="2">
        <f>COUNT(C274,"Untested")</f>
        <v>0</v>
      </c>
      <c r="D279" s="2">
        <f>COUNT(D274,"Untested")</f>
        <v>0</v>
      </c>
      <c r="E279" s="2">
        <f>COUNT(E274,"Untested")</f>
        <v>0</v>
      </c>
    </row>
    <row r="280" spans="1:5" x14ac:dyDescent="0.25">
      <c r="A280" s="2" t="s">
        <v>139</v>
      </c>
      <c r="B280" s="2">
        <f>B275+B278+B277+B279+B276</f>
        <v>1</v>
      </c>
      <c r="C280" s="2">
        <f>C275+C278+C277+C279+C276</f>
        <v>0</v>
      </c>
      <c r="D280" s="2">
        <f>D275+D278+D277+D279+D276</f>
        <v>1</v>
      </c>
      <c r="E280" s="2">
        <f>E275+E278+E277+E279+E276</f>
        <v>0</v>
      </c>
    </row>
    <row r="281" spans="1:5" s="2" customFormat="1" ht="15.75" thickBot="1" x14ac:dyDescent="0.3">
      <c r="A281" s="18" t="s">
        <v>8</v>
      </c>
      <c r="B281" s="6">
        <f>IF(B$280=0, 0, (B$275+B$276)/B$280)</f>
        <v>1</v>
      </c>
      <c r="C281" s="6">
        <f>IF(C$280=0, 0, (C$275+C$276)/C$280)</f>
        <v>0</v>
      </c>
      <c r="D281" s="6">
        <f>IF(D$280=0, 0, (D$275+D$276)/D$280)</f>
        <v>1</v>
      </c>
      <c r="E281" s="6">
        <f>IF(E$280=0, 0, (E$275+E$276)/E$280)</f>
        <v>0</v>
      </c>
    </row>
    <row r="282" spans="1:5" s="2" customFormat="1" x14ac:dyDescent="0.25">
      <c r="A282" s="1"/>
      <c r="B282" s="1"/>
      <c r="C282" s="1"/>
      <c r="D282" s="1"/>
      <c r="E282" s="1"/>
    </row>
    <row r="283" spans="1:5" s="2" customFormat="1" x14ac:dyDescent="0.25">
      <c r="B283" s="20"/>
      <c r="C283" s="20"/>
      <c r="D283" s="20"/>
      <c r="E283" s="20"/>
    </row>
    <row r="284" spans="1:5" x14ac:dyDescent="0.25">
      <c r="A284" s="2"/>
      <c r="B284" s="20"/>
      <c r="C284" s="20"/>
      <c r="D284" s="20"/>
      <c r="E284" s="20"/>
    </row>
    <row r="285" spans="1:5" x14ac:dyDescent="0.25">
      <c r="A285" s="2"/>
      <c r="B285" s="2"/>
      <c r="C285" s="2"/>
      <c r="D285" s="2"/>
      <c r="E285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172" workbookViewId="0">
      <selection activeCell="I122" sqref="I122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1" t="s">
        <v>345</v>
      </c>
      <c r="B1" s="61"/>
      <c r="C1" s="61"/>
      <c r="D1" s="61"/>
      <c r="E1" s="61"/>
    </row>
    <row r="2" spans="1:5" x14ac:dyDescent="0.25">
      <c r="A2" s="62" t="s">
        <v>168</v>
      </c>
      <c r="B2" s="62"/>
      <c r="C2" s="62"/>
      <c r="D2" s="62"/>
      <c r="E2" s="6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190</v>
      </c>
      <c r="E4" s="3" t="s">
        <v>188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344</v>
      </c>
      <c r="C6" s="2" t="s">
        <v>350</v>
      </c>
      <c r="D6" s="52" t="s">
        <v>348</v>
      </c>
      <c r="E6" s="23" t="s">
        <v>341</v>
      </c>
    </row>
    <row r="7" spans="1:5" ht="15.75" thickBot="1" x14ac:dyDescent="0.3">
      <c r="A7" s="26" t="s">
        <v>157</v>
      </c>
      <c r="B7" s="14" t="s">
        <v>342</v>
      </c>
      <c r="C7" s="14" t="s">
        <v>342</v>
      </c>
      <c r="D7" s="14" t="s">
        <v>342</v>
      </c>
      <c r="E7" s="14" t="s">
        <v>342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346</v>
      </c>
      <c r="C9" s="3" t="s">
        <v>351</v>
      </c>
      <c r="D9" s="3" t="s">
        <v>347</v>
      </c>
      <c r="E9" s="27" t="s">
        <v>341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192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196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0" t="s">
        <v>5</v>
      </c>
      <c r="C36" s="51" t="s">
        <v>151</v>
      </c>
      <c r="D36" s="51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2" t="s">
        <v>177</v>
      </c>
      <c r="D37" s="52" t="s">
        <v>177</v>
      </c>
      <c r="E37" s="52" t="s">
        <v>177</v>
      </c>
    </row>
    <row r="38" spans="1:5" x14ac:dyDescent="0.25">
      <c r="A38" s="2" t="s">
        <v>227</v>
      </c>
      <c r="B38" s="4" t="s">
        <v>6</v>
      </c>
      <c r="C38" s="52" t="s">
        <v>177</v>
      </c>
      <c r="D38" s="52" t="s">
        <v>177</v>
      </c>
      <c r="E38" s="52" t="s">
        <v>177</v>
      </c>
    </row>
    <row r="39" spans="1:5" x14ac:dyDescent="0.25">
      <c r="A39" s="2" t="s">
        <v>213</v>
      </c>
      <c r="B39" s="8" t="s">
        <v>7</v>
      </c>
      <c r="C39" s="52" t="s">
        <v>177</v>
      </c>
      <c r="D39" s="52" t="s">
        <v>177</v>
      </c>
      <c r="E39" s="52" t="s">
        <v>177</v>
      </c>
    </row>
    <row r="40" spans="1:5" x14ac:dyDescent="0.25">
      <c r="A40" s="2" t="s">
        <v>281</v>
      </c>
      <c r="B40" s="4" t="s">
        <v>6</v>
      </c>
      <c r="C40" s="52" t="s">
        <v>177</v>
      </c>
      <c r="D40" s="52" t="s">
        <v>177</v>
      </c>
      <c r="E40" s="52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52" t="s">
        <v>177</v>
      </c>
      <c r="E51" s="52" t="s">
        <v>177</v>
      </c>
    </row>
    <row r="52" spans="1:5" x14ac:dyDescent="0.25">
      <c r="A52" s="2" t="s">
        <v>209</v>
      </c>
      <c r="B52" s="7" t="s">
        <v>140</v>
      </c>
      <c r="C52" s="8" t="s">
        <v>7</v>
      </c>
      <c r="D52" s="8" t="s">
        <v>7</v>
      </c>
      <c r="E52" s="52" t="s">
        <v>177</v>
      </c>
    </row>
    <row r="53" spans="1:5" x14ac:dyDescent="0.25">
      <c r="A53" s="2" t="s">
        <v>210</v>
      </c>
      <c r="B53" s="4" t="s">
        <v>6</v>
      </c>
      <c r="C53" s="8" t="s">
        <v>7</v>
      </c>
      <c r="D53" s="52" t="s">
        <v>177</v>
      </c>
      <c r="E53" s="52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52" t="s">
        <v>177</v>
      </c>
      <c r="E54" s="52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52" t="s">
        <v>177</v>
      </c>
      <c r="E55" s="52" t="s">
        <v>177</v>
      </c>
    </row>
    <row r="56" spans="1:5" x14ac:dyDescent="0.25">
      <c r="A56" s="2" t="s">
        <v>213</v>
      </c>
      <c r="B56" s="7" t="s">
        <v>140</v>
      </c>
      <c r="C56" s="4" t="s">
        <v>6</v>
      </c>
      <c r="D56" s="52" t="s">
        <v>177</v>
      </c>
      <c r="E56" s="52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52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52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52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52" t="s">
        <v>177</v>
      </c>
      <c r="E60" s="52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52" t="s">
        <v>177</v>
      </c>
      <c r="E61" s="52" t="s">
        <v>177</v>
      </c>
    </row>
    <row r="62" spans="1:5" x14ac:dyDescent="0.25">
      <c r="A62" s="2" t="s">
        <v>219</v>
      </c>
      <c r="B62" s="4" t="s">
        <v>6</v>
      </c>
      <c r="C62" s="4" t="s">
        <v>6</v>
      </c>
      <c r="D62" s="52" t="s">
        <v>177</v>
      </c>
      <c r="E62" s="52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52" t="s">
        <v>177</v>
      </c>
      <c r="E63" s="52" t="s">
        <v>177</v>
      </c>
    </row>
    <row r="64" spans="1:5" x14ac:dyDescent="0.25">
      <c r="A64" s="15" t="s">
        <v>221</v>
      </c>
      <c r="B64" s="21" t="s">
        <v>6</v>
      </c>
      <c r="C64" s="54" t="s">
        <v>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52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52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52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52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52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52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52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52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52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52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52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52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52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52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52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52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52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52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52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52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52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52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258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217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349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278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277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190</v>
      </c>
      <c r="E151" s="3" t="s">
        <v>188</v>
      </c>
    </row>
    <row r="152" spans="1:5" x14ac:dyDescent="0.25">
      <c r="A152" s="2" t="s">
        <v>295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294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293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286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285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284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283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50" t="s">
        <v>5</v>
      </c>
      <c r="C172" s="51" t="s">
        <v>151</v>
      </c>
      <c r="D172" s="51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258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343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250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249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272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248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247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218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246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237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296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245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244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313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238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243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311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312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276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198</v>
      </c>
      <c r="B228" s="4" t="s">
        <v>6</v>
      </c>
      <c r="C228" s="2"/>
      <c r="D228" s="2"/>
      <c r="E228" s="2"/>
    </row>
    <row r="229" spans="1:5" x14ac:dyDescent="0.25">
      <c r="A229" s="2" t="s">
        <v>199</v>
      </c>
      <c r="B229" s="2"/>
      <c r="C229" s="4" t="s">
        <v>6</v>
      </c>
      <c r="D229" s="2"/>
      <c r="E229" s="2"/>
    </row>
    <row r="230" spans="1:5" x14ac:dyDescent="0.25">
      <c r="A230" s="2" t="s">
        <v>200</v>
      </c>
      <c r="B230" s="2"/>
      <c r="C230" s="4" t="s">
        <v>6</v>
      </c>
      <c r="D230" s="2"/>
      <c r="E230" s="2"/>
    </row>
    <row r="231" spans="1:5" x14ac:dyDescent="0.25">
      <c r="A231" s="2" t="s">
        <v>201</v>
      </c>
      <c r="B231" s="2"/>
      <c r="C231" s="4" t="s">
        <v>6</v>
      </c>
      <c r="D231" s="2"/>
      <c r="E231" s="2"/>
    </row>
    <row r="232" spans="1:5" x14ac:dyDescent="0.25">
      <c r="A232" s="2" t="s">
        <v>202</v>
      </c>
      <c r="B232" s="4" t="s">
        <v>6</v>
      </c>
      <c r="C232" s="2"/>
      <c r="D232" s="2"/>
      <c r="E232" s="2"/>
    </row>
    <row r="233" spans="1:5" x14ac:dyDescent="0.25">
      <c r="A233" s="2" t="s">
        <v>275</v>
      </c>
      <c r="B233" s="2"/>
      <c r="C233" s="4" t="s">
        <v>6</v>
      </c>
      <c r="D233" s="2"/>
      <c r="E233" s="2"/>
    </row>
    <row r="234" spans="1:5" x14ac:dyDescent="0.25">
      <c r="A234" s="2" t="s">
        <v>203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204</v>
      </c>
      <c r="B235" s="4" t="s">
        <v>6</v>
      </c>
      <c r="C235" s="2"/>
      <c r="D235" s="2"/>
      <c r="E235" s="2"/>
    </row>
    <row r="236" spans="1:5" x14ac:dyDescent="0.25">
      <c r="A236" s="2" t="s">
        <v>274</v>
      </c>
      <c r="B236" s="2"/>
      <c r="C236" s="4" t="s">
        <v>6</v>
      </c>
      <c r="D236" s="2"/>
      <c r="E236" s="2"/>
    </row>
    <row r="237" spans="1:5" x14ac:dyDescent="0.25">
      <c r="A237" s="2" t="s">
        <v>205</v>
      </c>
      <c r="B237" s="4" t="s">
        <v>6</v>
      </c>
      <c r="C237" s="2"/>
      <c r="D237" s="2"/>
      <c r="E237" s="2"/>
    </row>
    <row r="238" spans="1:5" x14ac:dyDescent="0.25">
      <c r="A238" s="2" t="s">
        <v>206</v>
      </c>
      <c r="B238" s="2"/>
      <c r="C238" s="4" t="s">
        <v>6</v>
      </c>
      <c r="D238" s="2"/>
      <c r="E238" s="2"/>
    </row>
    <row r="239" spans="1:5" x14ac:dyDescent="0.25">
      <c r="A239" s="15" t="s">
        <v>207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workbookViewId="0">
      <selection activeCell="H190" sqref="H19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1" t="s">
        <v>332</v>
      </c>
      <c r="B1" s="61"/>
      <c r="C1" s="61"/>
      <c r="D1" s="61"/>
      <c r="E1" s="61"/>
    </row>
    <row r="2" spans="1:5" x14ac:dyDescent="0.25">
      <c r="A2" s="62" t="s">
        <v>168</v>
      </c>
      <c r="B2" s="62"/>
      <c r="C2" s="62"/>
      <c r="D2" s="62"/>
      <c r="E2" s="6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8" t="s">
        <v>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4" t="s">
        <v>6</v>
      </c>
      <c r="C153" s="8" t="s">
        <v>7</v>
      </c>
      <c r="D153" s="4" t="s">
        <v>6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1" t="s">
        <v>330</v>
      </c>
      <c r="B1" s="61"/>
      <c r="C1" s="61"/>
      <c r="D1" s="61"/>
      <c r="E1" s="61"/>
    </row>
    <row r="2" spans="1:5" x14ac:dyDescent="0.25">
      <c r="A2" s="62" t="s">
        <v>168</v>
      </c>
      <c r="B2" s="62"/>
      <c r="C2" s="62"/>
      <c r="D2" s="62"/>
      <c r="E2" s="6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1" t="s">
        <v>318</v>
      </c>
      <c r="B1" s="61"/>
      <c r="C1" s="61"/>
      <c r="D1" s="61"/>
      <c r="E1" s="61"/>
    </row>
    <row r="2" spans="1:5" x14ac:dyDescent="0.25">
      <c r="A2" s="62" t="s">
        <v>168</v>
      </c>
      <c r="B2" s="62"/>
      <c r="C2" s="62"/>
      <c r="D2" s="62"/>
      <c r="E2" s="6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61" t="s">
        <v>197</v>
      </c>
      <c r="B1" s="61"/>
      <c r="C1" s="61"/>
      <c r="D1" s="61"/>
      <c r="E1" s="61"/>
    </row>
    <row r="2" spans="1:5" x14ac:dyDescent="0.25">
      <c r="A2" s="62" t="s">
        <v>168</v>
      </c>
      <c r="B2" s="62"/>
      <c r="C2" s="62"/>
      <c r="D2" s="62"/>
      <c r="E2" s="62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61" t="s">
        <v>170</v>
      </c>
      <c r="B1" s="61"/>
      <c r="C1" s="61"/>
      <c r="D1" s="61"/>
      <c r="E1" s="61"/>
      <c r="F1" s="61"/>
      <c r="G1" s="61"/>
    </row>
    <row r="2" spans="1:7" x14ac:dyDescent="0.25">
      <c r="A2" s="62" t="s">
        <v>168</v>
      </c>
      <c r="B2" s="63"/>
      <c r="C2" s="63"/>
      <c r="D2" s="63"/>
      <c r="E2" s="63"/>
      <c r="F2" s="63"/>
      <c r="G2" s="63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64" t="s">
        <v>5</v>
      </c>
      <c r="C4" s="64"/>
      <c r="D4" s="65" t="s">
        <v>151</v>
      </c>
      <c r="E4" s="65"/>
      <c r="F4" s="65" t="s">
        <v>150</v>
      </c>
      <c r="G4" s="65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61" t="s">
        <v>169</v>
      </c>
      <c r="B1" s="61"/>
      <c r="C1" s="61"/>
      <c r="D1" s="61"/>
      <c r="E1" s="61"/>
      <c r="F1" s="61"/>
      <c r="G1" s="61"/>
    </row>
    <row r="2" spans="1:7" x14ac:dyDescent="0.25">
      <c r="A2" s="62" t="s">
        <v>168</v>
      </c>
      <c r="B2" s="63"/>
      <c r="C2" s="63"/>
      <c r="D2" s="63"/>
      <c r="E2" s="63"/>
      <c r="F2" s="63"/>
      <c r="G2" s="63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64" t="s">
        <v>5</v>
      </c>
      <c r="C4" s="64"/>
      <c r="D4" s="65" t="s">
        <v>151</v>
      </c>
      <c r="E4" s="65"/>
      <c r="F4" s="65" t="s">
        <v>150</v>
      </c>
      <c r="G4" s="65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66" t="s">
        <v>5</v>
      </c>
      <c r="C1" s="66"/>
      <c r="D1" s="67" t="s">
        <v>151</v>
      </c>
      <c r="E1" s="67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2014-02-22T16:32:45Z</cp:lastPrinted>
  <dcterms:created xsi:type="dcterms:W3CDTF">2012-12-22T17:12:30Z</dcterms:created>
  <dcterms:modified xsi:type="dcterms:W3CDTF">2014-02-22T17:40:00Z</dcterms:modified>
</cp:coreProperties>
</file>