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ource\G-Truc\website\doc\"/>
    </mc:Choice>
  </mc:AlternateContent>
  <bookViews>
    <workbookView xWindow="0" yWindow="0" windowWidth="28770" windowHeight="12660" activeTab="4"/>
  </bookViews>
  <sheets>
    <sheet name="data" sheetId="3" r:id="rId1"/>
    <sheet name="Mobile" sheetId="4" r:id="rId2"/>
    <sheet name="DPI" sheetId="6" r:id="rId3"/>
    <sheet name="Range" sheetId="5" r:id="rId4"/>
    <sheet name="Evolution" sheetId="7" r:id="rId5"/>
    <sheet name="graft" sheetId="1" r:id="rId6"/>
  </sheets>
  <externalReferences>
    <externalReference r:id="rId7"/>
  </externalReferenc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M16" i="6" l="1"/>
  <c r="N16" i="6"/>
  <c r="O16" i="6"/>
  <c r="P16" i="6"/>
  <c r="M17" i="6"/>
  <c r="N17" i="6"/>
  <c r="O17" i="6"/>
  <c r="P17" i="6"/>
  <c r="M18" i="6"/>
  <c r="N18" i="6"/>
  <c r="O18" i="6"/>
  <c r="P18" i="6"/>
  <c r="M19" i="6"/>
  <c r="N19" i="6"/>
  <c r="O19" i="6"/>
  <c r="P19" i="6"/>
  <c r="M20" i="6"/>
  <c r="N20" i="6"/>
  <c r="O20" i="6"/>
  <c r="P20" i="6"/>
  <c r="M21" i="6"/>
  <c r="N21" i="6"/>
  <c r="O21" i="6"/>
  <c r="P21" i="6"/>
  <c r="M22" i="6"/>
  <c r="N22" i="6"/>
  <c r="O22" i="6"/>
  <c r="P22" i="6"/>
  <c r="P15" i="6"/>
  <c r="O15" i="6"/>
  <c r="N15" i="6"/>
  <c r="M15" i="6"/>
  <c r="L15" i="6"/>
  <c r="L16" i="6"/>
  <c r="L17" i="6"/>
  <c r="L18" i="6"/>
  <c r="L19" i="6"/>
  <c r="L20" i="6"/>
  <c r="L21" i="6"/>
  <c r="L22" i="6"/>
  <c r="M25" i="6"/>
  <c r="N48" i="6"/>
  <c r="M48" i="6"/>
  <c r="O48" i="6"/>
  <c r="P48" i="6"/>
  <c r="M49" i="6"/>
  <c r="N49" i="6"/>
  <c r="O49" i="6"/>
  <c r="P49" i="6"/>
  <c r="M50" i="6"/>
  <c r="N50" i="6"/>
  <c r="O50" i="6"/>
  <c r="P50" i="6"/>
  <c r="M51" i="6"/>
  <c r="N51" i="6"/>
  <c r="O51" i="6"/>
  <c r="P51" i="6"/>
  <c r="M52" i="6"/>
  <c r="N52" i="6"/>
  <c r="O52" i="6"/>
  <c r="P52" i="6"/>
  <c r="M53" i="6"/>
  <c r="N53" i="6"/>
  <c r="O53" i="6"/>
  <c r="P53" i="6"/>
  <c r="M54" i="6"/>
  <c r="N54" i="6"/>
  <c r="O54" i="6"/>
  <c r="P54" i="6"/>
  <c r="N47" i="6"/>
  <c r="O47" i="6"/>
  <c r="P47" i="6"/>
  <c r="M47" i="6"/>
  <c r="M36" i="6"/>
  <c r="L48" i="6"/>
  <c r="L49" i="6"/>
  <c r="L50" i="6"/>
  <c r="L51" i="6"/>
  <c r="L52" i="6"/>
  <c r="L53" i="6"/>
  <c r="L54" i="6"/>
  <c r="L47" i="6"/>
  <c r="L25" i="6"/>
  <c r="L36" i="6"/>
  <c r="F48" i="6"/>
  <c r="F49" i="6"/>
  <c r="F50" i="6"/>
  <c r="F51" i="6"/>
  <c r="F52" i="6"/>
  <c r="F53" i="6"/>
  <c r="F54" i="6"/>
  <c r="F47" i="6"/>
  <c r="F16" i="6"/>
  <c r="F17" i="6"/>
  <c r="F18" i="6"/>
  <c r="F19" i="6"/>
  <c r="F20" i="6"/>
  <c r="F21" i="6"/>
  <c r="F22" i="6"/>
  <c r="F15" i="6"/>
  <c r="F36" i="6"/>
  <c r="F26" i="6"/>
  <c r="F25" i="6"/>
  <c r="P26" i="6"/>
  <c r="M37" i="6"/>
  <c r="N37" i="6"/>
  <c r="O37" i="6"/>
  <c r="P37" i="6"/>
  <c r="M38" i="6"/>
  <c r="N38" i="6"/>
  <c r="O38" i="6"/>
  <c r="P38" i="6"/>
  <c r="M39" i="6"/>
  <c r="N39" i="6"/>
  <c r="O39" i="6"/>
  <c r="P39" i="6"/>
  <c r="M40" i="6"/>
  <c r="N40" i="6"/>
  <c r="O40" i="6"/>
  <c r="P40" i="6"/>
  <c r="M41" i="6"/>
  <c r="N41" i="6"/>
  <c r="O41" i="6"/>
  <c r="P41" i="6"/>
  <c r="M42" i="6"/>
  <c r="N42" i="6"/>
  <c r="O42" i="6"/>
  <c r="P42" i="6"/>
  <c r="M43" i="6"/>
  <c r="N43" i="6"/>
  <c r="O43" i="6"/>
  <c r="P43" i="6"/>
  <c r="L26" i="6"/>
  <c r="L27" i="6"/>
  <c r="L28" i="6"/>
  <c r="L29" i="6"/>
  <c r="L30" i="6"/>
  <c r="L31" i="6"/>
  <c r="L32" i="6"/>
  <c r="L37" i="6"/>
  <c r="L38" i="6"/>
  <c r="L39" i="6"/>
  <c r="L40" i="6"/>
  <c r="L41" i="6"/>
  <c r="L42" i="6"/>
  <c r="L43" i="6"/>
  <c r="F37" i="6"/>
  <c r="F38" i="6"/>
  <c r="F39" i="6"/>
  <c r="F40" i="6"/>
  <c r="F41" i="6"/>
  <c r="F42" i="6"/>
  <c r="F43" i="6"/>
  <c r="F27" i="6"/>
  <c r="F28" i="6"/>
  <c r="F29" i="6"/>
  <c r="F30" i="6"/>
  <c r="F31" i="6"/>
  <c r="F32" i="6"/>
  <c r="N36" i="6" l="1"/>
  <c r="P36" i="6"/>
  <c r="O36" i="6"/>
  <c r="P27" i="6"/>
  <c r="O31" i="6"/>
  <c r="M31" i="6"/>
  <c r="O28" i="6"/>
  <c r="P31" i="6"/>
  <c r="P28" i="6"/>
  <c r="N28" i="6"/>
  <c r="N31" i="6"/>
  <c r="P30" i="6"/>
  <c r="O30" i="6"/>
  <c r="N30" i="6"/>
  <c r="P29" i="6"/>
  <c r="P25" i="6"/>
  <c r="N29" i="6"/>
  <c r="P32" i="6"/>
  <c r="Q30" i="5"/>
  <c r="P30" i="5"/>
  <c r="O30" i="5"/>
  <c r="N30" i="5"/>
  <c r="M30" i="5"/>
  <c r="Q29" i="5"/>
  <c r="P29" i="5"/>
  <c r="O29" i="5"/>
  <c r="N29" i="5"/>
  <c r="M29" i="5"/>
  <c r="Q28" i="5"/>
  <c r="P28" i="5"/>
  <c r="O28" i="5"/>
  <c r="N28" i="5"/>
  <c r="M28" i="5"/>
  <c r="Q27" i="5"/>
  <c r="P27" i="5"/>
  <c r="O27" i="5"/>
  <c r="N27" i="5"/>
  <c r="M27" i="5"/>
  <c r="Q26" i="5"/>
  <c r="P26" i="5"/>
  <c r="O26" i="5"/>
  <c r="N26" i="5"/>
  <c r="M26" i="5"/>
  <c r="Q25" i="5"/>
  <c r="P25" i="5"/>
  <c r="O25" i="5"/>
  <c r="N25" i="5"/>
  <c r="M25" i="5"/>
  <c r="Q24" i="5"/>
  <c r="P24" i="5"/>
  <c r="O24" i="5"/>
  <c r="N24" i="5"/>
  <c r="M24" i="5"/>
  <c r="Q23" i="5"/>
  <c r="P23" i="5"/>
  <c r="O23" i="5"/>
  <c r="N23" i="5"/>
  <c r="M23" i="5"/>
  <c r="Q22" i="5"/>
  <c r="P22" i="5"/>
  <c r="O22" i="5"/>
  <c r="N22" i="5"/>
  <c r="M22" i="5"/>
  <c r="Q21" i="5"/>
  <c r="P21" i="5"/>
  <c r="O21" i="5"/>
  <c r="N21" i="5"/>
  <c r="M21" i="5"/>
  <c r="Q20" i="5"/>
  <c r="P20" i="5"/>
  <c r="O20" i="5"/>
  <c r="N20" i="5"/>
  <c r="M20" i="5"/>
  <c r="Q15" i="5"/>
  <c r="P15" i="5"/>
  <c r="O15" i="5"/>
  <c r="N15" i="5"/>
  <c r="M15" i="5"/>
  <c r="Q14" i="5"/>
  <c r="P14" i="5"/>
  <c r="O14" i="5"/>
  <c r="N14" i="5"/>
  <c r="M14" i="5"/>
  <c r="Q13" i="5"/>
  <c r="P13" i="5"/>
  <c r="O13" i="5"/>
  <c r="N13" i="5"/>
  <c r="M13" i="5"/>
  <c r="Q12" i="5"/>
  <c r="P12" i="5"/>
  <c r="O12" i="5"/>
  <c r="N12" i="5"/>
  <c r="M12" i="5"/>
  <c r="Q11" i="5"/>
  <c r="P11" i="5"/>
  <c r="O11" i="5"/>
  <c r="N11" i="5"/>
  <c r="M11" i="5"/>
  <c r="Q10" i="5"/>
  <c r="P10" i="5"/>
  <c r="O10" i="5"/>
  <c r="N10" i="5"/>
  <c r="M10" i="5"/>
  <c r="Q9" i="5"/>
  <c r="P9" i="5"/>
  <c r="O9" i="5"/>
  <c r="N9" i="5"/>
  <c r="M9" i="5"/>
  <c r="M32" i="6" l="1"/>
  <c r="M26" i="6"/>
  <c r="M27" i="6"/>
  <c r="O27" i="6"/>
  <c r="O32" i="6"/>
  <c r="O26" i="6"/>
  <c r="M28" i="6"/>
  <c r="O25" i="6"/>
  <c r="O29" i="6"/>
  <c r="M29" i="6"/>
  <c r="N25" i="6"/>
  <c r="N32" i="6"/>
  <c r="N26" i="6"/>
  <c r="N27" i="6"/>
  <c r="M30" i="6"/>
  <c r="Q22" i="4"/>
  <c r="P25" i="4"/>
  <c r="P26" i="4"/>
  <c r="P27" i="4"/>
  <c r="P28" i="4"/>
  <c r="N22" i="4"/>
  <c r="N23" i="4"/>
  <c r="Q23" i="4" s="1"/>
  <c r="N24" i="4"/>
  <c r="Q24" i="4" s="1"/>
  <c r="N25" i="4"/>
  <c r="Q25" i="4" s="1"/>
  <c r="N26" i="4"/>
  <c r="Q26" i="4" s="1"/>
  <c r="N27" i="4"/>
  <c r="Q27" i="4" s="1"/>
  <c r="N28" i="4"/>
  <c r="Q28" i="4" s="1"/>
  <c r="N29" i="4"/>
  <c r="Q29" i="4" s="1"/>
  <c r="N30" i="4"/>
  <c r="Q30" i="4" s="1"/>
  <c r="N21" i="4"/>
  <c r="Q21" i="4" s="1"/>
  <c r="M22" i="4"/>
  <c r="P22" i="4" s="1"/>
  <c r="M23" i="4"/>
  <c r="P23" i="4" s="1"/>
  <c r="M24" i="4"/>
  <c r="P24" i="4" s="1"/>
  <c r="M25" i="4"/>
  <c r="M26" i="4"/>
  <c r="M27" i="4"/>
  <c r="M28" i="4"/>
  <c r="M29" i="4"/>
  <c r="P29" i="4" s="1"/>
  <c r="M30" i="4"/>
  <c r="P30" i="4" s="1"/>
  <c r="M21" i="4"/>
  <c r="P21" i="4" s="1"/>
  <c r="P8" i="4"/>
  <c r="M9" i="4"/>
  <c r="Q9" i="4" s="1"/>
  <c r="M10" i="4"/>
  <c r="Q10" i="4" s="1"/>
  <c r="M11" i="4"/>
  <c r="Q11" i="4" s="1"/>
  <c r="M12" i="4"/>
  <c r="Q12" i="4" s="1"/>
  <c r="M13" i="4"/>
  <c r="Q13" i="4" s="1"/>
  <c r="M14" i="4"/>
  <c r="Q14" i="4" s="1"/>
  <c r="M8" i="4"/>
  <c r="Q8" i="4" s="1"/>
  <c r="L9" i="4"/>
  <c r="P9" i="4" s="1"/>
  <c r="L10" i="4"/>
  <c r="P10" i="4" s="1"/>
  <c r="L11" i="4"/>
  <c r="P11" i="4" s="1"/>
  <c r="L12" i="4"/>
  <c r="P12" i="4" s="1"/>
  <c r="L13" i="4"/>
  <c r="P13" i="4" s="1"/>
  <c r="L14" i="4"/>
  <c r="P14" i="4" s="1"/>
  <c r="L8" i="4"/>
  <c r="P103" i="3" l="1"/>
  <c r="P104" i="3"/>
  <c r="P105" i="3"/>
  <c r="M104" i="3"/>
  <c r="M105" i="3"/>
  <c r="M103" i="3"/>
  <c r="N104" i="3"/>
  <c r="N105" i="3"/>
  <c r="N103" i="3"/>
  <c r="O104" i="3"/>
  <c r="O105" i="3"/>
  <c r="O103" i="3"/>
  <c r="L104" i="3"/>
  <c r="L105" i="3"/>
  <c r="L103" i="3"/>
  <c r="K104" i="3"/>
  <c r="K105" i="3"/>
  <c r="K103" i="3"/>
  <c r="L50" i="3"/>
  <c r="M50" i="3"/>
  <c r="N50" i="3"/>
  <c r="O50" i="3"/>
  <c r="P50" i="3"/>
  <c r="L51" i="3"/>
  <c r="M51" i="3"/>
  <c r="N51" i="3"/>
  <c r="O51" i="3"/>
  <c r="P51" i="3"/>
  <c r="L52" i="3"/>
  <c r="M52" i="3"/>
  <c r="N52" i="3"/>
  <c r="O52" i="3"/>
  <c r="P52" i="3"/>
  <c r="L53" i="3"/>
  <c r="M53" i="3"/>
  <c r="N53" i="3"/>
  <c r="O53" i="3"/>
  <c r="P53" i="3"/>
  <c r="L54" i="3"/>
  <c r="M54" i="3"/>
  <c r="N54" i="3"/>
  <c r="O54" i="3"/>
  <c r="P54" i="3"/>
  <c r="L55" i="3"/>
  <c r="M55" i="3"/>
  <c r="N55" i="3"/>
  <c r="O55" i="3"/>
  <c r="P55" i="3"/>
  <c r="M49" i="3"/>
  <c r="N49" i="3"/>
  <c r="O49" i="3"/>
  <c r="P49" i="3"/>
  <c r="L49" i="3"/>
  <c r="M73" i="3"/>
  <c r="M74" i="3"/>
  <c r="M75" i="3"/>
  <c r="M76" i="3"/>
  <c r="M77" i="3"/>
  <c r="M78" i="3"/>
  <c r="M79" i="3"/>
  <c r="L74" i="3"/>
  <c r="L75" i="3"/>
  <c r="L76" i="3"/>
  <c r="L77" i="3"/>
  <c r="L78" i="3"/>
  <c r="L79" i="3"/>
  <c r="L73" i="3"/>
  <c r="L32" i="3" l="1"/>
  <c r="M32" i="3"/>
  <c r="N32" i="3"/>
  <c r="O32" i="3"/>
  <c r="P32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L23" i="3"/>
  <c r="L24" i="3"/>
  <c r="L25" i="3"/>
  <c r="L26" i="3"/>
  <c r="L27" i="3"/>
  <c r="L28" i="3"/>
  <c r="L29" i="3"/>
  <c r="L30" i="3"/>
  <c r="L31" i="3"/>
  <c r="L22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9" i="3"/>
  <c r="N9" i="3"/>
  <c r="O9" i="3"/>
  <c r="P9" i="3"/>
  <c r="L10" i="3"/>
  <c r="L11" i="3"/>
  <c r="L12" i="3"/>
  <c r="L13" i="3"/>
  <c r="L14" i="3"/>
  <c r="L15" i="3"/>
  <c r="L16" i="3"/>
  <c r="L17" i="3"/>
  <c r="L18" i="3"/>
  <c r="L9" i="3"/>
</calcChain>
</file>

<file path=xl/sharedStrings.xml><?xml version="1.0" encoding="utf-8"?>
<sst xmlns="http://purl.oclc.org/ooxml/spreadsheetml/main" count="493" uniqueCount="192">
  <si>
    <t>PS4 bandwidth</t>
  </si>
  <si>
    <t>Intel volume</t>
  </si>
  <si>
    <t>GeForce *60</t>
  </si>
  <si>
    <t>iPhone</t>
  </si>
  <si>
    <t>GeForce  High-end</t>
  </si>
  <si>
    <t>Playstation</t>
  </si>
  <si>
    <t>GeForce *50 Series</t>
  </si>
  <si>
    <t>GeForce *50</t>
  </si>
  <si>
    <t>Playstation 3</t>
  </si>
  <si>
    <t>Playstation 4 Pro</t>
  </si>
  <si>
    <t>Playstation 4</t>
  </si>
  <si>
    <t>Release Data</t>
  </si>
  <si>
    <t>Bandwidth</t>
  </si>
  <si>
    <t>GeForce High-end</t>
  </si>
  <si>
    <t>GeForce GTX 280</t>
  </si>
  <si>
    <t>GeForce GTX 285</t>
  </si>
  <si>
    <t>GFLOPS</t>
  </si>
  <si>
    <t>Pixel (GP/s)</t>
  </si>
  <si>
    <t>Texture (GT/s)</t>
  </si>
  <si>
    <t>Memory (MB)</t>
  </si>
  <si>
    <t>GeForce GTX 260</t>
  </si>
  <si>
    <t>GeForce 8800 GTX</t>
  </si>
  <si>
    <t>GeForce 8800 Ultra</t>
  </si>
  <si>
    <t>GeForce 8600 GT</t>
  </si>
  <si>
    <t>GeForce 8500 GT</t>
  </si>
  <si>
    <t>GeForce GTX 480</t>
  </si>
  <si>
    <t>GeForce GTX 580</t>
  </si>
  <si>
    <t>GeForce GTX 680</t>
  </si>
  <si>
    <t>GeForce GTX 780</t>
  </si>
  <si>
    <t>GeForce GTX 780 Ti</t>
  </si>
  <si>
    <t>GeForce Titan</t>
  </si>
  <si>
    <t>GeForce Titan Black</t>
  </si>
  <si>
    <t>GeForce GTX 980</t>
  </si>
  <si>
    <t>GeForce GTX 980 Ti</t>
  </si>
  <si>
    <t>GeForce Titan X</t>
  </si>
  <si>
    <t>GeForce GTX 1080</t>
  </si>
  <si>
    <t>GeForce Titan P</t>
  </si>
  <si>
    <t>GeForce Extreme</t>
  </si>
  <si>
    <t>Intel volumn</t>
  </si>
  <si>
    <t>HD Graphics 520</t>
  </si>
  <si>
    <t>HD Graphics 5500</t>
  </si>
  <si>
    <t>HD Graphics 4600</t>
  </si>
  <si>
    <t>HD Graphics 4000</t>
  </si>
  <si>
    <t>HD Graphics 3000</t>
  </si>
  <si>
    <t>HD Graphics 2000</t>
  </si>
  <si>
    <t>GMA X4500</t>
  </si>
  <si>
    <t>GMA X3100</t>
  </si>
  <si>
    <t>GMA 950</t>
  </si>
  <si>
    <t>HD Graphics 620</t>
  </si>
  <si>
    <t>GeForce 9500 GT</t>
  </si>
  <si>
    <t>GeForce GTS 450</t>
  </si>
  <si>
    <t>GeForce GT 240</t>
  </si>
  <si>
    <t>GeForce GTX 550 Ti</t>
  </si>
  <si>
    <t>GeForce GTX 650</t>
  </si>
  <si>
    <t>GeForce GTX 750</t>
  </si>
  <si>
    <t>GeForce GTX 950</t>
  </si>
  <si>
    <t>GeForce GTX 1050</t>
  </si>
  <si>
    <t>GeForce 9600 GT</t>
  </si>
  <si>
    <t>Entry</t>
  </si>
  <si>
    <t>Main</t>
  </si>
  <si>
    <t>High-end</t>
  </si>
  <si>
    <t>GeForce 8</t>
  </si>
  <si>
    <t>GeForce 200</t>
  </si>
  <si>
    <t>GeForce 900</t>
  </si>
  <si>
    <t>GeForce GTX 960</t>
  </si>
  <si>
    <t>GeForce GTX 660</t>
  </si>
  <si>
    <t>GeForce 600</t>
  </si>
  <si>
    <t>GeForce 400</t>
  </si>
  <si>
    <t>GeForce GTX 450</t>
  </si>
  <si>
    <t>GeForce GTX 460</t>
  </si>
  <si>
    <t>GeForce 1000</t>
  </si>
  <si>
    <t>GeForce GTX 1060</t>
  </si>
  <si>
    <t>Mobile</t>
  </si>
  <si>
    <t>Exynos 8890</t>
  </si>
  <si>
    <t>Galazy S7</t>
  </si>
  <si>
    <t>Galaxy S6</t>
  </si>
  <si>
    <t>Galaxy S5</t>
  </si>
  <si>
    <t>Galaxy S4</t>
  </si>
  <si>
    <t>Galaxy S3</t>
  </si>
  <si>
    <t>Galaxy S2</t>
  </si>
  <si>
    <t>Galaxy S</t>
  </si>
  <si>
    <t>Device</t>
  </si>
  <si>
    <t>SoC</t>
  </si>
  <si>
    <t>Release</t>
  </si>
  <si>
    <t>Bandwidth GB/s</t>
  </si>
  <si>
    <t>Resolution</t>
  </si>
  <si>
    <t>Exynos 5410</t>
  </si>
  <si>
    <t>GPU</t>
  </si>
  <si>
    <t>Exynos 5422</t>
  </si>
  <si>
    <t>Exynos 7420</t>
  </si>
  <si>
    <t>Mali 400MP4</t>
  </si>
  <si>
    <t>PowerVR SGX544MP3</t>
  </si>
  <si>
    <t>Mali-T628 MP6</t>
  </si>
  <si>
    <t>Mali-T880 MP12</t>
  </si>
  <si>
    <t>Mali-T760 MP8</t>
  </si>
  <si>
    <t>Exynos 4412</t>
  </si>
  <si>
    <t>Exynos 4210</t>
  </si>
  <si>
    <t>PowerVR SGX540</t>
  </si>
  <si>
    <t>Exynos 3110</t>
  </si>
  <si>
    <t>480*800</t>
  </si>
  <si>
    <t>720*1280</t>
  </si>
  <si>
    <t>1080*1920</t>
  </si>
  <si>
    <t>1440*2560</t>
  </si>
  <si>
    <t>Pixels</t>
  </si>
  <si>
    <t>Bandwidth KB/s</t>
  </si>
  <si>
    <t>KFLOPS</t>
  </si>
  <si>
    <t>iPhone 7 Plus</t>
  </si>
  <si>
    <t>iPhone 6S Plus</t>
  </si>
  <si>
    <t>iPhone 6 Plus</t>
  </si>
  <si>
    <t>1920*1080</t>
  </si>
  <si>
    <t>PowerVR GT7600</t>
  </si>
  <si>
    <t>PowerVR GX6450</t>
  </si>
  <si>
    <t>PowerVR G6430</t>
  </si>
  <si>
    <t>iPhone 5S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</si>
  <si>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SGX543MP3</t>
    </r>
  </si>
  <si>
    <t>iPhone 5</t>
  </si>
  <si>
    <t>A6</t>
  </si>
  <si>
    <t>A7</t>
  </si>
  <si>
    <t>A8</t>
  </si>
  <si>
    <t>A9</t>
  </si>
  <si>
    <t>A10</t>
  </si>
  <si>
    <t>iPhone 4S</t>
  </si>
  <si>
    <t>iPhone 4</t>
  </si>
  <si>
    <t>iPhone 3Gs</t>
  </si>
  <si>
    <t>iPhone 3G</t>
  </si>
  <si>
    <t>A5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</si>
  <si>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SGX543MP2</t>
    </r>
  </si>
  <si>
    <t>960×640 </t>
  </si>
  <si>
    <t>1136*640</t>
  </si>
  <si>
    <t>A4</t>
  </si>
  <si>
    <t xml:space="preserve"> PowerVR SGX535</t>
  </si>
  <si>
    <t>Samsung S5PC100</t>
  </si>
  <si>
    <t>480*320</t>
  </si>
  <si>
    <t>PowerVR MBX Lite 3D </t>
  </si>
  <si>
    <t>Memory</t>
  </si>
  <si>
    <t>PowerVR GT7600 Plus</t>
  </si>
  <si>
    <t>GHLOPS</t>
  </si>
  <si>
    <t>iPhone KB/s/pixel</t>
  </si>
  <si>
    <t>iPhone KFLOPS/pixel</t>
  </si>
  <si>
    <t>Galaxy S KB/s/pixel</t>
  </si>
  <si>
    <t>Galaxy S KFLOPS/pixel</t>
  </si>
  <si>
    <t>GeForce *50 GB/s</t>
  </si>
  <si>
    <t>GeForce *50 Memory (MB)</t>
  </si>
  <si>
    <t>GeForce *50 GFLOPS</t>
  </si>
  <si>
    <t>GeForce *50 Pixel (GP/s)</t>
  </si>
  <si>
    <t>GeForce *50 Texture (GT/s)</t>
  </si>
  <si>
    <t>GeForce *80 GB/s</t>
  </si>
  <si>
    <t>GeForce *80 Memory (MB)</t>
  </si>
  <si>
    <t>GeForce *80 GFLOPS</t>
  </si>
  <si>
    <t>GeForce *80 Pixel (GP/s)</t>
  </si>
  <si>
    <t>GeForce *80 Texture (GT/s)</t>
  </si>
  <si>
    <t>DPI</t>
  </si>
  <si>
    <t>KB/s</t>
  </si>
  <si>
    <t>iPhone DPI</t>
  </si>
  <si>
    <t>Galaxy S DPI</t>
  </si>
  <si>
    <t>Printing standard</t>
  </si>
  <si>
    <t>dpi</t>
  </si>
  <si>
    <t>resolution</t>
  </si>
  <si>
    <t>1080p at 24"</t>
  </si>
  <si>
    <t>1440p at 27"</t>
  </si>
  <si>
    <t>720p at 21"</t>
  </si>
  <si>
    <t>4K at 27"</t>
  </si>
  <si>
    <t>27" 1440px</t>
  </si>
  <si>
    <t>24" 1080px</t>
  </si>
  <si>
    <t>27" 4K</t>
  </si>
  <si>
    <t>distance to screen</t>
  </si>
  <si>
    <t>KFLOPS / pixel at DPI</t>
  </si>
  <si>
    <t>KB/s/pixel at DPI</t>
  </si>
  <si>
    <t>480p</t>
  </si>
  <si>
    <t>KB/s / pixel at resolution</t>
  </si>
  <si>
    <t>720p</t>
  </si>
  <si>
    <t>1080p</t>
  </si>
  <si>
    <t>1440p</t>
  </si>
  <si>
    <t>KFLOPS / pixel at resolution</t>
  </si>
  <si>
    <t>250 DPI</t>
  </si>
  <si>
    <t>200 DPI</t>
  </si>
  <si>
    <t>native DPI</t>
  </si>
  <si>
    <t>native resolution</t>
  </si>
  <si>
    <t>300 DPI</t>
  </si>
  <si>
    <t>350 DPI</t>
  </si>
  <si>
    <t>GF *80 GB/s</t>
  </si>
  <si>
    <t>GF *80 MB</t>
  </si>
  <si>
    <t>GF *80 GFLOPS</t>
  </si>
  <si>
    <t>GF *80 GP/s</t>
  </si>
  <si>
    <t>GF *80 GT/s</t>
  </si>
  <si>
    <t>GF *50 GB/s</t>
  </si>
  <si>
    <t>GF *50 MB</t>
  </si>
  <si>
    <t>GF *50 GFLOPS</t>
  </si>
  <si>
    <t>GF *50 GP/s</t>
  </si>
  <si>
    <t>GF *50 GT/s</t>
  </si>
  <si>
    <t>Intel GB/s</t>
  </si>
  <si>
    <t>Intel GFLOPS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</si>
</sst>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6" formatCode="[$-409]mmm\-yy;@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9" fontId="0" fillId="0" borderId="0" xfId="0" applyNumberFormat="1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externalLink" Target="externalLinks/externalLink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ultimate high-end GeForce performance over 10 years, relative to GeForce 8800 GTX</a:t>
            </a:r>
            <a:endParaRPr lang="fr-F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3915456127096999E-2"/>
          <c:y val="0.15636363636363637"/>
          <c:w val="0.89272997521272801"/>
          <c:h val="0.6067723352762722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data!$L$8:$L$18</c:f>
              <c:numCache>
                <c:formatCode>0%</c:formatCode>
                <c:ptCount val="11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3.8888888888888888</c:v>
                </c:pt>
                <c:pt idx="10">
                  <c:v>5.5555555555555554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data!$M$8:$M$18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data!$N$8:$N$18</c:f>
              <c:numCache>
                <c:formatCode>0%</c:formatCode>
                <c:ptCount val="11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9.8861003861003862</c:v>
                </c:pt>
                <c:pt idx="9">
                  <c:v>11.86100386100386</c:v>
                </c:pt>
                <c:pt idx="10">
                  <c:v>19.608108108108109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data!$O$8:$O$18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3.0942028985507246</c:v>
                </c:pt>
                <c:pt idx="9">
                  <c:v>6.9565217391304346</c:v>
                </c:pt>
                <c:pt idx="10">
                  <c:v>9.8550724637681153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data!$P$8:$P$18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5.7880434782608701</c:v>
                </c:pt>
                <c:pt idx="9">
                  <c:v>5.2173913043478262</c:v>
                </c:pt>
                <c:pt idx="10">
                  <c:v>8.625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7424"/>
        <c:axId val="712392528"/>
      </c:scatterChart>
      <c:valAx>
        <c:axId val="712397424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2392528"/>
        <c:crosses val="autoZero"/>
        <c:crossBetween val="midCat"/>
        <c:majorUnit val="250"/>
      </c:valAx>
      <c:valAx>
        <c:axId val="71239252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239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high-end GeForce performance over 10 years, </a:t>
            </a:r>
            <a:r>
              <a:rPr lang="fr-FR" sz="1400" b="0" i="0" u="none" strike="noStrike" baseline="0%">
                <a:effectLst/>
              </a:rPr>
              <a:t>relative </a:t>
            </a:r>
            <a:r>
              <a:rPr lang="fr-FR" sz="1400" b="0" i="0" baseline="0%">
                <a:effectLst/>
              </a:rPr>
              <a:t>to GeForce 8800 GTX</a:t>
            </a:r>
            <a:endParaRPr lang="fr-FR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4521065480980359E-2"/>
          <c:y val="0.14801819363222873"/>
          <c:w val="0.84254127784908805"/>
          <c:h val="0.61278490751703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data!$L$20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data!$L$21:$L$32</c:f>
              <c:numCache>
                <c:formatCode>0%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data!$M$20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data!$M$21:$M$32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data!$N$20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data!$N$21:$N$32</c:f>
              <c:numCache>
                <c:formatCode>0%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data!$O$20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data!$O$21:$O$32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data!$P$20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data!$P$21:$P$32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9600"/>
        <c:axId val="712390896"/>
      </c:scatterChart>
      <c:valAx>
        <c:axId val="712399600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2390896"/>
        <c:crosses val="autoZero"/>
        <c:crossBetween val="midCat"/>
        <c:majorUnit val="250"/>
      </c:valAx>
      <c:valAx>
        <c:axId val="7123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239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Intel HD Graphics volume GPU performance over 8 years, relative to GMA 4500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978937007874016"/>
          <c:y val="0.16808543096872616"/>
          <c:w val="0.84722462817147848"/>
          <c:h val="0.59980660312197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data!$L$71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data!$L$72:$L$78</c:f>
              <c:numCache>
                <c:formatCode>0%</c:formatCode>
                <c:ptCount val="7"/>
                <c:pt idx="0">
                  <c:v>1</c:v>
                </c:pt>
                <c:pt idx="1">
                  <c:v>1.0058823529411764</c:v>
                </c:pt>
                <c:pt idx="2">
                  <c:v>1.2529411764705882</c:v>
                </c:pt>
                <c:pt idx="3">
                  <c:v>1.5058823529411764</c:v>
                </c:pt>
                <c:pt idx="4">
                  <c:v>1.5058823529411764</c:v>
                </c:pt>
                <c:pt idx="5">
                  <c:v>1.5058823529411764</c:v>
                </c:pt>
                <c:pt idx="6">
                  <c:v>2.0058823529411764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data!$M$71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data!$M$72:$M$78</c:f>
              <c:numCache>
                <c:formatCode>0%</c:formatCode>
                <c:ptCount val="7"/>
                <c:pt idx="0">
                  <c:v>1</c:v>
                </c:pt>
                <c:pt idx="1">
                  <c:v>1.35</c:v>
                </c:pt>
                <c:pt idx="2">
                  <c:v>4.05</c:v>
                </c:pt>
                <c:pt idx="3">
                  <c:v>10.4</c:v>
                </c:pt>
                <c:pt idx="4">
                  <c:v>13.5</c:v>
                </c:pt>
                <c:pt idx="5">
                  <c:v>11.4</c:v>
                </c:pt>
                <c:pt idx="6">
                  <c:v>12.6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1440"/>
        <c:axId val="712400688"/>
      </c:scatterChart>
      <c:valAx>
        <c:axId val="712391440"/>
        <c:scaling>
          <c:orientation val="minMax"/>
          <c:max val="42300"/>
          <c:min val="395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2400688"/>
        <c:crosses val="autoZero"/>
        <c:crossBetween val="midCat"/>
        <c:majorUnit val="250"/>
      </c:valAx>
      <c:valAx>
        <c:axId val="712400688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239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%">
                <a:effectLst/>
              </a:rPr>
              <a:t>Evolution of entry level GeForce performance over 10 years, relative to GeForce 8500 GT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262685930001668"/>
          <c:y val="0.24532488042849035"/>
          <c:w val="0.80526030200233567"/>
          <c:h val="0.531767522635687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data!$L$47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data!$L$48:$L$55</c:f>
              <c:numCache>
                <c:formatCode>0%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data!$M$47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data!$M$48:$M$55</c:f>
              <c:numCache>
                <c:formatCode>0%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data!$N$47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data!$N$48:$N$55</c:f>
              <c:numCache>
                <c:formatCode>0%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data!$O$47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data!$O$48:$O$55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data!$P$47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data!$P$48:$P$55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89264"/>
        <c:axId val="712401232"/>
      </c:scatterChart>
      <c:valAx>
        <c:axId val="712389264"/>
        <c:scaling>
          <c:orientation val="minMax"/>
          <c:max val="42250"/>
          <c:min val="39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2401232"/>
        <c:crosses val="autoZero"/>
        <c:crossBetween val="midCat"/>
        <c:majorUnit val="250"/>
      </c:valAx>
      <c:valAx>
        <c:axId val="71240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2389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Samsung Galaxy S,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60201789736912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Mobile!$P$7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ysDash"/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Mobile!$Q$7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Mobile!$Q$8:$Q$14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402320"/>
        <c:axId val="712393616"/>
      </c:scatterChart>
      <c:valAx>
        <c:axId val="712402320"/>
        <c:scaling>
          <c:orientation val="minMax"/>
          <c:max val="42500"/>
          <c:min val="40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2393616"/>
        <c:crosses val="autoZero"/>
        <c:crossBetween val="midCat"/>
        <c:majorUnit val="250"/>
      </c:valAx>
      <c:valAx>
        <c:axId val="71239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2402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Galaxy S and iPhone evolution of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5562662755390870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Mobile!$P$20</c:f>
              <c:strCache>
                <c:ptCount val="1"/>
                <c:pt idx="0">
                  <c:v>iPhone KB/s/pixel</c:v>
                </c:pt>
              </c:strCache>
            </c:strRef>
          </c:tx>
          <c:spPr>
            <a:ln w="19050" cap="rnd">
              <a:solidFill>
                <a:schemeClr val="bg2">
                  <a:lumMod val="75%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  <a:effectLst/>
            </c:spPr>
          </c:marker>
          <c:xVal>
            <c:numRef>
              <c:f>Mobile!$O$21:$O$30</c:f>
              <c:numCache>
                <c:formatCode>[$-409]mmm\-yy;@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Mobile!$P$21:$P$30</c:f>
              <c:numCache>
                <c:formatCode>General</c:formatCode>
                <c:ptCount val="10"/>
                <c:pt idx="0">
                  <c:v>3.6317866666666667</c:v>
                </c:pt>
                <c:pt idx="1">
                  <c:v>3.6317866666666667</c:v>
                </c:pt>
                <c:pt idx="2">
                  <c:v>10.922666666666668</c:v>
                </c:pt>
                <c:pt idx="3">
                  <c:v>5.461333333333334</c:v>
                </c:pt>
                <c:pt idx="4">
                  <c:v>10.922666666666668</c:v>
                </c:pt>
                <c:pt idx="5">
                  <c:v>12.259154929577464</c:v>
                </c:pt>
                <c:pt idx="6">
                  <c:v>18.460845070422536</c:v>
                </c:pt>
                <c:pt idx="7">
                  <c:v>6.4726913580246919</c:v>
                </c:pt>
                <c:pt idx="8">
                  <c:v>12.945382716049384</c:v>
                </c:pt>
                <c:pt idx="9">
                  <c:v>12.945382716049384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Mobile!$Q$20</c:f>
              <c:strCache>
                <c:ptCount val="1"/>
                <c:pt idx="0">
                  <c:v>iPhone KFLOPS/pixel</c:v>
                </c:pt>
              </c:strCache>
            </c:strRef>
          </c:tx>
          <c:spPr>
            <a:ln w="19050" cap="rnd">
              <a:solidFill>
                <a:schemeClr val="bg2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%"/>
                </a:schemeClr>
              </a:solidFill>
              <a:ln w="9525">
                <a:solidFill>
                  <a:schemeClr val="bg2">
                    <a:lumMod val="50%"/>
                  </a:schemeClr>
                </a:solidFill>
              </a:ln>
              <a:effectLst/>
            </c:spPr>
          </c:marker>
          <c:xVal>
            <c:numRef>
              <c:f>Mobile!$O$21:$O$30</c:f>
              <c:numCache>
                <c:formatCode>[$-409]mmm\-yy;@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Mobile!$Q$21:$Q$30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8.1920000000000002</c:v>
                </c:pt>
                <c:pt idx="3">
                  <c:v>3.4133333333333336</c:v>
                </c:pt>
                <c:pt idx="4">
                  <c:v>27.306666666666668</c:v>
                </c:pt>
                <c:pt idx="5">
                  <c:v>36.777464788732395</c:v>
                </c:pt>
                <c:pt idx="6">
                  <c:v>110.7650704225352</c:v>
                </c:pt>
                <c:pt idx="7">
                  <c:v>58.254222222222225</c:v>
                </c:pt>
                <c:pt idx="8">
                  <c:v>126.41975308641975</c:v>
                </c:pt>
                <c:pt idx="9">
                  <c:v>174.76266666666669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Mobile!$P$7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</c:ser>
        <c:ser>
          <c:idx val="1"/>
          <c:order val="3"/>
          <c:tx>
            <c:strRef>
              <c:f>Mobile!$Q$7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Mobile!$Q$8:$Q$14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403952"/>
        <c:axId val="712390352"/>
      </c:scatterChart>
      <c:valAx>
        <c:axId val="712403952"/>
        <c:scaling>
          <c:orientation val="minMax"/>
          <c:max val="42750"/>
          <c:min val="39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2390352"/>
        <c:crosses val="autoZero"/>
        <c:crossBetween val="midCat"/>
        <c:majorUnit val="250"/>
      </c:valAx>
      <c:valAx>
        <c:axId val="712390352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240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DPI evolution</a:t>
            </a:r>
            <a:r>
              <a:rPr lang="en-US" baseline="0%"/>
              <a:t> of iPhone and Galaxy 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474300087489064E-2"/>
          <c:y val="0.13475022706630335"/>
          <c:w val="0.84662510936132984"/>
          <c:h val="0.54164074177376331"/>
        </c:manualLayout>
      </c:layout>
      <c:scatterChart>
        <c:scatterStyle val="smoothMarker"/>
        <c:varyColors val="0"/>
        <c:ser>
          <c:idx val="2"/>
          <c:order val="0"/>
          <c:tx>
            <c:strRef>
              <c:f>Mobile!$F$39</c:f>
              <c:strCache>
                <c:ptCount val="1"/>
                <c:pt idx="0">
                  <c:v>iPhone DPI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Mobile!$E$40:$E$47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Mobile!$F$40:$F$47</c:f>
              <c:numCache>
                <c:formatCode>General</c:formatCode>
                <c:ptCount val="8"/>
                <c:pt idx="0">
                  <c:v>165</c:v>
                </c:pt>
                <c:pt idx="1">
                  <c:v>326</c:v>
                </c:pt>
                <c:pt idx="2">
                  <c:v>326</c:v>
                </c:pt>
                <c:pt idx="3">
                  <c:v>326</c:v>
                </c:pt>
                <c:pt idx="4">
                  <c:v>326</c:v>
                </c:pt>
                <c:pt idx="5">
                  <c:v>401</c:v>
                </c:pt>
                <c:pt idx="6">
                  <c:v>401</c:v>
                </c:pt>
                <c:pt idx="7">
                  <c:v>401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Mobile!$F$49</c:f>
              <c:strCache>
                <c:ptCount val="1"/>
                <c:pt idx="0">
                  <c:v>Galaxy S DPI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Mobile!$E$50:$E$56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Mobile!$F$50:$F$56</c:f>
              <c:numCache>
                <c:formatCode>General</c:formatCode>
                <c:ptCount val="7"/>
                <c:pt idx="0">
                  <c:v>233</c:v>
                </c:pt>
                <c:pt idx="1">
                  <c:v>217</c:v>
                </c:pt>
                <c:pt idx="2">
                  <c:v>306</c:v>
                </c:pt>
                <c:pt idx="3">
                  <c:v>441</c:v>
                </c:pt>
                <c:pt idx="4">
                  <c:v>432</c:v>
                </c:pt>
                <c:pt idx="5">
                  <c:v>577</c:v>
                </c:pt>
                <c:pt idx="6">
                  <c:v>577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Mobile!$F$35</c:f>
              <c:strCache>
                <c:ptCount val="1"/>
                <c:pt idx="0">
                  <c:v>Printing standard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Mobile!$F$36:$F$37</c:f>
              <c:numCache>
                <c:formatCode>General</c:formatCode>
                <c:ptCount val="2"/>
                <c:pt idx="0">
                  <c:v>300</c:v>
                </c:pt>
                <c:pt idx="1">
                  <c:v>300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Mobile!$G$35</c:f>
              <c:strCache>
                <c:ptCount val="1"/>
                <c:pt idx="0">
                  <c:v>27" 4K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Mobile!$G$36:$G$37</c:f>
              <c:numCache>
                <c:formatCode>General</c:formatCode>
                <c:ptCount val="2"/>
                <c:pt idx="0">
                  <c:v>125</c:v>
                </c:pt>
                <c:pt idx="1">
                  <c:v>125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Mobile!$H$35</c:f>
              <c:strCache>
                <c:ptCount val="1"/>
                <c:pt idx="0">
                  <c:v>27" 1440px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Mobile!$H$36:$H$37</c:f>
              <c:numCache>
                <c:formatCode>General</c:formatCode>
                <c:ptCount val="2"/>
                <c:pt idx="0">
                  <c:v>109</c:v>
                </c:pt>
                <c:pt idx="1">
                  <c:v>109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Mobile!$I$35</c:f>
              <c:strCache>
                <c:ptCount val="1"/>
                <c:pt idx="0">
                  <c:v>24" 1080px</c:v>
                </c:pt>
              </c:strCache>
            </c:strRef>
          </c:tx>
          <c:spPr>
            <a:ln w="19050" cap="rnd">
              <a:solidFill>
                <a:schemeClr val="accent2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%"/>
                </a:schemeClr>
              </a:solidFill>
              <a:ln w="9525">
                <a:solidFill>
                  <a:schemeClr val="accent2">
                    <a:lumMod val="75%"/>
                  </a:schemeClr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Mobile!$I$36:$I$37</c:f>
              <c:numCache>
                <c:formatCode>General</c:formatCode>
                <c:ptCount val="2"/>
                <c:pt idx="0">
                  <c:v>92</c:v>
                </c:pt>
                <c:pt idx="1">
                  <c:v>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919728"/>
        <c:axId val="715913744"/>
      </c:scatterChart>
      <c:valAx>
        <c:axId val="715919728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913744"/>
        <c:crosses val="autoZero"/>
        <c:crossBetween val="midCat"/>
        <c:majorUnit val="250"/>
      </c:valAx>
      <c:valAx>
        <c:axId val="715913744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91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</a:t>
            </a:r>
            <a:r>
              <a:rPr lang="en-US" baseline="0%"/>
              <a:t> of iPhone KFLOPs per pixels at various DPIs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0442947589219302E-2"/>
          <c:y val="0.13152482269503546"/>
          <c:w val="0.88125368295210094"/>
          <c:h val="0.705094376500809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DPI!$L$24</c:f>
              <c:strCache>
                <c:ptCount val="1"/>
                <c:pt idx="0">
                  <c:v>native DPI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DPI!$L$25:$L$32</c:f>
              <c:numCache>
                <c:formatCode>0.00</c:formatCode>
                <c:ptCount val="8"/>
                <c:pt idx="0">
                  <c:v>8.1920000000000002</c:v>
                </c:pt>
                <c:pt idx="1">
                  <c:v>3.4133333333333336</c:v>
                </c:pt>
                <c:pt idx="2">
                  <c:v>27.306666666666668</c:v>
                </c:pt>
                <c:pt idx="3">
                  <c:v>36.777464788732395</c:v>
                </c:pt>
                <c:pt idx="4">
                  <c:v>110.7650704225352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DPI!$M$24</c:f>
              <c:strCache>
                <c:ptCount val="1"/>
                <c:pt idx="0">
                  <c:v>200 DPI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DPI!$M$25:$M$32</c:f>
              <c:numCache>
                <c:formatCode>0.00</c:formatCode>
                <c:ptCount val="8"/>
                <c:pt idx="0">
                  <c:v>6.7584000000000009</c:v>
                </c:pt>
                <c:pt idx="1">
                  <c:v>5.5637333333333334</c:v>
                </c:pt>
                <c:pt idx="2">
                  <c:v>44.509866666666667</c:v>
                </c:pt>
                <c:pt idx="3">
                  <c:v>59.947267605633805</c:v>
                </c:pt>
                <c:pt idx="4">
                  <c:v>180.5470647887324</c:v>
                </c:pt>
                <c:pt idx="5">
                  <c:v>116.79971555555557</c:v>
                </c:pt>
                <c:pt idx="6">
                  <c:v>253.47160493827161</c:v>
                </c:pt>
                <c:pt idx="7">
                  <c:v>350.3991466666667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DPI!$N$24</c:f>
              <c:strCache>
                <c:ptCount val="1"/>
                <c:pt idx="0">
                  <c:v>250 DPI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DPI!$N$25:$N$32</c:f>
              <c:numCache>
                <c:formatCode>0.00</c:formatCode>
                <c:ptCount val="8"/>
                <c:pt idx="0">
                  <c:v>5.40672</c:v>
                </c:pt>
                <c:pt idx="1">
                  <c:v>4.4509866666666671</c:v>
                </c:pt>
                <c:pt idx="2">
                  <c:v>35.607893333333337</c:v>
                </c:pt>
                <c:pt idx="3">
                  <c:v>47.957814084507042</c:v>
                </c:pt>
                <c:pt idx="4">
                  <c:v>144.43765183098591</c:v>
                </c:pt>
                <c:pt idx="5">
                  <c:v>93.439772444444458</c:v>
                </c:pt>
                <c:pt idx="6">
                  <c:v>202.77728395061729</c:v>
                </c:pt>
                <c:pt idx="7">
                  <c:v>280.31931733333334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DPI!$O$24</c:f>
              <c:strCache>
                <c:ptCount val="1"/>
                <c:pt idx="0">
                  <c:v>300 DPI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DPI!$O$25:$O$32</c:f>
              <c:numCache>
                <c:formatCode>0.00</c:formatCode>
                <c:ptCount val="8"/>
                <c:pt idx="0">
                  <c:v>4.5056000000000003</c:v>
                </c:pt>
                <c:pt idx="1">
                  <c:v>3.7091555555555558</c:v>
                </c:pt>
                <c:pt idx="2">
                  <c:v>29.673244444444446</c:v>
                </c:pt>
                <c:pt idx="3">
                  <c:v>39.964845070422534</c:v>
                </c:pt>
                <c:pt idx="4">
                  <c:v>120.36470985915493</c:v>
                </c:pt>
                <c:pt idx="5">
                  <c:v>77.866477037037029</c:v>
                </c:pt>
                <c:pt idx="6">
                  <c:v>168.98106995884774</c:v>
                </c:pt>
                <c:pt idx="7">
                  <c:v>233.59943111111113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DPI!$P$24</c:f>
              <c:strCache>
                <c:ptCount val="1"/>
                <c:pt idx="0">
                  <c:v>350 DPI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DPI!$P$25:$P$32</c:f>
              <c:numCache>
                <c:formatCode>0.00</c:formatCode>
                <c:ptCount val="8"/>
                <c:pt idx="0">
                  <c:v>3.8619428571428571</c:v>
                </c:pt>
                <c:pt idx="1">
                  <c:v>3.1792761904761906</c:v>
                </c:pt>
                <c:pt idx="2">
                  <c:v>25.434209523809525</c:v>
                </c:pt>
                <c:pt idx="3">
                  <c:v>34.255581488933601</c:v>
                </c:pt>
                <c:pt idx="4">
                  <c:v>103.16975130784706</c:v>
                </c:pt>
                <c:pt idx="5">
                  <c:v>66.742694603174613</c:v>
                </c:pt>
                <c:pt idx="6">
                  <c:v>144.84091710758375</c:v>
                </c:pt>
                <c:pt idx="7">
                  <c:v>200.22808380952384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920816"/>
        <c:axId val="715912656"/>
      </c:scatterChart>
      <c:valAx>
        <c:axId val="715920816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912656"/>
        <c:crosses val="autoZero"/>
        <c:crossBetween val="midCat"/>
        <c:majorUnit val="250"/>
      </c:valAx>
      <c:valAx>
        <c:axId val="715912656"/>
        <c:scaling>
          <c:orientation val="minMax"/>
          <c:max val="3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92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KB/s per pixels at various resolutions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0559420208158549E-2"/>
          <c:y val="0.13152482269503546"/>
          <c:w val="0.88102486064796792"/>
          <c:h val="0.7015482772100295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DPI!$L$35</c:f>
              <c:strCache>
                <c:ptCount val="1"/>
                <c:pt idx="0">
                  <c:v>native resolution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DPI!$L$36:$L$43</c:f>
              <c:numCache>
                <c:formatCode>0.00</c:formatCode>
                <c:ptCount val="8"/>
                <c:pt idx="0">
                  <c:v>10.922666666666668</c:v>
                </c:pt>
                <c:pt idx="1">
                  <c:v>5.461333333333334</c:v>
                </c:pt>
                <c:pt idx="2">
                  <c:v>10.922666666666668</c:v>
                </c:pt>
                <c:pt idx="3">
                  <c:v>12.259154929577464</c:v>
                </c:pt>
                <c:pt idx="4">
                  <c:v>18.460845070422536</c:v>
                </c:pt>
                <c:pt idx="5">
                  <c:v>6.4726913580246919</c:v>
                </c:pt>
                <c:pt idx="6">
                  <c:v>12.945382716049384</c:v>
                </c:pt>
                <c:pt idx="7">
                  <c:v>12.945382716049384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DPI!$M$35</c:f>
              <c:strCache>
                <c:ptCount val="1"/>
                <c:pt idx="0">
                  <c:v>480p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DPI!$M$36:$M$43</c:f>
              <c:numCache>
                <c:formatCode>0.00</c:formatCode>
                <c:ptCount val="8"/>
                <c:pt idx="0">
                  <c:v>3.6408888888888895</c:v>
                </c:pt>
                <c:pt idx="1">
                  <c:v>7.281777777777779</c:v>
                </c:pt>
                <c:pt idx="2">
                  <c:v>14.563555555555558</c:v>
                </c:pt>
                <c:pt idx="3">
                  <c:v>19.342222222222222</c:v>
                </c:pt>
                <c:pt idx="4">
                  <c:v>29.127111111111113</c:v>
                </c:pt>
                <c:pt idx="5">
                  <c:v>29.127111111111116</c:v>
                </c:pt>
                <c:pt idx="6">
                  <c:v>58.254222222222232</c:v>
                </c:pt>
                <c:pt idx="7">
                  <c:v>58.254222222222232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DPI!$N$35</c:f>
              <c:strCache>
                <c:ptCount val="1"/>
                <c:pt idx="0">
                  <c:v>720p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DPI!$N$36:$N$43</c:f>
              <c:numCache>
                <c:formatCode>0.00</c:formatCode>
                <c:ptCount val="8"/>
                <c:pt idx="0">
                  <c:v>1.8204444444444448</c:v>
                </c:pt>
                <c:pt idx="1">
                  <c:v>3.6408888888888895</c:v>
                </c:pt>
                <c:pt idx="2">
                  <c:v>7.281777777777779</c:v>
                </c:pt>
                <c:pt idx="3">
                  <c:v>9.6711111111111112</c:v>
                </c:pt>
                <c:pt idx="4">
                  <c:v>14.563555555555556</c:v>
                </c:pt>
                <c:pt idx="5">
                  <c:v>14.563555555555558</c:v>
                </c:pt>
                <c:pt idx="6">
                  <c:v>29.127111111111116</c:v>
                </c:pt>
                <c:pt idx="7">
                  <c:v>29.127111111111116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DPI!$O$35</c:f>
              <c:strCache>
                <c:ptCount val="1"/>
                <c:pt idx="0">
                  <c:v>1080p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DPI!$O$36:$O$43</c:f>
              <c:numCache>
                <c:formatCode>0.00</c:formatCode>
                <c:ptCount val="8"/>
                <c:pt idx="0">
                  <c:v>0.80908641975308648</c:v>
                </c:pt>
                <c:pt idx="1">
                  <c:v>1.618172839506173</c:v>
                </c:pt>
                <c:pt idx="2">
                  <c:v>3.2363456790123459</c:v>
                </c:pt>
                <c:pt idx="3">
                  <c:v>4.2982716049382717</c:v>
                </c:pt>
                <c:pt idx="4">
                  <c:v>6.4726913580246919</c:v>
                </c:pt>
                <c:pt idx="5">
                  <c:v>6.4726913580246919</c:v>
                </c:pt>
                <c:pt idx="6">
                  <c:v>12.945382716049384</c:v>
                </c:pt>
                <c:pt idx="7">
                  <c:v>12.945382716049384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DPI!$P$35</c:f>
              <c:strCache>
                <c:ptCount val="1"/>
                <c:pt idx="0">
                  <c:v>1440p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DPI!$P$36:$P$43</c:f>
              <c:numCache>
                <c:formatCode>0.00</c:formatCode>
                <c:ptCount val="8"/>
                <c:pt idx="0">
                  <c:v>0.45511111111111119</c:v>
                </c:pt>
                <c:pt idx="1">
                  <c:v>0.91022222222222238</c:v>
                </c:pt>
                <c:pt idx="2">
                  <c:v>1.8204444444444448</c:v>
                </c:pt>
                <c:pt idx="3">
                  <c:v>2.4177777777777778</c:v>
                </c:pt>
                <c:pt idx="4">
                  <c:v>3.6408888888888891</c:v>
                </c:pt>
                <c:pt idx="5">
                  <c:v>3.6408888888888895</c:v>
                </c:pt>
                <c:pt idx="6">
                  <c:v>7.281777777777779</c:v>
                </c:pt>
                <c:pt idx="7">
                  <c:v>7.281777777777779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918096"/>
        <c:axId val="715925168"/>
      </c:scatterChart>
      <c:valAx>
        <c:axId val="715918096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925168"/>
        <c:crosses val="autoZero"/>
        <c:crossBetween val="midCat"/>
        <c:majorUnit val="250"/>
      </c:valAx>
      <c:valAx>
        <c:axId val="71592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91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KFLOPS/s per pixels at various resolutions</a:t>
            </a:r>
            <a:endParaRPr lang="en-US" sz="1400" baseline="0%">
              <a:effectLst/>
            </a:endParaRPr>
          </a:p>
        </c:rich>
      </c:tx>
      <c:layout/>
      <c:overlay val="0"/>
      <c:spPr>
        <a:noFill/>
        <a:ln w="9525">
          <a:solidFill>
            <a:schemeClr val="accent6">
              <a:lumMod val="20%"/>
              <a:lumOff val="80%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2877143424821355E-2"/>
          <c:y val="0.13152482269503546"/>
          <c:w val="0.88339972372271369"/>
          <c:h val="0.705094376500809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DPI!$L$46</c:f>
              <c:strCache>
                <c:ptCount val="1"/>
                <c:pt idx="0">
                  <c:v>native resolution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DPI!$L$47:$L$54</c:f>
              <c:numCache>
                <c:formatCode>0.00</c:formatCode>
                <c:ptCount val="8"/>
                <c:pt idx="0">
                  <c:v>8.1920000000000002</c:v>
                </c:pt>
                <c:pt idx="1">
                  <c:v>3.4133333333333336</c:v>
                </c:pt>
                <c:pt idx="2">
                  <c:v>27.306666666666668</c:v>
                </c:pt>
                <c:pt idx="3">
                  <c:v>36.777464788732395</c:v>
                </c:pt>
                <c:pt idx="4">
                  <c:v>110.7650704225352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DPI!$M$46</c:f>
              <c:strCache>
                <c:ptCount val="1"/>
                <c:pt idx="0">
                  <c:v>480p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DPI!$M$47:$M$54</c:f>
              <c:numCache>
                <c:formatCode>0.00</c:formatCode>
                <c:ptCount val="8"/>
                <c:pt idx="0">
                  <c:v>2.7306666666666666</c:v>
                </c:pt>
                <c:pt idx="1">
                  <c:v>4.5511111111111111</c:v>
                </c:pt>
                <c:pt idx="2">
                  <c:v>36.408888888888889</c:v>
                </c:pt>
                <c:pt idx="3">
                  <c:v>58.026666666666671</c:v>
                </c:pt>
                <c:pt idx="4">
                  <c:v>174.76266666666666</c:v>
                </c:pt>
                <c:pt idx="5">
                  <c:v>262.14400000000001</c:v>
                </c:pt>
                <c:pt idx="6">
                  <c:v>568.8888888888888</c:v>
                </c:pt>
                <c:pt idx="7">
                  <c:v>786.43200000000013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DPI!$N$46</c:f>
              <c:strCache>
                <c:ptCount val="1"/>
                <c:pt idx="0">
                  <c:v>720p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DPI!$N$47:$N$54</c:f>
              <c:numCache>
                <c:formatCode>0.00</c:formatCode>
                <c:ptCount val="8"/>
                <c:pt idx="0">
                  <c:v>1.3653333333333333</c:v>
                </c:pt>
                <c:pt idx="1">
                  <c:v>2.2755555555555556</c:v>
                </c:pt>
                <c:pt idx="2">
                  <c:v>18.204444444444444</c:v>
                </c:pt>
                <c:pt idx="3">
                  <c:v>29.013333333333335</c:v>
                </c:pt>
                <c:pt idx="4">
                  <c:v>87.38133333333333</c:v>
                </c:pt>
                <c:pt idx="5">
                  <c:v>131.072</c:v>
                </c:pt>
                <c:pt idx="6">
                  <c:v>284.4444444444444</c:v>
                </c:pt>
                <c:pt idx="7">
                  <c:v>393.21600000000007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DPI!$O$46</c:f>
              <c:strCache>
                <c:ptCount val="1"/>
                <c:pt idx="0">
                  <c:v>1080p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DPI!$O$47:$O$54</c:f>
              <c:numCache>
                <c:formatCode>0.00</c:formatCode>
                <c:ptCount val="8"/>
                <c:pt idx="0">
                  <c:v>0.60681481481481481</c:v>
                </c:pt>
                <c:pt idx="1">
                  <c:v>1.011358024691358</c:v>
                </c:pt>
                <c:pt idx="2">
                  <c:v>8.0908641975308644</c:v>
                </c:pt>
                <c:pt idx="3">
                  <c:v>12.894814814814815</c:v>
                </c:pt>
                <c:pt idx="4">
                  <c:v>38.836148148148148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DPI!$P$46</c:f>
              <c:strCache>
                <c:ptCount val="1"/>
                <c:pt idx="0">
                  <c:v>1440p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DPI!$P$47:$P$54</c:f>
              <c:numCache>
                <c:formatCode>0.00</c:formatCode>
                <c:ptCount val="8"/>
                <c:pt idx="0">
                  <c:v>0.34133333333333332</c:v>
                </c:pt>
                <c:pt idx="1">
                  <c:v>0.56888888888888889</c:v>
                </c:pt>
                <c:pt idx="2">
                  <c:v>4.5511111111111111</c:v>
                </c:pt>
                <c:pt idx="3">
                  <c:v>7.2533333333333339</c:v>
                </c:pt>
                <c:pt idx="4">
                  <c:v>21.845333333333333</c:v>
                </c:pt>
                <c:pt idx="5">
                  <c:v>32.768000000000001</c:v>
                </c:pt>
                <c:pt idx="6">
                  <c:v>71.1111111111111</c:v>
                </c:pt>
                <c:pt idx="7">
                  <c:v>98.304000000000016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922992"/>
        <c:axId val="715911024"/>
      </c:scatterChart>
      <c:valAx>
        <c:axId val="715922992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911024"/>
        <c:crosses val="autoZero"/>
        <c:crossBetween val="midCat"/>
        <c:majorUnit val="250"/>
      </c:valAx>
      <c:valAx>
        <c:axId val="71591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92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KB/s per pixels at various DPIs</a:t>
            </a:r>
            <a:endParaRPr lang="en-US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2988779200022271E-2"/>
          <c:y val="0.1308289241622575"/>
          <c:w val="0.88319270474058675"/>
          <c:h val="0.659408324721826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DPI!$L$14</c:f>
              <c:strCache>
                <c:ptCount val="1"/>
                <c:pt idx="0">
                  <c:v>native DPI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DPI!$L$15:$L$22</c:f>
              <c:numCache>
                <c:formatCode>0.00</c:formatCode>
                <c:ptCount val="8"/>
                <c:pt idx="0">
                  <c:v>61.624301193755741</c:v>
                </c:pt>
                <c:pt idx="1">
                  <c:v>31.572915804132638</c:v>
                </c:pt>
                <c:pt idx="2">
                  <c:v>63.145831608265276</c:v>
                </c:pt>
                <c:pt idx="3">
                  <c:v>83.865557604727314</c:v>
                </c:pt>
                <c:pt idx="4">
                  <c:v>126.29166321653055</c:v>
                </c:pt>
                <c:pt idx="5">
                  <c:v>83.468217237455008</c:v>
                </c:pt>
                <c:pt idx="6">
                  <c:v>166.93643447491002</c:v>
                </c:pt>
                <c:pt idx="7">
                  <c:v>166.93643447491002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DPI!$M$14</c:f>
              <c:strCache>
                <c:ptCount val="1"/>
                <c:pt idx="0">
                  <c:v>200 DPI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DPI!$M$15:$M$22</c:f>
              <c:numCache>
                <c:formatCode>0.00</c:formatCode>
                <c:ptCount val="8"/>
                <c:pt idx="0">
                  <c:v>41.943040000000003</c:v>
                </c:pt>
                <c:pt idx="1">
                  <c:v>83.886080000000007</c:v>
                </c:pt>
                <c:pt idx="2">
                  <c:v>167.77216000000001</c:v>
                </c:pt>
                <c:pt idx="3">
                  <c:v>222.82240000000002</c:v>
                </c:pt>
                <c:pt idx="4">
                  <c:v>335.54432000000003</c:v>
                </c:pt>
                <c:pt idx="5">
                  <c:v>335.54432000000003</c:v>
                </c:pt>
                <c:pt idx="6">
                  <c:v>671.08864000000005</c:v>
                </c:pt>
                <c:pt idx="7">
                  <c:v>671.08864000000005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DPI!$N$14</c:f>
              <c:strCache>
                <c:ptCount val="1"/>
                <c:pt idx="0">
                  <c:v>250 DPI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DPI!$N$15:$N$22</c:f>
              <c:numCache>
                <c:formatCode>0.00</c:formatCode>
                <c:ptCount val="8"/>
                <c:pt idx="0">
                  <c:v>26.843545600000002</c:v>
                </c:pt>
                <c:pt idx="1">
                  <c:v>53.687091200000005</c:v>
                </c:pt>
                <c:pt idx="2">
                  <c:v>107.37418240000001</c:v>
                </c:pt>
                <c:pt idx="3">
                  <c:v>142.606336</c:v>
                </c:pt>
                <c:pt idx="4">
                  <c:v>214.74836480000002</c:v>
                </c:pt>
                <c:pt idx="5">
                  <c:v>214.74836480000002</c:v>
                </c:pt>
                <c:pt idx="6">
                  <c:v>429.49672960000004</c:v>
                </c:pt>
                <c:pt idx="7">
                  <c:v>429.49672960000004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DPI!$O$14</c:f>
              <c:strCache>
                <c:ptCount val="1"/>
                <c:pt idx="0">
                  <c:v>300 DPI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DPI!$O$15:$O$22</c:f>
              <c:numCache>
                <c:formatCode>0.00</c:formatCode>
                <c:ptCount val="8"/>
                <c:pt idx="0">
                  <c:v>18.641351111111113</c:v>
                </c:pt>
                <c:pt idx="1">
                  <c:v>37.282702222222227</c:v>
                </c:pt>
                <c:pt idx="2">
                  <c:v>74.565404444444454</c:v>
                </c:pt>
                <c:pt idx="3">
                  <c:v>99.032177777777775</c:v>
                </c:pt>
                <c:pt idx="4">
                  <c:v>149.13080888888891</c:v>
                </c:pt>
                <c:pt idx="5">
                  <c:v>149.13080888888891</c:v>
                </c:pt>
                <c:pt idx="6">
                  <c:v>298.26161777777781</c:v>
                </c:pt>
                <c:pt idx="7">
                  <c:v>298.26161777777781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DPI!$P$14</c:f>
              <c:strCache>
                <c:ptCount val="1"/>
                <c:pt idx="0">
                  <c:v>350 DPI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DPI!$P$15:$P$22</c:f>
              <c:numCache>
                <c:formatCode>0.00</c:formatCode>
                <c:ptCount val="8"/>
                <c:pt idx="0">
                  <c:v>13.695686530612246</c:v>
                </c:pt>
                <c:pt idx="1">
                  <c:v>27.391373061224492</c:v>
                </c:pt>
                <c:pt idx="2">
                  <c:v>54.782746122448984</c:v>
                </c:pt>
                <c:pt idx="3">
                  <c:v>72.758334693877543</c:v>
                </c:pt>
                <c:pt idx="4">
                  <c:v>109.56549224489797</c:v>
                </c:pt>
                <c:pt idx="5">
                  <c:v>109.56549224489797</c:v>
                </c:pt>
                <c:pt idx="6">
                  <c:v>219.13098448979594</c:v>
                </c:pt>
                <c:pt idx="7">
                  <c:v>219.13098448979594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914288"/>
        <c:axId val="715921360"/>
      </c:scatterChart>
      <c:valAx>
        <c:axId val="715914288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921360"/>
        <c:crosses val="autoZero"/>
        <c:crossBetween val="midCat"/>
        <c:majorUnit val="250"/>
      </c:valAx>
      <c:valAx>
        <c:axId val="715921360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914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Relative </a:t>
            </a:r>
            <a:r>
              <a:rPr lang="en-US" sz="1400" b="0" i="0" u="none" strike="noStrike" baseline="0%">
                <a:effectLst/>
              </a:rPr>
              <a:t>evolution of mid range and high-end GeForce performance over 10 years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6137966217150814E-2"/>
          <c:y val="6.2148148148148147E-2"/>
          <c:w val="0.91666763633703974"/>
          <c:h val="0.83525890930300384"/>
        </c:manualLayout>
      </c:layout>
      <c:scatterChart>
        <c:scatterStyle val="smoothMarker"/>
        <c:varyColors val="0"/>
        <c:ser>
          <c:idx val="5"/>
          <c:order val="0"/>
          <c:tx>
            <c:strRef>
              <c:f>[1]range!$M$18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[1]range!$M$19:$M$30</c:f>
              <c:numCache>
                <c:formatCode>General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[1]range!$N$18</c:f>
              <c:strCache>
                <c:ptCount val="1"/>
                <c:pt idx="0">
                  <c:v>GeForce *80 Memory (MB)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[1]range!$N$19:$N$30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[1]range!$O$18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[1]range!$O$19:$O$30</c:f>
              <c:numCache>
                <c:formatCode>General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</c:ser>
        <c:ser>
          <c:idx val="8"/>
          <c:order val="3"/>
          <c:tx>
            <c:strRef>
              <c:f>[1]range!$P$18</c:f>
              <c:strCache>
                <c:ptCount val="1"/>
                <c:pt idx="0">
                  <c:v>GeForce *80 Pixel (GP/s)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[1]range!$P$19:$P$30</c:f>
              <c:numCache>
                <c:formatCode>General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[1]range!$Q$18</c:f>
              <c:strCache>
                <c:ptCount val="1"/>
                <c:pt idx="0">
                  <c:v>GeForce *80 Texture (GT/s)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[1]range!$Q$19:$Q$30</c:f>
              <c:numCache>
                <c:formatCode>General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[1]range!$M$7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28575" cap="rnd">
              <a:solidFill>
                <a:srgbClr val="FF000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[1]range!$M$8:$M$15</c:f>
              <c:numCache>
                <c:formatCode>General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[1]range!$N$7</c:f>
              <c:strCache>
                <c:ptCount val="1"/>
                <c:pt idx="0">
                  <c:v>GeForce *50 Memory (MB)</c:v>
                </c:pt>
              </c:strCache>
            </c:strRef>
          </c:tx>
          <c:spPr>
            <a:ln w="28575" cap="rnd">
              <a:solidFill>
                <a:srgbClr val="7030A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[1]range!$N$8:$N$15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</c:ser>
        <c:ser>
          <c:idx val="2"/>
          <c:order val="7"/>
          <c:tx>
            <c:strRef>
              <c:f>[1]range!$O$7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28575" cap="rnd">
              <a:solidFill>
                <a:srgbClr val="00B05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[1]range!$O$8:$O$15</c:f>
              <c:numCache>
                <c:formatCode>General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</c:ser>
        <c:ser>
          <c:idx val="3"/>
          <c:order val="8"/>
          <c:tx>
            <c:strRef>
              <c:f>[1]range!$P$7</c:f>
              <c:strCache>
                <c:ptCount val="1"/>
                <c:pt idx="0">
                  <c:v>GeForce *50 Pixel (GP/s)</c:v>
                </c:pt>
              </c:strCache>
            </c:strRef>
          </c:tx>
          <c:spPr>
            <a:ln w="28575" cap="rnd">
              <a:solidFill>
                <a:srgbClr val="FFC00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[1]range!$P$8:$P$15</c:f>
              <c:numCache>
                <c:formatCode>General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</c:ser>
        <c:ser>
          <c:idx val="4"/>
          <c:order val="9"/>
          <c:tx>
            <c:strRef>
              <c:f>[1]range!$Q$7</c:f>
              <c:strCache>
                <c:ptCount val="1"/>
                <c:pt idx="0">
                  <c:v>GeForce *50 Texture (GT/s)</c:v>
                </c:pt>
              </c:strCache>
            </c:strRef>
          </c:tx>
          <c:spPr>
            <a:ln w="28575" cap="rnd">
              <a:solidFill>
                <a:srgbClr val="0070C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[1]range!$Q$8:$Q$15</c:f>
              <c:numCache>
                <c:formatCode>General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919184"/>
        <c:axId val="715917552"/>
      </c:scatterChart>
      <c:valAx>
        <c:axId val="715919184"/>
        <c:scaling>
          <c:orientation val="minMax"/>
          <c:max val="425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917552"/>
        <c:crosses val="autoZero"/>
        <c:crossBetween val="midCat"/>
      </c:valAx>
      <c:valAx>
        <c:axId val="715917552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91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Absolute evolution of mid range and high-end GeForce performance over 10 years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[1]range!$E$7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[1]range!$E$8:$E$15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[1]range!$F$7</c:f>
              <c:strCache>
                <c:ptCount val="1"/>
                <c:pt idx="0">
                  <c:v>GeForce *50 Memory (MB)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[1]range!$F$8:$F$15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[1]range!$G$7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[1]range!$G$8:$G$15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ser>
          <c:idx val="8"/>
          <c:order val="3"/>
          <c:tx>
            <c:strRef>
              <c:f>[1]range!$H$7</c:f>
              <c:strCache>
                <c:ptCount val="1"/>
                <c:pt idx="0">
                  <c:v>GeForce *50 Pixel (GP/s)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[1]range!$H$8:$H$15</c:f>
              <c:numCache>
                <c:formatCode>General</c:formatCode>
                <c:ptCount val="8"/>
                <c:pt idx="0">
                  <c:v>1.8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12.53</c:v>
                </c:pt>
                <c:pt idx="4">
                  <c:v>21.6</c:v>
                </c:pt>
                <c:pt idx="5">
                  <c:v>16.899999999999999</c:v>
                </c:pt>
                <c:pt idx="6">
                  <c:v>16.3</c:v>
                </c:pt>
                <c:pt idx="7">
                  <c:v>32.700000000000003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[1]range!$I$7</c:f>
              <c:strCache>
                <c:ptCount val="1"/>
                <c:pt idx="0">
                  <c:v>GeForce *50 Texture (GT/s)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[1]range!$I$8:$I$15</c:f>
              <c:numCache>
                <c:formatCode>General</c:formatCode>
                <c:ptCount val="8"/>
                <c:pt idx="0">
                  <c:v>3.6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25.06</c:v>
                </c:pt>
                <c:pt idx="4">
                  <c:v>28.8</c:v>
                </c:pt>
                <c:pt idx="5">
                  <c:v>33.799999999999997</c:v>
                </c:pt>
                <c:pt idx="6">
                  <c:v>32.6</c:v>
                </c:pt>
                <c:pt idx="7">
                  <c:v>49.2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[1]range!$E$18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28575" cap="rnd">
              <a:solidFill>
                <a:srgbClr val="FF0000">
                  <a:alpha val="50.196%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[1]range!$E$19:$E$30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[1]range!$F$18</c:f>
              <c:strCache>
                <c:ptCount val="1"/>
                <c:pt idx="0">
                  <c:v>GeForce *80 Memory (MB)</c:v>
                </c:pt>
              </c:strCache>
            </c:strRef>
          </c:tx>
          <c:spPr>
            <a:ln w="28575" cap="rnd">
              <a:solidFill>
                <a:srgbClr val="7030A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[1]range!$F$19:$F$30</c:f>
              <c:numCache>
                <c:formatCode>General</c:formatCode>
                <c:ptCount val="12"/>
                <c:pt idx="0">
                  <c:v>768</c:v>
                </c:pt>
                <c:pt idx="1">
                  <c:v>768</c:v>
                </c:pt>
                <c:pt idx="2">
                  <c:v>1024</c:v>
                </c:pt>
                <c:pt idx="3">
                  <c:v>1024</c:v>
                </c:pt>
                <c:pt idx="4">
                  <c:v>1536</c:v>
                </c:pt>
                <c:pt idx="5">
                  <c:v>1536</c:v>
                </c:pt>
                <c:pt idx="6">
                  <c:v>2048</c:v>
                </c:pt>
                <c:pt idx="7">
                  <c:v>3072</c:v>
                </c:pt>
                <c:pt idx="8">
                  <c:v>3072</c:v>
                </c:pt>
                <c:pt idx="9">
                  <c:v>4096</c:v>
                </c:pt>
                <c:pt idx="10">
                  <c:v>6144</c:v>
                </c:pt>
                <c:pt idx="11">
                  <c:v>8192</c:v>
                </c:pt>
              </c:numCache>
            </c:numRef>
          </c:yVal>
          <c:smooth val="1"/>
        </c:ser>
        <c:ser>
          <c:idx val="2"/>
          <c:order val="7"/>
          <c:tx>
            <c:strRef>
              <c:f>[1]range!$G$18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28575" cap="rnd">
              <a:solidFill>
                <a:srgbClr val="00B05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[1]range!$G$19:$G$30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</c:ser>
        <c:ser>
          <c:idx val="3"/>
          <c:order val="8"/>
          <c:tx>
            <c:strRef>
              <c:f>[1]range!$H$18</c:f>
              <c:strCache>
                <c:ptCount val="1"/>
                <c:pt idx="0">
                  <c:v>GeForce *80 Pixel (GP/s)</c:v>
                </c:pt>
              </c:strCache>
            </c:strRef>
          </c:tx>
          <c:spPr>
            <a:ln w="28575" cap="rnd">
              <a:solidFill>
                <a:srgbClr val="FFC000">
                  <a:alpha val="50.196%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[1]range!$H$19:$H$30</c:f>
              <c:numCache>
                <c:formatCode>General</c:formatCode>
                <c:ptCount val="12"/>
                <c:pt idx="0">
                  <c:v>13.8</c:v>
                </c:pt>
                <c:pt idx="1">
                  <c:v>14.7</c:v>
                </c:pt>
                <c:pt idx="2">
                  <c:v>19.263999999999999</c:v>
                </c:pt>
                <c:pt idx="3">
                  <c:v>20.736000000000001</c:v>
                </c:pt>
                <c:pt idx="4">
                  <c:v>33.6</c:v>
                </c:pt>
                <c:pt idx="5">
                  <c:v>37.06</c:v>
                </c:pt>
                <c:pt idx="6">
                  <c:v>32.200000000000003</c:v>
                </c:pt>
                <c:pt idx="7">
                  <c:v>41.4</c:v>
                </c:pt>
                <c:pt idx="8">
                  <c:v>42</c:v>
                </c:pt>
                <c:pt idx="9">
                  <c:v>72.099999999999994</c:v>
                </c:pt>
                <c:pt idx="10">
                  <c:v>96</c:v>
                </c:pt>
                <c:pt idx="11">
                  <c:v>102.8</c:v>
                </c:pt>
              </c:numCache>
            </c:numRef>
          </c:yVal>
          <c:smooth val="1"/>
        </c:ser>
        <c:ser>
          <c:idx val="4"/>
          <c:order val="9"/>
          <c:tx>
            <c:strRef>
              <c:f>[1]range!$I$18</c:f>
              <c:strCache>
                <c:ptCount val="1"/>
                <c:pt idx="0">
                  <c:v>GeForce *80 Texture (GT/s)</c:v>
                </c:pt>
              </c:strCache>
            </c:strRef>
          </c:tx>
          <c:spPr>
            <a:ln w="28575" cap="rnd">
              <a:solidFill>
                <a:srgbClr val="0070C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[1]range!$I$19:$I$30</c:f>
              <c:numCache>
                <c:formatCode>General</c:formatCode>
                <c:ptCount val="12"/>
                <c:pt idx="0">
                  <c:v>36.799999999999997</c:v>
                </c:pt>
                <c:pt idx="1">
                  <c:v>39.200000000000003</c:v>
                </c:pt>
                <c:pt idx="2">
                  <c:v>48.16</c:v>
                </c:pt>
                <c:pt idx="3">
                  <c:v>51.84</c:v>
                </c:pt>
                <c:pt idx="4">
                  <c:v>42</c:v>
                </c:pt>
                <c:pt idx="5">
                  <c:v>49.41</c:v>
                </c:pt>
                <c:pt idx="6">
                  <c:v>128.80000000000001</c:v>
                </c:pt>
                <c:pt idx="7">
                  <c:v>166</c:v>
                </c:pt>
                <c:pt idx="8">
                  <c:v>210</c:v>
                </c:pt>
                <c:pt idx="9">
                  <c:v>144</c:v>
                </c:pt>
                <c:pt idx="10">
                  <c:v>176</c:v>
                </c:pt>
                <c:pt idx="11">
                  <c:v>257.10000000000002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924080"/>
        <c:axId val="715911568"/>
      </c:scatterChart>
      <c:valAx>
        <c:axId val="715924080"/>
        <c:scaling>
          <c:orientation val="minMax"/>
          <c:max val="42750"/>
          <c:min val="38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911568"/>
        <c:crosses val="autoZero"/>
        <c:crossBetween val="midCat"/>
      </c:valAx>
      <c:valAx>
        <c:axId val="715911568"/>
        <c:scaling>
          <c:logBase val="2"/>
          <c:orientation val="minMax"/>
          <c:max val="819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92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%">
                <a:effectLst/>
              </a:rPr>
              <a:t>Absolute evolution of mid range and high-end GeForce performance over 10 years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Range!$E$18</c:f>
              <c:strCache>
                <c:ptCount val="1"/>
                <c:pt idx="0">
                  <c:v>GF *80 GB/s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Range!$E$19:$E$30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Range!$F$18</c:f>
              <c:strCache>
                <c:ptCount val="1"/>
                <c:pt idx="0">
                  <c:v>GF *80 MB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Range!$F$19:$F$30</c:f>
              <c:numCache>
                <c:formatCode>General</c:formatCode>
                <c:ptCount val="12"/>
                <c:pt idx="0">
                  <c:v>768</c:v>
                </c:pt>
                <c:pt idx="1">
                  <c:v>768</c:v>
                </c:pt>
                <c:pt idx="2">
                  <c:v>1024</c:v>
                </c:pt>
                <c:pt idx="3">
                  <c:v>1024</c:v>
                </c:pt>
                <c:pt idx="4">
                  <c:v>1536</c:v>
                </c:pt>
                <c:pt idx="5">
                  <c:v>1536</c:v>
                </c:pt>
                <c:pt idx="6">
                  <c:v>2048</c:v>
                </c:pt>
                <c:pt idx="7">
                  <c:v>3072</c:v>
                </c:pt>
                <c:pt idx="8">
                  <c:v>3072</c:v>
                </c:pt>
                <c:pt idx="9">
                  <c:v>4096</c:v>
                </c:pt>
                <c:pt idx="10">
                  <c:v>6144</c:v>
                </c:pt>
                <c:pt idx="11">
                  <c:v>8192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Range!$G$18</c:f>
              <c:strCache>
                <c:ptCount val="1"/>
                <c:pt idx="0">
                  <c:v>GF *80 GFLOPS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Range!$G$19:$G$30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</c:ser>
        <c:ser>
          <c:idx val="8"/>
          <c:order val="3"/>
          <c:tx>
            <c:strRef>
              <c:f>Range!$H$18</c:f>
              <c:strCache>
                <c:ptCount val="1"/>
                <c:pt idx="0">
                  <c:v>GF *80 GP/s</c:v>
                </c:pt>
              </c:strCache>
            </c:strRef>
          </c:tx>
          <c:spPr>
            <a:ln w="19050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Range!$H$19:$H$30</c:f>
              <c:numCache>
                <c:formatCode>General</c:formatCode>
                <c:ptCount val="12"/>
                <c:pt idx="0">
                  <c:v>13.8</c:v>
                </c:pt>
                <c:pt idx="1">
                  <c:v>14.7</c:v>
                </c:pt>
                <c:pt idx="2">
                  <c:v>19.263999999999999</c:v>
                </c:pt>
                <c:pt idx="3">
                  <c:v>20.736000000000001</c:v>
                </c:pt>
                <c:pt idx="4">
                  <c:v>33.6</c:v>
                </c:pt>
                <c:pt idx="5">
                  <c:v>37.06</c:v>
                </c:pt>
                <c:pt idx="6">
                  <c:v>32.200000000000003</c:v>
                </c:pt>
                <c:pt idx="7">
                  <c:v>41.4</c:v>
                </c:pt>
                <c:pt idx="8">
                  <c:v>42</c:v>
                </c:pt>
                <c:pt idx="9">
                  <c:v>72.099999999999994</c:v>
                </c:pt>
                <c:pt idx="10">
                  <c:v>96</c:v>
                </c:pt>
                <c:pt idx="11">
                  <c:v>102.8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Range!$I$18</c:f>
              <c:strCache>
                <c:ptCount val="1"/>
                <c:pt idx="0">
                  <c:v>GF *80 GT/s</c:v>
                </c:pt>
              </c:strCache>
            </c:strRef>
          </c:tx>
          <c:spPr>
            <a:ln w="19050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Range!$I$19:$I$30</c:f>
              <c:numCache>
                <c:formatCode>General</c:formatCode>
                <c:ptCount val="12"/>
                <c:pt idx="0">
                  <c:v>36.799999999999997</c:v>
                </c:pt>
                <c:pt idx="1">
                  <c:v>39.200000000000003</c:v>
                </c:pt>
                <c:pt idx="2">
                  <c:v>48.16</c:v>
                </c:pt>
                <c:pt idx="3">
                  <c:v>51.84</c:v>
                </c:pt>
                <c:pt idx="4">
                  <c:v>42</c:v>
                </c:pt>
                <c:pt idx="5">
                  <c:v>49.41</c:v>
                </c:pt>
                <c:pt idx="6">
                  <c:v>128.80000000000001</c:v>
                </c:pt>
                <c:pt idx="7">
                  <c:v>166</c:v>
                </c:pt>
                <c:pt idx="8">
                  <c:v>210</c:v>
                </c:pt>
                <c:pt idx="9">
                  <c:v>144</c:v>
                </c:pt>
                <c:pt idx="10">
                  <c:v>176</c:v>
                </c:pt>
                <c:pt idx="11">
                  <c:v>257.10000000000002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Range!$E$7</c:f>
              <c:strCache>
                <c:ptCount val="1"/>
                <c:pt idx="0">
                  <c:v>GF *50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Range!$E$8:$E$15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Range!$F$7</c:f>
              <c:strCache>
                <c:ptCount val="1"/>
                <c:pt idx="0">
                  <c:v>GF *50 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Range!$F$8:$F$15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</c:numCache>
            </c:numRef>
          </c:yVal>
          <c:smooth val="1"/>
        </c:ser>
        <c:ser>
          <c:idx val="2"/>
          <c:order val="7"/>
          <c:tx>
            <c:strRef>
              <c:f>Range!$G$7</c:f>
              <c:strCache>
                <c:ptCount val="1"/>
                <c:pt idx="0">
                  <c:v>GF *50 GFLOPS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Range!$G$8:$G$15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ser>
          <c:idx val="3"/>
          <c:order val="8"/>
          <c:tx>
            <c:strRef>
              <c:f>Range!$H$7</c:f>
              <c:strCache>
                <c:ptCount val="1"/>
                <c:pt idx="0">
                  <c:v>GF *50 GP/s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Range!$H$8:$H$15</c:f>
              <c:numCache>
                <c:formatCode>General</c:formatCode>
                <c:ptCount val="8"/>
                <c:pt idx="0">
                  <c:v>1.8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12.53</c:v>
                </c:pt>
                <c:pt idx="4">
                  <c:v>21.6</c:v>
                </c:pt>
                <c:pt idx="5">
                  <c:v>16.899999999999999</c:v>
                </c:pt>
                <c:pt idx="6">
                  <c:v>16.3</c:v>
                </c:pt>
                <c:pt idx="7">
                  <c:v>32.700000000000003</c:v>
                </c:pt>
              </c:numCache>
            </c:numRef>
          </c:yVal>
          <c:smooth val="1"/>
        </c:ser>
        <c:ser>
          <c:idx val="4"/>
          <c:order val="9"/>
          <c:tx>
            <c:strRef>
              <c:f>Range!$I$7</c:f>
              <c:strCache>
                <c:ptCount val="1"/>
                <c:pt idx="0">
                  <c:v>GF *50 GT/s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Range!$I$8:$I$15</c:f>
              <c:numCache>
                <c:formatCode>General</c:formatCode>
                <c:ptCount val="8"/>
                <c:pt idx="0">
                  <c:v>3.6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25.06</c:v>
                </c:pt>
                <c:pt idx="4">
                  <c:v>28.8</c:v>
                </c:pt>
                <c:pt idx="5">
                  <c:v>33.799999999999997</c:v>
                </c:pt>
                <c:pt idx="6">
                  <c:v>32.6</c:v>
                </c:pt>
                <c:pt idx="7">
                  <c:v>49.2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799648"/>
        <c:axId val="1180793120"/>
      </c:scatterChart>
      <c:valAx>
        <c:axId val="118079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0793120"/>
        <c:crosses val="autoZero"/>
        <c:crossBetween val="midCat"/>
      </c:valAx>
      <c:valAx>
        <c:axId val="118079312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0799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%">
                <a:effectLst/>
              </a:rPr>
              <a:t>Absolute evolution of mid range and high-end GeForce performance over 10 years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Range!$E$7</c:f>
              <c:strCache>
                <c:ptCount val="1"/>
                <c:pt idx="0">
                  <c:v>GF *50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Range!$E$8:$E$15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Range!$F$7</c:f>
              <c:strCache>
                <c:ptCount val="1"/>
                <c:pt idx="0">
                  <c:v>GF *50 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Range!$F$8:$F$15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Range!$G$7</c:f>
              <c:strCache>
                <c:ptCount val="1"/>
                <c:pt idx="0">
                  <c:v>GF *50 GFLOPS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Range!$G$8:$G$15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Range!$H$7</c:f>
              <c:strCache>
                <c:ptCount val="1"/>
                <c:pt idx="0">
                  <c:v>GF *50 GP/s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Range!$H$8:$H$15</c:f>
              <c:numCache>
                <c:formatCode>General</c:formatCode>
                <c:ptCount val="8"/>
                <c:pt idx="0">
                  <c:v>1.8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12.53</c:v>
                </c:pt>
                <c:pt idx="4">
                  <c:v>21.6</c:v>
                </c:pt>
                <c:pt idx="5">
                  <c:v>16.899999999999999</c:v>
                </c:pt>
                <c:pt idx="6">
                  <c:v>16.3</c:v>
                </c:pt>
                <c:pt idx="7">
                  <c:v>32.700000000000003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Range!$I$7</c:f>
              <c:strCache>
                <c:ptCount val="1"/>
                <c:pt idx="0">
                  <c:v>GF *50 GT/s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Range!$I$8:$I$15</c:f>
              <c:numCache>
                <c:formatCode>General</c:formatCode>
                <c:ptCount val="8"/>
                <c:pt idx="0">
                  <c:v>3.6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25.06</c:v>
                </c:pt>
                <c:pt idx="4">
                  <c:v>28.8</c:v>
                </c:pt>
                <c:pt idx="5">
                  <c:v>33.799999999999997</c:v>
                </c:pt>
                <c:pt idx="6">
                  <c:v>32.6</c:v>
                </c:pt>
                <c:pt idx="7">
                  <c:v>49.2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368448"/>
        <c:axId val="1182365184"/>
      </c:scatterChart>
      <c:valAx>
        <c:axId val="118236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2365184"/>
        <c:crosses val="autoZero"/>
        <c:crossBetween val="midCat"/>
      </c:valAx>
      <c:valAx>
        <c:axId val="118236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2368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Evolution!$E$31</c:f>
              <c:strCache>
                <c:ptCount val="1"/>
                <c:pt idx="0">
                  <c:v>GF *80 GB/s</c:v>
                </c:pt>
              </c:strCache>
            </c:strRef>
          </c:tx>
          <c:spPr>
            <a:ln w="19050" cap="rnd">
              <a:solidFill>
                <a:schemeClr val="accent2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%"/>
                </a:schemeClr>
              </a:solidFill>
              <a:ln w="9525">
                <a:solidFill>
                  <a:schemeClr val="accent2">
                    <a:lumMod val="75%"/>
                  </a:schemeClr>
                </a:solidFill>
              </a:ln>
              <a:effectLst/>
            </c:spPr>
          </c:marker>
          <c:xVal>
            <c:numRef>
              <c:f>Evolution!$D$32:$D$43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Evolution!$E$32:$E$43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Evolution!$F$31</c:f>
              <c:strCache>
                <c:ptCount val="1"/>
                <c:pt idx="0">
                  <c:v>GF *80 GFLOPS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Evolution!$D$32:$D$43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Evolution!$F$32:$F$43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</c:ser>
        <c:ser>
          <c:idx val="4"/>
          <c:order val="2"/>
          <c:tx>
            <c:strRef>
              <c:f>Evolution!$E$20</c:f>
              <c:strCache>
                <c:ptCount val="1"/>
                <c:pt idx="0">
                  <c:v>GF *50 GB/s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Evolution!$D$21:$D$28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Evolution!$E$21:$E$28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5"/>
          <c:order val="3"/>
          <c:tx>
            <c:strRef>
              <c:f>Evolution!$F$20</c:f>
              <c:strCache>
                <c:ptCount val="1"/>
                <c:pt idx="0">
                  <c:v>GF *50 GFLOPS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Evolution!$D$21:$D$28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Evolution!$F$21:$F$28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ser>
          <c:idx val="0"/>
          <c:order val="4"/>
          <c:tx>
            <c:strRef>
              <c:f>Evolution!$E$9</c:f>
              <c:strCache>
                <c:ptCount val="1"/>
                <c:pt idx="0">
                  <c:v>Intel GB/s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  <a:lumOff val="40%"/>
                </a:schemeClr>
              </a:solidFill>
              <a:ln w="9525">
                <a:solidFill>
                  <a:schemeClr val="accent2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Evolution!$D$10:$D$16</c:f>
              <c:numCache>
                <c:formatCode>[$-409]mmm\-yy;@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Evolution!$E$10:$E$16</c:f>
              <c:numCache>
                <c:formatCode>General</c:formatCode>
                <c:ptCount val="7"/>
                <c:pt idx="0">
                  <c:v>17</c:v>
                </c:pt>
                <c:pt idx="1">
                  <c:v>17.100000000000001</c:v>
                </c:pt>
                <c:pt idx="2">
                  <c:v>21.3</c:v>
                </c:pt>
                <c:pt idx="3">
                  <c:v>25.6</c:v>
                </c:pt>
                <c:pt idx="4">
                  <c:v>25.6</c:v>
                </c:pt>
                <c:pt idx="5">
                  <c:v>25.6</c:v>
                </c:pt>
                <c:pt idx="6">
                  <c:v>34.1</c:v>
                </c:pt>
              </c:numCache>
            </c:numRef>
          </c:yVal>
          <c:smooth val="1"/>
        </c:ser>
        <c:ser>
          <c:idx val="1"/>
          <c:order val="5"/>
          <c:tx>
            <c:strRef>
              <c:f>Evolution!$F$9</c:f>
              <c:strCache>
                <c:ptCount val="1"/>
                <c:pt idx="0">
                  <c:v>Intel GFLOPS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Evolution!$D$10:$D$16</c:f>
              <c:numCache>
                <c:formatCode>[$-409]mmm\-yy;@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Evolution!$F$10:$F$16</c:f>
              <c:numCache>
                <c:formatCode>General</c:formatCode>
                <c:ptCount val="7"/>
                <c:pt idx="0">
                  <c:v>32</c:v>
                </c:pt>
                <c:pt idx="1">
                  <c:v>43.2</c:v>
                </c:pt>
                <c:pt idx="2">
                  <c:v>129.6</c:v>
                </c:pt>
                <c:pt idx="3">
                  <c:v>332.8</c:v>
                </c:pt>
                <c:pt idx="4">
                  <c:v>432</c:v>
                </c:pt>
                <c:pt idx="5">
                  <c:v>364.8</c:v>
                </c:pt>
                <c:pt idx="6">
                  <c:v>403.2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425792"/>
        <c:axId val="1183424160"/>
      </c:scatterChart>
      <c:valAx>
        <c:axId val="1183425792"/>
        <c:scaling>
          <c:orientation val="minMax"/>
          <c:max val="4255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3424160"/>
        <c:crosses val="autoZero"/>
        <c:crossBetween val="midCat"/>
      </c:valAx>
      <c:valAx>
        <c:axId val="118342416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3425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Evolution!$E$20</c:f>
              <c:strCache>
                <c:ptCount val="1"/>
                <c:pt idx="0">
                  <c:v>GF *50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Evolution!$D$21:$D$28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Evolution!$E$21:$E$28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Evolution!$F$20</c:f>
              <c:strCache>
                <c:ptCount val="1"/>
                <c:pt idx="0">
                  <c:v>GF *50 GFLOPS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Evolution!$D$21:$D$28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Evolution!$F$21:$F$28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45344"/>
        <c:axId val="1088246432"/>
      </c:scatterChart>
      <c:valAx>
        <c:axId val="108824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8246432"/>
        <c:crosses val="autoZero"/>
        <c:crossBetween val="midCat"/>
      </c:valAx>
      <c:valAx>
        <c:axId val="108824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824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Evolution!$E$9</c:f>
              <c:strCache>
                <c:ptCount val="1"/>
                <c:pt idx="0">
                  <c:v>Intel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Evolution!$D$10:$D$16</c:f>
              <c:numCache>
                <c:formatCode>[$-409]mmm\-yy;@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Evolution!$E$10:$E$16</c:f>
              <c:numCache>
                <c:formatCode>General</c:formatCode>
                <c:ptCount val="7"/>
                <c:pt idx="0">
                  <c:v>17</c:v>
                </c:pt>
                <c:pt idx="1">
                  <c:v>17.100000000000001</c:v>
                </c:pt>
                <c:pt idx="2">
                  <c:v>21.3</c:v>
                </c:pt>
                <c:pt idx="3">
                  <c:v>25.6</c:v>
                </c:pt>
                <c:pt idx="4">
                  <c:v>25.6</c:v>
                </c:pt>
                <c:pt idx="5">
                  <c:v>25.6</c:v>
                </c:pt>
                <c:pt idx="6">
                  <c:v>34.1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Evolution!$F$9</c:f>
              <c:strCache>
                <c:ptCount val="1"/>
                <c:pt idx="0">
                  <c:v>Intel GFLOPS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Evolution!$D$10:$D$16</c:f>
              <c:numCache>
                <c:formatCode>[$-409]mmm\-yy;@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Evolution!$F$10:$F$16</c:f>
              <c:numCache>
                <c:formatCode>General</c:formatCode>
                <c:ptCount val="7"/>
                <c:pt idx="0">
                  <c:v>32</c:v>
                </c:pt>
                <c:pt idx="1">
                  <c:v>43.2</c:v>
                </c:pt>
                <c:pt idx="2">
                  <c:v>129.6</c:v>
                </c:pt>
                <c:pt idx="3">
                  <c:v>332.8</c:v>
                </c:pt>
                <c:pt idx="4">
                  <c:v>432</c:v>
                </c:pt>
                <c:pt idx="5">
                  <c:v>364.8</c:v>
                </c:pt>
                <c:pt idx="6">
                  <c:v>403.2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302128"/>
        <c:axId val="1184306480"/>
      </c:scatterChart>
      <c:valAx>
        <c:axId val="118430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4306480"/>
        <c:crosses val="autoZero"/>
        <c:crossBetween val="midCat"/>
      </c:valAx>
      <c:valAx>
        <c:axId val="11843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4302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769600"/>
        <c:axId val="716780480"/>
      </c:lineChart>
      <c:catAx>
        <c:axId val="716769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6780480"/>
        <c:crosses val="autoZero"/>
        <c:auto val="1"/>
        <c:lblAlgn val="ctr"/>
        <c:lblOffset val="100"/>
        <c:noMultiLvlLbl val="0"/>
      </c:catAx>
      <c:valAx>
        <c:axId val="71678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676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10 years of GPU memory bandwidth. Y-axis in GB/s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graft!$E$17</c:f>
              <c:strCache>
                <c:ptCount val="1"/>
                <c:pt idx="0">
                  <c:v>iPhone</c:v>
                </c:pt>
              </c:strCache>
            </c:strRef>
          </c:tx>
          <c:spPr>
            <a:ln w="28575" cap="rnd">
              <a:solidFill>
                <a:schemeClr val="bg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graft!$F$17:$P$17</c:f>
              <c:numCache>
                <c:formatCode>General</c:formatCode>
                <c:ptCount val="11"/>
                <c:pt idx="0">
                  <c:v>0</c:v>
                </c:pt>
                <c:pt idx="1">
                  <c:v>0.53200000000000003</c:v>
                </c:pt>
                <c:pt idx="2">
                  <c:v>0.53200000000000003</c:v>
                </c:pt>
                <c:pt idx="3">
                  <c:v>1.6</c:v>
                </c:pt>
                <c:pt idx="4">
                  <c:v>3.2</c:v>
                </c:pt>
                <c:pt idx="5">
                  <c:v>6.4</c:v>
                </c:pt>
                <c:pt idx="6">
                  <c:v>8.5</c:v>
                </c:pt>
                <c:pt idx="7">
                  <c:v>12.8</c:v>
                </c:pt>
                <c:pt idx="8">
                  <c:v>12.8</c:v>
                </c:pt>
                <c:pt idx="9">
                  <c:v>25.6</c:v>
                </c:pt>
                <c:pt idx="10">
                  <c:v>25.6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graft!$E$18</c:f>
              <c:strCache>
                <c:ptCount val="1"/>
                <c:pt idx="0">
                  <c:v>Playstation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graft!$F$18:$P$18</c:f>
              <c:numCache>
                <c:formatCode>General</c:formatCode>
                <c:ptCount val="11"/>
                <c:pt idx="0">
                  <c:v>22.4</c:v>
                </c:pt>
                <c:pt idx="1">
                  <c:v>22.4</c:v>
                </c:pt>
                <c:pt idx="2">
                  <c:v>22.4</c:v>
                </c:pt>
                <c:pt idx="3">
                  <c:v>22.4</c:v>
                </c:pt>
                <c:pt idx="4">
                  <c:v>22.4</c:v>
                </c:pt>
                <c:pt idx="5">
                  <c:v>22.4</c:v>
                </c:pt>
                <c:pt idx="6">
                  <c:v>22.4</c:v>
                </c:pt>
                <c:pt idx="7">
                  <c:v>140</c:v>
                </c:pt>
                <c:pt idx="8">
                  <c:v>140</c:v>
                </c:pt>
                <c:pt idx="9">
                  <c:v>140</c:v>
                </c:pt>
                <c:pt idx="10">
                  <c:v>218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770688"/>
        <c:axId val="716771776"/>
      </c:lineChart>
      <c:catAx>
        <c:axId val="716770688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6771776"/>
        <c:crosses val="autoZero"/>
        <c:auto val="1"/>
        <c:lblAlgn val="ctr"/>
        <c:lblOffset val="100"/>
        <c:noMultiLvlLbl val="0"/>
      </c:catAx>
      <c:valAx>
        <c:axId val="716771776"/>
        <c:scaling>
          <c:logBase val="2"/>
          <c:orientation val="minMax"/>
          <c:max val="512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677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7.xml"/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10.xml"/><Relationship Id="rId2" Type="http://purl.oclc.org/ooxml/officeDocument/relationships/chart" Target="../charts/chart9.xml"/><Relationship Id="rId1" Type="http://purl.oclc.org/ooxml/officeDocument/relationships/chart" Target="../charts/chart8.xml"/><Relationship Id="rId4" Type="http://purl.oclc.org/ooxml/officeDocument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purl.oclc.org/ooxml/officeDocument/relationships/chart" Target="../charts/chart14.xml"/><Relationship Id="rId2" Type="http://purl.oclc.org/ooxml/officeDocument/relationships/chart" Target="../charts/chart13.xml"/><Relationship Id="rId1" Type="http://purl.oclc.org/ooxml/officeDocument/relationships/chart" Target="../charts/chart12.xml"/><Relationship Id="rId4" Type="http://purl.oclc.org/ooxml/officeDocument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purl.oclc.org/ooxml/officeDocument/relationships/chart" Target="../charts/chart18.xml"/><Relationship Id="rId2" Type="http://purl.oclc.org/ooxml/officeDocument/relationships/chart" Target="../charts/chart17.xml"/><Relationship Id="rId1" Type="http://purl.oclc.org/ooxml/officeDocument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2" Type="http://purl.oclc.org/ooxml/officeDocument/relationships/chart" Target="../charts/chart20.xml"/><Relationship Id="rId1" Type="http://purl.oclc.org/ooxml/officeDocument/relationships/chart" Target="../charts/chart1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1</xdr:colOff>
      <xdr:row>0</xdr:row>
      <xdr:rowOff>190499</xdr:rowOff>
    </xdr:from>
    <xdr:to>
      <xdr:col>25</xdr:col>
      <xdr:colOff>1</xdr:colOff>
      <xdr:row>25</xdr:row>
      <xdr:rowOff>47624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25</xdr:col>
      <xdr:colOff>385761</xdr:colOff>
      <xdr:row>1</xdr:row>
      <xdr:rowOff>76199</xdr:rowOff>
    </xdr:from>
    <xdr:to>
      <xdr:col>33</xdr:col>
      <xdr:colOff>381000</xdr:colOff>
      <xdr:row>33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142875</xdr:colOff>
      <xdr:row>68</xdr:row>
      <xdr:rowOff>85724</xdr:rowOff>
    </xdr:from>
    <xdr:to>
      <xdr:col>20</xdr:col>
      <xdr:colOff>590550</xdr:colOff>
      <xdr:row>90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604837</xdr:colOff>
      <xdr:row>31</xdr:row>
      <xdr:rowOff>9525</xdr:rowOff>
    </xdr:from>
    <xdr:to>
      <xdr:col>25</xdr:col>
      <xdr:colOff>9525</xdr:colOff>
      <xdr:row>55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18</xdr:col>
      <xdr:colOff>0</xdr:colOff>
      <xdr:row>0</xdr:row>
      <xdr:rowOff>76199</xdr:rowOff>
    </xdr:from>
    <xdr:to>
      <xdr:col>25</xdr:col>
      <xdr:colOff>228600</xdr:colOff>
      <xdr:row>19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25</xdr:col>
      <xdr:colOff>466726</xdr:colOff>
      <xdr:row>0</xdr:row>
      <xdr:rowOff>66675</xdr:rowOff>
    </xdr:from>
    <xdr:to>
      <xdr:col>34</xdr:col>
      <xdr:colOff>185738</xdr:colOff>
      <xdr:row>20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11</xdr:col>
      <xdr:colOff>395287</xdr:colOff>
      <xdr:row>34</xdr:row>
      <xdr:rowOff>57149</xdr:rowOff>
    </xdr:from>
    <xdr:to>
      <xdr:col>16</xdr:col>
      <xdr:colOff>519112</xdr:colOff>
      <xdr:row>52</xdr:row>
      <xdr:rowOff>123824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16</xdr:col>
      <xdr:colOff>400048</xdr:colOff>
      <xdr:row>19</xdr:row>
      <xdr:rowOff>76200</xdr:rowOff>
    </xdr:from>
    <xdr:to>
      <xdr:col>27</xdr:col>
      <xdr:colOff>38100</xdr:colOff>
      <xdr:row>38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395286</xdr:colOff>
      <xdr:row>39</xdr:row>
      <xdr:rowOff>38100</xdr:rowOff>
    </xdr:from>
    <xdr:to>
      <xdr:col>27</xdr:col>
      <xdr:colOff>28575</xdr:colOff>
      <xdr:row>58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16</xdr:col>
      <xdr:colOff>376236</xdr:colOff>
      <xdr:row>59</xdr:row>
      <xdr:rowOff>9525</xdr:rowOff>
    </xdr:from>
    <xdr:to>
      <xdr:col>27</xdr:col>
      <xdr:colOff>19050</xdr:colOff>
      <xdr:row>77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409576</xdr:colOff>
      <xdr:row>0</xdr:row>
      <xdr:rowOff>28576</xdr:rowOff>
    </xdr:from>
    <xdr:to>
      <xdr:col>27</xdr:col>
      <xdr:colOff>38100</xdr:colOff>
      <xdr:row>15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18</xdr:col>
      <xdr:colOff>9526</xdr:colOff>
      <xdr:row>4</xdr:row>
      <xdr:rowOff>142875</xdr:rowOff>
    </xdr:from>
    <xdr:to>
      <xdr:col>33</xdr:col>
      <xdr:colOff>638175</xdr:colOff>
      <xdr:row>49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17</xdr:col>
      <xdr:colOff>681035</xdr:colOff>
      <xdr:row>50</xdr:row>
      <xdr:rowOff>104775</xdr:rowOff>
    </xdr:from>
    <xdr:to>
      <xdr:col>37</xdr:col>
      <xdr:colOff>276225</xdr:colOff>
      <xdr:row>95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519112</xdr:colOff>
      <xdr:row>34</xdr:row>
      <xdr:rowOff>161925</xdr:rowOff>
    </xdr:from>
    <xdr:to>
      <xdr:col>7</xdr:col>
      <xdr:colOff>1428750</xdr:colOff>
      <xdr:row>58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10</xdr:col>
      <xdr:colOff>90487</xdr:colOff>
      <xdr:row>35</xdr:row>
      <xdr:rowOff>28575</xdr:rowOff>
    </xdr:from>
    <xdr:to>
      <xdr:col>15</xdr:col>
      <xdr:colOff>1114425</xdr:colOff>
      <xdr:row>56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8</xdr:col>
      <xdr:colOff>166687</xdr:colOff>
      <xdr:row>26</xdr:row>
      <xdr:rowOff>95249</xdr:rowOff>
    </xdr:from>
    <xdr:to>
      <xdr:col>17</xdr:col>
      <xdr:colOff>238125</xdr:colOff>
      <xdr:row>44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290512</xdr:colOff>
      <xdr:row>6</xdr:row>
      <xdr:rowOff>133350</xdr:rowOff>
    </xdr:from>
    <xdr:to>
      <xdr:col>18</xdr:col>
      <xdr:colOff>61912</xdr:colOff>
      <xdr:row>21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20</xdr:col>
      <xdr:colOff>252412</xdr:colOff>
      <xdr:row>12</xdr:row>
      <xdr:rowOff>180975</xdr:rowOff>
    </xdr:from>
    <xdr:to>
      <xdr:col>27</xdr:col>
      <xdr:colOff>23812</xdr:colOff>
      <xdr:row>27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20</xdr:col>
      <xdr:colOff>95250</xdr:colOff>
      <xdr:row>6</xdr:row>
      <xdr:rowOff>114300</xdr:rowOff>
    </xdr:from>
    <xdr:to>
      <xdr:col>27</xdr:col>
      <xdr:colOff>400050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21</xdr:col>
      <xdr:colOff>209550</xdr:colOff>
      <xdr:row>24</xdr:row>
      <xdr:rowOff>28575</xdr:rowOff>
    </xdr:from>
    <xdr:to>
      <xdr:col>30</xdr:col>
      <xdr:colOff>76200</xdr:colOff>
      <xdr:row>41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Downloads/GPU%20database%20old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a"/>
      <sheetName val="range"/>
      <sheetName val="graft"/>
    </sheetNames>
    <sheetDataSet>
      <sheetData sheetId="0"/>
      <sheetData sheetId="1">
        <row r="7">
          <cell r="E7" t="str">
            <v>GeForce *50 GB/s</v>
          </cell>
          <cell r="F7" t="str">
            <v>GeForce *50 Memory (MB)</v>
          </cell>
          <cell r="G7" t="str">
            <v>GeForce *50 GFLOPS</v>
          </cell>
          <cell r="H7" t="str">
            <v>GeForce *50 Pixel (GP/s)</v>
          </cell>
          <cell r="I7" t="str">
            <v>GeForce *50 Texture (GT/s)</v>
          </cell>
          <cell r="M7" t="str">
            <v>GeForce *50 GB/s</v>
          </cell>
          <cell r="N7" t="str">
            <v>GeForce *50 Memory (MB)</v>
          </cell>
          <cell r="O7" t="str">
            <v>GeForce *50 GFLOPS</v>
          </cell>
          <cell r="P7" t="str">
            <v>GeForce *50 Pixel (GP/s)</v>
          </cell>
          <cell r="Q7" t="str">
            <v>GeForce *50 Texture (GT/s)</v>
          </cell>
        </row>
        <row r="8">
          <cell r="D8">
            <v>39189</v>
          </cell>
          <cell r="E8">
            <v>11.9</v>
          </cell>
          <cell r="F8">
            <v>256</v>
          </cell>
          <cell r="G8">
            <v>28.8</v>
          </cell>
          <cell r="H8">
            <v>1.8</v>
          </cell>
          <cell r="I8">
            <v>3.6</v>
          </cell>
          <cell r="L8">
            <v>39189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</row>
        <row r="9">
          <cell r="D9">
            <v>39658</v>
          </cell>
          <cell r="E9">
            <v>23</v>
          </cell>
          <cell r="F9">
            <v>512</v>
          </cell>
          <cell r="G9">
            <v>134.4</v>
          </cell>
          <cell r="H9">
            <v>4.4000000000000004</v>
          </cell>
          <cell r="I9">
            <v>8.8000000000000007</v>
          </cell>
          <cell r="L9">
            <v>39658</v>
          </cell>
          <cell r="M9">
            <v>1.9327731092436975</v>
          </cell>
          <cell r="N9">
            <v>2</v>
          </cell>
          <cell r="O9">
            <v>4.666666666666667</v>
          </cell>
          <cell r="P9">
            <v>2.4444444444444446</v>
          </cell>
          <cell r="Q9">
            <v>2.4444444444444446</v>
          </cell>
        </row>
        <row r="10">
          <cell r="D10">
            <v>40134</v>
          </cell>
          <cell r="E10">
            <v>32</v>
          </cell>
          <cell r="F10">
            <v>512</v>
          </cell>
          <cell r="G10">
            <v>385.9</v>
          </cell>
          <cell r="H10">
            <v>4.4000000000000004</v>
          </cell>
          <cell r="I10">
            <v>17.600000000000001</v>
          </cell>
          <cell r="L10">
            <v>40134</v>
          </cell>
          <cell r="M10">
            <v>2.6890756302521006</v>
          </cell>
          <cell r="N10">
            <v>2</v>
          </cell>
          <cell r="O10">
            <v>13.399305555555554</v>
          </cell>
          <cell r="P10">
            <v>2.4444444444444446</v>
          </cell>
          <cell r="Q10">
            <v>4.8888888888888893</v>
          </cell>
        </row>
        <row r="11">
          <cell r="D11">
            <v>40434</v>
          </cell>
          <cell r="E11">
            <v>57.73</v>
          </cell>
          <cell r="F11">
            <v>1024</v>
          </cell>
          <cell r="G11">
            <v>601.29999999999995</v>
          </cell>
          <cell r="H11">
            <v>12.53</v>
          </cell>
          <cell r="I11">
            <v>25.06</v>
          </cell>
          <cell r="L11">
            <v>40434</v>
          </cell>
          <cell r="M11">
            <v>4.8512605042016803</v>
          </cell>
          <cell r="N11">
            <v>4</v>
          </cell>
          <cell r="O11">
            <v>20.878472222222221</v>
          </cell>
          <cell r="P11">
            <v>6.9611111111111104</v>
          </cell>
          <cell r="Q11">
            <v>6.9611111111111104</v>
          </cell>
        </row>
        <row r="12">
          <cell r="D12">
            <v>40617</v>
          </cell>
          <cell r="E12">
            <v>98.5</v>
          </cell>
          <cell r="F12">
            <v>1024</v>
          </cell>
          <cell r="G12">
            <v>691.2</v>
          </cell>
          <cell r="H12">
            <v>21.6</v>
          </cell>
          <cell r="I12">
            <v>28.8</v>
          </cell>
          <cell r="L12">
            <v>40617</v>
          </cell>
          <cell r="M12">
            <v>8.2773109243697469</v>
          </cell>
          <cell r="N12">
            <v>4</v>
          </cell>
          <cell r="O12">
            <v>24</v>
          </cell>
          <cell r="P12">
            <v>12</v>
          </cell>
          <cell r="Q12">
            <v>8</v>
          </cell>
        </row>
        <row r="13">
          <cell r="D13">
            <v>41165</v>
          </cell>
          <cell r="E13">
            <v>80</v>
          </cell>
          <cell r="F13">
            <v>1024</v>
          </cell>
          <cell r="G13">
            <v>812.5</v>
          </cell>
          <cell r="H13">
            <v>16.899999999999999</v>
          </cell>
          <cell r="I13">
            <v>33.799999999999997</v>
          </cell>
          <cell r="L13">
            <v>41165</v>
          </cell>
          <cell r="M13">
            <v>6.7226890756302522</v>
          </cell>
          <cell r="N13">
            <v>4</v>
          </cell>
          <cell r="O13">
            <v>28.211805555555554</v>
          </cell>
          <cell r="P13">
            <v>9.3888888888888875</v>
          </cell>
          <cell r="Q13">
            <v>9.3888888888888875</v>
          </cell>
        </row>
        <row r="14">
          <cell r="D14">
            <v>41698</v>
          </cell>
          <cell r="E14">
            <v>80.2</v>
          </cell>
          <cell r="F14">
            <v>1024</v>
          </cell>
          <cell r="G14">
            <v>1044</v>
          </cell>
          <cell r="H14">
            <v>16.3</v>
          </cell>
          <cell r="I14">
            <v>32.6</v>
          </cell>
          <cell r="L14">
            <v>41698</v>
          </cell>
          <cell r="M14">
            <v>6.7394957983193278</v>
          </cell>
          <cell r="N14">
            <v>4</v>
          </cell>
          <cell r="O14">
            <v>36.25</v>
          </cell>
          <cell r="P14">
            <v>9.0555555555555554</v>
          </cell>
          <cell r="Q14">
            <v>9.0555555555555554</v>
          </cell>
        </row>
        <row r="15">
          <cell r="D15">
            <v>42236</v>
          </cell>
          <cell r="E15">
            <v>106</v>
          </cell>
          <cell r="F15">
            <v>2048</v>
          </cell>
          <cell r="G15">
            <v>1572</v>
          </cell>
          <cell r="H15">
            <v>32.700000000000003</v>
          </cell>
          <cell r="I15">
            <v>49.2</v>
          </cell>
          <cell r="L15">
            <v>42236</v>
          </cell>
          <cell r="M15">
            <v>8.9075630252100844</v>
          </cell>
          <cell r="N15">
            <v>8</v>
          </cell>
          <cell r="O15">
            <v>54.583333333333329</v>
          </cell>
          <cell r="P15">
            <v>18.166666666666668</v>
          </cell>
          <cell r="Q15">
            <v>13.666666666666668</v>
          </cell>
        </row>
        <row r="18">
          <cell r="E18" t="str">
            <v>GeForce *80 GB/s</v>
          </cell>
          <cell r="F18" t="str">
            <v>GeForce *80 Memory (MB)</v>
          </cell>
          <cell r="G18" t="str">
            <v>GeForce *80 GFLOPS</v>
          </cell>
          <cell r="H18" t="str">
            <v>GeForce *80 Pixel (GP/s)</v>
          </cell>
          <cell r="I18" t="str">
            <v>GeForce *80 Texture (GT/s)</v>
          </cell>
          <cell r="M18" t="str">
            <v>GeForce *80 GB/s</v>
          </cell>
          <cell r="N18" t="str">
            <v>GeForce *80 Memory (MB)</v>
          </cell>
          <cell r="O18" t="str">
            <v>GeForce *80 GFLOPS</v>
          </cell>
          <cell r="P18" t="str">
            <v>GeForce *80 Pixel (GP/s)</v>
          </cell>
          <cell r="Q18" t="str">
            <v>GeForce *80 Texture (GT/s)</v>
          </cell>
        </row>
        <row r="19">
          <cell r="D19">
            <v>39029</v>
          </cell>
          <cell r="E19">
            <v>86.4</v>
          </cell>
          <cell r="F19">
            <v>768</v>
          </cell>
          <cell r="G19">
            <v>518</v>
          </cell>
          <cell r="H19">
            <v>13.8</v>
          </cell>
          <cell r="I19">
            <v>36.799999999999997</v>
          </cell>
          <cell r="L19">
            <v>39029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</row>
        <row r="20">
          <cell r="D20">
            <v>39235</v>
          </cell>
          <cell r="E20">
            <v>103.7</v>
          </cell>
          <cell r="F20">
            <v>768</v>
          </cell>
          <cell r="G20">
            <v>576</v>
          </cell>
          <cell r="H20">
            <v>14.7</v>
          </cell>
          <cell r="I20">
            <v>39.200000000000003</v>
          </cell>
          <cell r="L20">
            <v>39235</v>
          </cell>
          <cell r="M20">
            <v>1.2002314814814814</v>
          </cell>
          <cell r="N20">
            <v>1</v>
          </cell>
          <cell r="O20">
            <v>1.111969111969112</v>
          </cell>
          <cell r="P20">
            <v>1.0652173913043477</v>
          </cell>
          <cell r="Q20">
            <v>1.0652173913043479</v>
          </cell>
        </row>
        <row r="21">
          <cell r="D21">
            <v>39616</v>
          </cell>
          <cell r="E21">
            <v>141.69999999999999</v>
          </cell>
          <cell r="F21">
            <v>1024</v>
          </cell>
          <cell r="G21">
            <v>933.12</v>
          </cell>
          <cell r="H21">
            <v>19.263999999999999</v>
          </cell>
          <cell r="I21">
            <v>48.16</v>
          </cell>
          <cell r="L21">
            <v>39616</v>
          </cell>
          <cell r="M21">
            <v>1.6400462962962961</v>
          </cell>
          <cell r="N21">
            <v>1.3333333333333333</v>
          </cell>
          <cell r="O21">
            <v>1.8013899613899613</v>
          </cell>
          <cell r="P21">
            <v>1.3959420289855071</v>
          </cell>
          <cell r="Q21">
            <v>1.308695652173913</v>
          </cell>
        </row>
        <row r="22">
          <cell r="D22">
            <v>39828</v>
          </cell>
          <cell r="E22">
            <v>159</v>
          </cell>
          <cell r="F22">
            <v>1024</v>
          </cell>
          <cell r="G22">
            <v>1062.72</v>
          </cell>
          <cell r="H22">
            <v>20.736000000000001</v>
          </cell>
          <cell r="I22">
            <v>51.84</v>
          </cell>
          <cell r="L22">
            <v>39828</v>
          </cell>
          <cell r="M22">
            <v>1.8402777777777777</v>
          </cell>
          <cell r="N22">
            <v>1.3333333333333333</v>
          </cell>
          <cell r="O22">
            <v>2.0515830115830118</v>
          </cell>
          <cell r="P22">
            <v>1.5026086956521738</v>
          </cell>
          <cell r="Q22">
            <v>1.4086956521739133</v>
          </cell>
        </row>
        <row r="23">
          <cell r="D23">
            <v>40263</v>
          </cell>
          <cell r="E23">
            <v>177.4</v>
          </cell>
          <cell r="F23">
            <v>1536</v>
          </cell>
          <cell r="G23">
            <v>1345</v>
          </cell>
          <cell r="H23">
            <v>33.6</v>
          </cell>
          <cell r="I23">
            <v>42</v>
          </cell>
          <cell r="L23">
            <v>40263</v>
          </cell>
          <cell r="M23">
            <v>2.0532407407407405</v>
          </cell>
          <cell r="N23">
            <v>2</v>
          </cell>
          <cell r="O23">
            <v>2.5965250965250966</v>
          </cell>
          <cell r="P23">
            <v>2.4347826086956523</v>
          </cell>
          <cell r="Q23">
            <v>1.1413043478260871</v>
          </cell>
        </row>
        <row r="24">
          <cell r="D24">
            <v>40491</v>
          </cell>
          <cell r="E24">
            <v>192.4</v>
          </cell>
          <cell r="F24">
            <v>1536</v>
          </cell>
          <cell r="G24">
            <v>1581.1</v>
          </cell>
          <cell r="H24">
            <v>37.06</v>
          </cell>
          <cell r="I24">
            <v>49.41</v>
          </cell>
          <cell r="L24">
            <v>40491</v>
          </cell>
          <cell r="M24">
            <v>2.2268518518518516</v>
          </cell>
          <cell r="N24">
            <v>2</v>
          </cell>
          <cell r="O24">
            <v>3.0523166023166022</v>
          </cell>
          <cell r="P24">
            <v>2.6855072463768117</v>
          </cell>
          <cell r="Q24">
            <v>1.3426630434782609</v>
          </cell>
        </row>
        <row r="25">
          <cell r="D25">
            <v>40990</v>
          </cell>
          <cell r="E25">
            <v>192.256</v>
          </cell>
          <cell r="F25">
            <v>2048</v>
          </cell>
          <cell r="G25">
            <v>3090.4</v>
          </cell>
          <cell r="H25">
            <v>32.200000000000003</v>
          </cell>
          <cell r="I25">
            <v>128.80000000000001</v>
          </cell>
          <cell r="L25">
            <v>40990</v>
          </cell>
          <cell r="M25">
            <v>2.2251851851851852</v>
          </cell>
          <cell r="N25">
            <v>2.6666666666666665</v>
          </cell>
          <cell r="O25">
            <v>5.9660231660231666</v>
          </cell>
          <cell r="P25">
            <v>2.3333333333333335</v>
          </cell>
          <cell r="Q25">
            <v>3.5000000000000004</v>
          </cell>
        </row>
        <row r="26">
          <cell r="D26">
            <v>41417</v>
          </cell>
          <cell r="E26">
            <v>288</v>
          </cell>
          <cell r="F26">
            <v>3072</v>
          </cell>
          <cell r="G26">
            <v>3977</v>
          </cell>
          <cell r="H26">
            <v>41.4</v>
          </cell>
          <cell r="I26">
            <v>166</v>
          </cell>
          <cell r="L26">
            <v>41417</v>
          </cell>
          <cell r="M26">
            <v>3.333333333333333</v>
          </cell>
          <cell r="N26">
            <v>4</v>
          </cell>
          <cell r="O26">
            <v>7.6776061776061777</v>
          </cell>
          <cell r="P26">
            <v>2.9999999999999996</v>
          </cell>
          <cell r="Q26">
            <v>4.5108695652173916</v>
          </cell>
        </row>
        <row r="27">
          <cell r="D27">
            <v>41585</v>
          </cell>
          <cell r="E27">
            <v>336</v>
          </cell>
          <cell r="F27">
            <v>3072</v>
          </cell>
          <cell r="G27">
            <v>5046</v>
          </cell>
          <cell r="H27">
            <v>42</v>
          </cell>
          <cell r="I27">
            <v>210</v>
          </cell>
          <cell r="L27">
            <v>41585</v>
          </cell>
          <cell r="M27">
            <v>3.8888888888888888</v>
          </cell>
          <cell r="N27">
            <v>4</v>
          </cell>
          <cell r="O27">
            <v>9.7413127413127416</v>
          </cell>
          <cell r="P27">
            <v>3.043478260869565</v>
          </cell>
          <cell r="Q27">
            <v>5.7065217391304355</v>
          </cell>
        </row>
        <row r="28">
          <cell r="D28">
            <v>41900</v>
          </cell>
          <cell r="E28">
            <v>224</v>
          </cell>
          <cell r="F28">
            <v>4096</v>
          </cell>
          <cell r="G28">
            <v>4612</v>
          </cell>
          <cell r="H28">
            <v>72.099999999999994</v>
          </cell>
          <cell r="I28">
            <v>144</v>
          </cell>
          <cell r="L28">
            <v>41900</v>
          </cell>
          <cell r="M28">
            <v>2.5925925925925926</v>
          </cell>
          <cell r="N28">
            <v>5.333333333333333</v>
          </cell>
          <cell r="O28">
            <v>8.903474903474903</v>
          </cell>
          <cell r="P28">
            <v>5.22463768115942</v>
          </cell>
          <cell r="Q28">
            <v>3.9130434782608701</v>
          </cell>
        </row>
        <row r="29">
          <cell r="D29">
            <v>42157</v>
          </cell>
          <cell r="E29">
            <v>336</v>
          </cell>
          <cell r="F29">
            <v>6144</v>
          </cell>
          <cell r="G29">
            <v>5632</v>
          </cell>
          <cell r="H29">
            <v>96</v>
          </cell>
          <cell r="I29">
            <v>176</v>
          </cell>
          <cell r="L29">
            <v>42157</v>
          </cell>
          <cell r="M29">
            <v>3.8888888888888888</v>
          </cell>
          <cell r="N29">
            <v>8</v>
          </cell>
          <cell r="O29">
            <v>10.872586872586872</v>
          </cell>
          <cell r="P29">
            <v>6.9565217391304346</v>
          </cell>
          <cell r="Q29">
            <v>4.7826086956521747</v>
          </cell>
        </row>
        <row r="30">
          <cell r="D30">
            <v>42517</v>
          </cell>
          <cell r="E30">
            <v>320</v>
          </cell>
          <cell r="F30">
            <v>8192</v>
          </cell>
          <cell r="G30">
            <v>8228</v>
          </cell>
          <cell r="H30">
            <v>102.8</v>
          </cell>
          <cell r="I30">
            <v>257.10000000000002</v>
          </cell>
          <cell r="L30">
            <v>42517</v>
          </cell>
          <cell r="M30">
            <v>3.7037037037037033</v>
          </cell>
          <cell r="N30">
            <v>10.666666666666666</v>
          </cell>
          <cell r="O30">
            <v>15.884169884169884</v>
          </cell>
          <cell r="P30">
            <v>7.4492753623188399</v>
          </cell>
          <cell r="Q30">
            <v>6.9864130434782616</v>
          </cell>
        </row>
      </sheetData>
      <sheetData sheetId="2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hyperlink" Target="https://en.wikipedia.org/wiki/IPhone_6" TargetMode="External"/><Relationship Id="rId3" Type="http://purl.oclc.org/ooxml/officeDocument/relationships/hyperlink" Target="https://en.wikipedia.org/wiki/PowerVR" TargetMode="External"/><Relationship Id="rId7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IPhone_6" TargetMode="External"/><Relationship Id="rId6" Type="http://purl.oclc.org/ooxml/officeDocument/relationships/hyperlink" Target="https://en.wikipedia.org/wiki/PowerVR" TargetMode="External"/><Relationship Id="rId5" Type="http://purl.oclc.org/ooxml/officeDocument/relationships/hyperlink" Target="https://en.wikipedia.org/wiki/PowerVR" TargetMode="External"/><Relationship Id="rId10" Type="http://purl.oclc.org/ooxml/officeDocument/relationships/drawing" Target="../drawings/drawing2.xml"/><Relationship Id="rId4" Type="http://purl.oclc.org/ooxml/officeDocument/relationships/hyperlink" Target="https://en.wikipedia.org/wiki/Samsung" TargetMode="External"/><Relationship Id="rId9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IPhone_6" TargetMode="External"/><Relationship Id="rId6" Type="http://purl.oclc.org/ooxml/officeDocument/relationships/drawing" Target="../drawings/drawing3.xml"/><Relationship Id="rId5" Type="http://purl.oclc.org/ooxml/officeDocument/relationships/printerSettings" Target="../printerSettings/printerSettings3.bin"/><Relationship Id="rId4" Type="http://purl.oclc.org/ooxml/officeDocument/relationships/hyperlink" Target="https://en.wikipedia.org/wiki/PowerVR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P128"/>
  <sheetViews>
    <sheetView topLeftCell="A43" workbookViewId="0">
      <selection activeCell="B71" sqref="B71:E79"/>
    </sheetView>
  </sheetViews>
  <sheetFormatPr defaultRowHeight="15" x14ac:dyDescent="0.25"/>
  <cols>
    <col min="2" max="2" width="17.75" bestFit="1" customWidth="1"/>
    <col min="3" max="3" width="12.375" bestFit="1" customWidth="1"/>
    <col min="4" max="4" width="11.25" bestFit="1" customWidth="1"/>
    <col min="5" max="5" width="13.25" bestFit="1" customWidth="1"/>
    <col min="6" max="6" width="8" bestFit="1" customWidth="1"/>
    <col min="7" max="7" width="11.375" bestFit="1" customWidth="1"/>
    <col min="8" max="8" width="13.875" bestFit="1" customWidth="1"/>
    <col min="10" max="10" width="18.375" bestFit="1" customWidth="1"/>
    <col min="11" max="11" width="12.375" bestFit="1" customWidth="1"/>
    <col min="12" max="12" width="10.625" bestFit="1" customWidth="1"/>
    <col min="13" max="13" width="13.25" bestFit="1" customWidth="1"/>
    <col min="14" max="14" width="11.75" bestFit="1" customWidth="1"/>
    <col min="15" max="15" width="11.375" bestFit="1" customWidth="1"/>
    <col min="16" max="16" width="13.875" bestFit="1" customWidth="1"/>
  </cols>
  <sheetData>
    <row r="1" spans="2:16" x14ac:dyDescent="0.25">
      <c r="B1" t="s">
        <v>30</v>
      </c>
      <c r="C1" s="3" t="d">
        <v>2013-02-19</v>
      </c>
      <c r="D1">
        <v>288</v>
      </c>
      <c r="E1">
        <v>6144</v>
      </c>
      <c r="F1">
        <v>4500</v>
      </c>
      <c r="G1">
        <v>40.200000000000003</v>
      </c>
      <c r="H1" s="5">
        <v>188</v>
      </c>
    </row>
    <row r="2" spans="2:16" x14ac:dyDescent="0.25">
      <c r="B2" t="s">
        <v>31</v>
      </c>
      <c r="C2" s="3" t="d">
        <v>2014-02-18</v>
      </c>
      <c r="D2">
        <v>336</v>
      </c>
      <c r="E2">
        <v>6144</v>
      </c>
      <c r="F2">
        <v>5121</v>
      </c>
      <c r="G2">
        <v>42.7</v>
      </c>
      <c r="H2">
        <v>213</v>
      </c>
    </row>
    <row r="3" spans="2:16" x14ac:dyDescent="0.25">
      <c r="B3" t="s">
        <v>34</v>
      </c>
      <c r="C3" s="3" t="d">
        <v>2015-03-17</v>
      </c>
      <c r="D3">
        <v>336</v>
      </c>
      <c r="E3">
        <v>12288</v>
      </c>
      <c r="F3">
        <v>6144</v>
      </c>
      <c r="G3">
        <v>96</v>
      </c>
      <c r="H3">
        <v>192</v>
      </c>
    </row>
    <row r="7" spans="2:16" x14ac:dyDescent="0.25">
      <c r="B7" t="s">
        <v>37</v>
      </c>
      <c r="C7" t="s">
        <v>11</v>
      </c>
      <c r="D7" t="s">
        <v>12</v>
      </c>
      <c r="E7" t="s">
        <v>19</v>
      </c>
      <c r="F7" t="s">
        <v>16</v>
      </c>
      <c r="G7" t="s">
        <v>17</v>
      </c>
      <c r="H7" t="s">
        <v>18</v>
      </c>
      <c r="J7" t="s">
        <v>37</v>
      </c>
      <c r="K7" t="s">
        <v>11</v>
      </c>
      <c r="L7" t="s">
        <v>12</v>
      </c>
      <c r="M7" t="s">
        <v>19</v>
      </c>
      <c r="N7" t="s">
        <v>16</v>
      </c>
      <c r="O7" t="s">
        <v>17</v>
      </c>
      <c r="P7" t="s">
        <v>18</v>
      </c>
    </row>
    <row r="8" spans="2:16" x14ac:dyDescent="0.25">
      <c r="B8" t="s">
        <v>21</v>
      </c>
      <c r="C8" s="3" t="d">
        <v>2006-11-08</v>
      </c>
      <c r="D8">
        <v>86.4</v>
      </c>
      <c r="E8">
        <v>768</v>
      </c>
      <c r="F8">
        <v>518</v>
      </c>
      <c r="G8">
        <v>13.8</v>
      </c>
      <c r="H8" s="5">
        <v>36.799999999999997</v>
      </c>
      <c r="J8" t="s">
        <v>21</v>
      </c>
      <c r="K8" s="3" t="d">
        <v>2006-11-08</v>
      </c>
      <c r="L8" s="6">
        <v>1</v>
      </c>
      <c r="M8" s="6">
        <v>1</v>
      </c>
      <c r="N8" s="6">
        <v>1</v>
      </c>
      <c r="O8" s="6">
        <v>1</v>
      </c>
      <c r="P8" s="6">
        <v>1</v>
      </c>
    </row>
    <row r="9" spans="2:16" x14ac:dyDescent="0.25">
      <c r="B9" t="s">
        <v>22</v>
      </c>
      <c r="C9" s="3" t="d">
        <v>2007-06-02</v>
      </c>
      <c r="D9">
        <v>103.7</v>
      </c>
      <c r="E9">
        <v>768</v>
      </c>
      <c r="F9">
        <v>576</v>
      </c>
      <c r="G9">
        <v>14.7</v>
      </c>
      <c r="H9" s="5">
        <v>39.200000000000003</v>
      </c>
      <c r="J9" t="s">
        <v>22</v>
      </c>
      <c r="K9" s="3" t="d">
        <v>2007-06-02</v>
      </c>
      <c r="L9" s="6">
        <f>D9/D$8</f>
        <v>1.2002314814814814</v>
      </c>
      <c r="M9" s="6">
        <f>E9/E$8</f>
        <v>1</v>
      </c>
      <c r="N9" s="6">
        <f t="shared" ref="N9:P9" si="0">F9/F$8</f>
        <v>1.111969111969112</v>
      </c>
      <c r="O9" s="6">
        <f t="shared" si="0"/>
        <v>1.0652173913043477</v>
      </c>
      <c r="P9" s="6">
        <f t="shared" si="0"/>
        <v>1.0652173913043479</v>
      </c>
    </row>
    <row r="10" spans="2:16" x14ac:dyDescent="0.25">
      <c r="B10" t="s">
        <v>14</v>
      </c>
      <c r="C10" s="3" t="d">
        <v>2008-06-17</v>
      </c>
      <c r="D10">
        <v>141.69999999999999</v>
      </c>
      <c r="E10">
        <v>1024</v>
      </c>
      <c r="F10">
        <v>933.12</v>
      </c>
      <c r="G10">
        <v>19.263999999999999</v>
      </c>
      <c r="H10" s="5">
        <v>48.16</v>
      </c>
      <c r="J10" t="s">
        <v>14</v>
      </c>
      <c r="K10" s="3" t="d">
        <v>2008-06-17</v>
      </c>
      <c r="L10" s="6">
        <f t="shared" ref="L10:L18" si="1">D10/D$8</f>
        <v>1.6400462962962961</v>
      </c>
      <c r="M10" s="6">
        <f t="shared" ref="M10:M18" si="2">E10/E$8</f>
        <v>1.3333333333333333</v>
      </c>
      <c r="N10" s="6">
        <f t="shared" ref="N10:N18" si="3">F10/F$8</f>
        <v>1.8013899613899613</v>
      </c>
      <c r="O10" s="6">
        <f t="shared" ref="O10:O18" si="4">G10/G$8</f>
        <v>1.3959420289855071</v>
      </c>
      <c r="P10" s="6">
        <f t="shared" ref="P10:P18" si="5">H10/H$8</f>
        <v>1.308695652173913</v>
      </c>
    </row>
    <row r="11" spans="2:16" x14ac:dyDescent="0.25">
      <c r="B11" t="s">
        <v>15</v>
      </c>
      <c r="C11" s="3" t="d">
        <v>2009-01-15</v>
      </c>
      <c r="D11">
        <v>159</v>
      </c>
      <c r="E11">
        <v>1024</v>
      </c>
      <c r="F11">
        <v>1062.72</v>
      </c>
      <c r="G11">
        <v>20.736000000000001</v>
      </c>
      <c r="H11" s="5">
        <v>51.84</v>
      </c>
      <c r="J11" t="s">
        <v>15</v>
      </c>
      <c r="K11" s="3" t="d">
        <v>2009-01-15</v>
      </c>
      <c r="L11" s="6">
        <f t="shared" si="1"/>
        <v>1.8402777777777777</v>
      </c>
      <c r="M11" s="6">
        <f t="shared" si="2"/>
        <v>1.3333333333333333</v>
      </c>
      <c r="N11" s="6">
        <f t="shared" si="3"/>
        <v>2.0515830115830118</v>
      </c>
      <c r="O11" s="6">
        <f t="shared" si="4"/>
        <v>1.5026086956521738</v>
      </c>
      <c r="P11" s="6">
        <f t="shared" si="5"/>
        <v>1.4086956521739133</v>
      </c>
    </row>
    <row r="12" spans="2:16" x14ac:dyDescent="0.25">
      <c r="B12" t="s">
        <v>25</v>
      </c>
      <c r="C12" s="3" t="d">
        <v>2010-03-26</v>
      </c>
      <c r="D12">
        <v>177.4</v>
      </c>
      <c r="E12">
        <v>1536</v>
      </c>
      <c r="F12">
        <v>1345</v>
      </c>
      <c r="G12">
        <v>33.6</v>
      </c>
      <c r="H12" s="5">
        <v>42</v>
      </c>
      <c r="J12" t="s">
        <v>25</v>
      </c>
      <c r="K12" s="3" t="d">
        <v>2010-03-26</v>
      </c>
      <c r="L12" s="6">
        <f t="shared" si="1"/>
        <v>2.0532407407407405</v>
      </c>
      <c r="M12" s="6">
        <f t="shared" si="2"/>
        <v>2</v>
      </c>
      <c r="N12" s="6">
        <f t="shared" si="3"/>
        <v>2.5965250965250966</v>
      </c>
      <c r="O12" s="6">
        <f t="shared" si="4"/>
        <v>2.4347826086956523</v>
      </c>
      <c r="P12" s="6">
        <f t="shared" si="5"/>
        <v>1.1413043478260871</v>
      </c>
    </row>
    <row r="13" spans="2:16" x14ac:dyDescent="0.25">
      <c r="B13" t="s">
        <v>26</v>
      </c>
      <c r="C13" s="3" t="d">
        <v>2010-11-09</v>
      </c>
      <c r="D13">
        <v>192.4</v>
      </c>
      <c r="E13">
        <v>1536</v>
      </c>
      <c r="F13">
        <v>1581.1</v>
      </c>
      <c r="G13">
        <v>37.06</v>
      </c>
      <c r="H13" s="5">
        <v>49.41</v>
      </c>
      <c r="J13" t="s">
        <v>26</v>
      </c>
      <c r="K13" s="3" t="d">
        <v>2010-11-09</v>
      </c>
      <c r="L13" s="6">
        <f t="shared" si="1"/>
        <v>2.2268518518518516</v>
      </c>
      <c r="M13" s="6">
        <f t="shared" si="2"/>
        <v>2</v>
      </c>
      <c r="N13" s="6">
        <f t="shared" si="3"/>
        <v>3.0523166023166022</v>
      </c>
      <c r="O13" s="6">
        <f t="shared" si="4"/>
        <v>2.6855072463768117</v>
      </c>
      <c r="P13" s="6">
        <f t="shared" si="5"/>
        <v>1.3426630434782609</v>
      </c>
    </row>
    <row r="14" spans="2:16" x14ac:dyDescent="0.25">
      <c r="B14" t="s">
        <v>27</v>
      </c>
      <c r="C14" s="3" t="d">
        <v>2012-03-22</v>
      </c>
      <c r="D14">
        <v>192.256</v>
      </c>
      <c r="E14">
        <v>2048</v>
      </c>
      <c r="F14">
        <v>3090.4</v>
      </c>
      <c r="G14">
        <v>32.200000000000003</v>
      </c>
      <c r="H14" s="5">
        <v>128.80000000000001</v>
      </c>
      <c r="J14" t="s">
        <v>27</v>
      </c>
      <c r="K14" s="3" t="d">
        <v>2012-03-22</v>
      </c>
      <c r="L14" s="6">
        <f t="shared" si="1"/>
        <v>2.2251851851851852</v>
      </c>
      <c r="M14" s="6">
        <f t="shared" si="2"/>
        <v>2.6666666666666665</v>
      </c>
      <c r="N14" s="6">
        <f t="shared" si="3"/>
        <v>5.9660231660231666</v>
      </c>
      <c r="O14" s="6">
        <f t="shared" si="4"/>
        <v>2.3333333333333335</v>
      </c>
      <c r="P14" s="6">
        <f t="shared" si="5"/>
        <v>3.5000000000000004</v>
      </c>
    </row>
    <row r="15" spans="2:16" x14ac:dyDescent="0.25">
      <c r="B15" t="s">
        <v>28</v>
      </c>
      <c r="C15" s="3" t="d">
        <v>2013-05-23</v>
      </c>
      <c r="D15">
        <v>288</v>
      </c>
      <c r="E15">
        <v>3072</v>
      </c>
      <c r="F15">
        <v>3977</v>
      </c>
      <c r="G15">
        <v>41.4</v>
      </c>
      <c r="H15" s="5">
        <v>166</v>
      </c>
      <c r="J15" t="s">
        <v>28</v>
      </c>
      <c r="K15" s="3" t="d">
        <v>2013-05-23</v>
      </c>
      <c r="L15" s="6">
        <f t="shared" si="1"/>
        <v>3.333333333333333</v>
      </c>
      <c r="M15" s="6">
        <f t="shared" si="2"/>
        <v>4</v>
      </c>
      <c r="N15" s="6">
        <f t="shared" si="3"/>
        <v>7.6776061776061777</v>
      </c>
      <c r="O15" s="6">
        <f t="shared" si="4"/>
        <v>2.9999999999999996</v>
      </c>
      <c r="P15" s="6">
        <f t="shared" si="5"/>
        <v>4.5108695652173916</v>
      </c>
    </row>
    <row r="16" spans="2:16" x14ac:dyDescent="0.25">
      <c r="B16" t="s">
        <v>31</v>
      </c>
      <c r="C16" s="3" t="d">
        <v>2014-02-18</v>
      </c>
      <c r="D16">
        <v>336</v>
      </c>
      <c r="E16">
        <v>6144</v>
      </c>
      <c r="F16">
        <v>5121</v>
      </c>
      <c r="G16">
        <v>42.7</v>
      </c>
      <c r="H16">
        <v>213</v>
      </c>
      <c r="J16" t="s">
        <v>31</v>
      </c>
      <c r="K16" s="3" t="d">
        <v>2014-02-18</v>
      </c>
      <c r="L16" s="6">
        <f t="shared" si="1"/>
        <v>3.8888888888888888</v>
      </c>
      <c r="M16" s="6">
        <f t="shared" si="2"/>
        <v>8</v>
      </c>
      <c r="N16" s="6">
        <f t="shared" si="3"/>
        <v>9.8861003861003862</v>
      </c>
      <c r="O16" s="6">
        <f t="shared" si="4"/>
        <v>3.0942028985507246</v>
      </c>
      <c r="P16" s="6">
        <f t="shared" si="5"/>
        <v>5.7880434782608701</v>
      </c>
    </row>
    <row r="17" spans="2:16" x14ac:dyDescent="0.25">
      <c r="B17" t="s">
        <v>34</v>
      </c>
      <c r="C17" s="3" t="d">
        <v>2015-03-17</v>
      </c>
      <c r="D17">
        <v>336</v>
      </c>
      <c r="E17">
        <v>12288</v>
      </c>
      <c r="F17">
        <v>6144</v>
      </c>
      <c r="G17">
        <v>96</v>
      </c>
      <c r="H17">
        <v>192</v>
      </c>
      <c r="J17" t="s">
        <v>34</v>
      </c>
      <c r="K17" s="3" t="d">
        <v>2015-03-17</v>
      </c>
      <c r="L17" s="6">
        <f t="shared" si="1"/>
        <v>3.8888888888888888</v>
      </c>
      <c r="M17" s="6">
        <f t="shared" si="2"/>
        <v>16</v>
      </c>
      <c r="N17" s="6">
        <f t="shared" si="3"/>
        <v>11.86100386100386</v>
      </c>
      <c r="O17" s="6">
        <f t="shared" si="4"/>
        <v>6.9565217391304346</v>
      </c>
      <c r="P17" s="6">
        <f t="shared" si="5"/>
        <v>5.2173913043478262</v>
      </c>
    </row>
    <row r="18" spans="2:16" x14ac:dyDescent="0.25">
      <c r="B18" t="s">
        <v>36</v>
      </c>
      <c r="C18" s="3" t="d">
        <v>2016-08-02</v>
      </c>
      <c r="D18">
        <v>480</v>
      </c>
      <c r="E18">
        <v>12288</v>
      </c>
      <c r="F18">
        <v>10157</v>
      </c>
      <c r="G18">
        <v>136</v>
      </c>
      <c r="H18">
        <v>317.39999999999998</v>
      </c>
      <c r="J18" t="s">
        <v>36</v>
      </c>
      <c r="K18" s="3" t="d">
        <v>2016-08-02</v>
      </c>
      <c r="L18" s="6">
        <f t="shared" si="1"/>
        <v>5.5555555555555554</v>
      </c>
      <c r="M18" s="6">
        <f t="shared" si="2"/>
        <v>16</v>
      </c>
      <c r="N18" s="6">
        <f t="shared" si="3"/>
        <v>19.608108108108109</v>
      </c>
      <c r="O18" s="6">
        <f t="shared" si="4"/>
        <v>9.8550724637681153</v>
      </c>
      <c r="P18" s="6">
        <f t="shared" si="5"/>
        <v>8.625</v>
      </c>
    </row>
    <row r="20" spans="2:16" x14ac:dyDescent="0.25">
      <c r="B20" t="s">
        <v>13</v>
      </c>
      <c r="C20" t="s">
        <v>11</v>
      </c>
      <c r="D20" t="s">
        <v>12</v>
      </c>
      <c r="E20" t="s">
        <v>19</v>
      </c>
      <c r="F20" t="s">
        <v>16</v>
      </c>
      <c r="G20" t="s">
        <v>17</v>
      </c>
      <c r="H20" t="s">
        <v>18</v>
      </c>
      <c r="J20" t="s">
        <v>37</v>
      </c>
      <c r="K20" t="s">
        <v>11</v>
      </c>
      <c r="L20" t="s">
        <v>12</v>
      </c>
      <c r="M20" t="s">
        <v>19</v>
      </c>
      <c r="N20" t="s">
        <v>16</v>
      </c>
      <c r="O20" t="s">
        <v>17</v>
      </c>
      <c r="P20" t="s">
        <v>18</v>
      </c>
    </row>
    <row r="21" spans="2:16" x14ac:dyDescent="0.25">
      <c r="B21" t="s">
        <v>21</v>
      </c>
      <c r="C21" s="3" t="d">
        <v>2006-11-08</v>
      </c>
      <c r="D21">
        <v>86.4</v>
      </c>
      <c r="E21">
        <v>768</v>
      </c>
      <c r="F21">
        <v>518</v>
      </c>
      <c r="G21">
        <v>13.8</v>
      </c>
      <c r="H21" s="5">
        <v>36.799999999999997</v>
      </c>
      <c r="J21" t="s">
        <v>21</v>
      </c>
      <c r="K21" s="3" t="d">
        <v>2006-11-08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</row>
    <row r="22" spans="2:16" x14ac:dyDescent="0.25">
      <c r="B22" t="s">
        <v>22</v>
      </c>
      <c r="C22" s="3" t="d">
        <v>2007-06-02</v>
      </c>
      <c r="D22">
        <v>103.7</v>
      </c>
      <c r="E22">
        <v>768</v>
      </c>
      <c r="F22">
        <v>576</v>
      </c>
      <c r="G22">
        <v>14.7</v>
      </c>
      <c r="H22" s="5">
        <v>39.200000000000003</v>
      </c>
      <c r="J22" t="s">
        <v>22</v>
      </c>
      <c r="K22" s="3" t="d">
        <v>2007-06-02</v>
      </c>
      <c r="L22" s="6">
        <f>D22/D$21</f>
        <v>1.2002314814814814</v>
      </c>
      <c r="M22" s="6">
        <f t="shared" ref="M22:P31" si="6">E22/E$21</f>
        <v>1</v>
      </c>
      <c r="N22" s="6">
        <f t="shared" si="6"/>
        <v>1.111969111969112</v>
      </c>
      <c r="O22" s="6">
        <f t="shared" si="6"/>
        <v>1.0652173913043477</v>
      </c>
      <c r="P22" s="6">
        <f t="shared" si="6"/>
        <v>1.0652173913043479</v>
      </c>
    </row>
    <row r="23" spans="2:16" x14ac:dyDescent="0.25">
      <c r="B23" t="s">
        <v>14</v>
      </c>
      <c r="C23" s="3" t="d">
        <v>2008-06-17</v>
      </c>
      <c r="D23">
        <v>141.69999999999999</v>
      </c>
      <c r="E23">
        <v>1024</v>
      </c>
      <c r="F23">
        <v>933.12</v>
      </c>
      <c r="G23">
        <v>19.263999999999999</v>
      </c>
      <c r="H23" s="5">
        <v>48.16</v>
      </c>
      <c r="J23" t="s">
        <v>14</v>
      </c>
      <c r="K23" s="3" t="d">
        <v>2008-06-17</v>
      </c>
      <c r="L23" s="6">
        <f t="shared" ref="L23:L31" si="7">D23/D$21</f>
        <v>1.6400462962962961</v>
      </c>
      <c r="M23" s="6">
        <f t="shared" si="6"/>
        <v>1.3333333333333333</v>
      </c>
      <c r="N23" s="6">
        <f t="shared" si="6"/>
        <v>1.8013899613899613</v>
      </c>
      <c r="O23" s="6">
        <f t="shared" si="6"/>
        <v>1.3959420289855071</v>
      </c>
      <c r="P23" s="6">
        <f t="shared" si="6"/>
        <v>1.308695652173913</v>
      </c>
    </row>
    <row r="24" spans="2:16" x14ac:dyDescent="0.25">
      <c r="B24" t="s">
        <v>15</v>
      </c>
      <c r="C24" s="3" t="d">
        <v>2009-01-15</v>
      </c>
      <c r="D24">
        <v>159</v>
      </c>
      <c r="E24">
        <v>1024</v>
      </c>
      <c r="F24">
        <v>1062.72</v>
      </c>
      <c r="G24">
        <v>20.736000000000001</v>
      </c>
      <c r="H24" s="5">
        <v>51.84</v>
      </c>
      <c r="J24" t="s">
        <v>15</v>
      </c>
      <c r="K24" s="3" t="d">
        <v>2009-01-15</v>
      </c>
      <c r="L24" s="6">
        <f t="shared" si="7"/>
        <v>1.8402777777777777</v>
      </c>
      <c r="M24" s="6">
        <f t="shared" si="6"/>
        <v>1.3333333333333333</v>
      </c>
      <c r="N24" s="6">
        <f t="shared" si="6"/>
        <v>2.0515830115830118</v>
      </c>
      <c r="O24" s="6">
        <f t="shared" si="6"/>
        <v>1.5026086956521738</v>
      </c>
      <c r="P24" s="6">
        <f t="shared" si="6"/>
        <v>1.4086956521739133</v>
      </c>
    </row>
    <row r="25" spans="2:16" x14ac:dyDescent="0.25">
      <c r="B25" t="s">
        <v>25</v>
      </c>
      <c r="C25" s="3" t="d">
        <v>2010-03-26</v>
      </c>
      <c r="D25">
        <v>177.4</v>
      </c>
      <c r="E25">
        <v>1536</v>
      </c>
      <c r="F25">
        <v>1345</v>
      </c>
      <c r="G25">
        <v>33.6</v>
      </c>
      <c r="H25" s="5">
        <v>42</v>
      </c>
      <c r="J25" t="s">
        <v>25</v>
      </c>
      <c r="K25" s="3" t="d">
        <v>2010-03-26</v>
      </c>
      <c r="L25" s="6">
        <f t="shared" si="7"/>
        <v>2.0532407407407405</v>
      </c>
      <c r="M25" s="6">
        <f t="shared" si="6"/>
        <v>2</v>
      </c>
      <c r="N25" s="6">
        <f t="shared" si="6"/>
        <v>2.5965250965250966</v>
      </c>
      <c r="O25" s="6">
        <f t="shared" si="6"/>
        <v>2.4347826086956523</v>
      </c>
      <c r="P25" s="6">
        <f t="shared" si="6"/>
        <v>1.1413043478260871</v>
      </c>
    </row>
    <row r="26" spans="2:16" x14ac:dyDescent="0.25">
      <c r="B26" t="s">
        <v>26</v>
      </c>
      <c r="C26" s="3" t="d">
        <v>2010-11-09</v>
      </c>
      <c r="D26">
        <v>192.4</v>
      </c>
      <c r="E26">
        <v>1536</v>
      </c>
      <c r="F26">
        <v>1581.1</v>
      </c>
      <c r="G26">
        <v>37.06</v>
      </c>
      <c r="H26" s="5">
        <v>49.41</v>
      </c>
      <c r="J26" t="s">
        <v>26</v>
      </c>
      <c r="K26" s="3" t="d">
        <v>2010-11-09</v>
      </c>
      <c r="L26" s="6">
        <f t="shared" si="7"/>
        <v>2.2268518518518516</v>
      </c>
      <c r="M26" s="6">
        <f t="shared" si="6"/>
        <v>2</v>
      </c>
      <c r="N26" s="6">
        <f t="shared" si="6"/>
        <v>3.0523166023166022</v>
      </c>
      <c r="O26" s="6">
        <f t="shared" si="6"/>
        <v>2.6855072463768117</v>
      </c>
      <c r="P26" s="6">
        <f t="shared" si="6"/>
        <v>1.3426630434782609</v>
      </c>
    </row>
    <row r="27" spans="2:16" x14ac:dyDescent="0.25">
      <c r="B27" t="s">
        <v>27</v>
      </c>
      <c r="C27" s="3" t="d">
        <v>2012-03-22</v>
      </c>
      <c r="D27">
        <v>192.256</v>
      </c>
      <c r="E27">
        <v>2048</v>
      </c>
      <c r="F27">
        <v>3090.4</v>
      </c>
      <c r="G27">
        <v>32.200000000000003</v>
      </c>
      <c r="H27" s="5">
        <v>128.80000000000001</v>
      </c>
      <c r="J27" t="s">
        <v>27</v>
      </c>
      <c r="K27" s="3" t="d">
        <v>2012-03-22</v>
      </c>
      <c r="L27" s="6">
        <f t="shared" si="7"/>
        <v>2.2251851851851852</v>
      </c>
      <c r="M27" s="6">
        <f t="shared" si="6"/>
        <v>2.6666666666666665</v>
      </c>
      <c r="N27" s="6">
        <f t="shared" si="6"/>
        <v>5.9660231660231666</v>
      </c>
      <c r="O27" s="6">
        <f t="shared" si="6"/>
        <v>2.3333333333333335</v>
      </c>
      <c r="P27" s="6">
        <f t="shared" si="6"/>
        <v>3.5000000000000004</v>
      </c>
    </row>
    <row r="28" spans="2:16" x14ac:dyDescent="0.25">
      <c r="B28" t="s">
        <v>28</v>
      </c>
      <c r="C28" s="3" t="d">
        <v>2013-05-23</v>
      </c>
      <c r="D28">
        <v>288</v>
      </c>
      <c r="E28">
        <v>3072</v>
      </c>
      <c r="F28">
        <v>3977</v>
      </c>
      <c r="G28">
        <v>41.4</v>
      </c>
      <c r="H28" s="5">
        <v>166</v>
      </c>
      <c r="J28" t="s">
        <v>28</v>
      </c>
      <c r="K28" s="3" t="d">
        <v>2013-05-23</v>
      </c>
      <c r="L28" s="6">
        <f t="shared" si="7"/>
        <v>3.333333333333333</v>
      </c>
      <c r="M28" s="6">
        <f t="shared" si="6"/>
        <v>4</v>
      </c>
      <c r="N28" s="6">
        <f t="shared" si="6"/>
        <v>7.6776061776061777</v>
      </c>
      <c r="O28" s="6">
        <f t="shared" si="6"/>
        <v>2.9999999999999996</v>
      </c>
      <c r="P28" s="6">
        <f t="shared" si="6"/>
        <v>4.5108695652173916</v>
      </c>
    </row>
    <row r="29" spans="2:16" x14ac:dyDescent="0.25">
      <c r="B29" t="s">
        <v>29</v>
      </c>
      <c r="C29" s="3" t="d">
        <v>2013-11-07</v>
      </c>
      <c r="D29">
        <v>336</v>
      </c>
      <c r="E29">
        <v>3072</v>
      </c>
      <c r="F29">
        <v>5046</v>
      </c>
      <c r="G29">
        <v>42</v>
      </c>
      <c r="H29" s="5">
        <v>210</v>
      </c>
      <c r="I29" s="2"/>
      <c r="J29" t="s">
        <v>29</v>
      </c>
      <c r="K29" s="3" t="d">
        <v>2013-11-07</v>
      </c>
      <c r="L29" s="6">
        <f t="shared" si="7"/>
        <v>3.8888888888888888</v>
      </c>
      <c r="M29" s="6">
        <f t="shared" si="6"/>
        <v>4</v>
      </c>
      <c r="N29" s="6">
        <f t="shared" si="6"/>
        <v>9.7413127413127416</v>
      </c>
      <c r="O29" s="6">
        <f t="shared" si="6"/>
        <v>3.043478260869565</v>
      </c>
      <c r="P29" s="6">
        <f t="shared" si="6"/>
        <v>5.7065217391304355</v>
      </c>
    </row>
    <row r="30" spans="2:16" x14ac:dyDescent="0.25">
      <c r="B30" t="s">
        <v>32</v>
      </c>
      <c r="C30" s="3" t="d">
        <v>2014-09-18</v>
      </c>
      <c r="D30">
        <v>224</v>
      </c>
      <c r="E30">
        <v>4096</v>
      </c>
      <c r="F30">
        <v>4612</v>
      </c>
      <c r="G30">
        <v>72.099999999999994</v>
      </c>
      <c r="H30" s="5">
        <v>144</v>
      </c>
      <c r="J30" t="s">
        <v>32</v>
      </c>
      <c r="K30" s="3" t="d">
        <v>2014-09-18</v>
      </c>
      <c r="L30" s="6">
        <f t="shared" si="7"/>
        <v>2.5925925925925926</v>
      </c>
      <c r="M30" s="6">
        <f t="shared" si="6"/>
        <v>5.333333333333333</v>
      </c>
      <c r="N30" s="6">
        <f t="shared" si="6"/>
        <v>8.903474903474903</v>
      </c>
      <c r="O30" s="6">
        <f t="shared" si="6"/>
        <v>5.22463768115942</v>
      </c>
      <c r="P30" s="6">
        <f t="shared" si="6"/>
        <v>3.9130434782608701</v>
      </c>
    </row>
    <row r="31" spans="2:16" x14ac:dyDescent="0.25">
      <c r="B31" t="s">
        <v>33</v>
      </c>
      <c r="C31" s="3" t="d">
        <v>2015-06-02</v>
      </c>
      <c r="D31">
        <v>336</v>
      </c>
      <c r="E31">
        <v>6144</v>
      </c>
      <c r="F31">
        <v>5632</v>
      </c>
      <c r="G31">
        <v>96</v>
      </c>
      <c r="H31" s="5">
        <v>176</v>
      </c>
      <c r="J31" t="s">
        <v>33</v>
      </c>
      <c r="K31" s="3" t="d">
        <v>2015-06-02</v>
      </c>
      <c r="L31" s="6">
        <f t="shared" si="7"/>
        <v>3.8888888888888888</v>
      </c>
      <c r="M31" s="6">
        <f t="shared" si="6"/>
        <v>8</v>
      </c>
      <c r="N31" s="6">
        <f t="shared" si="6"/>
        <v>10.872586872586872</v>
      </c>
      <c r="O31" s="6">
        <f t="shared" si="6"/>
        <v>6.9565217391304346</v>
      </c>
      <c r="P31" s="6">
        <f t="shared" si="6"/>
        <v>4.7826086956521747</v>
      </c>
    </row>
    <row r="32" spans="2:16" x14ac:dyDescent="0.25">
      <c r="B32" t="s">
        <v>35</v>
      </c>
      <c r="C32" s="3" t="d">
        <v>2016-05-27</v>
      </c>
      <c r="D32">
        <v>320</v>
      </c>
      <c r="E32">
        <v>8192</v>
      </c>
      <c r="F32">
        <v>8228</v>
      </c>
      <c r="G32">
        <v>102.8</v>
      </c>
      <c r="H32" s="5">
        <v>257.10000000000002</v>
      </c>
      <c r="J32" t="s">
        <v>35</v>
      </c>
      <c r="K32" s="3" t="d">
        <v>2016-05-27</v>
      </c>
      <c r="L32" s="6">
        <f t="shared" ref="L32" si="8">D32/D$21</f>
        <v>3.7037037037037033</v>
      </c>
      <c r="M32" s="6">
        <f t="shared" ref="M32" si="9">E32/E$21</f>
        <v>10.666666666666666</v>
      </c>
      <c r="N32" s="6">
        <f t="shared" ref="N32" si="10">F32/F$21</f>
        <v>15.884169884169884</v>
      </c>
      <c r="O32" s="6">
        <f t="shared" ref="O32" si="11">G32/G$21</f>
        <v>7.4492753623188399</v>
      </c>
      <c r="P32" s="6">
        <f t="shared" ref="P32" si="12">H32/H$21</f>
        <v>6.9864130434782616</v>
      </c>
    </row>
    <row r="33" spans="2:16" x14ac:dyDescent="0.25">
      <c r="C33" s="3"/>
    </row>
    <row r="34" spans="2:16" x14ac:dyDescent="0.25">
      <c r="C34" s="3"/>
    </row>
    <row r="35" spans="2:16" x14ac:dyDescent="0.25">
      <c r="C35" s="3"/>
    </row>
    <row r="36" spans="2:16" x14ac:dyDescent="0.25">
      <c r="C36" s="3"/>
    </row>
    <row r="37" spans="2:16" x14ac:dyDescent="0.25">
      <c r="J37" s="1"/>
      <c r="K37" s="1"/>
      <c r="M37" s="1"/>
      <c r="N37" s="1"/>
    </row>
    <row r="38" spans="2:16" x14ac:dyDescent="0.25">
      <c r="B38" t="s">
        <v>2</v>
      </c>
      <c r="C38" t="s">
        <v>11</v>
      </c>
      <c r="D38" t="s">
        <v>12</v>
      </c>
      <c r="E38" t="s">
        <v>19</v>
      </c>
      <c r="F38" t="s">
        <v>16</v>
      </c>
      <c r="G38" t="s">
        <v>17</v>
      </c>
      <c r="H38" t="s">
        <v>18</v>
      </c>
    </row>
    <row r="39" spans="2:16" x14ac:dyDescent="0.25">
      <c r="B39" t="s">
        <v>23</v>
      </c>
      <c r="C39" s="3" t="d">
        <v>2007-04-17</v>
      </c>
      <c r="D39" s="5">
        <v>20.9</v>
      </c>
      <c r="E39">
        <v>256</v>
      </c>
      <c r="F39" s="5">
        <v>75.5</v>
      </c>
      <c r="G39" s="5">
        <v>4.3</v>
      </c>
      <c r="H39" s="5">
        <v>8.6</v>
      </c>
    </row>
    <row r="40" spans="2:16" x14ac:dyDescent="0.25">
      <c r="B40" t="s">
        <v>57</v>
      </c>
      <c r="C40" s="3"/>
      <c r="D40" s="5">
        <v>53.6</v>
      </c>
      <c r="E40">
        <v>512</v>
      </c>
      <c r="F40" s="5">
        <v>208</v>
      </c>
      <c r="G40" s="5">
        <v>10.8</v>
      </c>
      <c r="H40" s="5">
        <v>20.8</v>
      </c>
    </row>
    <row r="41" spans="2:16" x14ac:dyDescent="0.25">
      <c r="B41" t="s">
        <v>20</v>
      </c>
      <c r="C41" s="3" t="d">
        <v>2008-06-16</v>
      </c>
      <c r="D41" s="5">
        <v>111.9</v>
      </c>
      <c r="E41">
        <v>896</v>
      </c>
      <c r="F41" s="5">
        <v>715.39200000000005</v>
      </c>
      <c r="G41" s="5">
        <v>16.128</v>
      </c>
      <c r="H41" s="5">
        <v>36.863999999999997</v>
      </c>
    </row>
    <row r="42" spans="2:16" x14ac:dyDescent="0.25">
      <c r="B42" t="s">
        <v>69</v>
      </c>
      <c r="C42" s="3" t="d">
        <v>2010-07-12</v>
      </c>
      <c r="D42" s="5">
        <v>115.2</v>
      </c>
      <c r="E42">
        <v>1024</v>
      </c>
      <c r="F42" s="5">
        <v>907.2</v>
      </c>
      <c r="G42" s="5">
        <v>21.6</v>
      </c>
      <c r="H42" s="5">
        <v>37.799999999999997</v>
      </c>
    </row>
    <row r="43" spans="2:16" x14ac:dyDescent="0.25">
      <c r="B43" t="s">
        <v>65</v>
      </c>
      <c r="C43" s="3" t="d">
        <v>2012-09-13</v>
      </c>
      <c r="D43" s="5">
        <v>144.19999999999999</v>
      </c>
      <c r="E43">
        <v>1536</v>
      </c>
      <c r="F43" s="5">
        <v>1881.6</v>
      </c>
      <c r="G43" s="5">
        <v>23.5</v>
      </c>
      <c r="H43" s="5">
        <v>78.5</v>
      </c>
    </row>
    <row r="44" spans="2:16" x14ac:dyDescent="0.25">
      <c r="B44" t="s">
        <v>64</v>
      </c>
      <c r="C44" s="3" t="d">
        <v>2015-01-22</v>
      </c>
      <c r="D44" s="5">
        <v>112</v>
      </c>
      <c r="E44">
        <v>2048</v>
      </c>
      <c r="F44" s="5">
        <v>2308</v>
      </c>
      <c r="G44" s="5">
        <v>39.299999999999997</v>
      </c>
      <c r="H44" s="5">
        <v>72.099999999999994</v>
      </c>
    </row>
    <row r="45" spans="2:16" x14ac:dyDescent="0.25">
      <c r="B45" t="s">
        <v>71</v>
      </c>
      <c r="C45" s="3" t="d">
        <v>2016-07-19</v>
      </c>
      <c r="D45" s="5">
        <v>192</v>
      </c>
      <c r="E45">
        <v>6144</v>
      </c>
      <c r="F45" s="5">
        <v>3855</v>
      </c>
      <c r="G45" s="5">
        <v>72.3</v>
      </c>
      <c r="H45" s="5">
        <v>120.5</v>
      </c>
    </row>
    <row r="46" spans="2:16" x14ac:dyDescent="0.25">
      <c r="F46" s="4"/>
    </row>
    <row r="47" spans="2:16" x14ac:dyDescent="0.25">
      <c r="B47" t="s">
        <v>7</v>
      </c>
      <c r="C47" t="s">
        <v>11</v>
      </c>
      <c r="D47" t="s">
        <v>12</v>
      </c>
      <c r="E47" t="s">
        <v>19</v>
      </c>
      <c r="F47" t="s">
        <v>16</v>
      </c>
      <c r="G47" t="s">
        <v>17</v>
      </c>
      <c r="H47" t="s">
        <v>18</v>
      </c>
      <c r="J47" t="s">
        <v>7</v>
      </c>
      <c r="K47" t="s">
        <v>11</v>
      </c>
      <c r="L47" t="s">
        <v>12</v>
      </c>
      <c r="M47" t="s">
        <v>19</v>
      </c>
      <c r="N47" t="s">
        <v>16</v>
      </c>
      <c r="O47" t="s">
        <v>17</v>
      </c>
      <c r="P47" t="s">
        <v>18</v>
      </c>
    </row>
    <row r="48" spans="2:16" x14ac:dyDescent="0.25">
      <c r="B48" t="s">
        <v>24</v>
      </c>
      <c r="C48" s="3" t="d">
        <v>2007-04-17</v>
      </c>
      <c r="D48">
        <v>11.9</v>
      </c>
      <c r="E48">
        <v>256</v>
      </c>
      <c r="F48" s="5">
        <v>28.8</v>
      </c>
      <c r="G48" s="5">
        <v>1.8</v>
      </c>
      <c r="H48" s="5">
        <v>3.6</v>
      </c>
      <c r="J48" t="s">
        <v>24</v>
      </c>
      <c r="K48" s="3" t="d">
        <v>2007-04-17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</row>
    <row r="49" spans="2:16" x14ac:dyDescent="0.25">
      <c r="B49" t="s">
        <v>49</v>
      </c>
      <c r="C49" s="3" t="d">
        <v>2008-07-29</v>
      </c>
      <c r="D49">
        <v>23</v>
      </c>
      <c r="E49">
        <v>512</v>
      </c>
      <c r="F49" s="5">
        <v>134.4</v>
      </c>
      <c r="G49" s="5">
        <v>4.4000000000000004</v>
      </c>
      <c r="H49" s="5">
        <v>8.8000000000000007</v>
      </c>
      <c r="J49" t="s">
        <v>49</v>
      </c>
      <c r="K49" s="3" t="d">
        <v>2008-07-29</v>
      </c>
      <c r="L49" s="6">
        <f>D49/D$48</f>
        <v>1.9327731092436975</v>
      </c>
      <c r="M49" s="6">
        <f t="shared" ref="M49:P49" si="13">E49/E$48</f>
        <v>2</v>
      </c>
      <c r="N49" s="6">
        <f t="shared" si="13"/>
        <v>4.666666666666667</v>
      </c>
      <c r="O49" s="6">
        <f t="shared" si="13"/>
        <v>2.4444444444444446</v>
      </c>
      <c r="P49" s="6">
        <f t="shared" si="13"/>
        <v>2.4444444444444446</v>
      </c>
    </row>
    <row r="50" spans="2:16" x14ac:dyDescent="0.25">
      <c r="B50" t="s">
        <v>51</v>
      </c>
      <c r="C50" s="3" t="d">
        <v>2009-11-17</v>
      </c>
      <c r="D50">
        <v>32</v>
      </c>
      <c r="E50" s="1">
        <v>512</v>
      </c>
      <c r="F50" s="5">
        <v>385.9</v>
      </c>
      <c r="G50" s="5">
        <v>4.4000000000000004</v>
      </c>
      <c r="H50" s="5">
        <v>17.600000000000001</v>
      </c>
      <c r="J50" t="s">
        <v>51</v>
      </c>
      <c r="K50" s="3" t="d">
        <v>2009-11-17</v>
      </c>
      <c r="L50" s="6">
        <f t="shared" ref="L50:L55" si="14">D50/D$48</f>
        <v>2.6890756302521006</v>
      </c>
      <c r="M50" s="6">
        <f t="shared" ref="M50:M55" si="15">E50/E$48</f>
        <v>2</v>
      </c>
      <c r="N50" s="6">
        <f t="shared" ref="N50:N55" si="16">F50/F$48</f>
        <v>13.399305555555554</v>
      </c>
      <c r="O50" s="6">
        <f t="shared" ref="O50:O55" si="17">G50/G$48</f>
        <v>2.4444444444444446</v>
      </c>
      <c r="P50" s="6">
        <f t="shared" ref="P50:P55" si="18">H50/H$48</f>
        <v>4.8888888888888893</v>
      </c>
    </row>
    <row r="51" spans="2:16" x14ac:dyDescent="0.25">
      <c r="B51" t="s">
        <v>50</v>
      </c>
      <c r="C51" s="3" t="d">
        <v>2010-09-13</v>
      </c>
      <c r="D51">
        <v>57.73</v>
      </c>
      <c r="E51" s="1">
        <v>1024</v>
      </c>
      <c r="F51" s="5">
        <v>601.29999999999995</v>
      </c>
      <c r="G51" s="5">
        <v>12.53</v>
      </c>
      <c r="H51" s="5">
        <v>25.06</v>
      </c>
      <c r="J51" t="s">
        <v>50</v>
      </c>
      <c r="K51" s="3" t="d">
        <v>2010-09-13</v>
      </c>
      <c r="L51" s="6">
        <f t="shared" si="14"/>
        <v>4.8512605042016803</v>
      </c>
      <c r="M51" s="6">
        <f t="shared" si="15"/>
        <v>4</v>
      </c>
      <c r="N51" s="6">
        <f t="shared" si="16"/>
        <v>20.878472222222221</v>
      </c>
      <c r="O51" s="6">
        <f t="shared" si="17"/>
        <v>6.9611111111111104</v>
      </c>
      <c r="P51" s="6">
        <f t="shared" si="18"/>
        <v>6.9611111111111104</v>
      </c>
    </row>
    <row r="52" spans="2:16" x14ac:dyDescent="0.25">
      <c r="B52" t="s">
        <v>52</v>
      </c>
      <c r="C52" s="3" t="d">
        <v>2011-03-15</v>
      </c>
      <c r="D52">
        <v>98.5</v>
      </c>
      <c r="E52" s="1">
        <v>1024</v>
      </c>
      <c r="F52" s="5">
        <v>691.2</v>
      </c>
      <c r="G52" s="5">
        <v>21.6</v>
      </c>
      <c r="H52" s="5">
        <v>28.8</v>
      </c>
      <c r="J52" t="s">
        <v>52</v>
      </c>
      <c r="K52" s="3" t="d">
        <v>2011-03-15</v>
      </c>
      <c r="L52" s="6">
        <f t="shared" si="14"/>
        <v>8.2773109243697469</v>
      </c>
      <c r="M52" s="6">
        <f t="shared" si="15"/>
        <v>4</v>
      </c>
      <c r="N52" s="6">
        <f t="shared" si="16"/>
        <v>24</v>
      </c>
      <c r="O52" s="6">
        <f t="shared" si="17"/>
        <v>12</v>
      </c>
      <c r="P52" s="6">
        <f t="shared" si="18"/>
        <v>8</v>
      </c>
    </row>
    <row r="53" spans="2:16" x14ac:dyDescent="0.25">
      <c r="B53" t="s">
        <v>53</v>
      </c>
      <c r="C53" s="3" t="d">
        <v>2012-09-13</v>
      </c>
      <c r="D53">
        <v>80</v>
      </c>
      <c r="E53" s="1">
        <v>1024</v>
      </c>
      <c r="F53" s="5">
        <v>812.5</v>
      </c>
      <c r="G53" s="5">
        <v>16.899999999999999</v>
      </c>
      <c r="H53" s="5">
        <v>33.799999999999997</v>
      </c>
      <c r="J53" t="s">
        <v>53</v>
      </c>
      <c r="K53" s="3" t="d">
        <v>2012-09-13</v>
      </c>
      <c r="L53" s="6">
        <f t="shared" si="14"/>
        <v>6.7226890756302522</v>
      </c>
      <c r="M53" s="6">
        <f t="shared" si="15"/>
        <v>4</v>
      </c>
      <c r="N53" s="6">
        <f t="shared" si="16"/>
        <v>28.211805555555554</v>
      </c>
      <c r="O53" s="6">
        <f t="shared" si="17"/>
        <v>9.3888888888888875</v>
      </c>
      <c r="P53" s="6">
        <f t="shared" si="18"/>
        <v>9.3888888888888875</v>
      </c>
    </row>
    <row r="54" spans="2:16" x14ac:dyDescent="0.25">
      <c r="B54" t="s">
        <v>54</v>
      </c>
      <c r="C54" s="3" t="d">
        <v>2014-02-28</v>
      </c>
      <c r="D54">
        <v>80.2</v>
      </c>
      <c r="E54" s="1">
        <v>1024</v>
      </c>
      <c r="F54" s="5">
        <v>1044</v>
      </c>
      <c r="G54" s="5">
        <v>16.3</v>
      </c>
      <c r="H54" s="5">
        <v>32.6</v>
      </c>
      <c r="J54" t="s">
        <v>54</v>
      </c>
      <c r="K54" s="3" t="d">
        <v>2014-02-28</v>
      </c>
      <c r="L54" s="6">
        <f t="shared" si="14"/>
        <v>6.7394957983193278</v>
      </c>
      <c r="M54" s="6">
        <f t="shared" si="15"/>
        <v>4</v>
      </c>
      <c r="N54" s="6">
        <f t="shared" si="16"/>
        <v>36.25</v>
      </c>
      <c r="O54" s="6">
        <f t="shared" si="17"/>
        <v>9.0555555555555554</v>
      </c>
      <c r="P54" s="6">
        <f t="shared" si="18"/>
        <v>9.0555555555555554</v>
      </c>
    </row>
    <row r="55" spans="2:16" x14ac:dyDescent="0.25">
      <c r="B55" t="s">
        <v>55</v>
      </c>
      <c r="C55" s="3" t="d">
        <v>2015-08-20</v>
      </c>
      <c r="D55">
        <v>106</v>
      </c>
      <c r="E55" s="1">
        <v>2048</v>
      </c>
      <c r="F55" s="5">
        <v>1572</v>
      </c>
      <c r="G55" s="5">
        <v>32.700000000000003</v>
      </c>
      <c r="H55" s="5">
        <v>49.2</v>
      </c>
      <c r="J55" t="s">
        <v>55</v>
      </c>
      <c r="K55" s="3" t="d">
        <v>2015-08-20</v>
      </c>
      <c r="L55" s="6">
        <f t="shared" si="14"/>
        <v>8.9075630252100844</v>
      </c>
      <c r="M55" s="6">
        <f t="shared" si="15"/>
        <v>8</v>
      </c>
      <c r="N55" s="6">
        <f t="shared" si="16"/>
        <v>54.583333333333329</v>
      </c>
      <c r="O55" s="6">
        <f t="shared" si="17"/>
        <v>18.166666666666668</v>
      </c>
      <c r="P55" s="6">
        <f t="shared" si="18"/>
        <v>13.666666666666668</v>
      </c>
    </row>
    <row r="56" spans="2:16" x14ac:dyDescent="0.25">
      <c r="C56" s="3"/>
      <c r="E56" s="1"/>
      <c r="F56" s="5"/>
      <c r="G56" s="5"/>
      <c r="H56" s="5"/>
    </row>
    <row r="57" spans="2:16" x14ac:dyDescent="0.25">
      <c r="C57" s="3"/>
      <c r="E57" s="1"/>
      <c r="F57" s="5"/>
      <c r="G57" s="5"/>
      <c r="H57" s="5"/>
    </row>
    <row r="58" spans="2:16" x14ac:dyDescent="0.25">
      <c r="C58" s="3"/>
      <c r="E58" s="1"/>
      <c r="F58" s="5"/>
      <c r="G58" s="5"/>
      <c r="H58" s="5"/>
    </row>
    <row r="59" spans="2:16" x14ac:dyDescent="0.25">
      <c r="C59" s="3"/>
      <c r="E59" s="1"/>
      <c r="F59" s="5"/>
      <c r="G59" s="5"/>
      <c r="H59" s="5"/>
    </row>
    <row r="60" spans="2:16" x14ac:dyDescent="0.25">
      <c r="C60" s="3"/>
      <c r="E60" s="1"/>
      <c r="F60" s="5"/>
      <c r="G60" s="5"/>
      <c r="H60" s="5"/>
    </row>
    <row r="61" spans="2:16" x14ac:dyDescent="0.25">
      <c r="C61" s="3"/>
      <c r="E61" s="1"/>
      <c r="F61" s="5"/>
      <c r="G61" s="5"/>
      <c r="H61" s="5"/>
    </row>
    <row r="62" spans="2:16" x14ac:dyDescent="0.25">
      <c r="C62" s="3"/>
      <c r="F62" s="5"/>
      <c r="G62" s="5"/>
      <c r="H62" s="5"/>
    </row>
    <row r="63" spans="2:16" x14ac:dyDescent="0.25">
      <c r="C63" s="3"/>
      <c r="E63" s="1"/>
      <c r="F63" s="5"/>
      <c r="G63" s="5"/>
      <c r="H63" s="5"/>
    </row>
    <row r="64" spans="2:16" x14ac:dyDescent="0.25">
      <c r="C64" s="3"/>
      <c r="E64" s="1"/>
      <c r="F64" s="5"/>
      <c r="G64" s="5"/>
      <c r="H64" s="5"/>
    </row>
    <row r="65" spans="2:13" x14ac:dyDescent="0.25">
      <c r="C65" s="3"/>
      <c r="E65" s="1"/>
      <c r="F65" s="5"/>
      <c r="G65" s="5"/>
      <c r="H65" s="5"/>
    </row>
    <row r="66" spans="2:13" x14ac:dyDescent="0.25">
      <c r="C66" s="3"/>
      <c r="F66" s="5"/>
      <c r="G66" s="5"/>
      <c r="H66" s="5"/>
    </row>
    <row r="67" spans="2:13" x14ac:dyDescent="0.25">
      <c r="B67" t="s">
        <v>38</v>
      </c>
      <c r="C67" t="s">
        <v>11</v>
      </c>
      <c r="D67" t="s">
        <v>12</v>
      </c>
      <c r="E67" t="s">
        <v>16</v>
      </c>
      <c r="F67" s="5"/>
      <c r="G67" s="5"/>
      <c r="H67" s="5"/>
    </row>
    <row r="68" spans="2:13" x14ac:dyDescent="0.25">
      <c r="B68" t="s">
        <v>47</v>
      </c>
      <c r="C68" s="3" t="d">
        <v>2006-01-01</v>
      </c>
      <c r="D68">
        <v>10.7</v>
      </c>
      <c r="F68" s="5"/>
      <c r="G68" s="5"/>
      <c r="H68" s="5"/>
    </row>
    <row r="69" spans="2:13" x14ac:dyDescent="0.25">
      <c r="B69" t="s">
        <v>46</v>
      </c>
      <c r="C69" s="3" t="d">
        <v>2007-01-01</v>
      </c>
      <c r="D69">
        <v>10.7</v>
      </c>
      <c r="F69" s="5"/>
      <c r="G69" s="5"/>
      <c r="H69" s="5"/>
    </row>
    <row r="70" spans="2:13" x14ac:dyDescent="0.25">
      <c r="C70" s="3"/>
      <c r="F70" s="5"/>
      <c r="G70" s="5"/>
      <c r="H70" s="5"/>
    </row>
    <row r="71" spans="2:13" x14ac:dyDescent="0.25">
      <c r="B71" t="s">
        <v>1</v>
      </c>
      <c r="C71" t="s">
        <v>11</v>
      </c>
      <c r="D71" t="s">
        <v>12</v>
      </c>
      <c r="E71" t="s">
        <v>16</v>
      </c>
      <c r="J71" t="s">
        <v>1</v>
      </c>
      <c r="K71" t="s">
        <v>11</v>
      </c>
      <c r="L71" t="s">
        <v>12</v>
      </c>
      <c r="M71" s="4" t="s">
        <v>16</v>
      </c>
    </row>
    <row r="72" spans="2:13" x14ac:dyDescent="0.25">
      <c r="B72" t="s">
        <v>45</v>
      </c>
      <c r="C72" s="3" t="d">
        <v>2008-06-05</v>
      </c>
      <c r="D72">
        <v>17</v>
      </c>
      <c r="E72" s="5">
        <v>32</v>
      </c>
      <c r="G72" s="5"/>
      <c r="H72" s="5"/>
      <c r="J72" t="s">
        <v>45</v>
      </c>
      <c r="K72" s="3" t="d">
        <v>2008-06-05</v>
      </c>
      <c r="L72" s="6">
        <v>1</v>
      </c>
      <c r="M72" s="6">
        <v>1</v>
      </c>
    </row>
    <row r="73" spans="2:13" x14ac:dyDescent="0.25">
      <c r="B73" t="s">
        <v>44</v>
      </c>
      <c r="C73" s="3" t="d">
        <v>2010-01-07</v>
      </c>
      <c r="D73">
        <v>17.100000000000001</v>
      </c>
      <c r="E73" s="5">
        <v>43.2</v>
      </c>
      <c r="G73" s="5"/>
      <c r="H73" s="5"/>
      <c r="J73" t="s">
        <v>44</v>
      </c>
      <c r="K73" s="3" t="d">
        <v>2010-01-07</v>
      </c>
      <c r="L73" s="6">
        <f>D73/D$72</f>
        <v>1.0058823529411764</v>
      </c>
      <c r="M73" s="6">
        <f>E73/E$72</f>
        <v>1.35</v>
      </c>
    </row>
    <row r="74" spans="2:13" x14ac:dyDescent="0.25">
      <c r="B74" t="s">
        <v>43</v>
      </c>
      <c r="C74" s="3" t="d">
        <v>2011-01-09</v>
      </c>
      <c r="D74">
        <v>21.3</v>
      </c>
      <c r="E74" s="5">
        <v>129.6</v>
      </c>
      <c r="G74" s="5"/>
      <c r="H74" s="5"/>
      <c r="J74" t="s">
        <v>43</v>
      </c>
      <c r="K74" s="3" t="d">
        <v>2011-01-09</v>
      </c>
      <c r="L74" s="6">
        <f t="shared" ref="L74:M79" si="19">D74/D$72</f>
        <v>1.2529411764705882</v>
      </c>
      <c r="M74" s="6">
        <f t="shared" si="19"/>
        <v>4.05</v>
      </c>
    </row>
    <row r="75" spans="2:13" x14ac:dyDescent="0.25">
      <c r="B75" t="s">
        <v>42</v>
      </c>
      <c r="C75" s="3" t="d">
        <v>2012-04-23</v>
      </c>
      <c r="D75">
        <v>25.6</v>
      </c>
      <c r="E75" s="5">
        <v>332.8</v>
      </c>
      <c r="G75" s="5"/>
      <c r="H75" s="5"/>
      <c r="J75" t="s">
        <v>42</v>
      </c>
      <c r="K75" s="3" t="d">
        <v>2012-04-23</v>
      </c>
      <c r="L75" s="6">
        <f t="shared" si="19"/>
        <v>1.5058823529411764</v>
      </c>
      <c r="M75" s="6">
        <f t="shared" si="19"/>
        <v>10.4</v>
      </c>
    </row>
    <row r="76" spans="2:13" x14ac:dyDescent="0.25">
      <c r="B76" t="s">
        <v>41</v>
      </c>
      <c r="C76" s="3" t="d">
        <v>2013-06-02</v>
      </c>
      <c r="D76">
        <v>25.6</v>
      </c>
      <c r="E76" s="5">
        <v>432</v>
      </c>
      <c r="G76" s="5"/>
      <c r="H76" s="5"/>
      <c r="J76" t="s">
        <v>41</v>
      </c>
      <c r="K76" s="3" t="d">
        <v>2013-06-02</v>
      </c>
      <c r="L76" s="6">
        <f t="shared" si="19"/>
        <v>1.5058823529411764</v>
      </c>
      <c r="M76" s="6">
        <f t="shared" si="19"/>
        <v>13.5</v>
      </c>
    </row>
    <row r="77" spans="2:13" x14ac:dyDescent="0.25">
      <c r="B77" t="s">
        <v>40</v>
      </c>
      <c r="C77" s="3" t="d">
        <v>2015-01-05</v>
      </c>
      <c r="D77">
        <v>25.6</v>
      </c>
      <c r="E77" s="5">
        <v>364.8</v>
      </c>
      <c r="H77" s="3"/>
      <c r="J77" t="s">
        <v>40</v>
      </c>
      <c r="K77" s="3" t="d">
        <v>2015-01-05</v>
      </c>
      <c r="L77" s="6">
        <f t="shared" si="19"/>
        <v>1.5058823529411764</v>
      </c>
      <c r="M77" s="6">
        <f t="shared" si="19"/>
        <v>11.4</v>
      </c>
    </row>
    <row r="78" spans="2:13" x14ac:dyDescent="0.25">
      <c r="B78" t="s">
        <v>39</v>
      </c>
      <c r="C78" s="3" t="d">
        <v>2015-08-05</v>
      </c>
      <c r="D78">
        <v>34.1</v>
      </c>
      <c r="E78" s="5">
        <v>403.2</v>
      </c>
      <c r="H78" s="3"/>
      <c r="J78" t="s">
        <v>39</v>
      </c>
      <c r="K78" s="3" t="d">
        <v>2015-08-05</v>
      </c>
      <c r="L78" s="6">
        <f t="shared" si="19"/>
        <v>2.0058823529411764</v>
      </c>
      <c r="M78" s="6">
        <f t="shared" si="19"/>
        <v>12.6</v>
      </c>
    </row>
    <row r="79" spans="2:13" x14ac:dyDescent="0.25">
      <c r="B79" t="s">
        <v>48</v>
      </c>
      <c r="C79" s="3" t="d">
        <v>2016-08-30</v>
      </c>
      <c r="D79">
        <v>34.1</v>
      </c>
      <c r="F79" s="5"/>
      <c r="H79" s="3"/>
      <c r="J79" t="s">
        <v>48</v>
      </c>
      <c r="K79" s="3" t="d">
        <v>2016-08-30</v>
      </c>
      <c r="L79" s="6">
        <f t="shared" si="19"/>
        <v>2.0058823529411764</v>
      </c>
      <c r="M79" s="6">
        <f t="shared" si="19"/>
        <v>0</v>
      </c>
    </row>
    <row r="80" spans="2:13" x14ac:dyDescent="0.25">
      <c r="H80" s="3"/>
    </row>
    <row r="81" spans="2:8" x14ac:dyDescent="0.25">
      <c r="B81" t="s">
        <v>5</v>
      </c>
      <c r="C81" t="s">
        <v>11</v>
      </c>
      <c r="D81" t="s">
        <v>12</v>
      </c>
      <c r="E81" t="s">
        <v>19</v>
      </c>
      <c r="F81" s="4" t="s">
        <v>16</v>
      </c>
      <c r="G81" t="s">
        <v>17</v>
      </c>
      <c r="H81" t="s">
        <v>18</v>
      </c>
    </row>
    <row r="82" spans="2:8" x14ac:dyDescent="0.25">
      <c r="B82" t="s">
        <v>8</v>
      </c>
      <c r="D82" s="3" t="d">
        <v>1900-01-21T09:35:59.9999999998772175</v>
      </c>
      <c r="E82">
        <v>256</v>
      </c>
      <c r="H82" s="5"/>
    </row>
    <row r="83" spans="2:8" x14ac:dyDescent="0.25">
      <c r="B83" t="s">
        <v>10</v>
      </c>
      <c r="D83">
        <v>176</v>
      </c>
      <c r="E83">
        <v>8192</v>
      </c>
      <c r="H83" s="5"/>
    </row>
    <row r="84" spans="2:8" x14ac:dyDescent="0.25">
      <c r="B84" t="s">
        <v>9</v>
      </c>
      <c r="D84">
        <v>218</v>
      </c>
      <c r="E84">
        <v>8192</v>
      </c>
      <c r="H84" s="5"/>
    </row>
    <row r="102" spans="2:16" x14ac:dyDescent="0.25">
      <c r="C102" t="s">
        <v>12</v>
      </c>
      <c r="D102" t="s">
        <v>19</v>
      </c>
      <c r="E102" t="s">
        <v>16</v>
      </c>
      <c r="F102" t="s">
        <v>17</v>
      </c>
      <c r="G102" t="s">
        <v>18</v>
      </c>
      <c r="J102" t="s">
        <v>12</v>
      </c>
      <c r="K102" t="s">
        <v>61</v>
      </c>
      <c r="L102" t="s">
        <v>62</v>
      </c>
      <c r="M102" t="s">
        <v>67</v>
      </c>
      <c r="N102" t="s">
        <v>66</v>
      </c>
      <c r="O102" t="s">
        <v>63</v>
      </c>
      <c r="P102" t="s">
        <v>70</v>
      </c>
    </row>
    <row r="103" spans="2:16" x14ac:dyDescent="0.25">
      <c r="B103" t="s">
        <v>24</v>
      </c>
      <c r="C103">
        <v>11.9</v>
      </c>
      <c r="D103">
        <v>256</v>
      </c>
      <c r="E103" s="5">
        <v>28.8</v>
      </c>
      <c r="F103" s="5">
        <v>1.8</v>
      </c>
      <c r="G103" s="5">
        <v>3.6</v>
      </c>
      <c r="J103" t="s">
        <v>58</v>
      </c>
      <c r="K103" s="6">
        <f>E103/C103</f>
        <v>2.4201680672268906</v>
      </c>
      <c r="L103" s="6">
        <f>E107/C107</f>
        <v>12.059374999999999</v>
      </c>
      <c r="M103" s="6">
        <f>E111/C111</f>
        <v>10.415728390784688</v>
      </c>
      <c r="N103" s="6">
        <f>E115/C115</f>
        <v>10.15625</v>
      </c>
      <c r="O103" s="6">
        <f>E119/C119</f>
        <v>13.017456359102244</v>
      </c>
      <c r="P103" s="6" t="e">
        <f>E126/C126</f>
        <v>#DIV/0!</v>
      </c>
    </row>
    <row r="104" spans="2:16" x14ac:dyDescent="0.25">
      <c r="B104" t="s">
        <v>23</v>
      </c>
      <c r="C104" s="5">
        <v>20.9</v>
      </c>
      <c r="D104">
        <v>256</v>
      </c>
      <c r="E104" s="5">
        <v>75.5</v>
      </c>
      <c r="F104" s="5">
        <v>4.3</v>
      </c>
      <c r="G104" s="5">
        <v>8.6</v>
      </c>
      <c r="J104" t="s">
        <v>59</v>
      </c>
      <c r="K104" s="6">
        <f t="shared" ref="K104:K105" si="20">E104/C104</f>
        <v>3.6124401913875599</v>
      </c>
      <c r="L104" s="6">
        <f t="shared" ref="L104:L105" si="21">E108/C108</f>
        <v>6.3931367292225199</v>
      </c>
      <c r="M104" s="6">
        <f t="shared" ref="M104:M105" si="22">E112/C112</f>
        <v>7.875</v>
      </c>
      <c r="N104" s="6">
        <f>E116/C116</f>
        <v>13.048543689320388</v>
      </c>
      <c r="O104" s="6">
        <f>E120/C120</f>
        <v>20.607142857142858</v>
      </c>
      <c r="P104" s="6">
        <f>E127/C127</f>
        <v>20.078125</v>
      </c>
    </row>
    <row r="105" spans="2:16" x14ac:dyDescent="0.25">
      <c r="B105" t="s">
        <v>21</v>
      </c>
      <c r="C105">
        <v>86.4</v>
      </c>
      <c r="D105">
        <v>768</v>
      </c>
      <c r="E105">
        <v>518</v>
      </c>
      <c r="F105">
        <v>13.8</v>
      </c>
      <c r="G105" s="5">
        <v>36.799999999999997</v>
      </c>
      <c r="J105" t="s">
        <v>60</v>
      </c>
      <c r="K105" s="6">
        <f t="shared" si="20"/>
        <v>5.9953703703703702</v>
      </c>
      <c r="L105" s="6">
        <f t="shared" si="21"/>
        <v>6.5851799576570222</v>
      </c>
      <c r="M105" s="6">
        <f t="shared" si="22"/>
        <v>7.5817361894024797</v>
      </c>
      <c r="N105" s="6">
        <f>E117/C117</f>
        <v>16.074400798934754</v>
      </c>
      <c r="O105" s="6">
        <f>E121/C121</f>
        <v>20.589285714285715</v>
      </c>
      <c r="P105" s="6">
        <f>E128/C128</f>
        <v>25.712499999999999</v>
      </c>
    </row>
    <row r="107" spans="2:16" x14ac:dyDescent="0.25">
      <c r="B107" t="s">
        <v>51</v>
      </c>
      <c r="C107">
        <v>32</v>
      </c>
      <c r="D107" s="1">
        <v>512</v>
      </c>
      <c r="E107" s="5">
        <v>385.9</v>
      </c>
      <c r="F107" s="5">
        <v>4.4000000000000004</v>
      </c>
      <c r="G107" s="5">
        <v>17.600000000000001</v>
      </c>
    </row>
    <row r="108" spans="2:16" x14ac:dyDescent="0.25">
      <c r="B108" t="s">
        <v>20</v>
      </c>
      <c r="C108" s="5">
        <v>111.9</v>
      </c>
      <c r="D108">
        <v>896</v>
      </c>
      <c r="E108" s="5">
        <v>715.39200000000005</v>
      </c>
      <c r="F108" s="5">
        <v>16.128</v>
      </c>
      <c r="G108" s="5">
        <v>36.863999999999997</v>
      </c>
    </row>
    <row r="109" spans="2:16" x14ac:dyDescent="0.25">
      <c r="B109" t="s">
        <v>14</v>
      </c>
      <c r="C109">
        <v>141.69999999999999</v>
      </c>
      <c r="D109">
        <v>1024</v>
      </c>
      <c r="E109">
        <v>933.12</v>
      </c>
      <c r="F109">
        <v>19.263999999999999</v>
      </c>
      <c r="G109" s="5">
        <v>48.16</v>
      </c>
    </row>
    <row r="111" spans="2:16" x14ac:dyDescent="0.25">
      <c r="B111" t="s">
        <v>68</v>
      </c>
      <c r="C111">
        <v>57.73</v>
      </c>
      <c r="D111" s="1">
        <v>1024</v>
      </c>
      <c r="E111" s="5">
        <v>601.29999999999995</v>
      </c>
      <c r="F111" s="5">
        <v>12.53</v>
      </c>
      <c r="G111" s="5">
        <v>25.06</v>
      </c>
    </row>
    <row r="112" spans="2:16" x14ac:dyDescent="0.25">
      <c r="B112" t="s">
        <v>69</v>
      </c>
      <c r="C112" s="5">
        <v>115.2</v>
      </c>
      <c r="D112">
        <v>1024</v>
      </c>
      <c r="E112" s="5">
        <v>907.2</v>
      </c>
      <c r="F112" s="5">
        <v>21.6</v>
      </c>
      <c r="G112" s="5">
        <v>37.799999999999997</v>
      </c>
    </row>
    <row r="113" spans="2:7" x14ac:dyDescent="0.25">
      <c r="B113" t="s">
        <v>25</v>
      </c>
      <c r="C113">
        <v>177.4</v>
      </c>
      <c r="D113">
        <v>1536</v>
      </c>
      <c r="E113">
        <v>1345</v>
      </c>
      <c r="F113">
        <v>33.6</v>
      </c>
      <c r="G113" s="5">
        <v>42</v>
      </c>
    </row>
    <row r="115" spans="2:7" x14ac:dyDescent="0.25">
      <c r="B115" t="s">
        <v>53</v>
      </c>
      <c r="C115">
        <v>80</v>
      </c>
      <c r="D115" s="1">
        <v>1024</v>
      </c>
      <c r="E115" s="5">
        <v>812.5</v>
      </c>
      <c r="F115" s="5">
        <v>16.899999999999999</v>
      </c>
      <c r="G115" s="5">
        <v>33.799999999999997</v>
      </c>
    </row>
    <row r="116" spans="2:7" x14ac:dyDescent="0.25">
      <c r="B116" t="s">
        <v>65</v>
      </c>
      <c r="C116" s="5">
        <v>144.19999999999999</v>
      </c>
      <c r="D116">
        <v>1536</v>
      </c>
      <c r="E116" s="5">
        <v>1881.6</v>
      </c>
      <c r="F116" s="5">
        <v>23.5</v>
      </c>
      <c r="G116" s="5">
        <v>78.5</v>
      </c>
    </row>
    <row r="117" spans="2:7" x14ac:dyDescent="0.25">
      <c r="B117" t="s">
        <v>27</v>
      </c>
      <c r="C117">
        <v>192.256</v>
      </c>
      <c r="D117">
        <v>2048</v>
      </c>
      <c r="E117">
        <v>3090.4</v>
      </c>
      <c r="F117">
        <v>32.200000000000003</v>
      </c>
      <c r="G117" s="5">
        <v>128.80000000000001</v>
      </c>
    </row>
    <row r="119" spans="2:7" x14ac:dyDescent="0.25">
      <c r="B119" t="s">
        <v>54</v>
      </c>
      <c r="C119">
        <v>80.2</v>
      </c>
      <c r="D119" s="1">
        <v>1024</v>
      </c>
      <c r="E119" s="5">
        <v>1044</v>
      </c>
      <c r="F119" s="5">
        <v>16.3</v>
      </c>
      <c r="G119" s="5">
        <v>32.6</v>
      </c>
    </row>
    <row r="120" spans="2:7" x14ac:dyDescent="0.25">
      <c r="B120" t="s">
        <v>64</v>
      </c>
      <c r="C120" s="5">
        <v>112</v>
      </c>
      <c r="D120">
        <v>2048</v>
      </c>
      <c r="E120" s="5">
        <v>2308</v>
      </c>
      <c r="F120" s="5">
        <v>39.299999999999997</v>
      </c>
      <c r="G120" s="5">
        <v>72.099999999999994</v>
      </c>
    </row>
    <row r="121" spans="2:7" x14ac:dyDescent="0.25">
      <c r="B121" t="s">
        <v>32</v>
      </c>
      <c r="C121">
        <v>224</v>
      </c>
      <c r="D121">
        <v>4096</v>
      </c>
      <c r="E121">
        <v>4612</v>
      </c>
      <c r="F121">
        <v>72.099999999999994</v>
      </c>
      <c r="G121" s="5">
        <v>144</v>
      </c>
    </row>
    <row r="123" spans="2:7" x14ac:dyDescent="0.25">
      <c r="B123" t="s">
        <v>55</v>
      </c>
      <c r="C123">
        <v>106</v>
      </c>
      <c r="D123" s="1">
        <v>2048</v>
      </c>
      <c r="E123" s="5">
        <v>1572</v>
      </c>
      <c r="F123" s="5">
        <v>32.700000000000003</v>
      </c>
      <c r="G123" s="5">
        <v>49.2</v>
      </c>
    </row>
    <row r="124" spans="2:7" x14ac:dyDescent="0.25">
      <c r="B124" t="s">
        <v>33</v>
      </c>
      <c r="C124">
        <v>336</v>
      </c>
      <c r="D124">
        <v>6144</v>
      </c>
      <c r="E124">
        <v>5632</v>
      </c>
      <c r="F124">
        <v>96</v>
      </c>
      <c r="G124" s="5">
        <v>176</v>
      </c>
    </row>
    <row r="126" spans="2:7" x14ac:dyDescent="0.25">
      <c r="B126" t="s">
        <v>56</v>
      </c>
    </row>
    <row r="127" spans="2:7" x14ac:dyDescent="0.25">
      <c r="B127" t="s">
        <v>71</v>
      </c>
      <c r="C127" s="5">
        <v>192</v>
      </c>
      <c r="D127">
        <v>6144</v>
      </c>
      <c r="E127" s="5">
        <v>3855</v>
      </c>
      <c r="F127" s="5">
        <v>72.3</v>
      </c>
      <c r="G127" s="5">
        <v>120.5</v>
      </c>
    </row>
    <row r="128" spans="2:7" x14ac:dyDescent="0.25">
      <c r="B128" t="s">
        <v>35</v>
      </c>
      <c r="C128">
        <v>320</v>
      </c>
      <c r="D128">
        <v>8192</v>
      </c>
      <c r="E128">
        <v>8228</v>
      </c>
      <c r="F128">
        <v>102.8</v>
      </c>
      <c r="G128" s="5">
        <v>257.10000000000002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Q56"/>
  <sheetViews>
    <sheetView workbookViewId="0">
      <selection activeCell="U34" sqref="U34"/>
    </sheetView>
  </sheetViews>
  <sheetFormatPr defaultRowHeight="15" x14ac:dyDescent="0.25"/>
  <cols>
    <col min="2" max="2" width="14" bestFit="1" customWidth="1"/>
    <col min="3" max="3" width="16.75" bestFit="1" customWidth="1"/>
    <col min="4" max="4" width="20.125" bestFit="1" customWidth="1"/>
    <col min="5" max="5" width="12.125" bestFit="1" customWidth="1"/>
    <col min="6" max="6" width="15.25" bestFit="1" customWidth="1"/>
    <col min="7" max="8" width="9.75" bestFit="1" customWidth="1"/>
    <col min="11" max="11" width="10.625" bestFit="1" customWidth="1"/>
    <col min="12" max="12" width="15.25" bestFit="1" customWidth="1"/>
    <col min="13" max="13" width="15.125" bestFit="1" customWidth="1"/>
    <col min="14" max="14" width="10.25" bestFit="1" customWidth="1"/>
    <col min="15" max="15" width="12.125" bestFit="1" customWidth="1"/>
    <col min="16" max="16" width="13.875" bestFit="1" customWidth="1"/>
    <col min="17" max="17" width="12.875" bestFit="1" customWidth="1"/>
    <col min="19" max="19" width="10.25" bestFit="1" customWidth="1"/>
  </cols>
  <sheetData>
    <row r="2" spans="2:17" x14ac:dyDescent="0.25">
      <c r="B2" t="s">
        <v>72</v>
      </c>
    </row>
    <row r="7" spans="2:17" x14ac:dyDescent="0.25">
      <c r="B7" t="s">
        <v>81</v>
      </c>
      <c r="C7" t="s">
        <v>82</v>
      </c>
      <c r="D7" t="s">
        <v>87</v>
      </c>
      <c r="E7" t="s">
        <v>83</v>
      </c>
      <c r="F7" t="s">
        <v>84</v>
      </c>
      <c r="G7" t="s">
        <v>16</v>
      </c>
      <c r="I7" t="s">
        <v>103</v>
      </c>
      <c r="J7" t="s">
        <v>151</v>
      </c>
      <c r="K7" t="s">
        <v>85</v>
      </c>
      <c r="L7" t="s">
        <v>104</v>
      </c>
      <c r="M7" t="s">
        <v>105</v>
      </c>
      <c r="P7" t="s">
        <v>139</v>
      </c>
      <c r="Q7" t="s">
        <v>140</v>
      </c>
    </row>
    <row r="8" spans="2:17" x14ac:dyDescent="0.25">
      <c r="B8" t="s">
        <v>80</v>
      </c>
      <c r="C8" t="s">
        <v>98</v>
      </c>
      <c r="D8" t="s">
        <v>97</v>
      </c>
      <c r="E8" s="11" t="d">
        <v>2010-06-04</v>
      </c>
      <c r="F8">
        <v>2.4</v>
      </c>
      <c r="G8">
        <v>3.2</v>
      </c>
      <c r="I8">
        <v>384000</v>
      </c>
      <c r="J8">
        <v>233</v>
      </c>
      <c r="K8" t="s">
        <v>99</v>
      </c>
      <c r="L8" s="7">
        <f>F8*1024*1024</f>
        <v>2516582.3999999999</v>
      </c>
      <c r="M8">
        <f>G8*1024*1024</f>
        <v>3355443.2000000002</v>
      </c>
      <c r="N8" t="s">
        <v>80</v>
      </c>
      <c r="O8" s="11" t="d">
        <v>2010-06-04</v>
      </c>
      <c r="P8">
        <f t="shared" ref="P8:P14" si="0">L8/I8</f>
        <v>6.5535999999999994</v>
      </c>
      <c r="Q8">
        <f t="shared" ref="Q8:Q14" si="1">M8/I8</f>
        <v>8.7381333333333338</v>
      </c>
    </row>
    <row r="9" spans="2:17" x14ac:dyDescent="0.25">
      <c r="B9" t="s">
        <v>79</v>
      </c>
      <c r="C9" t="s">
        <v>96</v>
      </c>
      <c r="D9" t="s">
        <v>90</v>
      </c>
      <c r="E9" s="11" t="d">
        <v>2011-05-02</v>
      </c>
      <c r="F9">
        <v>6.4</v>
      </c>
      <c r="G9">
        <v>9.6</v>
      </c>
      <c r="I9">
        <v>384000</v>
      </c>
      <c r="J9">
        <v>217</v>
      </c>
      <c r="K9" t="s">
        <v>99</v>
      </c>
      <c r="L9" s="7">
        <f t="shared" ref="L9:L14" si="2">F9*1024*1024</f>
        <v>6710886.4000000004</v>
      </c>
      <c r="M9">
        <f t="shared" ref="M9:M14" si="3">G9*1024*1024</f>
        <v>10066329.6</v>
      </c>
      <c r="N9" t="s">
        <v>79</v>
      </c>
      <c r="O9" s="11" t="d">
        <v>2011-05-02</v>
      </c>
      <c r="P9">
        <f t="shared" si="0"/>
        <v>17.476266666666668</v>
      </c>
      <c r="Q9">
        <f t="shared" si="1"/>
        <v>26.214399999999998</v>
      </c>
    </row>
    <row r="10" spans="2:17" x14ac:dyDescent="0.25">
      <c r="B10" t="s">
        <v>78</v>
      </c>
      <c r="C10" t="s">
        <v>95</v>
      </c>
      <c r="D10" t="s">
        <v>90</v>
      </c>
      <c r="E10" s="11" t="d">
        <v>2012-05-29</v>
      </c>
      <c r="F10">
        <v>6.4</v>
      </c>
      <c r="G10">
        <v>15.84</v>
      </c>
      <c r="I10">
        <v>921600</v>
      </c>
      <c r="J10">
        <v>306</v>
      </c>
      <c r="K10" t="s">
        <v>100</v>
      </c>
      <c r="L10" s="7">
        <f t="shared" si="2"/>
        <v>6710886.4000000004</v>
      </c>
      <c r="M10">
        <f t="shared" si="3"/>
        <v>16609443.84</v>
      </c>
      <c r="N10" t="s">
        <v>78</v>
      </c>
      <c r="O10" s="11" t="d">
        <v>2012-05-29</v>
      </c>
      <c r="P10">
        <f t="shared" si="0"/>
        <v>7.2817777777777781</v>
      </c>
      <c r="Q10">
        <f t="shared" si="1"/>
        <v>18.022400000000001</v>
      </c>
    </row>
    <row r="11" spans="2:17" x14ac:dyDescent="0.25">
      <c r="B11" t="s">
        <v>77</v>
      </c>
      <c r="C11" t="s">
        <v>86</v>
      </c>
      <c r="D11" t="s">
        <v>91</v>
      </c>
      <c r="E11" s="11" t="d">
        <v>2013-04-27</v>
      </c>
      <c r="F11">
        <v>12.8</v>
      </c>
      <c r="G11">
        <v>49</v>
      </c>
      <c r="I11">
        <v>2073600</v>
      </c>
      <c r="J11">
        <v>441</v>
      </c>
      <c r="K11" t="s">
        <v>101</v>
      </c>
      <c r="L11" s="7">
        <f t="shared" si="2"/>
        <v>13421772.800000001</v>
      </c>
      <c r="M11">
        <f t="shared" si="3"/>
        <v>51380224</v>
      </c>
      <c r="N11" t="s">
        <v>77</v>
      </c>
      <c r="O11" s="11" t="d">
        <v>2013-04-27</v>
      </c>
      <c r="P11">
        <f t="shared" si="0"/>
        <v>6.4726913580246919</v>
      </c>
      <c r="Q11">
        <f t="shared" si="1"/>
        <v>24.778271604938272</v>
      </c>
    </row>
    <row r="12" spans="2:17" x14ac:dyDescent="0.25">
      <c r="B12" t="s">
        <v>76</v>
      </c>
      <c r="C12" t="s">
        <v>88</v>
      </c>
      <c r="D12" t="s">
        <v>92</v>
      </c>
      <c r="E12" s="11" t="d">
        <v>2014-04-11</v>
      </c>
      <c r="F12">
        <v>14.9</v>
      </c>
      <c r="G12">
        <v>102.4</v>
      </c>
      <c r="I12">
        <v>2073600</v>
      </c>
      <c r="J12">
        <v>432</v>
      </c>
      <c r="K12" t="s">
        <v>101</v>
      </c>
      <c r="L12" s="7">
        <f t="shared" si="2"/>
        <v>15623782.4</v>
      </c>
      <c r="M12">
        <f t="shared" si="3"/>
        <v>107374182.40000001</v>
      </c>
      <c r="N12" t="s">
        <v>76</v>
      </c>
      <c r="O12" s="11" t="d">
        <v>2014-04-11</v>
      </c>
      <c r="P12">
        <f t="shared" si="0"/>
        <v>7.5346172839506176</v>
      </c>
      <c r="Q12">
        <f t="shared" si="1"/>
        <v>51.781530864197535</v>
      </c>
    </row>
    <row r="13" spans="2:17" x14ac:dyDescent="0.25">
      <c r="B13" t="s">
        <v>75</v>
      </c>
      <c r="C13" t="s">
        <v>89</v>
      </c>
      <c r="D13" t="s">
        <v>94</v>
      </c>
      <c r="E13" s="11" t="d">
        <v>2015-04-10</v>
      </c>
      <c r="F13">
        <v>24.88</v>
      </c>
      <c r="G13">
        <v>210</v>
      </c>
      <c r="I13">
        <v>3686400</v>
      </c>
      <c r="J13">
        <v>577</v>
      </c>
      <c r="K13" t="s">
        <v>102</v>
      </c>
      <c r="L13" s="7">
        <f t="shared" si="2"/>
        <v>26088570.879999999</v>
      </c>
      <c r="M13">
        <f t="shared" si="3"/>
        <v>220200960</v>
      </c>
      <c r="N13" t="s">
        <v>75</v>
      </c>
      <c r="O13" s="11" t="d">
        <v>2015-04-10</v>
      </c>
      <c r="P13">
        <f t="shared" si="0"/>
        <v>7.0769777777777776</v>
      </c>
      <c r="Q13">
        <f t="shared" si="1"/>
        <v>59.733333333333334</v>
      </c>
    </row>
    <row r="14" spans="2:17" x14ac:dyDescent="0.25">
      <c r="B14" t="s">
        <v>74</v>
      </c>
      <c r="C14" t="s">
        <v>73</v>
      </c>
      <c r="D14" t="s">
        <v>93</v>
      </c>
      <c r="E14" s="11" t="d">
        <v>2016-03-11</v>
      </c>
      <c r="F14">
        <v>28.7</v>
      </c>
      <c r="G14">
        <v>265.2</v>
      </c>
      <c r="I14">
        <v>3686400</v>
      </c>
      <c r="J14">
        <v>577</v>
      </c>
      <c r="K14" t="s">
        <v>102</v>
      </c>
      <c r="L14" s="7">
        <f t="shared" si="2"/>
        <v>30094131.199999999</v>
      </c>
      <c r="M14">
        <f t="shared" si="3"/>
        <v>278082355.19999999</v>
      </c>
      <c r="N14" t="s">
        <v>74</v>
      </c>
      <c r="O14" s="11" t="d">
        <v>2016-03-11</v>
      </c>
      <c r="P14">
        <f t="shared" si="0"/>
        <v>8.1635555555555559</v>
      </c>
      <c r="Q14">
        <f t="shared" si="1"/>
        <v>75.434666666666658</v>
      </c>
    </row>
    <row r="15" spans="2:17" x14ac:dyDescent="0.25">
      <c r="O15" s="11"/>
    </row>
    <row r="16" spans="2:17" x14ac:dyDescent="0.25">
      <c r="O16" s="11"/>
    </row>
    <row r="17" spans="2:17" x14ac:dyDescent="0.25">
      <c r="O17" s="11"/>
    </row>
    <row r="18" spans="2:17" x14ac:dyDescent="0.25">
      <c r="O18" s="11"/>
    </row>
    <row r="19" spans="2:17" x14ac:dyDescent="0.25">
      <c r="O19" s="11"/>
    </row>
    <row r="20" spans="2:17" x14ac:dyDescent="0.25">
      <c r="B20" t="s">
        <v>81</v>
      </c>
      <c r="C20" t="s">
        <v>82</v>
      </c>
      <c r="D20" t="s">
        <v>87</v>
      </c>
      <c r="E20" t="s">
        <v>83</v>
      </c>
      <c r="F20" t="s">
        <v>84</v>
      </c>
      <c r="G20" t="s">
        <v>16</v>
      </c>
      <c r="H20" t="s">
        <v>136</v>
      </c>
      <c r="I20" t="s">
        <v>103</v>
      </c>
      <c r="J20" t="s">
        <v>151</v>
      </c>
      <c r="K20" t="s">
        <v>85</v>
      </c>
      <c r="L20" t="s">
        <v>134</v>
      </c>
      <c r="M20" t="s">
        <v>104</v>
      </c>
      <c r="N20" t="s">
        <v>105</v>
      </c>
      <c r="O20" s="11"/>
      <c r="P20" t="s">
        <v>137</v>
      </c>
      <c r="Q20" t="s">
        <v>138</v>
      </c>
    </row>
    <row r="21" spans="2:17" x14ac:dyDescent="0.25">
      <c r="B21" t="s">
        <v>3</v>
      </c>
      <c r="D21" t="s">
        <v>133</v>
      </c>
      <c r="E21" s="11" t="d">
        <v>2007-06-29</v>
      </c>
      <c r="F21">
        <v>0.53200000000000003</v>
      </c>
      <c r="I21">
        <v>153600</v>
      </c>
      <c r="J21">
        <v>165</v>
      </c>
      <c r="K21" t="s">
        <v>132</v>
      </c>
      <c r="L21">
        <v>128</v>
      </c>
      <c r="M21" s="7">
        <f>F21*1024*1024</f>
        <v>557842.43200000003</v>
      </c>
      <c r="N21" s="7">
        <f>G21*1024*1024</f>
        <v>0</v>
      </c>
      <c r="O21" s="11" t="d">
        <v>2007-06-29</v>
      </c>
      <c r="P21">
        <f>M21/I21</f>
        <v>3.6317866666666667</v>
      </c>
      <c r="Q21">
        <f>N21/I21</f>
        <v>0</v>
      </c>
    </row>
    <row r="22" spans="2:17" x14ac:dyDescent="0.25">
      <c r="B22" t="s">
        <v>124</v>
      </c>
      <c r="D22" t="s">
        <v>133</v>
      </c>
      <c r="E22" s="11" t="d">
        <v>2008-07-11</v>
      </c>
      <c r="F22">
        <v>0.53200000000000003</v>
      </c>
      <c r="I22">
        <v>153600</v>
      </c>
      <c r="J22">
        <v>165</v>
      </c>
      <c r="K22" t="s">
        <v>132</v>
      </c>
      <c r="L22">
        <v>128</v>
      </c>
      <c r="M22" s="7">
        <f t="shared" ref="M22:M30" si="4">F22*1024*1024</f>
        <v>557842.43200000003</v>
      </c>
      <c r="N22" s="7">
        <f t="shared" ref="N22:N30" si="5">G22*1024*1024</f>
        <v>0</v>
      </c>
      <c r="O22" s="11" t="d">
        <v>2008-07-11</v>
      </c>
      <c r="P22">
        <f t="shared" ref="P22:P30" si="6">M22/I22</f>
        <v>3.6317866666666667</v>
      </c>
      <c r="Q22">
        <f t="shared" ref="Q22:Q30" si="7">N22/I22</f>
        <v>0</v>
      </c>
    </row>
    <row r="23" spans="2:17" x14ac:dyDescent="0.25">
      <c r="B23" t="s">
        <v>123</v>
      </c>
      <c r="C23" t="s">
        <v>131</v>
      </c>
      <c r="D23" t="s">
        <v>130</v>
      </c>
      <c r="E23" s="11" t="d">
        <v>2009-06-19</v>
      </c>
      <c r="F23">
        <v>1.6</v>
      </c>
      <c r="G23">
        <v>1.2</v>
      </c>
      <c r="I23">
        <v>153600</v>
      </c>
      <c r="J23">
        <v>165</v>
      </c>
      <c r="K23" t="s">
        <v>132</v>
      </c>
      <c r="L23">
        <v>256</v>
      </c>
      <c r="M23" s="7">
        <f t="shared" si="4"/>
        <v>1677721.6000000001</v>
      </c>
      <c r="N23" s="7">
        <f t="shared" si="5"/>
        <v>1258291.2</v>
      </c>
      <c r="O23" s="11" t="d">
        <v>2009-06-19</v>
      </c>
      <c r="P23">
        <f t="shared" si="6"/>
        <v>10.922666666666668</v>
      </c>
      <c r="Q23">
        <f t="shared" si="7"/>
        <v>8.1920000000000002</v>
      </c>
    </row>
    <row r="24" spans="2:17" x14ac:dyDescent="0.25">
      <c r="B24" t="s">
        <v>122</v>
      </c>
      <c r="C24" t="s">
        <v>129</v>
      </c>
      <c r="D24" t="s">
        <v>130</v>
      </c>
      <c r="E24" s="11" t="d">
        <v>2010-06-24</v>
      </c>
      <c r="F24">
        <v>3.2</v>
      </c>
      <c r="G24">
        <v>2</v>
      </c>
      <c r="I24">
        <v>614400</v>
      </c>
      <c r="J24">
        <v>326</v>
      </c>
      <c r="K24" t="s">
        <v>127</v>
      </c>
      <c r="L24">
        <v>512</v>
      </c>
      <c r="M24" s="7">
        <f t="shared" si="4"/>
        <v>3355443.2000000002</v>
      </c>
      <c r="N24" s="7">
        <f t="shared" si="5"/>
        <v>2097152</v>
      </c>
      <c r="O24" s="11" t="d">
        <v>2010-06-24</v>
      </c>
      <c r="P24">
        <f t="shared" si="6"/>
        <v>5.461333333333334</v>
      </c>
      <c r="Q24">
        <f t="shared" si="7"/>
        <v>3.4133333333333336</v>
      </c>
    </row>
    <row r="25" spans="2:17" x14ac:dyDescent="0.25">
      <c r="B25" t="s">
        <v>121</v>
      </c>
      <c r="C25" t="s">
        <v>125</v>
      </c>
      <c r="D25" t="s">
        <v>126</v>
      </c>
      <c r="E25" s="11" t="d">
        <v>2011-10-04</v>
      </c>
      <c r="F25">
        <v>6.4</v>
      </c>
      <c r="G25">
        <v>16</v>
      </c>
      <c r="I25">
        <v>614400</v>
      </c>
      <c r="J25">
        <v>326</v>
      </c>
      <c r="K25" t="s">
        <v>127</v>
      </c>
      <c r="L25">
        <v>512</v>
      </c>
      <c r="M25" s="7">
        <f t="shared" si="4"/>
        <v>6710886.4000000004</v>
      </c>
      <c r="N25" s="7">
        <f t="shared" si="5"/>
        <v>16777216</v>
      </c>
      <c r="O25" s="11" t="d">
        <v>2011-10-04</v>
      </c>
      <c r="P25">
        <f t="shared" si="6"/>
        <v>10.922666666666668</v>
      </c>
      <c r="Q25">
        <f t="shared" si="7"/>
        <v>27.306666666666668</v>
      </c>
    </row>
    <row r="26" spans="2:17" x14ac:dyDescent="0.25">
      <c r="B26" t="s">
        <v>115</v>
      </c>
      <c r="C26" t="s">
        <v>116</v>
      </c>
      <c r="D26" t="s">
        <v>114</v>
      </c>
      <c r="E26" s="11" t="d">
        <v>2012-09-12</v>
      </c>
      <c r="F26">
        <v>8.5</v>
      </c>
      <c r="G26">
        <v>25.5</v>
      </c>
      <c r="I26">
        <v>727040</v>
      </c>
      <c r="J26">
        <v>326</v>
      </c>
      <c r="K26" t="s">
        <v>128</v>
      </c>
      <c r="L26">
        <v>1024</v>
      </c>
      <c r="M26" s="7">
        <f t="shared" si="4"/>
        <v>8912896</v>
      </c>
      <c r="N26" s="7">
        <f t="shared" si="5"/>
        <v>26738688</v>
      </c>
      <c r="O26" s="11" t="d">
        <v>2012-09-12</v>
      </c>
      <c r="P26">
        <f t="shared" si="6"/>
        <v>12.259154929577464</v>
      </c>
      <c r="Q26">
        <f t="shared" si="7"/>
        <v>36.777464788732395</v>
      </c>
    </row>
    <row r="27" spans="2:17" x14ac:dyDescent="0.25">
      <c r="B27" t="s">
        <v>113</v>
      </c>
      <c r="C27" t="s">
        <v>117</v>
      </c>
      <c r="D27" t="s">
        <v>112</v>
      </c>
      <c r="E27" s="11" t="d">
        <v>2013-09-20</v>
      </c>
      <c r="F27">
        <v>12.8</v>
      </c>
      <c r="G27">
        <v>76.8</v>
      </c>
      <c r="H27">
        <v>150.19999999999999</v>
      </c>
      <c r="I27">
        <v>727040</v>
      </c>
      <c r="J27">
        <v>326</v>
      </c>
      <c r="K27" t="s">
        <v>128</v>
      </c>
      <c r="L27">
        <v>1024</v>
      </c>
      <c r="M27" s="7">
        <f t="shared" si="4"/>
        <v>13421772.800000001</v>
      </c>
      <c r="N27" s="7">
        <f t="shared" si="5"/>
        <v>80530636.799999997</v>
      </c>
      <c r="O27" s="11" t="d">
        <v>2013-09-20</v>
      </c>
      <c r="P27">
        <f t="shared" si="6"/>
        <v>18.460845070422536</v>
      </c>
      <c r="Q27">
        <f t="shared" si="7"/>
        <v>110.7650704225352</v>
      </c>
    </row>
    <row r="28" spans="2:17" x14ac:dyDescent="0.25">
      <c r="B28" t="s">
        <v>108</v>
      </c>
      <c r="C28" t="s">
        <v>118</v>
      </c>
      <c r="D28" t="s">
        <v>111</v>
      </c>
      <c r="E28" s="11" t="d">
        <v>2014-09-19</v>
      </c>
      <c r="F28">
        <v>12.8</v>
      </c>
      <c r="G28">
        <v>115.2</v>
      </c>
      <c r="H28">
        <v>230.4</v>
      </c>
      <c r="I28">
        <v>2073600</v>
      </c>
      <c r="J28">
        <v>401</v>
      </c>
      <c r="K28" t="s">
        <v>109</v>
      </c>
      <c r="L28">
        <v>1024</v>
      </c>
      <c r="M28" s="7">
        <f t="shared" si="4"/>
        <v>13421772.800000001</v>
      </c>
      <c r="N28" s="7">
        <f t="shared" si="5"/>
        <v>120795955.2</v>
      </c>
      <c r="O28" s="11" t="d">
        <v>2014-09-19</v>
      </c>
      <c r="P28">
        <f t="shared" si="6"/>
        <v>6.4726913580246919</v>
      </c>
      <c r="Q28">
        <f t="shared" si="7"/>
        <v>58.254222222222225</v>
      </c>
    </row>
    <row r="29" spans="2:17" x14ac:dyDescent="0.25">
      <c r="B29" t="s">
        <v>107</v>
      </c>
      <c r="C29" s="8" t="s">
        <v>119</v>
      </c>
      <c r="D29" t="s">
        <v>110</v>
      </c>
      <c r="E29" s="11" t="d">
        <v>2015-09-25</v>
      </c>
      <c r="F29">
        <v>25.6</v>
      </c>
      <c r="G29">
        <v>250</v>
      </c>
      <c r="H29">
        <v>500</v>
      </c>
      <c r="I29">
        <v>2073600</v>
      </c>
      <c r="J29">
        <v>401</v>
      </c>
      <c r="K29" t="s">
        <v>109</v>
      </c>
      <c r="L29">
        <v>2048</v>
      </c>
      <c r="M29" s="7">
        <f t="shared" si="4"/>
        <v>26843545.600000001</v>
      </c>
      <c r="N29" s="7">
        <f t="shared" si="5"/>
        <v>262144000</v>
      </c>
      <c r="O29" s="11" t="d">
        <v>2015-09-25</v>
      </c>
      <c r="P29">
        <f t="shared" si="6"/>
        <v>12.945382716049384</v>
      </c>
      <c r="Q29">
        <f t="shared" si="7"/>
        <v>126.41975308641975</v>
      </c>
    </row>
    <row r="30" spans="2:17" x14ac:dyDescent="0.25">
      <c r="B30" t="s">
        <v>106</v>
      </c>
      <c r="C30" t="s">
        <v>120</v>
      </c>
      <c r="D30" t="s">
        <v>135</v>
      </c>
      <c r="E30" s="11" t="d">
        <v>2016-09-16</v>
      </c>
      <c r="F30">
        <v>25.6</v>
      </c>
      <c r="G30">
        <v>345.6</v>
      </c>
      <c r="H30">
        <v>691.2</v>
      </c>
      <c r="I30">
        <v>2073600</v>
      </c>
      <c r="J30">
        <v>401</v>
      </c>
      <c r="K30" t="s">
        <v>109</v>
      </c>
      <c r="L30">
        <v>3072</v>
      </c>
      <c r="M30" s="7">
        <f t="shared" si="4"/>
        <v>26843545.600000001</v>
      </c>
      <c r="N30" s="7">
        <f t="shared" si="5"/>
        <v>362387865.60000002</v>
      </c>
      <c r="O30" s="11" t="d">
        <v>2016-09-16</v>
      </c>
      <c r="P30">
        <f t="shared" si="6"/>
        <v>12.945382716049384</v>
      </c>
      <c r="Q30">
        <f t="shared" si="7"/>
        <v>174.76266666666669</v>
      </c>
    </row>
    <row r="31" spans="2:17" x14ac:dyDescent="0.25">
      <c r="E31" s="3"/>
    </row>
    <row r="32" spans="2:17" x14ac:dyDescent="0.25">
      <c r="E32" s="3"/>
    </row>
    <row r="33" spans="4:9" x14ac:dyDescent="0.25">
      <c r="E33" s="3"/>
    </row>
    <row r="34" spans="4:9" x14ac:dyDescent="0.25">
      <c r="E34" s="3"/>
    </row>
    <row r="35" spans="4:9" x14ac:dyDescent="0.25">
      <c r="F35" t="s">
        <v>155</v>
      </c>
      <c r="G35" t="s">
        <v>164</v>
      </c>
      <c r="H35" t="s">
        <v>162</v>
      </c>
      <c r="I35" t="s">
        <v>163</v>
      </c>
    </row>
    <row r="36" spans="4:9" x14ac:dyDescent="0.25">
      <c r="E36" s="11" t="d">
        <v>2009-06-19</v>
      </c>
      <c r="F36">
        <v>300</v>
      </c>
      <c r="G36">
        <v>125</v>
      </c>
      <c r="H36">
        <v>109</v>
      </c>
      <c r="I36">
        <v>92</v>
      </c>
    </row>
    <row r="37" spans="4:9" x14ac:dyDescent="0.25">
      <c r="E37" s="11" t="d">
        <v>2016-09-16</v>
      </c>
      <c r="F37">
        <v>300</v>
      </c>
      <c r="G37">
        <v>125</v>
      </c>
      <c r="H37">
        <v>109</v>
      </c>
      <c r="I37">
        <v>92</v>
      </c>
    </row>
    <row r="39" spans="4:9" x14ac:dyDescent="0.25">
      <c r="F39" t="s">
        <v>153</v>
      </c>
    </row>
    <row r="40" spans="4:9" x14ac:dyDescent="0.25">
      <c r="D40" t="s">
        <v>123</v>
      </c>
      <c r="E40" s="11" t="d">
        <v>2009-06-19</v>
      </c>
      <c r="F40">
        <v>165</v>
      </c>
    </row>
    <row r="41" spans="4:9" x14ac:dyDescent="0.25">
      <c r="D41" t="s">
        <v>122</v>
      </c>
      <c r="E41" s="11" t="d">
        <v>2010-06-24</v>
      </c>
      <c r="F41">
        <v>326</v>
      </c>
    </row>
    <row r="42" spans="4:9" x14ac:dyDescent="0.25">
      <c r="D42" t="s">
        <v>121</v>
      </c>
      <c r="E42" s="11" t="d">
        <v>2011-10-04</v>
      </c>
      <c r="F42">
        <v>326</v>
      </c>
    </row>
    <row r="43" spans="4:9" x14ac:dyDescent="0.25">
      <c r="D43" t="s">
        <v>115</v>
      </c>
      <c r="E43" s="11" t="d">
        <v>2012-09-12</v>
      </c>
      <c r="F43">
        <v>326</v>
      </c>
    </row>
    <row r="44" spans="4:9" x14ac:dyDescent="0.25">
      <c r="D44" t="s">
        <v>113</v>
      </c>
      <c r="E44" s="11" t="d">
        <v>2013-09-20</v>
      </c>
      <c r="F44">
        <v>326</v>
      </c>
    </row>
    <row r="45" spans="4:9" x14ac:dyDescent="0.25">
      <c r="D45" t="s">
        <v>108</v>
      </c>
      <c r="E45" s="11" t="d">
        <v>2014-09-19</v>
      </c>
      <c r="F45">
        <v>401</v>
      </c>
    </row>
    <row r="46" spans="4:9" x14ac:dyDescent="0.25">
      <c r="D46" t="s">
        <v>107</v>
      </c>
      <c r="E46" s="11" t="d">
        <v>2015-09-25</v>
      </c>
      <c r="F46">
        <v>401</v>
      </c>
    </row>
    <row r="47" spans="4:9" x14ac:dyDescent="0.25">
      <c r="D47" t="s">
        <v>106</v>
      </c>
      <c r="E47" s="11" t="d">
        <v>2016-09-16</v>
      </c>
      <c r="F47">
        <v>401</v>
      </c>
    </row>
    <row r="49" spans="4:6" x14ac:dyDescent="0.25">
      <c r="F49" t="s">
        <v>154</v>
      </c>
    </row>
    <row r="50" spans="4:6" x14ac:dyDescent="0.25">
      <c r="D50" t="s">
        <v>80</v>
      </c>
      <c r="E50" s="11" t="d">
        <v>2010-06-04</v>
      </c>
      <c r="F50">
        <v>233</v>
      </c>
    </row>
    <row r="51" spans="4:6" x14ac:dyDescent="0.25">
      <c r="D51" t="s">
        <v>79</v>
      </c>
      <c r="E51" s="11" t="d">
        <v>2011-05-02</v>
      </c>
      <c r="F51">
        <v>217</v>
      </c>
    </row>
    <row r="52" spans="4:6" x14ac:dyDescent="0.25">
      <c r="D52" t="s">
        <v>78</v>
      </c>
      <c r="E52" s="11" t="d">
        <v>2012-05-29</v>
      </c>
      <c r="F52">
        <v>306</v>
      </c>
    </row>
    <row r="53" spans="4:6" x14ac:dyDescent="0.25">
      <c r="D53" t="s">
        <v>77</v>
      </c>
      <c r="E53" s="11" t="d">
        <v>2013-04-27</v>
      </c>
      <c r="F53">
        <v>441</v>
      </c>
    </row>
    <row r="54" spans="4:6" x14ac:dyDescent="0.25">
      <c r="D54" t="s">
        <v>76</v>
      </c>
      <c r="E54" s="11" t="d">
        <v>2014-04-11</v>
      </c>
      <c r="F54">
        <v>432</v>
      </c>
    </row>
    <row r="55" spans="4:6" x14ac:dyDescent="0.25">
      <c r="D55" t="s">
        <v>75</v>
      </c>
      <c r="E55" s="11" t="d">
        <v>2015-04-10</v>
      </c>
      <c r="F55">
        <v>577</v>
      </c>
    </row>
    <row r="56" spans="4:6" x14ac:dyDescent="0.25">
      <c r="D56" t="s">
        <v>74</v>
      </c>
      <c r="E56" s="11" t="d">
        <v>2016-03-11</v>
      </c>
      <c r="F56">
        <v>577</v>
      </c>
    </row>
  </sheetData>
  <hyperlinks>
    <hyperlink ref="B28" r:id="rId1" tooltip="IPhone 6" display="https://en.wikipedia.org/wiki/IPhone_6"/>
    <hyperlink ref="D29" r:id="rId2" location="Series_7XT" tooltip="PowerVR" display="https://en.wikipedia.org/wiki/PowerVR - Series_7XT"/>
    <hyperlink ref="D27" r:id="rId3" location="Series_6_.28Rogue.29" tooltip="PowerVR" display="https://en.wikipedia.org/wiki/PowerVR - Series_6_.28Rogue.29"/>
    <hyperlink ref="C23" r:id="rId4" tooltip="Samsung" display="https://en.wikipedia.org/wiki/Samsung"/>
    <hyperlink ref="D22" r:id="rId5" tooltip="PowerVR" display="https://en.wikipedia.org/wiki/PowerVR"/>
    <hyperlink ref="D21" r:id="rId6" tooltip="PowerVR" display="https://en.wikipedia.org/wiki/PowerVR"/>
    <hyperlink ref="D30" r:id="rId7" location="Series_7XT" tooltip="PowerVR" display="https://en.wikipedia.org/wiki/PowerVR - Series_7XT"/>
    <hyperlink ref="D45" r:id="rId8" tooltip="IPhone 6" display="https://en.wikipedia.org/wiki/IPhone_6"/>
  </hyperlinks>
  <pageMargins left="0.7" right="0.7" top="0.75" bottom="0.75" header="0.3" footer="0.3"/>
  <pageSetup orientation="portrait" r:id="rId9"/>
  <drawing r:id="rId1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3:T54"/>
  <sheetViews>
    <sheetView topLeftCell="K1" workbookViewId="0">
      <selection activeCell="L24" sqref="L24:P24"/>
    </sheetView>
  </sheetViews>
  <sheetFormatPr defaultRowHeight="15" x14ac:dyDescent="0.25"/>
  <cols>
    <col min="2" max="2" width="14" bestFit="1" customWidth="1"/>
    <col min="3" max="3" width="20.75" bestFit="1" customWidth="1"/>
    <col min="4" max="4" width="11.75" bestFit="1" customWidth="1"/>
    <col min="5" max="5" width="15.25" bestFit="1" customWidth="1"/>
    <col min="7" max="7" width="8" bestFit="1" customWidth="1"/>
    <col min="8" max="8" width="10.625" bestFit="1" customWidth="1"/>
    <col min="9" max="9" width="4" bestFit="1" customWidth="1"/>
    <col min="10" max="10" width="10" bestFit="1" customWidth="1"/>
    <col min="11" max="11" width="21.75" bestFit="1" customWidth="1"/>
    <col min="12" max="12" width="22.25" bestFit="1" customWidth="1"/>
    <col min="13" max="13" width="23.375" bestFit="1" customWidth="1"/>
    <col min="14" max="16" width="24.75" bestFit="1" customWidth="1"/>
    <col min="17" max="17" width="16.875" bestFit="1" customWidth="1"/>
    <col min="18" max="19" width="14.25" bestFit="1" customWidth="1"/>
    <col min="20" max="20" width="16.875" bestFit="1" customWidth="1"/>
  </cols>
  <sheetData>
    <row r="3" spans="2:20" x14ac:dyDescent="0.25">
      <c r="M3" t="s">
        <v>157</v>
      </c>
      <c r="N3" t="s">
        <v>156</v>
      </c>
      <c r="O3" t="s">
        <v>165</v>
      </c>
    </row>
    <row r="4" spans="2:20" x14ac:dyDescent="0.25">
      <c r="B4" t="s">
        <v>81</v>
      </c>
      <c r="C4" t="s">
        <v>87</v>
      </c>
      <c r="D4" t="s">
        <v>83</v>
      </c>
      <c r="E4" t="s">
        <v>84</v>
      </c>
      <c r="F4" t="s">
        <v>16</v>
      </c>
      <c r="G4" t="s">
        <v>103</v>
      </c>
      <c r="H4" t="s">
        <v>85</v>
      </c>
      <c r="I4" t="s">
        <v>151</v>
      </c>
      <c r="M4" t="s">
        <v>161</v>
      </c>
      <c r="N4">
        <v>125</v>
      </c>
    </row>
    <row r="5" spans="2:20" x14ac:dyDescent="0.25">
      <c r="B5" t="s">
        <v>123</v>
      </c>
      <c r="C5" t="s">
        <v>130</v>
      </c>
      <c r="D5" s="3" t="d">
        <v>2009-06-19</v>
      </c>
      <c r="E5">
        <v>1.6</v>
      </c>
      <c r="F5">
        <v>1.2</v>
      </c>
      <c r="G5">
        <v>153600</v>
      </c>
      <c r="H5" t="s">
        <v>132</v>
      </c>
      <c r="I5">
        <v>165</v>
      </c>
      <c r="J5" s="7"/>
      <c r="K5" s="3"/>
      <c r="M5" t="s">
        <v>159</v>
      </c>
      <c r="N5">
        <v>109</v>
      </c>
      <c r="O5">
        <v>70</v>
      </c>
    </row>
    <row r="6" spans="2:20" x14ac:dyDescent="0.25">
      <c r="B6" t="s">
        <v>122</v>
      </c>
      <c r="C6" t="s">
        <v>130</v>
      </c>
      <c r="D6" s="3" t="d">
        <v>2010-06-24</v>
      </c>
      <c r="E6">
        <v>3.2</v>
      </c>
      <c r="F6">
        <v>2</v>
      </c>
      <c r="G6">
        <v>614400</v>
      </c>
      <c r="H6" t="s">
        <v>127</v>
      </c>
      <c r="I6">
        <v>326</v>
      </c>
      <c r="J6" s="7"/>
      <c r="K6" s="3"/>
      <c r="M6" t="s">
        <v>158</v>
      </c>
      <c r="N6">
        <v>92</v>
      </c>
      <c r="O6">
        <v>60</v>
      </c>
    </row>
    <row r="7" spans="2:20" x14ac:dyDescent="0.25">
      <c r="B7" t="s">
        <v>121</v>
      </c>
      <c r="C7" t="s">
        <v>126</v>
      </c>
      <c r="D7" s="3" t="d">
        <v>2011-10-04</v>
      </c>
      <c r="E7">
        <v>6.4</v>
      </c>
      <c r="F7">
        <v>16</v>
      </c>
      <c r="G7">
        <v>614400</v>
      </c>
      <c r="H7" t="s">
        <v>127</v>
      </c>
      <c r="I7">
        <v>326</v>
      </c>
      <c r="J7" s="7"/>
      <c r="K7" s="3"/>
      <c r="M7" t="s">
        <v>160</v>
      </c>
    </row>
    <row r="8" spans="2:20" x14ac:dyDescent="0.25">
      <c r="B8" t="s">
        <v>115</v>
      </c>
      <c r="C8" t="s">
        <v>114</v>
      </c>
      <c r="D8" s="3" t="d">
        <v>2012-09-12</v>
      </c>
      <c r="E8">
        <v>8.5</v>
      </c>
      <c r="F8">
        <v>25.5</v>
      </c>
      <c r="G8">
        <v>727040</v>
      </c>
      <c r="H8" t="s">
        <v>128</v>
      </c>
      <c r="I8">
        <v>326</v>
      </c>
      <c r="J8" s="7"/>
      <c r="K8" s="3"/>
    </row>
    <row r="9" spans="2:20" x14ac:dyDescent="0.25">
      <c r="B9" t="s">
        <v>113</v>
      </c>
      <c r="C9" t="s">
        <v>112</v>
      </c>
      <c r="D9" s="3" t="d">
        <v>2013-09-20</v>
      </c>
      <c r="E9">
        <v>12.8</v>
      </c>
      <c r="F9">
        <v>76.8</v>
      </c>
      <c r="G9">
        <v>727040</v>
      </c>
      <c r="H9" t="s">
        <v>128</v>
      </c>
      <c r="I9">
        <v>326</v>
      </c>
      <c r="J9" s="7"/>
      <c r="K9" s="3"/>
    </row>
    <row r="10" spans="2:20" x14ac:dyDescent="0.25">
      <c r="B10" t="s">
        <v>108</v>
      </c>
      <c r="C10" t="s">
        <v>111</v>
      </c>
      <c r="D10" s="3" t="d">
        <v>2014-09-19</v>
      </c>
      <c r="E10">
        <v>12.8</v>
      </c>
      <c r="F10">
        <v>115.2</v>
      </c>
      <c r="G10">
        <v>2073600</v>
      </c>
      <c r="H10" t="s">
        <v>109</v>
      </c>
      <c r="I10">
        <v>401</v>
      </c>
      <c r="J10" s="7"/>
      <c r="K10" s="3"/>
    </row>
    <row r="11" spans="2:20" x14ac:dyDescent="0.25">
      <c r="B11" t="s">
        <v>107</v>
      </c>
      <c r="C11" t="s">
        <v>110</v>
      </c>
      <c r="D11" s="3" t="d">
        <v>2015-09-25</v>
      </c>
      <c r="E11">
        <v>25.6</v>
      </c>
      <c r="F11">
        <v>250</v>
      </c>
      <c r="G11">
        <v>2073600</v>
      </c>
      <c r="H11" t="s">
        <v>109</v>
      </c>
      <c r="I11">
        <v>401</v>
      </c>
      <c r="J11" s="7"/>
      <c r="K11" s="3"/>
    </row>
    <row r="12" spans="2:20" x14ac:dyDescent="0.25">
      <c r="B12" t="s">
        <v>106</v>
      </c>
      <c r="C12" t="s">
        <v>135</v>
      </c>
      <c r="D12" s="3" t="d">
        <v>2016-09-16</v>
      </c>
      <c r="E12">
        <v>25.6</v>
      </c>
      <c r="F12">
        <v>345.6</v>
      </c>
      <c r="G12">
        <v>2073600</v>
      </c>
      <c r="H12" t="s">
        <v>109</v>
      </c>
      <c r="I12">
        <v>401</v>
      </c>
      <c r="J12" s="7"/>
      <c r="K12" s="3"/>
    </row>
    <row r="13" spans="2:20" x14ac:dyDescent="0.25">
      <c r="M13">
        <v>200</v>
      </c>
      <c r="N13">
        <v>250</v>
      </c>
      <c r="O13">
        <v>300</v>
      </c>
      <c r="P13">
        <v>350</v>
      </c>
    </row>
    <row r="14" spans="2:20" x14ac:dyDescent="0.25">
      <c r="F14" t="s">
        <v>152</v>
      </c>
      <c r="K14" t="s">
        <v>167</v>
      </c>
      <c r="L14" t="s">
        <v>176</v>
      </c>
      <c r="M14" t="s">
        <v>175</v>
      </c>
      <c r="N14" t="s">
        <v>174</v>
      </c>
      <c r="O14" t="s">
        <v>178</v>
      </c>
      <c r="P14" t="s">
        <v>179</v>
      </c>
    </row>
    <row r="15" spans="2:20" x14ac:dyDescent="0.25">
      <c r="F15">
        <f>E5*1024*1024</f>
        <v>1677721.6000000001</v>
      </c>
      <c r="K15" s="11" t="d">
        <v>2009-06-19</v>
      </c>
      <c r="L15" s="9">
        <f>F15/I5/I5</f>
        <v>61.624301193755741</v>
      </c>
      <c r="M15" s="9">
        <f>$F15/M$13/M$13</f>
        <v>41.943040000000003</v>
      </c>
      <c r="N15" s="9">
        <f>$F15/N$13/N$13</f>
        <v>26.843545600000002</v>
      </c>
      <c r="O15" s="9">
        <f>$F15/O$13/O$13</f>
        <v>18.641351111111113</v>
      </c>
      <c r="P15" s="9">
        <f>$F15/P$13/P$13</f>
        <v>13.695686530612246</v>
      </c>
      <c r="Q15" s="9"/>
      <c r="R15" s="9"/>
      <c r="S15" s="9"/>
      <c r="T15" s="9"/>
    </row>
    <row r="16" spans="2:20" x14ac:dyDescent="0.25">
      <c r="F16">
        <f t="shared" ref="F16:F22" si="0">E6*1024*1024</f>
        <v>3355443.2000000002</v>
      </c>
      <c r="K16" s="11" t="d">
        <v>2010-06-24</v>
      </c>
      <c r="L16" s="9">
        <f t="shared" ref="L16:L22" si="1">F16/I6/I6</f>
        <v>31.572915804132638</v>
      </c>
      <c r="M16" s="9">
        <f t="shared" ref="M16:P22" si="2">$F16/M$13/M$13</f>
        <v>83.886080000000007</v>
      </c>
      <c r="N16" s="9">
        <f t="shared" si="2"/>
        <v>53.687091200000005</v>
      </c>
      <c r="O16" s="9">
        <f t="shared" si="2"/>
        <v>37.282702222222227</v>
      </c>
      <c r="P16" s="9">
        <f t="shared" si="2"/>
        <v>27.391373061224492</v>
      </c>
      <c r="Q16" s="9"/>
      <c r="R16" s="9"/>
      <c r="S16" s="9"/>
      <c r="T16" s="9"/>
    </row>
    <row r="17" spans="6:20" x14ac:dyDescent="0.25">
      <c r="F17">
        <f t="shared" si="0"/>
        <v>6710886.4000000004</v>
      </c>
      <c r="K17" s="11" t="d">
        <v>2011-10-04</v>
      </c>
      <c r="L17" s="9">
        <f t="shared" si="1"/>
        <v>63.145831608265276</v>
      </c>
      <c r="M17" s="9">
        <f t="shared" si="2"/>
        <v>167.77216000000001</v>
      </c>
      <c r="N17" s="9">
        <f t="shared" si="2"/>
        <v>107.37418240000001</v>
      </c>
      <c r="O17" s="9">
        <f t="shared" si="2"/>
        <v>74.565404444444454</v>
      </c>
      <c r="P17" s="9">
        <f t="shared" si="2"/>
        <v>54.782746122448984</v>
      </c>
      <c r="Q17" s="9"/>
      <c r="R17" s="9"/>
      <c r="S17" s="9"/>
      <c r="T17" s="9"/>
    </row>
    <row r="18" spans="6:20" x14ac:dyDescent="0.25">
      <c r="F18">
        <f t="shared" si="0"/>
        <v>8912896</v>
      </c>
      <c r="K18" s="11" t="d">
        <v>2012-09-12</v>
      </c>
      <c r="L18" s="9">
        <f t="shared" si="1"/>
        <v>83.865557604727314</v>
      </c>
      <c r="M18" s="9">
        <f t="shared" si="2"/>
        <v>222.82240000000002</v>
      </c>
      <c r="N18" s="9">
        <f t="shared" si="2"/>
        <v>142.606336</v>
      </c>
      <c r="O18" s="9">
        <f t="shared" si="2"/>
        <v>99.032177777777775</v>
      </c>
      <c r="P18" s="9">
        <f t="shared" si="2"/>
        <v>72.758334693877543</v>
      </c>
      <c r="Q18" s="9"/>
      <c r="R18" s="9"/>
      <c r="S18" s="9"/>
      <c r="T18" s="9"/>
    </row>
    <row r="19" spans="6:20" x14ac:dyDescent="0.25">
      <c r="F19">
        <f t="shared" si="0"/>
        <v>13421772.800000001</v>
      </c>
      <c r="K19" s="11" t="d">
        <v>2013-09-20</v>
      </c>
      <c r="L19" s="9">
        <f t="shared" si="1"/>
        <v>126.29166321653055</v>
      </c>
      <c r="M19" s="9">
        <f t="shared" si="2"/>
        <v>335.54432000000003</v>
      </c>
      <c r="N19" s="9">
        <f t="shared" si="2"/>
        <v>214.74836480000002</v>
      </c>
      <c r="O19" s="9">
        <f t="shared" si="2"/>
        <v>149.13080888888891</v>
      </c>
      <c r="P19" s="9">
        <f t="shared" si="2"/>
        <v>109.56549224489797</v>
      </c>
      <c r="Q19" s="9"/>
      <c r="R19" s="9"/>
      <c r="S19" s="9"/>
      <c r="T19" s="9"/>
    </row>
    <row r="20" spans="6:20" x14ac:dyDescent="0.25">
      <c r="F20">
        <f t="shared" si="0"/>
        <v>13421772.800000001</v>
      </c>
      <c r="K20" s="11" t="d">
        <v>2014-09-19</v>
      </c>
      <c r="L20" s="9">
        <f t="shared" si="1"/>
        <v>83.468217237455008</v>
      </c>
      <c r="M20" s="9">
        <f t="shared" si="2"/>
        <v>335.54432000000003</v>
      </c>
      <c r="N20" s="9">
        <f t="shared" si="2"/>
        <v>214.74836480000002</v>
      </c>
      <c r="O20" s="9">
        <f t="shared" si="2"/>
        <v>149.13080888888891</v>
      </c>
      <c r="P20" s="9">
        <f t="shared" si="2"/>
        <v>109.56549224489797</v>
      </c>
      <c r="Q20" s="9"/>
      <c r="R20" s="9"/>
      <c r="S20" s="9"/>
      <c r="T20" s="9"/>
    </row>
    <row r="21" spans="6:20" x14ac:dyDescent="0.25">
      <c r="F21">
        <f t="shared" si="0"/>
        <v>26843545.600000001</v>
      </c>
      <c r="K21" s="11" t="d">
        <v>2015-09-25</v>
      </c>
      <c r="L21" s="9">
        <f t="shared" si="1"/>
        <v>166.93643447491002</v>
      </c>
      <c r="M21" s="9">
        <f t="shared" si="2"/>
        <v>671.08864000000005</v>
      </c>
      <c r="N21" s="9">
        <f t="shared" si="2"/>
        <v>429.49672960000004</v>
      </c>
      <c r="O21" s="9">
        <f t="shared" si="2"/>
        <v>298.26161777777781</v>
      </c>
      <c r="P21" s="9">
        <f t="shared" si="2"/>
        <v>219.13098448979594</v>
      </c>
      <c r="Q21" s="9"/>
      <c r="R21" s="9"/>
      <c r="S21" s="9"/>
      <c r="T21" s="9"/>
    </row>
    <row r="22" spans="6:20" x14ac:dyDescent="0.25">
      <c r="F22">
        <f t="shared" si="0"/>
        <v>26843545.600000001</v>
      </c>
      <c r="K22" s="11" t="d">
        <v>2016-09-16</v>
      </c>
      <c r="L22" s="9">
        <f t="shared" si="1"/>
        <v>166.93643447491002</v>
      </c>
      <c r="M22" s="9">
        <f t="shared" si="2"/>
        <v>671.08864000000005</v>
      </c>
      <c r="N22" s="9">
        <f t="shared" si="2"/>
        <v>429.49672960000004</v>
      </c>
      <c r="O22" s="9">
        <f t="shared" si="2"/>
        <v>298.26161777777781</v>
      </c>
      <c r="P22" s="9">
        <f t="shared" si="2"/>
        <v>219.13098448979594</v>
      </c>
      <c r="Q22" s="9"/>
      <c r="R22" s="9"/>
      <c r="S22" s="9"/>
      <c r="T22" s="9"/>
    </row>
    <row r="23" spans="6:20" x14ac:dyDescent="0.25">
      <c r="K23" s="11"/>
      <c r="M23">
        <v>200</v>
      </c>
      <c r="N23">
        <v>250</v>
      </c>
      <c r="O23">
        <v>300</v>
      </c>
      <c r="P23">
        <v>350</v>
      </c>
    </row>
    <row r="24" spans="6:20" x14ac:dyDescent="0.25">
      <c r="F24" t="s">
        <v>105</v>
      </c>
      <c r="K24" s="11" t="s">
        <v>166</v>
      </c>
      <c r="L24" t="s">
        <v>176</v>
      </c>
      <c r="M24" t="s">
        <v>175</v>
      </c>
      <c r="N24" t="s">
        <v>174</v>
      </c>
      <c r="O24" t="s">
        <v>178</v>
      </c>
      <c r="P24" t="s">
        <v>179</v>
      </c>
    </row>
    <row r="25" spans="6:20" x14ac:dyDescent="0.25">
      <c r="F25">
        <f>F$5*1024*1024</f>
        <v>1258291.2</v>
      </c>
      <c r="K25" s="11" t="d">
        <v>2009-06-19</v>
      </c>
      <c r="L25" s="9">
        <f>F25/G$5</f>
        <v>8.1920000000000002</v>
      </c>
      <c r="M25" s="9">
        <f>$L25/M$23*$I5</f>
        <v>6.7584000000000009</v>
      </c>
      <c r="N25" s="9">
        <f t="shared" ref="N25:P25" si="3">$L25/N$23*$I5</f>
        <v>5.40672</v>
      </c>
      <c r="O25" s="9">
        <f t="shared" si="3"/>
        <v>4.5056000000000003</v>
      </c>
      <c r="P25" s="9">
        <f t="shared" si="3"/>
        <v>3.8619428571428571</v>
      </c>
    </row>
    <row r="26" spans="6:20" x14ac:dyDescent="0.25">
      <c r="F26">
        <f>F6*1024*1024</f>
        <v>2097152</v>
      </c>
      <c r="K26" s="11" t="d">
        <v>2010-06-24</v>
      </c>
      <c r="L26" s="9">
        <f t="shared" ref="L26:L32" si="4">F26/G6</f>
        <v>3.4133333333333336</v>
      </c>
      <c r="M26" s="9">
        <f>$L26/M$23*$I6</f>
        <v>5.5637333333333334</v>
      </c>
      <c r="N26" s="9">
        <f t="shared" ref="N26:P26" si="5">$L26/N$23*$I6</f>
        <v>4.4509866666666671</v>
      </c>
      <c r="O26" s="9">
        <f t="shared" si="5"/>
        <v>3.7091555555555558</v>
      </c>
      <c r="P26" s="9">
        <f t="shared" si="5"/>
        <v>3.1792761904761906</v>
      </c>
    </row>
    <row r="27" spans="6:20" x14ac:dyDescent="0.25">
      <c r="F27">
        <f t="shared" ref="F27:F32" si="6">F7*1024*1024</f>
        <v>16777216</v>
      </c>
      <c r="K27" s="11" t="d">
        <v>2011-10-04</v>
      </c>
      <c r="L27" s="9">
        <f t="shared" si="4"/>
        <v>27.306666666666668</v>
      </c>
      <c r="M27" s="9">
        <f t="shared" ref="M27:P27" si="7">$L27/M$23*$I7</f>
        <v>44.509866666666667</v>
      </c>
      <c r="N27" s="9">
        <f t="shared" si="7"/>
        <v>35.607893333333337</v>
      </c>
      <c r="O27" s="9">
        <f t="shared" si="7"/>
        <v>29.673244444444446</v>
      </c>
      <c r="P27" s="9">
        <f t="shared" si="7"/>
        <v>25.434209523809525</v>
      </c>
    </row>
    <row r="28" spans="6:20" x14ac:dyDescent="0.25">
      <c r="F28">
        <f t="shared" si="6"/>
        <v>26738688</v>
      </c>
      <c r="K28" s="11" t="d">
        <v>2012-09-12</v>
      </c>
      <c r="L28" s="9">
        <f t="shared" si="4"/>
        <v>36.777464788732395</v>
      </c>
      <c r="M28" s="9">
        <f t="shared" ref="M28:P28" si="8">$L28/M$23*$I8</f>
        <v>59.947267605633805</v>
      </c>
      <c r="N28" s="9">
        <f t="shared" si="8"/>
        <v>47.957814084507042</v>
      </c>
      <c r="O28" s="9">
        <f t="shared" si="8"/>
        <v>39.964845070422534</v>
      </c>
      <c r="P28" s="9">
        <f t="shared" si="8"/>
        <v>34.255581488933601</v>
      </c>
    </row>
    <row r="29" spans="6:20" x14ac:dyDescent="0.25">
      <c r="F29">
        <f t="shared" si="6"/>
        <v>80530636.799999997</v>
      </c>
      <c r="K29" s="11" t="d">
        <v>2013-09-20</v>
      </c>
      <c r="L29" s="9">
        <f t="shared" si="4"/>
        <v>110.7650704225352</v>
      </c>
      <c r="M29" s="9">
        <f t="shared" ref="M29:P29" si="9">$L29/M$23*$I9</f>
        <v>180.5470647887324</v>
      </c>
      <c r="N29" s="9">
        <f t="shared" si="9"/>
        <v>144.43765183098591</v>
      </c>
      <c r="O29" s="9">
        <f t="shared" si="9"/>
        <v>120.36470985915493</v>
      </c>
      <c r="P29" s="9">
        <f t="shared" si="9"/>
        <v>103.16975130784706</v>
      </c>
    </row>
    <row r="30" spans="6:20" x14ac:dyDescent="0.25">
      <c r="F30">
        <f t="shared" si="6"/>
        <v>120795955.2</v>
      </c>
      <c r="K30" s="11" t="d">
        <v>2014-09-19</v>
      </c>
      <c r="L30" s="9">
        <f t="shared" si="4"/>
        <v>58.254222222222225</v>
      </c>
      <c r="M30" s="9">
        <f t="shared" ref="M30:P30" si="10">$L30/M$23*$I10</f>
        <v>116.79971555555557</v>
      </c>
      <c r="N30" s="9">
        <f t="shared" si="10"/>
        <v>93.439772444444458</v>
      </c>
      <c r="O30" s="9">
        <f t="shared" si="10"/>
        <v>77.866477037037029</v>
      </c>
      <c r="P30" s="9">
        <f t="shared" si="10"/>
        <v>66.742694603174613</v>
      </c>
    </row>
    <row r="31" spans="6:20" x14ac:dyDescent="0.25">
      <c r="F31">
        <f t="shared" si="6"/>
        <v>262144000</v>
      </c>
      <c r="K31" s="11" t="d">
        <v>2015-09-25</v>
      </c>
      <c r="L31" s="9">
        <f t="shared" si="4"/>
        <v>126.41975308641975</v>
      </c>
      <c r="M31" s="9">
        <f t="shared" ref="M31:P31" si="11">$L31/M$23*$I11</f>
        <v>253.47160493827161</v>
      </c>
      <c r="N31" s="9">
        <f t="shared" si="11"/>
        <v>202.77728395061729</v>
      </c>
      <c r="O31" s="9">
        <f t="shared" si="11"/>
        <v>168.98106995884774</v>
      </c>
      <c r="P31" s="9">
        <f t="shared" si="11"/>
        <v>144.84091710758375</v>
      </c>
    </row>
    <row r="32" spans="6:20" x14ac:dyDescent="0.25">
      <c r="F32">
        <f t="shared" si="6"/>
        <v>362387865.60000002</v>
      </c>
      <c r="K32" s="11" t="d">
        <v>2016-09-16</v>
      </c>
      <c r="L32" s="9">
        <f t="shared" si="4"/>
        <v>174.76266666666669</v>
      </c>
      <c r="M32" s="9">
        <f t="shared" ref="M32:P32" si="12">$L32/M$23*$I12</f>
        <v>350.3991466666667</v>
      </c>
      <c r="N32" s="9">
        <f t="shared" si="12"/>
        <v>280.31931733333334</v>
      </c>
      <c r="O32" s="9">
        <f t="shared" si="12"/>
        <v>233.59943111111113</v>
      </c>
      <c r="P32" s="9">
        <f t="shared" si="12"/>
        <v>200.22808380952384</v>
      </c>
    </row>
    <row r="33" spans="6:16" x14ac:dyDescent="0.25">
      <c r="K33" s="11"/>
    </row>
    <row r="34" spans="6:16" x14ac:dyDescent="0.25">
      <c r="K34" s="11"/>
      <c r="M34">
        <v>460800</v>
      </c>
      <c r="N34">
        <v>921600</v>
      </c>
      <c r="O34">
        <v>2073600</v>
      </c>
      <c r="P34">
        <v>3686400</v>
      </c>
    </row>
    <row r="35" spans="6:16" x14ac:dyDescent="0.25">
      <c r="F35" t="s">
        <v>152</v>
      </c>
      <c r="K35" s="11" t="s">
        <v>169</v>
      </c>
      <c r="L35" t="s">
        <v>177</v>
      </c>
      <c r="M35" t="s">
        <v>168</v>
      </c>
      <c r="N35" t="s">
        <v>170</v>
      </c>
      <c r="O35" t="s">
        <v>171</v>
      </c>
      <c r="P35" t="s">
        <v>172</v>
      </c>
    </row>
    <row r="36" spans="6:16" x14ac:dyDescent="0.25">
      <c r="F36">
        <f>E$5*1024*1024</f>
        <v>1677721.6000000001</v>
      </c>
      <c r="K36" s="11" t="d">
        <v>2009-06-19</v>
      </c>
      <c r="L36" s="9">
        <f>F36/G$5</f>
        <v>10.922666666666668</v>
      </c>
      <c r="M36" s="9">
        <f>$L36/M$34*$G$5</f>
        <v>3.6408888888888895</v>
      </c>
      <c r="N36" s="9">
        <f t="shared" ref="N36:P36" si="13">$L36/N$34*$G5</f>
        <v>1.8204444444444448</v>
      </c>
      <c r="O36" s="9">
        <f t="shared" si="13"/>
        <v>0.80908641975308648</v>
      </c>
      <c r="P36" s="9">
        <f t="shared" si="13"/>
        <v>0.45511111111111119</v>
      </c>
    </row>
    <row r="37" spans="6:16" x14ac:dyDescent="0.25">
      <c r="F37">
        <f t="shared" ref="F37:F43" si="14">E6*1024*1024</f>
        <v>3355443.2000000002</v>
      </c>
      <c r="K37" s="11" t="d">
        <v>2010-06-24</v>
      </c>
      <c r="L37" s="9">
        <f t="shared" ref="L37:L43" si="15">F37/G6</f>
        <v>5.461333333333334</v>
      </c>
      <c r="M37" s="9">
        <f t="shared" ref="M37:P37" si="16">$L37/M$34*$G6</f>
        <v>7.281777777777779</v>
      </c>
      <c r="N37" s="9">
        <f t="shared" si="16"/>
        <v>3.6408888888888895</v>
      </c>
      <c r="O37" s="9">
        <f t="shared" si="16"/>
        <v>1.618172839506173</v>
      </c>
      <c r="P37" s="9">
        <f t="shared" si="16"/>
        <v>0.91022222222222238</v>
      </c>
    </row>
    <row r="38" spans="6:16" x14ac:dyDescent="0.25">
      <c r="F38">
        <f t="shared" si="14"/>
        <v>6710886.4000000004</v>
      </c>
      <c r="K38" s="11" t="d">
        <v>2011-10-04</v>
      </c>
      <c r="L38" s="9">
        <f t="shared" si="15"/>
        <v>10.922666666666668</v>
      </c>
      <c r="M38" s="9">
        <f t="shared" ref="M38:P38" si="17">$L38/M$34*$G7</f>
        <v>14.563555555555558</v>
      </c>
      <c r="N38" s="9">
        <f t="shared" si="17"/>
        <v>7.281777777777779</v>
      </c>
      <c r="O38" s="9">
        <f t="shared" si="17"/>
        <v>3.2363456790123459</v>
      </c>
      <c r="P38" s="9">
        <f t="shared" si="17"/>
        <v>1.8204444444444448</v>
      </c>
    </row>
    <row r="39" spans="6:16" x14ac:dyDescent="0.25">
      <c r="F39">
        <f t="shared" si="14"/>
        <v>8912896</v>
      </c>
      <c r="K39" s="11" t="d">
        <v>2012-09-12</v>
      </c>
      <c r="L39" s="9">
        <f t="shared" si="15"/>
        <v>12.259154929577464</v>
      </c>
      <c r="M39" s="9">
        <f t="shared" ref="M39:P39" si="18">$L39/M$34*$G8</f>
        <v>19.342222222222222</v>
      </c>
      <c r="N39" s="9">
        <f t="shared" si="18"/>
        <v>9.6711111111111112</v>
      </c>
      <c r="O39" s="9">
        <f t="shared" si="18"/>
        <v>4.2982716049382717</v>
      </c>
      <c r="P39" s="9">
        <f t="shared" si="18"/>
        <v>2.4177777777777778</v>
      </c>
    </row>
    <row r="40" spans="6:16" x14ac:dyDescent="0.25">
      <c r="F40">
        <f t="shared" si="14"/>
        <v>13421772.800000001</v>
      </c>
      <c r="K40" s="11" t="d">
        <v>2013-09-20</v>
      </c>
      <c r="L40" s="9">
        <f t="shared" si="15"/>
        <v>18.460845070422536</v>
      </c>
      <c r="M40" s="9">
        <f t="shared" ref="M40:P40" si="19">$L40/M$34*$G9</f>
        <v>29.127111111111113</v>
      </c>
      <c r="N40" s="9">
        <f t="shared" si="19"/>
        <v>14.563555555555556</v>
      </c>
      <c r="O40" s="9">
        <f t="shared" si="19"/>
        <v>6.4726913580246919</v>
      </c>
      <c r="P40" s="9">
        <f t="shared" si="19"/>
        <v>3.6408888888888891</v>
      </c>
    </row>
    <row r="41" spans="6:16" x14ac:dyDescent="0.25">
      <c r="F41">
        <f t="shared" si="14"/>
        <v>13421772.800000001</v>
      </c>
      <c r="K41" s="11" t="d">
        <v>2014-09-19</v>
      </c>
      <c r="L41" s="9">
        <f t="shared" si="15"/>
        <v>6.4726913580246919</v>
      </c>
      <c r="M41" s="9">
        <f t="shared" ref="M41:P41" si="20">$L41/M$34*$G10</f>
        <v>29.127111111111116</v>
      </c>
      <c r="N41" s="9">
        <f t="shared" si="20"/>
        <v>14.563555555555558</v>
      </c>
      <c r="O41" s="9">
        <f t="shared" si="20"/>
        <v>6.4726913580246919</v>
      </c>
      <c r="P41" s="9">
        <f t="shared" si="20"/>
        <v>3.6408888888888895</v>
      </c>
    </row>
    <row r="42" spans="6:16" x14ac:dyDescent="0.25">
      <c r="F42">
        <f t="shared" si="14"/>
        <v>26843545.600000001</v>
      </c>
      <c r="K42" s="11" t="d">
        <v>2015-09-25</v>
      </c>
      <c r="L42" s="9">
        <f t="shared" si="15"/>
        <v>12.945382716049384</v>
      </c>
      <c r="M42" s="9">
        <f t="shared" ref="M42:P42" si="21">$L42/M$34*$G11</f>
        <v>58.254222222222232</v>
      </c>
      <c r="N42" s="9">
        <f t="shared" si="21"/>
        <v>29.127111111111116</v>
      </c>
      <c r="O42" s="9">
        <f t="shared" si="21"/>
        <v>12.945382716049384</v>
      </c>
      <c r="P42" s="9">
        <f t="shared" si="21"/>
        <v>7.281777777777779</v>
      </c>
    </row>
    <row r="43" spans="6:16" x14ac:dyDescent="0.25">
      <c r="F43">
        <f t="shared" si="14"/>
        <v>26843545.600000001</v>
      </c>
      <c r="K43" s="11" t="d">
        <v>2016-09-16</v>
      </c>
      <c r="L43" s="9">
        <f t="shared" si="15"/>
        <v>12.945382716049384</v>
      </c>
      <c r="M43" s="9">
        <f t="shared" ref="M43:P43" si="22">$L43/M$34*$G12</f>
        <v>58.254222222222232</v>
      </c>
      <c r="N43" s="9">
        <f t="shared" si="22"/>
        <v>29.127111111111116</v>
      </c>
      <c r="O43" s="9">
        <f t="shared" si="22"/>
        <v>12.945382716049384</v>
      </c>
      <c r="P43" s="9">
        <f t="shared" si="22"/>
        <v>7.281777777777779</v>
      </c>
    </row>
    <row r="44" spans="6:16" x14ac:dyDescent="0.25">
      <c r="K44" s="11"/>
    </row>
    <row r="45" spans="6:16" x14ac:dyDescent="0.25">
      <c r="K45" s="11"/>
      <c r="M45">
        <v>460800</v>
      </c>
      <c r="N45">
        <v>921600</v>
      </c>
      <c r="O45">
        <v>2073600</v>
      </c>
      <c r="P45">
        <v>3686400</v>
      </c>
    </row>
    <row r="46" spans="6:16" x14ac:dyDescent="0.25">
      <c r="F46" t="s">
        <v>105</v>
      </c>
      <c r="K46" s="11" t="s">
        <v>173</v>
      </c>
      <c r="L46" t="s">
        <v>177</v>
      </c>
      <c r="M46" t="s">
        <v>168</v>
      </c>
      <c r="N46" t="s">
        <v>170</v>
      </c>
      <c r="O46" t="s">
        <v>171</v>
      </c>
      <c r="P46" t="s">
        <v>172</v>
      </c>
    </row>
    <row r="47" spans="6:16" x14ac:dyDescent="0.25">
      <c r="F47">
        <f>F5*1024*1024</f>
        <v>1258291.2</v>
      </c>
      <c r="K47" s="11" t="d">
        <v>2009-06-19</v>
      </c>
      <c r="L47" s="9">
        <f>F47/G5</f>
        <v>8.1920000000000002</v>
      </c>
      <c r="M47" s="9">
        <f>$L47/M$45*$G5</f>
        <v>2.7306666666666666</v>
      </c>
      <c r="N47" s="9">
        <f t="shared" ref="N47:P47" si="23">$L47/N$45*$G5</f>
        <v>1.3653333333333333</v>
      </c>
      <c r="O47" s="9">
        <f t="shared" si="23"/>
        <v>0.60681481481481481</v>
      </c>
      <c r="P47" s="9">
        <f t="shared" si="23"/>
        <v>0.34133333333333332</v>
      </c>
    </row>
    <row r="48" spans="6:16" x14ac:dyDescent="0.25">
      <c r="F48">
        <f t="shared" ref="F48:F54" si="24">F6*1024*1024</f>
        <v>2097152</v>
      </c>
      <c r="K48" s="11" t="d">
        <v>2010-06-24</v>
      </c>
      <c r="L48" s="9">
        <f t="shared" ref="L48:L54" si="25">F48/G6</f>
        <v>3.4133333333333336</v>
      </c>
      <c r="M48" s="9">
        <f>$L48/M$45*$G6</f>
        <v>4.5511111111111111</v>
      </c>
      <c r="N48" s="9">
        <f>$L48/N$45*$G6</f>
        <v>2.2755555555555556</v>
      </c>
      <c r="O48" s="9">
        <f t="shared" ref="O48:P48" si="26">$L48/O$45*$G6</f>
        <v>1.011358024691358</v>
      </c>
      <c r="P48" s="9">
        <f t="shared" si="26"/>
        <v>0.56888888888888889</v>
      </c>
    </row>
    <row r="49" spans="6:16" x14ac:dyDescent="0.25">
      <c r="F49">
        <f t="shared" si="24"/>
        <v>16777216</v>
      </c>
      <c r="K49" s="11" t="d">
        <v>2011-10-04</v>
      </c>
      <c r="L49" s="9">
        <f t="shared" si="25"/>
        <v>27.306666666666668</v>
      </c>
      <c r="M49" s="9">
        <f t="shared" ref="M49:P49" si="27">$L49/M$45*$G7</f>
        <v>36.408888888888889</v>
      </c>
      <c r="N49" s="9">
        <f t="shared" si="27"/>
        <v>18.204444444444444</v>
      </c>
      <c r="O49" s="9">
        <f t="shared" si="27"/>
        <v>8.0908641975308644</v>
      </c>
      <c r="P49" s="9">
        <f t="shared" si="27"/>
        <v>4.5511111111111111</v>
      </c>
    </row>
    <row r="50" spans="6:16" x14ac:dyDescent="0.25">
      <c r="F50">
        <f t="shared" si="24"/>
        <v>26738688</v>
      </c>
      <c r="K50" s="11" t="d">
        <v>2012-09-12</v>
      </c>
      <c r="L50" s="9">
        <f t="shared" si="25"/>
        <v>36.777464788732395</v>
      </c>
      <c r="M50" s="9">
        <f t="shared" ref="M50:P50" si="28">$L50/M$45*$G8</f>
        <v>58.026666666666671</v>
      </c>
      <c r="N50" s="9">
        <f t="shared" si="28"/>
        <v>29.013333333333335</v>
      </c>
      <c r="O50" s="9">
        <f t="shared" si="28"/>
        <v>12.894814814814815</v>
      </c>
      <c r="P50" s="9">
        <f t="shared" si="28"/>
        <v>7.2533333333333339</v>
      </c>
    </row>
    <row r="51" spans="6:16" x14ac:dyDescent="0.25">
      <c r="F51">
        <f t="shared" si="24"/>
        <v>80530636.799999997</v>
      </c>
      <c r="K51" s="11" t="d">
        <v>2013-09-20</v>
      </c>
      <c r="L51" s="9">
        <f t="shared" si="25"/>
        <v>110.7650704225352</v>
      </c>
      <c r="M51" s="9">
        <f t="shared" ref="M51:P51" si="29">$L51/M$45*$G9</f>
        <v>174.76266666666666</v>
      </c>
      <c r="N51" s="9">
        <f t="shared" si="29"/>
        <v>87.38133333333333</v>
      </c>
      <c r="O51" s="9">
        <f t="shared" si="29"/>
        <v>38.836148148148148</v>
      </c>
      <c r="P51" s="9">
        <f t="shared" si="29"/>
        <v>21.845333333333333</v>
      </c>
    </row>
    <row r="52" spans="6:16" x14ac:dyDescent="0.25">
      <c r="F52">
        <f t="shared" si="24"/>
        <v>120795955.2</v>
      </c>
      <c r="K52" s="11" t="d">
        <v>2014-09-19</v>
      </c>
      <c r="L52" s="9">
        <f t="shared" si="25"/>
        <v>58.254222222222225</v>
      </c>
      <c r="M52" s="9">
        <f t="shared" ref="M52:P52" si="30">$L52/M$45*$G10</f>
        <v>262.14400000000001</v>
      </c>
      <c r="N52" s="9">
        <f t="shared" si="30"/>
        <v>131.072</v>
      </c>
      <c r="O52" s="9">
        <f t="shared" si="30"/>
        <v>58.254222222222225</v>
      </c>
      <c r="P52" s="9">
        <f t="shared" si="30"/>
        <v>32.768000000000001</v>
      </c>
    </row>
    <row r="53" spans="6:16" x14ac:dyDescent="0.25">
      <c r="F53">
        <f t="shared" si="24"/>
        <v>262144000</v>
      </c>
      <c r="K53" s="11" t="d">
        <v>2015-09-25</v>
      </c>
      <c r="L53" s="9">
        <f t="shared" si="25"/>
        <v>126.41975308641975</v>
      </c>
      <c r="M53" s="9">
        <f t="shared" ref="M53:P53" si="31">$L53/M$45*$G11</f>
        <v>568.8888888888888</v>
      </c>
      <c r="N53" s="9">
        <f t="shared" si="31"/>
        <v>284.4444444444444</v>
      </c>
      <c r="O53" s="9">
        <f t="shared" si="31"/>
        <v>126.41975308641975</v>
      </c>
      <c r="P53" s="9">
        <f t="shared" si="31"/>
        <v>71.1111111111111</v>
      </c>
    </row>
    <row r="54" spans="6:16" x14ac:dyDescent="0.25">
      <c r="F54">
        <f t="shared" si="24"/>
        <v>362387865.60000002</v>
      </c>
      <c r="K54" s="11" t="d">
        <v>2016-09-16</v>
      </c>
      <c r="L54" s="9">
        <f t="shared" si="25"/>
        <v>174.76266666666669</v>
      </c>
      <c r="M54" s="9">
        <f t="shared" ref="M54:P54" si="32">$L54/M$45*$G12</f>
        <v>786.43200000000013</v>
      </c>
      <c r="N54" s="9">
        <f t="shared" si="32"/>
        <v>393.21600000000007</v>
      </c>
      <c r="O54" s="9">
        <f t="shared" si="32"/>
        <v>174.76266666666669</v>
      </c>
      <c r="P54" s="9">
        <f t="shared" si="32"/>
        <v>98.304000000000016</v>
      </c>
    </row>
  </sheetData>
  <hyperlinks>
    <hyperlink ref="B10" r:id="rId1" tooltip="IPhone 6" display="https://en.wikipedia.org/wiki/IPhone_6"/>
    <hyperlink ref="C11" r:id="rId2" location="Series_7XT" tooltip="PowerVR" display="https://en.wikipedia.org/wiki/PowerVR - Series_7XT"/>
    <hyperlink ref="C9" r:id="rId3" location="Series_6_.28Rogue.29" tooltip="PowerVR" display="https://en.wikipedia.org/wiki/PowerVR - Series_6_.28Rogue.29"/>
    <hyperlink ref="C12" r:id="rId4" location="Series_7XT" tooltip="PowerVR" display="https://en.wikipedia.org/wiki/PowerVR - Series_7XT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6:Q30"/>
  <sheetViews>
    <sheetView workbookViewId="0">
      <selection activeCell="G18" activeCellId="3" sqref="E7 G7 E18 G18"/>
    </sheetView>
  </sheetViews>
  <sheetFormatPr defaultRowHeight="15" x14ac:dyDescent="0.25"/>
  <cols>
    <col min="3" max="3" width="18.375" bestFit="1" customWidth="1"/>
    <col min="4" max="4" width="11.5" bestFit="1" customWidth="1"/>
    <col min="5" max="5" width="14.375" bestFit="1" customWidth="1"/>
    <col min="6" max="6" width="21.75" bestFit="1" customWidth="1"/>
    <col min="7" max="7" width="16.625" bestFit="1" customWidth="1"/>
    <col min="8" max="8" width="19.5" bestFit="1" customWidth="1"/>
    <col min="9" max="9" width="13.875" bestFit="1" customWidth="1"/>
    <col min="11" max="11" width="18.375" bestFit="1" customWidth="1"/>
    <col min="12" max="12" width="12.375" bestFit="1" customWidth="1"/>
    <col min="13" max="13" width="16.375" bestFit="1" customWidth="1"/>
    <col min="14" max="14" width="24.75" bestFit="1" customWidth="1"/>
    <col min="15" max="15" width="19.125" bestFit="1" customWidth="1"/>
    <col min="16" max="16" width="23.625" bestFit="1" customWidth="1"/>
    <col min="17" max="17" width="25.25" bestFit="1" customWidth="1"/>
  </cols>
  <sheetData>
    <row r="6" spans="3:17" x14ac:dyDescent="0.25">
      <c r="L6" s="10"/>
      <c r="M6" s="10"/>
      <c r="N6" s="10"/>
      <c r="O6" s="10"/>
      <c r="P6" s="10"/>
      <c r="Q6" s="10"/>
    </row>
    <row r="7" spans="3:17" x14ac:dyDescent="0.25">
      <c r="C7" t="s">
        <v>7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</row>
    <row r="8" spans="3:17" x14ac:dyDescent="0.25">
      <c r="C8" t="s">
        <v>24</v>
      </c>
      <c r="D8" s="11" t="d">
        <v>2007-04-17</v>
      </c>
      <c r="E8">
        <v>11.9</v>
      </c>
      <c r="F8">
        <v>256</v>
      </c>
      <c r="G8" s="5">
        <v>28.8</v>
      </c>
      <c r="H8" s="5">
        <v>1.8</v>
      </c>
      <c r="I8" s="5">
        <v>3.6</v>
      </c>
      <c r="K8" t="s">
        <v>24</v>
      </c>
      <c r="L8" s="11" t="d">
        <v>2007-04-17</v>
      </c>
      <c r="M8" s="6">
        <v>1</v>
      </c>
      <c r="N8" s="6">
        <v>1</v>
      </c>
      <c r="O8" s="6">
        <v>1</v>
      </c>
      <c r="P8" s="6">
        <v>1</v>
      </c>
      <c r="Q8" s="6">
        <v>1</v>
      </c>
    </row>
    <row r="9" spans="3:17" x14ac:dyDescent="0.25">
      <c r="C9" t="s">
        <v>49</v>
      </c>
      <c r="D9" s="11" t="d">
        <v>2008-07-29</v>
      </c>
      <c r="E9">
        <v>23</v>
      </c>
      <c r="F9">
        <v>512</v>
      </c>
      <c r="G9" s="5">
        <v>134.4</v>
      </c>
      <c r="H9" s="5">
        <v>4.4000000000000004</v>
      </c>
      <c r="I9" s="5">
        <v>8.8000000000000007</v>
      </c>
      <c r="K9" t="s">
        <v>49</v>
      </c>
      <c r="L9" s="11" t="d">
        <v>2008-07-29</v>
      </c>
      <c r="M9" s="6">
        <f>E9/E$8</f>
        <v>1.9327731092436975</v>
      </c>
      <c r="N9" s="6">
        <f t="shared" ref="N9:Q15" si="0">F9/F$8</f>
        <v>2</v>
      </c>
      <c r="O9" s="6">
        <f t="shared" si="0"/>
        <v>4.666666666666667</v>
      </c>
      <c r="P9" s="6">
        <f t="shared" si="0"/>
        <v>2.4444444444444446</v>
      </c>
      <c r="Q9" s="6">
        <f t="shared" si="0"/>
        <v>2.4444444444444446</v>
      </c>
    </row>
    <row r="10" spans="3:17" x14ac:dyDescent="0.25">
      <c r="C10" t="s">
        <v>51</v>
      </c>
      <c r="D10" s="11" t="d">
        <v>2009-11-17</v>
      </c>
      <c r="E10">
        <v>32</v>
      </c>
      <c r="F10" s="1">
        <v>512</v>
      </c>
      <c r="G10" s="5">
        <v>385.9</v>
      </c>
      <c r="H10" s="5">
        <v>4.4000000000000004</v>
      </c>
      <c r="I10" s="5">
        <v>17.600000000000001</v>
      </c>
      <c r="K10" t="s">
        <v>51</v>
      </c>
      <c r="L10" s="11" t="d">
        <v>2009-11-17</v>
      </c>
      <c r="M10" s="6">
        <f t="shared" ref="M10:M15" si="1">E10/E$8</f>
        <v>2.6890756302521006</v>
      </c>
      <c r="N10" s="6">
        <f t="shared" si="0"/>
        <v>2</v>
      </c>
      <c r="O10" s="6">
        <f t="shared" si="0"/>
        <v>13.399305555555554</v>
      </c>
      <c r="P10" s="6">
        <f t="shared" si="0"/>
        <v>2.4444444444444446</v>
      </c>
      <c r="Q10" s="6">
        <f t="shared" si="0"/>
        <v>4.8888888888888893</v>
      </c>
    </row>
    <row r="11" spans="3:17" x14ac:dyDescent="0.25">
      <c r="C11" t="s">
        <v>50</v>
      </c>
      <c r="D11" s="11" t="d">
        <v>2010-09-13</v>
      </c>
      <c r="E11">
        <v>57.73</v>
      </c>
      <c r="F11" s="1">
        <v>1024</v>
      </c>
      <c r="G11" s="5">
        <v>601.29999999999995</v>
      </c>
      <c r="H11" s="5">
        <v>12.53</v>
      </c>
      <c r="I11" s="5">
        <v>25.06</v>
      </c>
      <c r="K11" t="s">
        <v>50</v>
      </c>
      <c r="L11" s="11" t="d">
        <v>2010-09-13</v>
      </c>
      <c r="M11" s="6">
        <f t="shared" si="1"/>
        <v>4.8512605042016803</v>
      </c>
      <c r="N11" s="6">
        <f t="shared" si="0"/>
        <v>4</v>
      </c>
      <c r="O11" s="6">
        <f t="shared" si="0"/>
        <v>20.878472222222221</v>
      </c>
      <c r="P11" s="6">
        <f t="shared" si="0"/>
        <v>6.9611111111111104</v>
      </c>
      <c r="Q11" s="6">
        <f t="shared" si="0"/>
        <v>6.9611111111111104</v>
      </c>
    </row>
    <row r="12" spans="3:17" x14ac:dyDescent="0.25">
      <c r="C12" t="s">
        <v>52</v>
      </c>
      <c r="D12" s="11" t="d">
        <v>2011-03-15</v>
      </c>
      <c r="E12">
        <v>98.5</v>
      </c>
      <c r="F12" s="1">
        <v>1024</v>
      </c>
      <c r="G12" s="5">
        <v>691.2</v>
      </c>
      <c r="H12" s="5">
        <v>21.6</v>
      </c>
      <c r="I12" s="5">
        <v>28.8</v>
      </c>
      <c r="K12" t="s">
        <v>52</v>
      </c>
      <c r="L12" s="11" t="d">
        <v>2011-03-15</v>
      </c>
      <c r="M12" s="6">
        <f t="shared" si="1"/>
        <v>8.2773109243697469</v>
      </c>
      <c r="N12" s="6">
        <f t="shared" si="0"/>
        <v>4</v>
      </c>
      <c r="O12" s="6">
        <f t="shared" si="0"/>
        <v>24</v>
      </c>
      <c r="P12" s="6">
        <f t="shared" si="0"/>
        <v>12</v>
      </c>
      <c r="Q12" s="6">
        <f t="shared" si="0"/>
        <v>8</v>
      </c>
    </row>
    <row r="13" spans="3:17" x14ac:dyDescent="0.25">
      <c r="C13" t="s">
        <v>53</v>
      </c>
      <c r="D13" s="11" t="d">
        <v>2012-09-13</v>
      </c>
      <c r="E13">
        <v>80</v>
      </c>
      <c r="F13" s="1">
        <v>1024</v>
      </c>
      <c r="G13" s="5">
        <v>812.5</v>
      </c>
      <c r="H13" s="5">
        <v>16.899999999999999</v>
      </c>
      <c r="I13" s="5">
        <v>33.799999999999997</v>
      </c>
      <c r="K13" t="s">
        <v>53</v>
      </c>
      <c r="L13" s="11" t="d">
        <v>2012-09-13</v>
      </c>
      <c r="M13" s="6">
        <f t="shared" si="1"/>
        <v>6.7226890756302522</v>
      </c>
      <c r="N13" s="6">
        <f t="shared" si="0"/>
        <v>4</v>
      </c>
      <c r="O13" s="6">
        <f t="shared" si="0"/>
        <v>28.211805555555554</v>
      </c>
      <c r="P13" s="6">
        <f t="shared" si="0"/>
        <v>9.3888888888888875</v>
      </c>
      <c r="Q13" s="6">
        <f t="shared" si="0"/>
        <v>9.3888888888888875</v>
      </c>
    </row>
    <row r="14" spans="3:17" x14ac:dyDescent="0.25">
      <c r="C14" t="s">
        <v>54</v>
      </c>
      <c r="D14" s="11" t="d">
        <v>2014-02-28</v>
      </c>
      <c r="E14">
        <v>80.2</v>
      </c>
      <c r="F14" s="1">
        <v>1024</v>
      </c>
      <c r="G14" s="5">
        <v>1044</v>
      </c>
      <c r="H14" s="5">
        <v>16.3</v>
      </c>
      <c r="I14" s="5">
        <v>32.6</v>
      </c>
      <c r="K14" t="s">
        <v>54</v>
      </c>
      <c r="L14" s="11" t="d">
        <v>2014-02-28</v>
      </c>
      <c r="M14" s="6">
        <f t="shared" si="1"/>
        <v>6.7394957983193278</v>
      </c>
      <c r="N14" s="6">
        <f t="shared" si="0"/>
        <v>4</v>
      </c>
      <c r="O14" s="6">
        <f t="shared" si="0"/>
        <v>36.25</v>
      </c>
      <c r="P14" s="6">
        <f t="shared" si="0"/>
        <v>9.0555555555555554</v>
      </c>
      <c r="Q14" s="6">
        <f t="shared" si="0"/>
        <v>9.0555555555555554</v>
      </c>
    </row>
    <row r="15" spans="3:17" x14ac:dyDescent="0.25">
      <c r="C15" t="s">
        <v>55</v>
      </c>
      <c r="D15" s="11" t="d">
        <v>2015-08-20</v>
      </c>
      <c r="E15">
        <v>106</v>
      </c>
      <c r="F15" s="1">
        <v>2048</v>
      </c>
      <c r="G15" s="5">
        <v>1572</v>
      </c>
      <c r="H15" s="5">
        <v>32.700000000000003</v>
      </c>
      <c r="I15" s="5">
        <v>49.2</v>
      </c>
      <c r="K15" t="s">
        <v>55</v>
      </c>
      <c r="L15" s="11" t="d">
        <v>2015-08-20</v>
      </c>
      <c r="M15" s="6">
        <f t="shared" si="1"/>
        <v>8.9075630252100844</v>
      </c>
      <c r="N15" s="6">
        <f t="shared" si="0"/>
        <v>8</v>
      </c>
      <c r="O15" s="6">
        <f t="shared" si="0"/>
        <v>54.583333333333329</v>
      </c>
      <c r="P15" s="6">
        <f t="shared" si="0"/>
        <v>18.166666666666668</v>
      </c>
      <c r="Q15" s="6">
        <f t="shared" si="0"/>
        <v>13.666666666666668</v>
      </c>
    </row>
    <row r="16" spans="3:17" x14ac:dyDescent="0.25">
      <c r="D16" s="3"/>
      <c r="F16" s="1"/>
      <c r="G16" s="5"/>
      <c r="H16" s="5"/>
      <c r="I16" s="5"/>
      <c r="L16" s="3"/>
      <c r="M16" s="6"/>
      <c r="N16" s="6"/>
      <c r="O16" s="6"/>
      <c r="P16" s="6"/>
      <c r="Q16" s="6"/>
    </row>
    <row r="17" spans="3:17" x14ac:dyDescent="0.25">
      <c r="D17" s="3"/>
      <c r="F17" s="1"/>
      <c r="G17" s="5"/>
      <c r="H17" s="5"/>
      <c r="I17" s="5"/>
      <c r="L17" s="10"/>
      <c r="M17" s="10"/>
      <c r="N17" s="10"/>
      <c r="O17" s="10"/>
      <c r="P17" s="10"/>
      <c r="Q17" s="10"/>
    </row>
    <row r="18" spans="3:17" x14ac:dyDescent="0.25">
      <c r="C18" t="s">
        <v>13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K18" t="s">
        <v>13</v>
      </c>
      <c r="M18" t="s">
        <v>146</v>
      </c>
      <c r="N18" t="s">
        <v>147</v>
      </c>
      <c r="O18" t="s">
        <v>148</v>
      </c>
      <c r="P18" t="s">
        <v>149</v>
      </c>
      <c r="Q18" t="s">
        <v>150</v>
      </c>
    </row>
    <row r="19" spans="3:17" x14ac:dyDescent="0.25">
      <c r="C19" t="s">
        <v>21</v>
      </c>
      <c r="D19" s="11" t="d">
        <v>2006-11-08</v>
      </c>
      <c r="E19">
        <v>86.4</v>
      </c>
      <c r="F19">
        <v>768</v>
      </c>
      <c r="G19">
        <v>518</v>
      </c>
      <c r="H19">
        <v>13.8</v>
      </c>
      <c r="I19" s="5">
        <v>36.799999999999997</v>
      </c>
      <c r="K19" t="s">
        <v>21</v>
      </c>
      <c r="L19" s="11" t="d">
        <v>2006-11-08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</row>
    <row r="20" spans="3:17" x14ac:dyDescent="0.25">
      <c r="C20" t="s">
        <v>22</v>
      </c>
      <c r="D20" s="11" t="d">
        <v>2007-06-02</v>
      </c>
      <c r="E20">
        <v>103.7</v>
      </c>
      <c r="F20">
        <v>768</v>
      </c>
      <c r="G20">
        <v>576</v>
      </c>
      <c r="H20">
        <v>14.7</v>
      </c>
      <c r="I20" s="5">
        <v>39.200000000000003</v>
      </c>
      <c r="K20" t="s">
        <v>22</v>
      </c>
      <c r="L20" s="11" t="d">
        <v>2007-06-02</v>
      </c>
      <c r="M20" s="6">
        <f>E20/E$19</f>
        <v>1.2002314814814814</v>
      </c>
      <c r="N20" s="6">
        <f t="shared" ref="N20:Q30" si="2">F20/F$19</f>
        <v>1</v>
      </c>
      <c r="O20" s="6">
        <f t="shared" si="2"/>
        <v>1.111969111969112</v>
      </c>
      <c r="P20" s="6">
        <f t="shared" si="2"/>
        <v>1.0652173913043477</v>
      </c>
      <c r="Q20" s="6">
        <f t="shared" si="2"/>
        <v>1.0652173913043479</v>
      </c>
    </row>
    <row r="21" spans="3:17" x14ac:dyDescent="0.25">
      <c r="C21" t="s">
        <v>14</v>
      </c>
      <c r="D21" s="11" t="d">
        <v>2008-06-17</v>
      </c>
      <c r="E21">
        <v>141.69999999999999</v>
      </c>
      <c r="F21">
        <v>1024</v>
      </c>
      <c r="G21">
        <v>933.12</v>
      </c>
      <c r="H21">
        <v>19.263999999999999</v>
      </c>
      <c r="I21" s="5">
        <v>48.16</v>
      </c>
      <c r="K21" t="s">
        <v>14</v>
      </c>
      <c r="L21" s="11" t="d">
        <v>2008-06-17</v>
      </c>
      <c r="M21" s="6">
        <f t="shared" ref="M21:M30" si="3">E21/E$19</f>
        <v>1.6400462962962961</v>
      </c>
      <c r="N21" s="6">
        <f t="shared" si="2"/>
        <v>1.3333333333333333</v>
      </c>
      <c r="O21" s="6">
        <f t="shared" si="2"/>
        <v>1.8013899613899613</v>
      </c>
      <c r="P21" s="6">
        <f t="shared" si="2"/>
        <v>1.3959420289855071</v>
      </c>
      <c r="Q21" s="6">
        <f t="shared" si="2"/>
        <v>1.308695652173913</v>
      </c>
    </row>
    <row r="22" spans="3:17" x14ac:dyDescent="0.25">
      <c r="C22" t="s">
        <v>15</v>
      </c>
      <c r="D22" s="11" t="d">
        <v>2009-01-15</v>
      </c>
      <c r="E22">
        <v>159</v>
      </c>
      <c r="F22">
        <v>1024</v>
      </c>
      <c r="G22">
        <v>1062.72</v>
      </c>
      <c r="H22">
        <v>20.736000000000001</v>
      </c>
      <c r="I22" s="5">
        <v>51.84</v>
      </c>
      <c r="K22" t="s">
        <v>15</v>
      </c>
      <c r="L22" s="11" t="d">
        <v>2009-01-15</v>
      </c>
      <c r="M22" s="6">
        <f t="shared" si="3"/>
        <v>1.8402777777777777</v>
      </c>
      <c r="N22" s="6">
        <f t="shared" si="2"/>
        <v>1.3333333333333333</v>
      </c>
      <c r="O22" s="6">
        <f t="shared" si="2"/>
        <v>2.0515830115830118</v>
      </c>
      <c r="P22" s="6">
        <f t="shared" si="2"/>
        <v>1.5026086956521738</v>
      </c>
      <c r="Q22" s="6">
        <f t="shared" si="2"/>
        <v>1.4086956521739133</v>
      </c>
    </row>
    <row r="23" spans="3:17" x14ac:dyDescent="0.25">
      <c r="C23" t="s">
        <v>25</v>
      </c>
      <c r="D23" s="11" t="d">
        <v>2010-03-26</v>
      </c>
      <c r="E23">
        <v>177.4</v>
      </c>
      <c r="F23">
        <v>1536</v>
      </c>
      <c r="G23">
        <v>1345</v>
      </c>
      <c r="H23">
        <v>33.6</v>
      </c>
      <c r="I23" s="5">
        <v>42</v>
      </c>
      <c r="K23" t="s">
        <v>25</v>
      </c>
      <c r="L23" s="11" t="d">
        <v>2010-03-26</v>
      </c>
      <c r="M23" s="6">
        <f t="shared" si="3"/>
        <v>2.0532407407407405</v>
      </c>
      <c r="N23" s="6">
        <f t="shared" si="2"/>
        <v>2</v>
      </c>
      <c r="O23" s="6">
        <f t="shared" si="2"/>
        <v>2.5965250965250966</v>
      </c>
      <c r="P23" s="6">
        <f t="shared" si="2"/>
        <v>2.4347826086956523</v>
      </c>
      <c r="Q23" s="6">
        <f t="shared" si="2"/>
        <v>1.1413043478260871</v>
      </c>
    </row>
    <row r="24" spans="3:17" x14ac:dyDescent="0.25">
      <c r="C24" t="s">
        <v>26</v>
      </c>
      <c r="D24" s="11" t="d">
        <v>2010-11-09</v>
      </c>
      <c r="E24">
        <v>192.4</v>
      </c>
      <c r="F24">
        <v>1536</v>
      </c>
      <c r="G24">
        <v>1581.1</v>
      </c>
      <c r="H24">
        <v>37.06</v>
      </c>
      <c r="I24" s="5">
        <v>49.41</v>
      </c>
      <c r="K24" t="s">
        <v>26</v>
      </c>
      <c r="L24" s="11" t="d">
        <v>2010-11-09</v>
      </c>
      <c r="M24" s="6">
        <f t="shared" si="3"/>
        <v>2.2268518518518516</v>
      </c>
      <c r="N24" s="6">
        <f t="shared" si="2"/>
        <v>2</v>
      </c>
      <c r="O24" s="6">
        <f t="shared" si="2"/>
        <v>3.0523166023166022</v>
      </c>
      <c r="P24" s="6">
        <f t="shared" si="2"/>
        <v>2.6855072463768117</v>
      </c>
      <c r="Q24" s="6">
        <f t="shared" si="2"/>
        <v>1.3426630434782609</v>
      </c>
    </row>
    <row r="25" spans="3:17" x14ac:dyDescent="0.25">
      <c r="C25" t="s">
        <v>27</v>
      </c>
      <c r="D25" s="11" t="d">
        <v>2012-03-22</v>
      </c>
      <c r="E25">
        <v>192.256</v>
      </c>
      <c r="F25">
        <v>2048</v>
      </c>
      <c r="G25">
        <v>3090.4</v>
      </c>
      <c r="H25">
        <v>32.200000000000003</v>
      </c>
      <c r="I25" s="5">
        <v>128.80000000000001</v>
      </c>
      <c r="K25" t="s">
        <v>27</v>
      </c>
      <c r="L25" s="11" t="d">
        <v>2012-03-22</v>
      </c>
      <c r="M25" s="6">
        <f t="shared" si="3"/>
        <v>2.2251851851851852</v>
      </c>
      <c r="N25" s="6">
        <f t="shared" si="2"/>
        <v>2.6666666666666665</v>
      </c>
      <c r="O25" s="6">
        <f t="shared" si="2"/>
        <v>5.9660231660231666</v>
      </c>
      <c r="P25" s="6">
        <f t="shared" si="2"/>
        <v>2.3333333333333335</v>
      </c>
      <c r="Q25" s="6">
        <f t="shared" si="2"/>
        <v>3.5000000000000004</v>
      </c>
    </row>
    <row r="26" spans="3:17" x14ac:dyDescent="0.25">
      <c r="C26" t="s">
        <v>28</v>
      </c>
      <c r="D26" s="11" t="d">
        <v>2013-05-23</v>
      </c>
      <c r="E26">
        <v>288</v>
      </c>
      <c r="F26">
        <v>3072</v>
      </c>
      <c r="G26">
        <v>3977</v>
      </c>
      <c r="H26">
        <v>41.4</v>
      </c>
      <c r="I26" s="5">
        <v>166</v>
      </c>
      <c r="K26" t="s">
        <v>28</v>
      </c>
      <c r="L26" s="11" t="d">
        <v>2013-05-23</v>
      </c>
      <c r="M26" s="6">
        <f t="shared" si="3"/>
        <v>3.333333333333333</v>
      </c>
      <c r="N26" s="6">
        <f t="shared" si="2"/>
        <v>4</v>
      </c>
      <c r="O26" s="6">
        <f t="shared" si="2"/>
        <v>7.6776061776061777</v>
      </c>
      <c r="P26" s="6">
        <f t="shared" si="2"/>
        <v>2.9999999999999996</v>
      </c>
      <c r="Q26" s="6">
        <f t="shared" si="2"/>
        <v>4.5108695652173916</v>
      </c>
    </row>
    <row r="27" spans="3:17" x14ac:dyDescent="0.25">
      <c r="C27" t="s">
        <v>29</v>
      </c>
      <c r="D27" s="11" t="d">
        <v>2013-11-07</v>
      </c>
      <c r="E27">
        <v>336</v>
      </c>
      <c r="F27">
        <v>3072</v>
      </c>
      <c r="G27">
        <v>5046</v>
      </c>
      <c r="H27">
        <v>42</v>
      </c>
      <c r="I27" s="5">
        <v>210</v>
      </c>
      <c r="J27" s="2"/>
      <c r="K27" t="s">
        <v>29</v>
      </c>
      <c r="L27" s="11" t="d">
        <v>2013-11-07</v>
      </c>
      <c r="M27" s="6">
        <f t="shared" si="3"/>
        <v>3.8888888888888888</v>
      </c>
      <c r="N27" s="6">
        <f t="shared" si="2"/>
        <v>4</v>
      </c>
      <c r="O27" s="6">
        <f t="shared" si="2"/>
        <v>9.7413127413127416</v>
      </c>
      <c r="P27" s="6">
        <f t="shared" si="2"/>
        <v>3.043478260869565</v>
      </c>
      <c r="Q27" s="6">
        <f t="shared" si="2"/>
        <v>5.7065217391304355</v>
      </c>
    </row>
    <row r="28" spans="3:17" x14ac:dyDescent="0.25">
      <c r="C28" t="s">
        <v>32</v>
      </c>
      <c r="D28" s="11" t="d">
        <v>2014-09-18</v>
      </c>
      <c r="E28">
        <v>224</v>
      </c>
      <c r="F28">
        <v>4096</v>
      </c>
      <c r="G28">
        <v>4612</v>
      </c>
      <c r="H28">
        <v>72.099999999999994</v>
      </c>
      <c r="I28" s="5">
        <v>144</v>
      </c>
      <c r="K28" t="s">
        <v>32</v>
      </c>
      <c r="L28" s="11" t="d">
        <v>2014-09-18</v>
      </c>
      <c r="M28" s="6">
        <f t="shared" si="3"/>
        <v>2.5925925925925926</v>
      </c>
      <c r="N28" s="6">
        <f t="shared" si="2"/>
        <v>5.333333333333333</v>
      </c>
      <c r="O28" s="6">
        <f t="shared" si="2"/>
        <v>8.903474903474903</v>
      </c>
      <c r="P28" s="6">
        <f t="shared" si="2"/>
        <v>5.22463768115942</v>
      </c>
      <c r="Q28" s="6">
        <f t="shared" si="2"/>
        <v>3.9130434782608701</v>
      </c>
    </row>
    <row r="29" spans="3:17" x14ac:dyDescent="0.25">
      <c r="C29" t="s">
        <v>33</v>
      </c>
      <c r="D29" s="11" t="d">
        <v>2015-06-02</v>
      </c>
      <c r="E29">
        <v>336</v>
      </c>
      <c r="F29">
        <v>6144</v>
      </c>
      <c r="G29">
        <v>5632</v>
      </c>
      <c r="H29">
        <v>96</v>
      </c>
      <c r="I29" s="5">
        <v>176</v>
      </c>
      <c r="K29" t="s">
        <v>33</v>
      </c>
      <c r="L29" s="11" t="d">
        <v>2015-06-02</v>
      </c>
      <c r="M29" s="6">
        <f t="shared" si="3"/>
        <v>3.8888888888888888</v>
      </c>
      <c r="N29" s="6">
        <f t="shared" si="2"/>
        <v>8</v>
      </c>
      <c r="O29" s="6">
        <f t="shared" si="2"/>
        <v>10.872586872586872</v>
      </c>
      <c r="P29" s="6">
        <f t="shared" si="2"/>
        <v>6.9565217391304346</v>
      </c>
      <c r="Q29" s="6">
        <f t="shared" si="2"/>
        <v>4.7826086956521747</v>
      </c>
    </row>
    <row r="30" spans="3:17" x14ac:dyDescent="0.25">
      <c r="C30" t="s">
        <v>35</v>
      </c>
      <c r="D30" s="11" t="d">
        <v>2016-05-27</v>
      </c>
      <c r="E30">
        <v>320</v>
      </c>
      <c r="F30">
        <v>8192</v>
      </c>
      <c r="G30">
        <v>8228</v>
      </c>
      <c r="H30">
        <v>102.8</v>
      </c>
      <c r="I30" s="5">
        <v>257.10000000000002</v>
      </c>
      <c r="K30" t="s">
        <v>35</v>
      </c>
      <c r="L30" s="11" t="d">
        <v>2016-05-27</v>
      </c>
      <c r="M30" s="6">
        <f t="shared" si="3"/>
        <v>3.7037037037037033</v>
      </c>
      <c r="N30" s="6">
        <f t="shared" si="2"/>
        <v>10.666666666666666</v>
      </c>
      <c r="O30" s="6">
        <f t="shared" si="2"/>
        <v>15.884169884169884</v>
      </c>
      <c r="P30" s="6">
        <f t="shared" si="2"/>
        <v>7.4492753623188399</v>
      </c>
      <c r="Q30" s="6">
        <f t="shared" si="2"/>
        <v>6.9864130434782616</v>
      </c>
    </row>
  </sheetData>
  <mergeCells count="2">
    <mergeCell ref="L6:Q6"/>
    <mergeCell ref="L17:Q17"/>
  </mergeCells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9:I43"/>
  <sheetViews>
    <sheetView tabSelected="1" workbookViewId="0">
      <selection activeCell="X36" sqref="X36"/>
    </sheetView>
  </sheetViews>
  <sheetFormatPr defaultRowHeight="15" x14ac:dyDescent="0.25"/>
  <cols>
    <col min="3" max="3" width="14.5" bestFit="1" customWidth="1"/>
    <col min="4" max="4" width="11.125" bestFit="1" customWidth="1"/>
    <col min="5" max="5" width="10.125" bestFit="1" customWidth="1"/>
  </cols>
  <sheetData>
    <row r="9" spans="3:6" x14ac:dyDescent="0.25">
      <c r="C9" t="s">
        <v>1</v>
      </c>
      <c r="E9" t="s">
        <v>190</v>
      </c>
      <c r="F9" t="s">
        <v>191</v>
      </c>
    </row>
    <row r="10" spans="3:6" x14ac:dyDescent="0.25">
      <c r="C10" t="s">
        <v>45</v>
      </c>
      <c r="D10" s="11" t="d">
        <v>2008-06-05</v>
      </c>
      <c r="E10">
        <v>17</v>
      </c>
      <c r="F10" s="5">
        <v>32</v>
      </c>
    </row>
    <row r="11" spans="3:6" x14ac:dyDescent="0.25">
      <c r="C11" t="s">
        <v>44</v>
      </c>
      <c r="D11" s="11" t="d">
        <v>2010-01-07</v>
      </c>
      <c r="E11">
        <v>17.100000000000001</v>
      </c>
      <c r="F11" s="5">
        <v>43.2</v>
      </c>
    </row>
    <row r="12" spans="3:6" x14ac:dyDescent="0.25">
      <c r="C12" t="s">
        <v>43</v>
      </c>
      <c r="D12" s="11" t="d">
        <v>2011-01-09</v>
      </c>
      <c r="E12">
        <v>21.3</v>
      </c>
      <c r="F12" s="5">
        <v>129.6</v>
      </c>
    </row>
    <row r="13" spans="3:6" x14ac:dyDescent="0.25">
      <c r="C13" t="s">
        <v>42</v>
      </c>
      <c r="D13" s="11" t="d">
        <v>2012-04-23</v>
      </c>
      <c r="E13">
        <v>25.6</v>
      </c>
      <c r="F13" s="5">
        <v>332.8</v>
      </c>
    </row>
    <row r="14" spans="3:6" x14ac:dyDescent="0.25">
      <c r="C14" t="s">
        <v>41</v>
      </c>
      <c r="D14" s="11" t="d">
        <v>2013-06-02</v>
      </c>
      <c r="E14">
        <v>25.6</v>
      </c>
      <c r="F14" s="5">
        <v>432</v>
      </c>
    </row>
    <row r="15" spans="3:6" x14ac:dyDescent="0.25">
      <c r="C15" t="s">
        <v>40</v>
      </c>
      <c r="D15" s="11" t="d">
        <v>2015-01-05</v>
      </c>
      <c r="E15">
        <v>25.6</v>
      </c>
      <c r="F15" s="5">
        <v>364.8</v>
      </c>
    </row>
    <row r="16" spans="3:6" x14ac:dyDescent="0.25">
      <c r="C16" t="s">
        <v>39</v>
      </c>
      <c r="D16" s="11" t="d">
        <v>2015-08-05</v>
      </c>
      <c r="E16">
        <v>34.1</v>
      </c>
      <c r="F16" s="5">
        <v>403.2</v>
      </c>
    </row>
    <row r="17" spans="3:9" x14ac:dyDescent="0.25">
      <c r="C17" t="s">
        <v>48</v>
      </c>
      <c r="D17" s="11" t="d">
        <v>2016-08-30</v>
      </c>
      <c r="E17">
        <v>34.1</v>
      </c>
    </row>
    <row r="20" spans="3:9" x14ac:dyDescent="0.25">
      <c r="C20" t="s">
        <v>7</v>
      </c>
      <c r="E20" t="s">
        <v>185</v>
      </c>
      <c r="F20" t="s">
        <v>187</v>
      </c>
    </row>
    <row r="21" spans="3:9" x14ac:dyDescent="0.25">
      <c r="C21" t="s">
        <v>24</v>
      </c>
      <c r="D21" s="11" t="d">
        <v>2007-04-17</v>
      </c>
      <c r="E21">
        <v>11.9</v>
      </c>
      <c r="F21" s="5">
        <v>28.8</v>
      </c>
      <c r="G21" s="5"/>
      <c r="H21" s="5"/>
      <c r="I21" s="5"/>
    </row>
    <row r="22" spans="3:9" x14ac:dyDescent="0.25">
      <c r="C22" t="s">
        <v>49</v>
      </c>
      <c r="D22" s="11" t="d">
        <v>2008-07-29</v>
      </c>
      <c r="E22">
        <v>23</v>
      </c>
      <c r="F22" s="5">
        <v>134.4</v>
      </c>
      <c r="G22" s="5"/>
      <c r="H22" s="5"/>
      <c r="I22" s="5"/>
    </row>
    <row r="23" spans="3:9" x14ac:dyDescent="0.25">
      <c r="C23" t="s">
        <v>51</v>
      </c>
      <c r="D23" s="11" t="d">
        <v>2009-11-17</v>
      </c>
      <c r="E23">
        <v>32</v>
      </c>
      <c r="F23" s="5">
        <v>385.9</v>
      </c>
      <c r="G23" s="5"/>
      <c r="H23" s="5"/>
      <c r="I23" s="5"/>
    </row>
    <row r="24" spans="3:9" x14ac:dyDescent="0.25">
      <c r="C24" t="s">
        <v>50</v>
      </c>
      <c r="D24" s="11" t="d">
        <v>2010-09-13</v>
      </c>
      <c r="E24">
        <v>57.73</v>
      </c>
      <c r="F24" s="5">
        <v>601.29999999999995</v>
      </c>
      <c r="G24" s="5"/>
      <c r="H24" s="5"/>
      <c r="I24" s="5"/>
    </row>
    <row r="25" spans="3:9" x14ac:dyDescent="0.25">
      <c r="C25" t="s">
        <v>52</v>
      </c>
      <c r="D25" s="11" t="d">
        <v>2011-03-15</v>
      </c>
      <c r="E25">
        <v>98.5</v>
      </c>
      <c r="F25" s="5">
        <v>691.2</v>
      </c>
      <c r="G25" s="5"/>
      <c r="H25" s="5"/>
      <c r="I25" s="5"/>
    </row>
    <row r="26" spans="3:9" x14ac:dyDescent="0.25">
      <c r="C26" t="s">
        <v>53</v>
      </c>
      <c r="D26" s="11" t="d">
        <v>2012-09-13</v>
      </c>
      <c r="E26">
        <v>80</v>
      </c>
      <c r="F26" s="5">
        <v>812.5</v>
      </c>
      <c r="G26" s="5"/>
      <c r="H26" s="5"/>
      <c r="I26" s="5"/>
    </row>
    <row r="27" spans="3:9" x14ac:dyDescent="0.25">
      <c r="C27" t="s">
        <v>54</v>
      </c>
      <c r="D27" s="11" t="d">
        <v>2014-02-28</v>
      </c>
      <c r="E27">
        <v>80.2</v>
      </c>
      <c r="F27" s="5">
        <v>1044</v>
      </c>
      <c r="G27" s="5"/>
      <c r="H27" s="5"/>
      <c r="I27" s="5"/>
    </row>
    <row r="28" spans="3:9" x14ac:dyDescent="0.25">
      <c r="C28" t="s">
        <v>55</v>
      </c>
      <c r="D28" s="11" t="d">
        <v>2015-08-20</v>
      </c>
      <c r="E28">
        <v>106</v>
      </c>
      <c r="F28" s="5">
        <v>1572</v>
      </c>
      <c r="G28" s="5"/>
      <c r="H28" s="5"/>
      <c r="I28" s="5"/>
    </row>
    <row r="29" spans="3:9" x14ac:dyDescent="0.25">
      <c r="D29" s="3"/>
      <c r="F29" s="5"/>
      <c r="G29" s="5"/>
      <c r="H29" s="5"/>
      <c r="I29" s="5"/>
    </row>
    <row r="30" spans="3:9" x14ac:dyDescent="0.25">
      <c r="D30" s="3"/>
      <c r="F30" s="5"/>
      <c r="G30" s="5"/>
      <c r="H30" s="5"/>
      <c r="I30" s="5"/>
    </row>
    <row r="31" spans="3:9" x14ac:dyDescent="0.25">
      <c r="C31" t="s">
        <v>13</v>
      </c>
      <c r="E31" t="s">
        <v>180</v>
      </c>
      <c r="F31" t="s">
        <v>182</v>
      </c>
    </row>
    <row r="32" spans="3:9" x14ac:dyDescent="0.25">
      <c r="C32" t="s">
        <v>21</v>
      </c>
      <c r="D32" s="11" t="d">
        <v>2006-11-08</v>
      </c>
      <c r="E32">
        <v>86.4</v>
      </c>
      <c r="F32">
        <v>518</v>
      </c>
      <c r="I32" s="5"/>
    </row>
    <row r="33" spans="3:9" x14ac:dyDescent="0.25">
      <c r="C33" t="s">
        <v>22</v>
      </c>
      <c r="D33" s="11" t="d">
        <v>2007-06-02</v>
      </c>
      <c r="E33">
        <v>103.7</v>
      </c>
      <c r="F33">
        <v>576</v>
      </c>
      <c r="I33" s="5"/>
    </row>
    <row r="34" spans="3:9" x14ac:dyDescent="0.25">
      <c r="C34" t="s">
        <v>14</v>
      </c>
      <c r="D34" s="11" t="d">
        <v>2008-06-17</v>
      </c>
      <c r="E34">
        <v>141.69999999999999</v>
      </c>
      <c r="F34">
        <v>933.12</v>
      </c>
      <c r="I34" s="5"/>
    </row>
    <row r="35" spans="3:9" x14ac:dyDescent="0.25">
      <c r="C35" t="s">
        <v>15</v>
      </c>
      <c r="D35" s="11" t="d">
        <v>2009-01-15</v>
      </c>
      <c r="E35">
        <v>159</v>
      </c>
      <c r="F35">
        <v>1062.72</v>
      </c>
      <c r="I35" s="5"/>
    </row>
    <row r="36" spans="3:9" x14ac:dyDescent="0.25">
      <c r="C36" t="s">
        <v>25</v>
      </c>
      <c r="D36" s="11" t="d">
        <v>2010-03-26</v>
      </c>
      <c r="E36">
        <v>177.4</v>
      </c>
      <c r="F36">
        <v>1345</v>
      </c>
      <c r="I36" s="5"/>
    </row>
    <row r="37" spans="3:9" x14ac:dyDescent="0.25">
      <c r="C37" t="s">
        <v>26</v>
      </c>
      <c r="D37" s="11" t="d">
        <v>2010-11-09</v>
      </c>
      <c r="E37">
        <v>192.4</v>
      </c>
      <c r="F37">
        <v>1581.1</v>
      </c>
      <c r="I37" s="5"/>
    </row>
    <row r="38" spans="3:9" x14ac:dyDescent="0.25">
      <c r="C38" t="s">
        <v>27</v>
      </c>
      <c r="D38" s="11" t="d">
        <v>2012-03-22</v>
      </c>
      <c r="E38">
        <v>192.256</v>
      </c>
      <c r="F38">
        <v>3090.4</v>
      </c>
      <c r="I38" s="5"/>
    </row>
    <row r="39" spans="3:9" x14ac:dyDescent="0.25">
      <c r="C39" t="s">
        <v>28</v>
      </c>
      <c r="D39" s="11" t="d">
        <v>2013-05-23</v>
      </c>
      <c r="E39">
        <v>288</v>
      </c>
      <c r="F39">
        <v>3977</v>
      </c>
      <c r="I39" s="5"/>
    </row>
    <row r="40" spans="3:9" x14ac:dyDescent="0.25">
      <c r="C40" t="s">
        <v>29</v>
      </c>
      <c r="D40" s="11" t="d">
        <v>2013-11-07</v>
      </c>
      <c r="E40">
        <v>336</v>
      </c>
      <c r="F40">
        <v>5046</v>
      </c>
      <c r="I40" s="5"/>
    </row>
    <row r="41" spans="3:9" x14ac:dyDescent="0.25">
      <c r="C41" t="s">
        <v>32</v>
      </c>
      <c r="D41" s="11" t="d">
        <v>2014-09-18</v>
      </c>
      <c r="E41">
        <v>224</v>
      </c>
      <c r="F41">
        <v>4612</v>
      </c>
      <c r="I41" s="5"/>
    </row>
    <row r="42" spans="3:9" x14ac:dyDescent="0.25">
      <c r="C42" t="s">
        <v>33</v>
      </c>
      <c r="D42" s="11" t="d">
        <v>2015-06-02</v>
      </c>
      <c r="E42">
        <v>336</v>
      </c>
      <c r="F42">
        <v>5632</v>
      </c>
      <c r="I42" s="5"/>
    </row>
    <row r="43" spans="3:9" x14ac:dyDescent="0.25">
      <c r="C43" t="s">
        <v>35</v>
      </c>
      <c r="D43" s="11" t="d">
        <v>2016-05-27</v>
      </c>
      <c r="E43">
        <v>320</v>
      </c>
      <c r="F43">
        <v>8228</v>
      </c>
      <c r="I43" s="5"/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E7:P55"/>
  <sheetViews>
    <sheetView workbookViewId="0">
      <selection activeCell="P17" sqref="E17:P17"/>
    </sheetView>
  </sheetViews>
  <sheetFormatPr defaultRowHeight="15" x14ac:dyDescent="0.25"/>
  <cols>
    <col min="3" max="3" width="17" bestFit="1" customWidth="1"/>
    <col min="4" max="4" width="12.375" bestFit="1" customWidth="1"/>
    <col min="5" max="5" width="15.75" bestFit="1" customWidth="1"/>
    <col min="6" max="6" width="12.75" customWidth="1"/>
    <col min="7" max="7" width="15.75" bestFit="1" customWidth="1"/>
    <col min="8" max="8" width="13.875" bestFit="1" customWidth="1"/>
    <col min="9" max="9" width="11.75" bestFit="1" customWidth="1"/>
    <col min="10" max="10" width="15.875" bestFit="1" customWidth="1"/>
  </cols>
  <sheetData>
    <row r="7" spans="5:16" x14ac:dyDescent="0.25">
      <c r="G7" t="s">
        <v>0</v>
      </c>
      <c r="H7">
        <v>140</v>
      </c>
    </row>
    <row r="10" spans="5:16" x14ac:dyDescent="0.25">
      <c r="E10" t="s">
        <v>2</v>
      </c>
      <c r="F10">
        <v>22.4</v>
      </c>
      <c r="G10">
        <v>64.5</v>
      </c>
      <c r="H10">
        <v>57.6</v>
      </c>
    </row>
    <row r="13" spans="5:16" x14ac:dyDescent="0.25">
      <c r="F13" s="2">
        <v>2006</v>
      </c>
      <c r="G13" s="2">
        <v>2007</v>
      </c>
      <c r="H13" s="2">
        <v>2008</v>
      </c>
      <c r="I13" s="2">
        <v>2009</v>
      </c>
      <c r="J13" s="2">
        <v>2010</v>
      </c>
      <c r="K13" s="2">
        <v>2011</v>
      </c>
      <c r="L13" s="2">
        <v>2012</v>
      </c>
      <c r="M13" s="2">
        <v>2013</v>
      </c>
      <c r="N13" s="2">
        <v>2014</v>
      </c>
      <c r="O13" s="2">
        <v>2015</v>
      </c>
      <c r="P13" s="2">
        <v>2016</v>
      </c>
    </row>
    <row r="14" spans="5:16" x14ac:dyDescent="0.25">
      <c r="E14" t="s">
        <v>4</v>
      </c>
      <c r="F14" s="1">
        <v>86.4</v>
      </c>
      <c r="G14" s="1">
        <v>103.7</v>
      </c>
      <c r="H14">
        <v>141.69999999999999</v>
      </c>
      <c r="I14">
        <v>159</v>
      </c>
      <c r="J14" s="1">
        <v>192.4</v>
      </c>
      <c r="K14" s="1">
        <v>192.4</v>
      </c>
      <c r="L14">
        <v>192.4</v>
      </c>
      <c r="M14" s="1">
        <v>288</v>
      </c>
      <c r="N14" s="1">
        <v>336</v>
      </c>
      <c r="O14">
        <v>313</v>
      </c>
      <c r="P14">
        <v>480</v>
      </c>
    </row>
    <row r="15" spans="5:16" x14ac:dyDescent="0.25">
      <c r="E15" t="s">
        <v>6</v>
      </c>
      <c r="F15">
        <v>12.8</v>
      </c>
      <c r="G15">
        <v>12.8</v>
      </c>
      <c r="H15">
        <v>25.6</v>
      </c>
      <c r="I15">
        <v>25.6</v>
      </c>
      <c r="J15">
        <v>57.73</v>
      </c>
      <c r="K15" s="1">
        <v>98.5</v>
      </c>
      <c r="L15" s="1">
        <v>86.4</v>
      </c>
      <c r="M15" s="1">
        <v>86.4</v>
      </c>
      <c r="N15" s="1">
        <v>86.4</v>
      </c>
      <c r="O15" s="1">
        <v>106</v>
      </c>
      <c r="P15" s="1">
        <v>112</v>
      </c>
    </row>
    <row r="16" spans="5:16" x14ac:dyDescent="0.25">
      <c r="E16" t="s">
        <v>1</v>
      </c>
      <c r="F16">
        <v>12.8</v>
      </c>
      <c r="G16">
        <v>12.8</v>
      </c>
      <c r="H16">
        <v>17</v>
      </c>
      <c r="I16">
        <v>17</v>
      </c>
      <c r="J16">
        <v>21.3</v>
      </c>
      <c r="K16">
        <v>21.3</v>
      </c>
      <c r="L16">
        <v>25.6</v>
      </c>
      <c r="M16">
        <v>25.6</v>
      </c>
      <c r="N16">
        <v>25.6</v>
      </c>
      <c r="O16" s="1">
        <v>34.1</v>
      </c>
      <c r="P16" s="1">
        <v>34.1</v>
      </c>
    </row>
    <row r="17" spans="5:16" x14ac:dyDescent="0.25">
      <c r="E17" t="s">
        <v>3</v>
      </c>
      <c r="F17">
        <v>0</v>
      </c>
      <c r="G17">
        <v>0.53200000000000003</v>
      </c>
      <c r="H17">
        <v>0.53200000000000003</v>
      </c>
      <c r="I17">
        <v>1.6</v>
      </c>
      <c r="J17">
        <v>3.2</v>
      </c>
      <c r="K17">
        <v>6.4</v>
      </c>
      <c r="L17">
        <v>8.5</v>
      </c>
      <c r="M17">
        <v>12.8</v>
      </c>
      <c r="N17">
        <v>12.8</v>
      </c>
      <c r="O17">
        <v>25.6</v>
      </c>
      <c r="P17">
        <v>25.6</v>
      </c>
    </row>
    <row r="18" spans="5:16" x14ac:dyDescent="0.25">
      <c r="E18" t="s">
        <v>5</v>
      </c>
      <c r="F18">
        <v>22.4</v>
      </c>
      <c r="G18">
        <v>22.4</v>
      </c>
      <c r="H18">
        <v>22.4</v>
      </c>
      <c r="I18">
        <v>22.4</v>
      </c>
      <c r="J18">
        <v>22.4</v>
      </c>
      <c r="K18">
        <v>22.4</v>
      </c>
      <c r="L18">
        <v>22.4</v>
      </c>
      <c r="M18">
        <v>140</v>
      </c>
      <c r="N18">
        <v>140</v>
      </c>
      <c r="O18">
        <v>140</v>
      </c>
      <c r="P18">
        <v>218</v>
      </c>
    </row>
    <row r="55" spans="9:9" x14ac:dyDescent="0.25">
      <c r="I5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Mobile</vt:lpstr>
      <vt:lpstr>DPI</vt:lpstr>
      <vt:lpstr>Range</vt:lpstr>
      <vt:lpstr>Evolution</vt:lpstr>
      <vt:lpstr>graft</vt:lpstr>
    </vt:vector>
  </TitlesOfParts>
  <Company>Unity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Riccio</dc:creator>
  <cp:lastModifiedBy>Christophe Riccio</cp:lastModifiedBy>
  <dcterms:created xsi:type="dcterms:W3CDTF">2016-09-14T22:07:51Z</dcterms:created>
  <dcterms:modified xsi:type="dcterms:W3CDTF">2016-09-28T00:02:45Z</dcterms:modified>
</cp:coreProperties>
</file>