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harts/chart13.xml" ContentType="application/vnd.openxmlformats-officedocument.drawingml.chart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\G-Truc\website\doc\"/>
    </mc:Choice>
  </mc:AlternateContent>
  <bookViews>
    <workbookView xWindow="45" yWindow="0" windowWidth="17565" windowHeight="15210"/>
  </bookViews>
  <sheets>
    <sheet name="2016-07" sheetId="15" r:id="rId1"/>
    <sheet name="2015-09" sheetId="14" r:id="rId2"/>
    <sheet name="2015-03" sheetId="13" r:id="rId3"/>
    <sheet name="2014-07" sheetId="12" r:id="rId4"/>
    <sheet name="2014-05" sheetId="11" r:id="rId5"/>
    <sheet name="2014-02" sheetId="10" r:id="rId6"/>
    <sheet name="2013-11" sheetId="9" r:id="rId7"/>
    <sheet name="2013-09" sheetId="8" r:id="rId8"/>
    <sheet name="2013-04" sheetId="7" r:id="rId9"/>
    <sheet name="2013-03" sheetId="6" r:id="rId10"/>
    <sheet name="2013-02" sheetId="5" r:id="rId11"/>
    <sheet name="2013-01" sheetId="4" r:id="rId12"/>
    <sheet name="2012-12" sheetId="3" r:id="rId13"/>
    <sheet name="2012-11" sheetId="1" r:id="rId14"/>
  </sheets>
  <calcPr calcId="152511"/>
</workbook>
</file>

<file path=xl/calcChain.xml><?xml version="1.0" encoding="utf-8"?>
<calcChain xmlns="http://schemas.openxmlformats.org/spreadsheetml/2006/main">
  <c r="E110" i="15" l="1"/>
  <c r="E115" i="15" s="1"/>
  <c r="E111" i="15"/>
  <c r="E112" i="15"/>
  <c r="E113" i="15"/>
  <c r="E114" i="15"/>
  <c r="E144" i="15"/>
  <c r="E145" i="15"/>
  <c r="E146" i="15"/>
  <c r="E147" i="15"/>
  <c r="E148" i="15"/>
  <c r="E162" i="15"/>
  <c r="E163" i="15"/>
  <c r="E164" i="15"/>
  <c r="E165" i="15"/>
  <c r="E166" i="15"/>
  <c r="E194" i="15"/>
  <c r="E195" i="15"/>
  <c r="E196" i="15"/>
  <c r="E197" i="15"/>
  <c r="E198" i="15"/>
  <c r="E219" i="15"/>
  <c r="E220" i="15"/>
  <c r="E221" i="15"/>
  <c r="E222" i="15"/>
  <c r="E223" i="15"/>
  <c r="E290" i="15"/>
  <c r="E291" i="15"/>
  <c r="E292" i="15"/>
  <c r="E293" i="15"/>
  <c r="E294" i="15"/>
  <c r="E323" i="15"/>
  <c r="E324" i="15"/>
  <c r="E325" i="15"/>
  <c r="E326" i="15"/>
  <c r="E327" i="15"/>
  <c r="E334" i="15"/>
  <c r="E335" i="15"/>
  <c r="E336" i="15"/>
  <c r="E337" i="15"/>
  <c r="E338" i="15"/>
  <c r="E344" i="15"/>
  <c r="E349" i="15" s="1"/>
  <c r="E350" i="15" s="1"/>
  <c r="E345" i="15"/>
  <c r="E346" i="15"/>
  <c r="E347" i="15"/>
  <c r="E348" i="15"/>
  <c r="E80" i="15"/>
  <c r="E81" i="15"/>
  <c r="E82" i="15"/>
  <c r="E83" i="15"/>
  <c r="E84" i="15"/>
  <c r="E60" i="15"/>
  <c r="E61" i="15"/>
  <c r="E62" i="15"/>
  <c r="E63" i="15"/>
  <c r="E64" i="15"/>
  <c r="E43" i="15"/>
  <c r="E44" i="15"/>
  <c r="E45" i="15"/>
  <c r="E46" i="15"/>
  <c r="E47" i="15"/>
  <c r="E328" i="15" l="1"/>
  <c r="E329" i="15" s="1"/>
  <c r="E339" i="15"/>
  <c r="E340" i="15"/>
  <c r="E116" i="15"/>
  <c r="E14" i="15"/>
  <c r="E149" i="15"/>
  <c r="E15" i="15"/>
  <c r="E150" i="15"/>
  <c r="E167" i="15"/>
  <c r="E168" i="15" s="1"/>
  <c r="E199" i="15"/>
  <c r="E200" i="15" s="1"/>
  <c r="E224" i="15"/>
  <c r="E225" i="15" s="1"/>
  <c r="E295" i="15"/>
  <c r="E19" i="15" s="1"/>
  <c r="E85" i="15"/>
  <c r="E86" i="15" s="1"/>
  <c r="E65" i="15"/>
  <c r="E48" i="15"/>
  <c r="E49" i="15" s="1"/>
  <c r="C112" i="15"/>
  <c r="D112" i="15"/>
  <c r="C82" i="15"/>
  <c r="D82" i="15"/>
  <c r="C62" i="15"/>
  <c r="D62" i="15"/>
  <c r="B62" i="15"/>
  <c r="C45" i="15"/>
  <c r="D45" i="15"/>
  <c r="B45" i="15"/>
  <c r="C146" i="15"/>
  <c r="D146" i="15"/>
  <c r="C164" i="15"/>
  <c r="D164" i="15"/>
  <c r="B164" i="15"/>
  <c r="C196" i="15"/>
  <c r="D196" i="15"/>
  <c r="B196" i="15"/>
  <c r="C221" i="15"/>
  <c r="D221" i="15"/>
  <c r="B221" i="15"/>
  <c r="D292" i="15"/>
  <c r="C292" i="15"/>
  <c r="B292" i="15"/>
  <c r="B146" i="15"/>
  <c r="B112" i="15"/>
  <c r="B82" i="15"/>
  <c r="E17" i="15" l="1"/>
  <c r="E16" i="15"/>
  <c r="E18" i="15"/>
  <c r="E296" i="15"/>
  <c r="E12" i="15"/>
  <c r="E66" i="15"/>
  <c r="E13" i="15"/>
  <c r="D348" i="15"/>
  <c r="C348" i="15"/>
  <c r="B348" i="15"/>
  <c r="D347" i="15"/>
  <c r="C347" i="15"/>
  <c r="B347" i="15"/>
  <c r="D346" i="15"/>
  <c r="C346" i="15"/>
  <c r="B346" i="15"/>
  <c r="D345" i="15"/>
  <c r="C345" i="15"/>
  <c r="B345" i="15"/>
  <c r="D344" i="15"/>
  <c r="C344" i="15"/>
  <c r="B344" i="15"/>
  <c r="D338" i="15"/>
  <c r="C338" i="15"/>
  <c r="B338" i="15"/>
  <c r="D337" i="15"/>
  <c r="C337" i="15"/>
  <c r="B337" i="15"/>
  <c r="D336" i="15"/>
  <c r="C336" i="15"/>
  <c r="B336" i="15"/>
  <c r="D335" i="15"/>
  <c r="C335" i="15"/>
  <c r="B335" i="15"/>
  <c r="D334" i="15"/>
  <c r="C334" i="15"/>
  <c r="B334" i="15"/>
  <c r="D327" i="15"/>
  <c r="C327" i="15"/>
  <c r="B327" i="15"/>
  <c r="D326" i="15"/>
  <c r="C326" i="15"/>
  <c r="B326" i="15"/>
  <c r="D325" i="15"/>
  <c r="C325" i="15"/>
  <c r="B325" i="15"/>
  <c r="D324" i="15"/>
  <c r="C324" i="15"/>
  <c r="B324" i="15"/>
  <c r="D323" i="15"/>
  <c r="C323" i="15"/>
  <c r="B323" i="15"/>
  <c r="D294" i="15"/>
  <c r="C294" i="15"/>
  <c r="B294" i="15"/>
  <c r="D293" i="15"/>
  <c r="C293" i="15"/>
  <c r="B293" i="15"/>
  <c r="D291" i="15"/>
  <c r="C291" i="15"/>
  <c r="B291" i="15"/>
  <c r="D290" i="15"/>
  <c r="C290" i="15"/>
  <c r="B290" i="15"/>
  <c r="D223" i="15"/>
  <c r="C223" i="15"/>
  <c r="B223" i="15"/>
  <c r="D222" i="15"/>
  <c r="C222" i="15"/>
  <c r="B222" i="15"/>
  <c r="D220" i="15"/>
  <c r="C220" i="15"/>
  <c r="B220" i="15"/>
  <c r="D219" i="15"/>
  <c r="C219" i="15"/>
  <c r="B219" i="15"/>
  <c r="D198" i="15"/>
  <c r="C198" i="15"/>
  <c r="B198" i="15"/>
  <c r="D197" i="15"/>
  <c r="C197" i="15"/>
  <c r="B197" i="15"/>
  <c r="D195" i="15"/>
  <c r="C195" i="15"/>
  <c r="B195" i="15"/>
  <c r="D194" i="15"/>
  <c r="C194" i="15"/>
  <c r="B194" i="15"/>
  <c r="D166" i="15"/>
  <c r="C166" i="15"/>
  <c r="B166" i="15"/>
  <c r="D165" i="15"/>
  <c r="C165" i="15"/>
  <c r="B165" i="15"/>
  <c r="D163" i="15"/>
  <c r="C163" i="15"/>
  <c r="B163" i="15"/>
  <c r="D162" i="15"/>
  <c r="C162" i="15"/>
  <c r="B162" i="15"/>
  <c r="D148" i="15"/>
  <c r="C148" i="15"/>
  <c r="B148" i="15"/>
  <c r="D147" i="15"/>
  <c r="C147" i="15"/>
  <c r="B147" i="15"/>
  <c r="D145" i="15"/>
  <c r="C145" i="15"/>
  <c r="B145" i="15"/>
  <c r="D144" i="15"/>
  <c r="C144" i="15"/>
  <c r="B144" i="15"/>
  <c r="D114" i="15"/>
  <c r="C114" i="15"/>
  <c r="B114" i="15"/>
  <c r="D113" i="15"/>
  <c r="C113" i="15"/>
  <c r="B113" i="15"/>
  <c r="D111" i="15"/>
  <c r="C111" i="15"/>
  <c r="B111" i="15"/>
  <c r="D110" i="15"/>
  <c r="C110" i="15"/>
  <c r="B110" i="15"/>
  <c r="D84" i="15"/>
  <c r="C84" i="15"/>
  <c r="B84" i="15"/>
  <c r="D83" i="15"/>
  <c r="C83" i="15"/>
  <c r="B83" i="15"/>
  <c r="D81" i="15"/>
  <c r="C81" i="15"/>
  <c r="B81" i="15"/>
  <c r="D80" i="15"/>
  <c r="C80" i="15"/>
  <c r="B80" i="15"/>
  <c r="D64" i="15"/>
  <c r="C64" i="15"/>
  <c r="B64" i="15"/>
  <c r="D63" i="15"/>
  <c r="C63" i="15"/>
  <c r="B63" i="15"/>
  <c r="D61" i="15"/>
  <c r="C61" i="15"/>
  <c r="B61" i="15"/>
  <c r="D60" i="15"/>
  <c r="C60" i="15"/>
  <c r="B60" i="15"/>
  <c r="D47" i="15"/>
  <c r="C47" i="15"/>
  <c r="B47" i="15"/>
  <c r="D46" i="15"/>
  <c r="C46" i="15"/>
  <c r="B46" i="15"/>
  <c r="D44" i="15"/>
  <c r="C44" i="15"/>
  <c r="B44" i="15"/>
  <c r="D43" i="15"/>
  <c r="C43" i="15"/>
  <c r="B43" i="15"/>
  <c r="B349" i="15" l="1"/>
  <c r="C199" i="15"/>
  <c r="B115" i="15"/>
  <c r="C224" i="15"/>
  <c r="C225" i="15" s="1"/>
  <c r="B48" i="15"/>
  <c r="B49" i="15" s="1"/>
  <c r="C48" i="15"/>
  <c r="D48" i="15"/>
  <c r="D49" i="15" s="1"/>
  <c r="D199" i="15"/>
  <c r="D17" i="15" s="1"/>
  <c r="B167" i="15"/>
  <c r="B16" i="15" s="1"/>
  <c r="B224" i="15"/>
  <c r="B225" i="15" s="1"/>
  <c r="B339" i="15"/>
  <c r="C349" i="15"/>
  <c r="C350" i="15" s="1"/>
  <c r="C65" i="15"/>
  <c r="C115" i="15"/>
  <c r="C14" i="15" s="1"/>
  <c r="C167" i="15"/>
  <c r="C16" i="15" s="1"/>
  <c r="B328" i="15"/>
  <c r="B329" i="15" s="1"/>
  <c r="C339" i="15"/>
  <c r="D349" i="15"/>
  <c r="D350" i="15" s="1"/>
  <c r="B65" i="15"/>
  <c r="B12" i="15" s="1"/>
  <c r="D65" i="15"/>
  <c r="D115" i="15"/>
  <c r="D116" i="15" s="1"/>
  <c r="D167" i="15"/>
  <c r="D16" i="15" s="1"/>
  <c r="D224" i="15"/>
  <c r="D18" i="15" s="1"/>
  <c r="C328" i="15"/>
  <c r="C329" i="15" s="1"/>
  <c r="D328" i="15"/>
  <c r="D329" i="15" s="1"/>
  <c r="B85" i="15"/>
  <c r="B86" i="15" s="1"/>
  <c r="B199" i="15"/>
  <c r="B200" i="15" s="1"/>
  <c r="D149" i="15"/>
  <c r="C149" i="15"/>
  <c r="C15" i="15" s="1"/>
  <c r="B149" i="15"/>
  <c r="B150" i="15" s="1"/>
  <c r="B295" i="15"/>
  <c r="B296" i="15" s="1"/>
  <c r="D85" i="15"/>
  <c r="D86" i="15" s="1"/>
  <c r="C85" i="15"/>
  <c r="C66" i="15" s="1"/>
  <c r="D339" i="15"/>
  <c r="D295" i="15"/>
  <c r="D19" i="15" s="1"/>
  <c r="C295" i="15"/>
  <c r="C296" i="15" s="1"/>
  <c r="B116" i="15"/>
  <c r="B14" i="15"/>
  <c r="B350" i="15"/>
  <c r="B340" i="15"/>
  <c r="C340" i="15"/>
  <c r="B13" i="15"/>
  <c r="D150" i="15"/>
  <c r="D15" i="15"/>
  <c r="B66" i="15"/>
  <c r="D340" i="15"/>
  <c r="C18" i="15"/>
  <c r="C49" i="15"/>
  <c r="C200" i="15"/>
  <c r="C17" i="15"/>
  <c r="D342" i="14"/>
  <c r="C342" i="14"/>
  <c r="B342" i="14"/>
  <c r="D341" i="14"/>
  <c r="C341" i="14"/>
  <c r="B341" i="14"/>
  <c r="D340" i="14"/>
  <c r="C340" i="14"/>
  <c r="B340" i="14"/>
  <c r="D339" i="14"/>
  <c r="C339" i="14"/>
  <c r="B339" i="14"/>
  <c r="D338" i="14"/>
  <c r="D343" i="14" s="1"/>
  <c r="C338" i="14"/>
  <c r="B338" i="14"/>
  <c r="B343" i="14" s="1"/>
  <c r="D332" i="14"/>
  <c r="C332" i="14"/>
  <c r="B332" i="14"/>
  <c r="D331" i="14"/>
  <c r="C331" i="14"/>
  <c r="B331" i="14"/>
  <c r="D330" i="14"/>
  <c r="C330" i="14"/>
  <c r="B330" i="14"/>
  <c r="D329" i="14"/>
  <c r="C329" i="14"/>
  <c r="B329" i="14"/>
  <c r="D328" i="14"/>
  <c r="C328" i="14"/>
  <c r="B328" i="14"/>
  <c r="D321" i="14"/>
  <c r="C321" i="14"/>
  <c r="B321" i="14"/>
  <c r="D320" i="14"/>
  <c r="C320" i="14"/>
  <c r="B320" i="14"/>
  <c r="D319" i="14"/>
  <c r="C319" i="14"/>
  <c r="B319" i="14"/>
  <c r="D318" i="14"/>
  <c r="C318" i="14"/>
  <c r="B318" i="14"/>
  <c r="D317" i="14"/>
  <c r="C317" i="14"/>
  <c r="B317" i="14"/>
  <c r="B322" i="14" s="1"/>
  <c r="B323" i="14" s="1"/>
  <c r="D290" i="14"/>
  <c r="C290" i="14"/>
  <c r="B290" i="14"/>
  <c r="D289" i="14"/>
  <c r="C289" i="14"/>
  <c r="B289" i="14"/>
  <c r="D288" i="14"/>
  <c r="C288" i="14"/>
  <c r="B288" i="14"/>
  <c r="D287" i="14"/>
  <c r="C287" i="14"/>
  <c r="B287" i="14"/>
  <c r="D286" i="14"/>
  <c r="C286" i="14"/>
  <c r="B286" i="14"/>
  <c r="D221" i="14"/>
  <c r="C221" i="14"/>
  <c r="B221" i="14"/>
  <c r="D220" i="14"/>
  <c r="C220" i="14"/>
  <c r="B220" i="14"/>
  <c r="D219" i="14"/>
  <c r="C219" i="14"/>
  <c r="B219" i="14"/>
  <c r="D218" i="14"/>
  <c r="C218" i="14"/>
  <c r="B218" i="14"/>
  <c r="D217" i="14"/>
  <c r="C217" i="14"/>
  <c r="C222" i="14" s="1"/>
  <c r="B217" i="14"/>
  <c r="D197" i="14"/>
  <c r="C197" i="14"/>
  <c r="B197" i="14"/>
  <c r="D196" i="14"/>
  <c r="C196" i="14"/>
  <c r="B196" i="14"/>
  <c r="D195" i="14"/>
  <c r="C195" i="14"/>
  <c r="B195" i="14"/>
  <c r="D194" i="14"/>
  <c r="C194" i="14"/>
  <c r="B194" i="14"/>
  <c r="D193" i="14"/>
  <c r="C193" i="14"/>
  <c r="B193" i="14"/>
  <c r="B198" i="14" s="1"/>
  <c r="D166" i="14"/>
  <c r="C166" i="14"/>
  <c r="B166" i="14"/>
  <c r="D165" i="14"/>
  <c r="C165" i="14"/>
  <c r="B165" i="14"/>
  <c r="D164" i="14"/>
  <c r="C164" i="14"/>
  <c r="B164" i="14"/>
  <c r="D163" i="14"/>
  <c r="C163" i="14"/>
  <c r="B163" i="14"/>
  <c r="D162" i="14"/>
  <c r="C162" i="14"/>
  <c r="B162" i="14"/>
  <c r="D149" i="14"/>
  <c r="C149" i="14"/>
  <c r="B149" i="14"/>
  <c r="D148" i="14"/>
  <c r="C148" i="14"/>
  <c r="B148" i="14"/>
  <c r="D147" i="14"/>
  <c r="C147" i="14"/>
  <c r="B147" i="14"/>
  <c r="D146" i="14"/>
  <c r="C146" i="14"/>
  <c r="B146" i="14"/>
  <c r="D145" i="14"/>
  <c r="C145" i="14"/>
  <c r="B145" i="14"/>
  <c r="D115" i="14"/>
  <c r="C115" i="14"/>
  <c r="B115" i="14"/>
  <c r="D114" i="14"/>
  <c r="C114" i="14"/>
  <c r="B114" i="14"/>
  <c r="D113" i="14"/>
  <c r="C113" i="14"/>
  <c r="B113" i="14"/>
  <c r="D112" i="14"/>
  <c r="C112" i="14"/>
  <c r="B112" i="14"/>
  <c r="D111" i="14"/>
  <c r="D116" i="14" s="1"/>
  <c r="C111" i="14"/>
  <c r="B111" i="14"/>
  <c r="D85" i="14"/>
  <c r="C85" i="14"/>
  <c r="B85" i="14"/>
  <c r="D84" i="14"/>
  <c r="C84" i="14"/>
  <c r="B84" i="14"/>
  <c r="D83" i="14"/>
  <c r="C83" i="14"/>
  <c r="B83" i="14"/>
  <c r="D82" i="14"/>
  <c r="C82" i="14"/>
  <c r="B82" i="14"/>
  <c r="D81" i="14"/>
  <c r="C81" i="14"/>
  <c r="B81" i="14"/>
  <c r="D65" i="14"/>
  <c r="C65" i="14"/>
  <c r="B65" i="14"/>
  <c r="D64" i="14"/>
  <c r="C64" i="14"/>
  <c r="B64" i="14"/>
  <c r="D63" i="14"/>
  <c r="C63" i="14"/>
  <c r="B63" i="14"/>
  <c r="D62" i="14"/>
  <c r="C62" i="14"/>
  <c r="B62" i="14"/>
  <c r="D61" i="14"/>
  <c r="C61" i="14"/>
  <c r="B61" i="14"/>
  <c r="B66" i="14" s="1"/>
  <c r="D48" i="14"/>
  <c r="C48" i="14"/>
  <c r="B48" i="14"/>
  <c r="D47" i="14"/>
  <c r="C47" i="14"/>
  <c r="B47" i="14"/>
  <c r="D46" i="14"/>
  <c r="C46" i="14"/>
  <c r="B46" i="14"/>
  <c r="D45" i="14"/>
  <c r="C45" i="14"/>
  <c r="B45" i="14"/>
  <c r="D44" i="14"/>
  <c r="D49" i="14" s="1"/>
  <c r="D12" i="14" s="1"/>
  <c r="C44" i="14"/>
  <c r="B44" i="14"/>
  <c r="D225" i="15" l="1"/>
  <c r="D200" i="15"/>
  <c r="C168" i="15"/>
  <c r="B17" i="15"/>
  <c r="B19" i="15"/>
  <c r="D13" i="15"/>
  <c r="B168" i="15"/>
  <c r="C116" i="15"/>
  <c r="D12" i="15"/>
  <c r="D168" i="15"/>
  <c r="B15" i="15"/>
  <c r="D14" i="15"/>
  <c r="C150" i="15"/>
  <c r="B18" i="15"/>
  <c r="D66" i="15"/>
  <c r="C12" i="15"/>
  <c r="C13" i="15"/>
  <c r="C86" i="15"/>
  <c r="D296" i="15"/>
  <c r="C19" i="15"/>
  <c r="C167" i="14"/>
  <c r="C17" i="14" s="1"/>
  <c r="B150" i="14"/>
  <c r="B16" i="14" s="1"/>
  <c r="B86" i="14"/>
  <c r="C116" i="14"/>
  <c r="D150" i="14"/>
  <c r="C343" i="14"/>
  <c r="B49" i="14"/>
  <c r="B291" i="14"/>
  <c r="B20" i="14" s="1"/>
  <c r="C322" i="14"/>
  <c r="C323" i="14" s="1"/>
  <c r="B222" i="14"/>
  <c r="B223" i="14" s="1"/>
  <c r="D322" i="14"/>
  <c r="D323" i="14" s="1"/>
  <c r="C86" i="14"/>
  <c r="C67" i="14" s="1"/>
  <c r="C198" i="14"/>
  <c r="C18" i="14" s="1"/>
  <c r="B333" i="14"/>
  <c r="B116" i="14"/>
  <c r="C333" i="14"/>
  <c r="C150" i="14"/>
  <c r="C151" i="14" s="1"/>
  <c r="D198" i="14"/>
  <c r="D18" i="14" s="1"/>
  <c r="D291" i="14"/>
  <c r="D333" i="14"/>
  <c r="D222" i="14"/>
  <c r="D19" i="14" s="1"/>
  <c r="B167" i="14"/>
  <c r="D167" i="14"/>
  <c r="D66" i="14"/>
  <c r="D86" i="14"/>
  <c r="D87" i="14" s="1"/>
  <c r="C291" i="14"/>
  <c r="C292" i="14" s="1"/>
  <c r="C66" i="14"/>
  <c r="C49" i="14"/>
  <c r="C50" i="14" s="1"/>
  <c r="C16" i="14"/>
  <c r="B67" i="14"/>
  <c r="B13" i="14"/>
  <c r="D16" i="14"/>
  <c r="D151" i="14"/>
  <c r="C344" i="14"/>
  <c r="C334" i="14"/>
  <c r="B14" i="14"/>
  <c r="B87" i="14"/>
  <c r="D344" i="14"/>
  <c r="D334" i="14"/>
  <c r="B199" i="14"/>
  <c r="B18" i="14"/>
  <c r="C15" i="14"/>
  <c r="C117" i="14"/>
  <c r="C199" i="14"/>
  <c r="D117" i="14"/>
  <c r="D15" i="14"/>
  <c r="D168" i="14"/>
  <c r="D17" i="14"/>
  <c r="B168" i="14"/>
  <c r="B17" i="14"/>
  <c r="C19" i="14"/>
  <c r="C223" i="14"/>
  <c r="C20" i="14"/>
  <c r="B12" i="14"/>
  <c r="B50" i="14"/>
  <c r="B15" i="14"/>
  <c r="B117" i="14"/>
  <c r="D292" i="14"/>
  <c r="D20" i="14"/>
  <c r="B344" i="14"/>
  <c r="B334" i="14"/>
  <c r="D50" i="14"/>
  <c r="C61" i="13"/>
  <c r="D61" i="13"/>
  <c r="C62" i="13"/>
  <c r="D62" i="13"/>
  <c r="C63" i="13"/>
  <c r="D63" i="13"/>
  <c r="C64" i="13"/>
  <c r="D64" i="13"/>
  <c r="C65" i="13"/>
  <c r="C66" i="13" s="1"/>
  <c r="D65" i="13"/>
  <c r="C87" i="14" l="1"/>
  <c r="B292" i="14"/>
  <c r="C14" i="14"/>
  <c r="B151" i="14"/>
  <c r="D199" i="14"/>
  <c r="B19" i="14"/>
  <c r="C168" i="14"/>
  <c r="C13" i="14"/>
  <c r="D223" i="14"/>
  <c r="D13" i="14"/>
  <c r="D14" i="14"/>
  <c r="D67" i="14"/>
  <c r="C12" i="14"/>
  <c r="D66" i="13"/>
  <c r="B317" i="13"/>
  <c r="C317" i="13"/>
  <c r="D317" i="13"/>
  <c r="C318" i="13"/>
  <c r="D318" i="13"/>
  <c r="C319" i="13"/>
  <c r="D319" i="13"/>
  <c r="C320" i="13"/>
  <c r="D320" i="13"/>
  <c r="C321" i="13"/>
  <c r="D321" i="13"/>
  <c r="B320" i="13"/>
  <c r="B319" i="13"/>
  <c r="B318" i="13"/>
  <c r="B65" i="13"/>
  <c r="B64" i="13"/>
  <c r="B63" i="13"/>
  <c r="B62" i="13"/>
  <c r="B61" i="13"/>
  <c r="D342" i="13"/>
  <c r="C342" i="13"/>
  <c r="B342" i="13"/>
  <c r="D341" i="13"/>
  <c r="C341" i="13"/>
  <c r="B341" i="13"/>
  <c r="D340" i="13"/>
  <c r="C340" i="13"/>
  <c r="B340" i="13"/>
  <c r="D339" i="13"/>
  <c r="C339" i="13"/>
  <c r="B339" i="13"/>
  <c r="D338" i="13"/>
  <c r="C338" i="13"/>
  <c r="B338" i="13"/>
  <c r="D332" i="13"/>
  <c r="C332" i="13"/>
  <c r="B332" i="13"/>
  <c r="D331" i="13"/>
  <c r="C331" i="13"/>
  <c r="B331" i="13"/>
  <c r="D330" i="13"/>
  <c r="C330" i="13"/>
  <c r="B330" i="13"/>
  <c r="D329" i="13"/>
  <c r="C329" i="13"/>
  <c r="B329" i="13"/>
  <c r="D328" i="13"/>
  <c r="C328" i="13"/>
  <c r="B328" i="13"/>
  <c r="B321" i="13"/>
  <c r="D290" i="13"/>
  <c r="C290" i="13"/>
  <c r="B290" i="13"/>
  <c r="D289" i="13"/>
  <c r="C289" i="13"/>
  <c r="B289" i="13"/>
  <c r="D288" i="13"/>
  <c r="C288" i="13"/>
  <c r="B288" i="13"/>
  <c r="D287" i="13"/>
  <c r="C287" i="13"/>
  <c r="B287" i="13"/>
  <c r="D286" i="13"/>
  <c r="C286" i="13"/>
  <c r="B286" i="13"/>
  <c r="D221" i="13"/>
  <c r="C221" i="13"/>
  <c r="B221" i="13"/>
  <c r="D220" i="13"/>
  <c r="C220" i="13"/>
  <c r="B220" i="13"/>
  <c r="D219" i="13"/>
  <c r="C219" i="13"/>
  <c r="B219" i="13"/>
  <c r="D218" i="13"/>
  <c r="C218" i="13"/>
  <c r="B218" i="13"/>
  <c r="D217" i="13"/>
  <c r="C217" i="13"/>
  <c r="B217" i="13"/>
  <c r="D197" i="13"/>
  <c r="C197" i="13"/>
  <c r="B197" i="13"/>
  <c r="D196" i="13"/>
  <c r="C196" i="13"/>
  <c r="B196" i="13"/>
  <c r="D195" i="13"/>
  <c r="C195" i="13"/>
  <c r="B195" i="13"/>
  <c r="D194" i="13"/>
  <c r="C194" i="13"/>
  <c r="B194" i="13"/>
  <c r="D193" i="13"/>
  <c r="C193" i="13"/>
  <c r="B193" i="13"/>
  <c r="D166" i="13"/>
  <c r="C166" i="13"/>
  <c r="B166" i="13"/>
  <c r="D165" i="13"/>
  <c r="C165" i="13"/>
  <c r="B165" i="13"/>
  <c r="D164" i="13"/>
  <c r="C164" i="13"/>
  <c r="B164" i="13"/>
  <c r="D163" i="13"/>
  <c r="C163" i="13"/>
  <c r="B163" i="13"/>
  <c r="D162" i="13"/>
  <c r="C162" i="13"/>
  <c r="B162" i="13"/>
  <c r="D149" i="13"/>
  <c r="C149" i="13"/>
  <c r="B149" i="13"/>
  <c r="D148" i="13"/>
  <c r="C148" i="13"/>
  <c r="B148" i="13"/>
  <c r="D147" i="13"/>
  <c r="C147" i="13"/>
  <c r="B147" i="13"/>
  <c r="D146" i="13"/>
  <c r="C146" i="13"/>
  <c r="B146" i="13"/>
  <c r="D145" i="13"/>
  <c r="C145" i="13"/>
  <c r="B145" i="13"/>
  <c r="D115" i="13"/>
  <c r="C115" i="13"/>
  <c r="B115" i="13"/>
  <c r="D114" i="13"/>
  <c r="C114" i="13"/>
  <c r="B114" i="13"/>
  <c r="D113" i="13"/>
  <c r="C113" i="13"/>
  <c r="B113" i="13"/>
  <c r="D112" i="13"/>
  <c r="C112" i="13"/>
  <c r="B112" i="13"/>
  <c r="D111" i="13"/>
  <c r="C111" i="13"/>
  <c r="C116" i="13" s="1"/>
  <c r="B111" i="13"/>
  <c r="D85" i="13"/>
  <c r="C85" i="13"/>
  <c r="B85" i="13"/>
  <c r="D84" i="13"/>
  <c r="C84" i="13"/>
  <c r="B84" i="13"/>
  <c r="D83" i="13"/>
  <c r="C83" i="13"/>
  <c r="B83" i="13"/>
  <c r="D82" i="13"/>
  <c r="C82" i="13"/>
  <c r="B82" i="13"/>
  <c r="D81" i="13"/>
  <c r="C81" i="13"/>
  <c r="B81" i="13"/>
  <c r="D48" i="13"/>
  <c r="C48" i="13"/>
  <c r="B48" i="13"/>
  <c r="D47" i="13"/>
  <c r="C47" i="13"/>
  <c r="B47" i="13"/>
  <c r="D46" i="13"/>
  <c r="C46" i="13"/>
  <c r="B46" i="13"/>
  <c r="D45" i="13"/>
  <c r="C45" i="13"/>
  <c r="B45" i="13"/>
  <c r="D44" i="13"/>
  <c r="C44" i="13"/>
  <c r="B44" i="13"/>
  <c r="B116" i="13" l="1"/>
  <c r="D322" i="13"/>
  <c r="C322" i="13"/>
  <c r="C323" i="13" s="1"/>
  <c r="B322" i="13"/>
  <c r="B86" i="13"/>
  <c r="B87" i="13" s="1"/>
  <c r="B167" i="13"/>
  <c r="B17" i="13" s="1"/>
  <c r="B198" i="13"/>
  <c r="B199" i="13" s="1"/>
  <c r="C167" i="13"/>
  <c r="C168" i="13" s="1"/>
  <c r="D198" i="13"/>
  <c r="D199" i="13" s="1"/>
  <c r="C333" i="13"/>
  <c r="B343" i="13"/>
  <c r="B344" i="13" s="1"/>
  <c r="D86" i="13"/>
  <c r="D13" i="13" s="1"/>
  <c r="D49" i="13"/>
  <c r="D50" i="13" s="1"/>
  <c r="B150" i="13"/>
  <c r="B16" i="13" s="1"/>
  <c r="C198" i="13"/>
  <c r="C18" i="13" s="1"/>
  <c r="D333" i="13"/>
  <c r="D343" i="13"/>
  <c r="D334" i="13" s="1"/>
  <c r="C222" i="13"/>
  <c r="C19" i="13" s="1"/>
  <c r="D116" i="13"/>
  <c r="D117" i="13" s="1"/>
  <c r="D150" i="13"/>
  <c r="D16" i="13" s="1"/>
  <c r="C86" i="13"/>
  <c r="D323" i="13"/>
  <c r="B333" i="13"/>
  <c r="C291" i="13"/>
  <c r="C292" i="13" s="1"/>
  <c r="C150" i="13"/>
  <c r="C16" i="13" s="1"/>
  <c r="C343" i="13"/>
  <c r="C334" i="13" s="1"/>
  <c r="D167" i="13"/>
  <c r="D168" i="13" s="1"/>
  <c r="B222" i="13"/>
  <c r="B223" i="13" s="1"/>
  <c r="B291" i="13"/>
  <c r="B292" i="13" s="1"/>
  <c r="B49" i="13"/>
  <c r="B12" i="13" s="1"/>
  <c r="D222" i="13"/>
  <c r="D19" i="13" s="1"/>
  <c r="C49" i="13"/>
  <c r="C12" i="13" s="1"/>
  <c r="D291" i="13"/>
  <c r="D292" i="13" s="1"/>
  <c r="B323" i="13"/>
  <c r="B66" i="13"/>
  <c r="B15" i="13"/>
  <c r="B117" i="13"/>
  <c r="C15" i="13"/>
  <c r="C117" i="13"/>
  <c r="F313" i="12"/>
  <c r="E313" i="12"/>
  <c r="D313" i="12"/>
  <c r="C313" i="12"/>
  <c r="B313" i="12"/>
  <c r="F312" i="12"/>
  <c r="E312" i="12"/>
  <c r="D312" i="12"/>
  <c r="C312" i="12"/>
  <c r="B312" i="12"/>
  <c r="F311" i="12"/>
  <c r="E311" i="12"/>
  <c r="D311" i="12"/>
  <c r="C311" i="12"/>
  <c r="B311" i="12"/>
  <c r="F310" i="12"/>
  <c r="E310" i="12"/>
  <c r="D310" i="12"/>
  <c r="C310" i="12"/>
  <c r="B310" i="12"/>
  <c r="F309" i="12"/>
  <c r="E309" i="12"/>
  <c r="D309" i="12"/>
  <c r="D314" i="12" s="1"/>
  <c r="C309" i="12"/>
  <c r="B309" i="12"/>
  <c r="F303" i="12"/>
  <c r="E303" i="12"/>
  <c r="D303" i="12"/>
  <c r="C303" i="12"/>
  <c r="B303" i="12"/>
  <c r="F302" i="12"/>
  <c r="E302" i="12"/>
  <c r="D302" i="12"/>
  <c r="C302" i="12"/>
  <c r="B302" i="12"/>
  <c r="F301" i="12"/>
  <c r="E301" i="12"/>
  <c r="D301" i="12"/>
  <c r="C301" i="12"/>
  <c r="B301" i="12"/>
  <c r="F300" i="12"/>
  <c r="E300" i="12"/>
  <c r="D300" i="12"/>
  <c r="C300" i="12"/>
  <c r="B300" i="12"/>
  <c r="F299" i="12"/>
  <c r="F304" i="12" s="1"/>
  <c r="E299" i="12"/>
  <c r="D299" i="12"/>
  <c r="C299" i="12"/>
  <c r="C304" i="12" s="1"/>
  <c r="B299" i="12"/>
  <c r="F293" i="12"/>
  <c r="E293" i="12"/>
  <c r="D293" i="12"/>
  <c r="C293" i="12"/>
  <c r="B293" i="12"/>
  <c r="F292" i="12"/>
  <c r="E292" i="12"/>
  <c r="D292" i="12"/>
  <c r="C292" i="12"/>
  <c r="B292" i="12"/>
  <c r="F291" i="12"/>
  <c r="E291" i="12"/>
  <c r="D291" i="12"/>
  <c r="C291" i="12"/>
  <c r="B291" i="12"/>
  <c r="F290" i="12"/>
  <c r="E290" i="12"/>
  <c r="D290" i="12"/>
  <c r="C290" i="12"/>
  <c r="B290" i="12"/>
  <c r="F289" i="12"/>
  <c r="E289" i="12"/>
  <c r="D289" i="12"/>
  <c r="C289" i="12"/>
  <c r="B289" i="12"/>
  <c r="F265" i="12"/>
  <c r="E265" i="12"/>
  <c r="D265" i="12"/>
  <c r="C265" i="12"/>
  <c r="B265" i="12"/>
  <c r="F264" i="12"/>
  <c r="E264" i="12"/>
  <c r="D264" i="12"/>
  <c r="C264" i="12"/>
  <c r="B264" i="12"/>
  <c r="F263" i="12"/>
  <c r="E263" i="12"/>
  <c r="D263" i="12"/>
  <c r="C263" i="12"/>
  <c r="B263" i="12"/>
  <c r="F262" i="12"/>
  <c r="E262" i="12"/>
  <c r="D262" i="12"/>
  <c r="C262" i="12"/>
  <c r="B262" i="12"/>
  <c r="F261" i="12"/>
  <c r="E261" i="12"/>
  <c r="D261" i="12"/>
  <c r="C261" i="12"/>
  <c r="B261" i="12"/>
  <c r="F199" i="12"/>
  <c r="E199" i="12"/>
  <c r="D199" i="12"/>
  <c r="C199" i="12"/>
  <c r="B199" i="12"/>
  <c r="F198" i="12"/>
  <c r="E198" i="12"/>
  <c r="D198" i="12"/>
  <c r="C198" i="12"/>
  <c r="B198" i="12"/>
  <c r="F197" i="12"/>
  <c r="E197" i="12"/>
  <c r="D197" i="12"/>
  <c r="C197" i="12"/>
  <c r="B197" i="12"/>
  <c r="F196" i="12"/>
  <c r="E196" i="12"/>
  <c r="D196" i="12"/>
  <c r="C196" i="12"/>
  <c r="B196" i="12"/>
  <c r="F195" i="12"/>
  <c r="E195" i="12"/>
  <c r="D195" i="12"/>
  <c r="C195" i="12"/>
  <c r="B195" i="12"/>
  <c r="F175" i="12"/>
  <c r="E175" i="12"/>
  <c r="D175" i="12"/>
  <c r="C175" i="12"/>
  <c r="B175" i="12"/>
  <c r="F174" i="12"/>
  <c r="E174" i="12"/>
  <c r="D174" i="12"/>
  <c r="C174" i="12"/>
  <c r="B174" i="12"/>
  <c r="F173" i="12"/>
  <c r="E173" i="12"/>
  <c r="D173" i="12"/>
  <c r="C173" i="12"/>
  <c r="B173" i="12"/>
  <c r="F172" i="12"/>
  <c r="E172" i="12"/>
  <c r="D172" i="12"/>
  <c r="C172" i="12"/>
  <c r="B172" i="12"/>
  <c r="F171" i="12"/>
  <c r="E171" i="12"/>
  <c r="D171" i="12"/>
  <c r="C171" i="12"/>
  <c r="B171" i="12"/>
  <c r="B176" i="12" s="1"/>
  <c r="F144" i="12"/>
  <c r="E144" i="12"/>
  <c r="D144" i="12"/>
  <c r="C144" i="12"/>
  <c r="B144" i="12"/>
  <c r="F143" i="12"/>
  <c r="E143" i="12"/>
  <c r="D143" i="12"/>
  <c r="C143" i="12"/>
  <c r="B143" i="12"/>
  <c r="E142" i="12"/>
  <c r="D142" i="12"/>
  <c r="C142" i="12"/>
  <c r="B142" i="12"/>
  <c r="F141" i="12"/>
  <c r="E141" i="12"/>
  <c r="D141" i="12"/>
  <c r="C141" i="12"/>
  <c r="B141" i="12"/>
  <c r="F140" i="12"/>
  <c r="E140" i="12"/>
  <c r="D140" i="12"/>
  <c r="D145" i="12" s="1"/>
  <c r="C140" i="12"/>
  <c r="C145" i="12" s="1"/>
  <c r="B140" i="12"/>
  <c r="B145" i="12" s="1"/>
  <c r="B146" i="12" s="1"/>
  <c r="F127" i="12"/>
  <c r="D127" i="12"/>
  <c r="C127" i="12"/>
  <c r="B127" i="12"/>
  <c r="F126" i="12"/>
  <c r="D126" i="12"/>
  <c r="C126" i="12"/>
  <c r="B126" i="12"/>
  <c r="F125" i="12"/>
  <c r="D125" i="12"/>
  <c r="C125" i="12"/>
  <c r="B125" i="12"/>
  <c r="F124" i="12"/>
  <c r="D124" i="12"/>
  <c r="C124" i="12"/>
  <c r="B124" i="12"/>
  <c r="F123" i="12"/>
  <c r="D123" i="12"/>
  <c r="C123" i="12"/>
  <c r="B123" i="12"/>
  <c r="B128" i="12" s="1"/>
  <c r="F93" i="12"/>
  <c r="D93" i="12"/>
  <c r="C93" i="12"/>
  <c r="B93" i="12"/>
  <c r="F92" i="12"/>
  <c r="D92" i="12"/>
  <c r="C92" i="12"/>
  <c r="B92" i="12"/>
  <c r="F91" i="12"/>
  <c r="D91" i="12"/>
  <c r="C91" i="12"/>
  <c r="B91" i="12"/>
  <c r="F90" i="12"/>
  <c r="D90" i="12"/>
  <c r="C90" i="12"/>
  <c r="B90" i="12"/>
  <c r="F89" i="12"/>
  <c r="F94" i="12" s="1"/>
  <c r="D89" i="12"/>
  <c r="C89" i="12"/>
  <c r="C94" i="12" s="1"/>
  <c r="B89" i="12"/>
  <c r="F64" i="12"/>
  <c r="E64" i="12"/>
  <c r="D64" i="12"/>
  <c r="C64" i="12"/>
  <c r="B64" i="12"/>
  <c r="F63" i="12"/>
  <c r="E63" i="12"/>
  <c r="D63" i="12"/>
  <c r="C63" i="12"/>
  <c r="B63" i="12"/>
  <c r="F62" i="12"/>
  <c r="E62" i="12"/>
  <c r="D62" i="12"/>
  <c r="C62" i="12"/>
  <c r="B62" i="12"/>
  <c r="F61" i="12"/>
  <c r="E61" i="12"/>
  <c r="D61" i="12"/>
  <c r="C61" i="12"/>
  <c r="B61" i="12"/>
  <c r="F60" i="12"/>
  <c r="E60" i="12"/>
  <c r="E65" i="12" s="1"/>
  <c r="E66" i="12" s="1"/>
  <c r="D60" i="12"/>
  <c r="C60" i="12"/>
  <c r="B60" i="12"/>
  <c r="F45" i="12"/>
  <c r="E45" i="12"/>
  <c r="D45" i="12"/>
  <c r="C45" i="12"/>
  <c r="B45" i="12"/>
  <c r="F44" i="12"/>
  <c r="E44" i="12"/>
  <c r="D44" i="12"/>
  <c r="C44" i="12"/>
  <c r="B44" i="12"/>
  <c r="F43" i="12"/>
  <c r="E43" i="12"/>
  <c r="D43" i="12"/>
  <c r="C43" i="12"/>
  <c r="B43" i="12"/>
  <c r="F42" i="12"/>
  <c r="E42" i="12"/>
  <c r="D42" i="12"/>
  <c r="C42" i="12"/>
  <c r="B42" i="12"/>
  <c r="F41" i="12"/>
  <c r="F46" i="12" s="1"/>
  <c r="E41" i="12"/>
  <c r="D41" i="12"/>
  <c r="C41" i="12"/>
  <c r="B41" i="12"/>
  <c r="E15" i="12"/>
  <c r="E14" i="12"/>
  <c r="C67" i="13" l="1"/>
  <c r="C14" i="13"/>
  <c r="D12" i="13"/>
  <c r="D67" i="13"/>
  <c r="D14" i="13"/>
  <c r="C151" i="13"/>
  <c r="B67" i="13"/>
  <c r="B13" i="13"/>
  <c r="B18" i="13"/>
  <c r="B168" i="13"/>
  <c r="C50" i="13"/>
  <c r="B334" i="13"/>
  <c r="B14" i="13"/>
  <c r="C199" i="13"/>
  <c r="C17" i="13"/>
  <c r="B151" i="13"/>
  <c r="D17" i="13"/>
  <c r="D87" i="13"/>
  <c r="D15" i="13"/>
  <c r="C87" i="13"/>
  <c r="D344" i="13"/>
  <c r="D151" i="13"/>
  <c r="D223" i="13"/>
  <c r="D18" i="13"/>
  <c r="C20" i="13"/>
  <c r="B50" i="13"/>
  <c r="D20" i="13"/>
  <c r="B20" i="13"/>
  <c r="B19" i="13"/>
  <c r="C344" i="13"/>
  <c r="C223" i="13"/>
  <c r="C13" i="13"/>
  <c r="F65" i="12"/>
  <c r="B65" i="12"/>
  <c r="D46" i="12"/>
  <c r="D12" i="12" s="1"/>
  <c r="E46" i="12"/>
  <c r="D65" i="12"/>
  <c r="E304" i="12"/>
  <c r="C314" i="12"/>
  <c r="C315" i="12" s="1"/>
  <c r="C176" i="12"/>
  <c r="B200" i="12"/>
  <c r="E314" i="12"/>
  <c r="F128" i="12"/>
  <c r="F15" i="12" s="1"/>
  <c r="E145" i="12"/>
  <c r="D176" i="12"/>
  <c r="D177" i="12" s="1"/>
  <c r="C200" i="12"/>
  <c r="C18" i="12" s="1"/>
  <c r="F314" i="12"/>
  <c r="F305" i="12" s="1"/>
  <c r="B94" i="12"/>
  <c r="E176" i="12"/>
  <c r="D200" i="12"/>
  <c r="D18" i="12" s="1"/>
  <c r="B294" i="12"/>
  <c r="B295" i="12" s="1"/>
  <c r="B46" i="12"/>
  <c r="F176" i="12"/>
  <c r="E200" i="12"/>
  <c r="E18" i="12" s="1"/>
  <c r="C294" i="12"/>
  <c r="C295" i="12" s="1"/>
  <c r="F294" i="12"/>
  <c r="F295" i="12" s="1"/>
  <c r="B304" i="12"/>
  <c r="E294" i="12"/>
  <c r="E295" i="12" s="1"/>
  <c r="D304" i="12"/>
  <c r="B314" i="12"/>
  <c r="C266" i="12"/>
  <c r="C267" i="12" s="1"/>
  <c r="B266" i="12"/>
  <c r="B19" i="12" s="1"/>
  <c r="F266" i="12"/>
  <c r="F267" i="12" s="1"/>
  <c r="F200" i="12"/>
  <c r="E266" i="12"/>
  <c r="E19" i="12" s="1"/>
  <c r="C128" i="12"/>
  <c r="C15" i="12" s="1"/>
  <c r="C46" i="12"/>
  <c r="C12" i="12" s="1"/>
  <c r="C65" i="12"/>
  <c r="C13" i="12" s="1"/>
  <c r="D266" i="12"/>
  <c r="D19" i="12" s="1"/>
  <c r="D128" i="12"/>
  <c r="D15" i="12" s="1"/>
  <c r="D294" i="12"/>
  <c r="D295" i="12" s="1"/>
  <c r="D94" i="12"/>
  <c r="D95" i="12" s="1"/>
  <c r="C14" i="12"/>
  <c r="C95" i="12"/>
  <c r="C129" i="12"/>
  <c r="D146" i="12"/>
  <c r="D16" i="12"/>
  <c r="C17" i="12"/>
  <c r="C177" i="12"/>
  <c r="B18" i="12"/>
  <c r="B201" i="12"/>
  <c r="F14" i="12"/>
  <c r="F95" i="12"/>
  <c r="F129" i="12"/>
  <c r="E146" i="12"/>
  <c r="E16" i="12"/>
  <c r="D17" i="12"/>
  <c r="C201" i="12"/>
  <c r="D315" i="12"/>
  <c r="D305" i="12"/>
  <c r="E12" i="12"/>
  <c r="E47" i="12"/>
  <c r="D66" i="12"/>
  <c r="D13" i="12"/>
  <c r="F19" i="12"/>
  <c r="F12" i="12"/>
  <c r="F47" i="12"/>
  <c r="C146" i="12"/>
  <c r="C16" i="12"/>
  <c r="F66" i="12"/>
  <c r="F13" i="12"/>
  <c r="D129" i="12"/>
  <c r="B95" i="12"/>
  <c r="B14" i="12"/>
  <c r="B15" i="12"/>
  <c r="B129" i="12"/>
  <c r="E177" i="12"/>
  <c r="E17" i="12"/>
  <c r="B267" i="12"/>
  <c r="E315" i="12"/>
  <c r="E305" i="12"/>
  <c r="B47" i="12"/>
  <c r="B12" i="12"/>
  <c r="F17" i="12"/>
  <c r="F177" i="12"/>
  <c r="E201" i="12"/>
  <c r="B13" i="12"/>
  <c r="B66" i="12"/>
  <c r="F201" i="12"/>
  <c r="F18" i="12"/>
  <c r="B177" i="12"/>
  <c r="B17" i="12"/>
  <c r="B315" i="12"/>
  <c r="B305" i="12"/>
  <c r="E13" i="12"/>
  <c r="B16" i="12"/>
  <c r="D201" i="12"/>
  <c r="B41" i="11"/>
  <c r="B42" i="11"/>
  <c r="B43" i="11"/>
  <c r="B44" i="11"/>
  <c r="B45" i="11"/>
  <c r="D41" i="11"/>
  <c r="E41" i="11"/>
  <c r="F41" i="11"/>
  <c r="D42" i="11"/>
  <c r="E42" i="11"/>
  <c r="F42" i="11"/>
  <c r="D43" i="11"/>
  <c r="E43" i="11"/>
  <c r="F43" i="11"/>
  <c r="D44" i="11"/>
  <c r="E44" i="11"/>
  <c r="F44" i="11"/>
  <c r="D45" i="11"/>
  <c r="E45" i="11"/>
  <c r="F45" i="11"/>
  <c r="C45" i="11"/>
  <c r="C44" i="11"/>
  <c r="C46" i="11" s="1"/>
  <c r="C43" i="11"/>
  <c r="C42" i="11"/>
  <c r="C41" i="11"/>
  <c r="B60" i="11"/>
  <c r="C60" i="11"/>
  <c r="B61" i="11"/>
  <c r="C61" i="11"/>
  <c r="B62" i="11"/>
  <c r="C62" i="11"/>
  <c r="B63" i="11"/>
  <c r="C63" i="11"/>
  <c r="B64" i="11"/>
  <c r="C64" i="11"/>
  <c r="D64" i="11"/>
  <c r="D63" i="11"/>
  <c r="D65" i="11" s="1"/>
  <c r="D62" i="11"/>
  <c r="D61" i="11"/>
  <c r="D60" i="11"/>
  <c r="E60" i="11"/>
  <c r="F60" i="11"/>
  <c r="E61" i="11"/>
  <c r="F61" i="11"/>
  <c r="E62" i="11"/>
  <c r="F62" i="11"/>
  <c r="E63" i="11"/>
  <c r="F63" i="11"/>
  <c r="E64" i="11"/>
  <c r="F64" i="11"/>
  <c r="B65" i="11" l="1"/>
  <c r="F315" i="12"/>
  <c r="E46" i="11"/>
  <c r="C47" i="12"/>
  <c r="C65" i="11"/>
  <c r="B46" i="11"/>
  <c r="B12" i="11" s="1"/>
  <c r="C305" i="12"/>
  <c r="D46" i="11"/>
  <c r="C19" i="12"/>
  <c r="D47" i="12"/>
  <c r="F46" i="11"/>
  <c r="E267" i="12"/>
  <c r="D267" i="12"/>
  <c r="F142" i="12"/>
  <c r="F145" i="12" s="1"/>
  <c r="F146" i="12" s="1"/>
  <c r="C66" i="12"/>
  <c r="D14" i="12"/>
  <c r="E65" i="11"/>
  <c r="E66" i="11" s="1"/>
  <c r="F65" i="11"/>
  <c r="F66" i="11" s="1"/>
  <c r="D66" i="11"/>
  <c r="E47" i="11"/>
  <c r="B47" i="11"/>
  <c r="E12" i="11"/>
  <c r="E13" i="11" l="1"/>
  <c r="F16" i="12"/>
  <c r="F13" i="11"/>
  <c r="D13" i="11"/>
  <c r="E307" i="11"/>
  <c r="E308" i="11"/>
  <c r="E309" i="11"/>
  <c r="E310" i="11"/>
  <c r="E311" i="11"/>
  <c r="E297" i="11"/>
  <c r="E298" i="11"/>
  <c r="E299" i="11"/>
  <c r="E300" i="11"/>
  <c r="E301" i="11"/>
  <c r="E287" i="11"/>
  <c r="E288" i="11"/>
  <c r="E289" i="11"/>
  <c r="E290" i="11"/>
  <c r="E291" i="11"/>
  <c r="E259" i="11"/>
  <c r="E260" i="11"/>
  <c r="E261" i="11"/>
  <c r="E262" i="11"/>
  <c r="E263" i="11"/>
  <c r="E195" i="11"/>
  <c r="E196" i="11"/>
  <c r="E197" i="11"/>
  <c r="E198" i="11"/>
  <c r="E199" i="11"/>
  <c r="E171" i="11"/>
  <c r="E172" i="11"/>
  <c r="E173" i="11"/>
  <c r="E174" i="11"/>
  <c r="E175" i="11"/>
  <c r="E140" i="11"/>
  <c r="E141" i="11"/>
  <c r="E142" i="11"/>
  <c r="E143" i="11"/>
  <c r="E144" i="11"/>
  <c r="E14" i="11"/>
  <c r="E15" i="11"/>
  <c r="E292" i="11" l="1"/>
  <c r="E293" i="11" s="1"/>
  <c r="E312" i="11"/>
  <c r="E176" i="11"/>
  <c r="E264" i="11"/>
  <c r="E19" i="11" s="1"/>
  <c r="E145" i="11"/>
  <c r="E16" i="11" s="1"/>
  <c r="E302" i="11"/>
  <c r="E200" i="11"/>
  <c r="E18" i="11" s="1"/>
  <c r="E313" i="11"/>
  <c r="E303" i="11"/>
  <c r="E265" i="11"/>
  <c r="E177" i="11"/>
  <c r="E17" i="11"/>
  <c r="F311" i="11"/>
  <c r="D311" i="11"/>
  <c r="C311" i="11"/>
  <c r="B311" i="11"/>
  <c r="F310" i="11"/>
  <c r="D310" i="11"/>
  <c r="C310" i="11"/>
  <c r="B310" i="11"/>
  <c r="F309" i="11"/>
  <c r="D309" i="11"/>
  <c r="C309" i="11"/>
  <c r="B309" i="11"/>
  <c r="F308" i="11"/>
  <c r="D308" i="11"/>
  <c r="C308" i="11"/>
  <c r="B308" i="11"/>
  <c r="F307" i="11"/>
  <c r="D307" i="11"/>
  <c r="C307" i="11"/>
  <c r="B307" i="11"/>
  <c r="F301" i="11"/>
  <c r="D301" i="11"/>
  <c r="C301" i="11"/>
  <c r="B301" i="11"/>
  <c r="F300" i="11"/>
  <c r="D300" i="11"/>
  <c r="C300" i="11"/>
  <c r="B300" i="11"/>
  <c r="F299" i="11"/>
  <c r="D299" i="11"/>
  <c r="C299" i="11"/>
  <c r="B299" i="11"/>
  <c r="F298" i="11"/>
  <c r="D298" i="11"/>
  <c r="C298" i="11"/>
  <c r="B298" i="11"/>
  <c r="F297" i="11"/>
  <c r="D297" i="11"/>
  <c r="C297" i="11"/>
  <c r="B297" i="11"/>
  <c r="F291" i="11"/>
  <c r="D291" i="11"/>
  <c r="C291" i="11"/>
  <c r="B291" i="11"/>
  <c r="F290" i="11"/>
  <c r="D290" i="11"/>
  <c r="C290" i="11"/>
  <c r="B290" i="11"/>
  <c r="F289" i="11"/>
  <c r="D289" i="11"/>
  <c r="C289" i="11"/>
  <c r="B289" i="11"/>
  <c r="F288" i="11"/>
  <c r="D288" i="11"/>
  <c r="C288" i="11"/>
  <c r="B288" i="11"/>
  <c r="F287" i="11"/>
  <c r="D287" i="11"/>
  <c r="C287" i="11"/>
  <c r="B287" i="11"/>
  <c r="F263" i="11"/>
  <c r="D263" i="11"/>
  <c r="C263" i="11"/>
  <c r="B263" i="11"/>
  <c r="F262" i="11"/>
  <c r="D262" i="11"/>
  <c r="C262" i="11"/>
  <c r="B262" i="11"/>
  <c r="F261" i="11"/>
  <c r="D261" i="11"/>
  <c r="C261" i="11"/>
  <c r="B261" i="11"/>
  <c r="F260" i="11"/>
  <c r="D260" i="11"/>
  <c r="C260" i="11"/>
  <c r="B260" i="11"/>
  <c r="F259" i="11"/>
  <c r="D259" i="11"/>
  <c r="C259" i="11"/>
  <c r="B259" i="11"/>
  <c r="F199" i="11"/>
  <c r="D199" i="11"/>
  <c r="C199" i="11"/>
  <c r="B199" i="11"/>
  <c r="F198" i="11"/>
  <c r="D198" i="11"/>
  <c r="C198" i="11"/>
  <c r="B198" i="11"/>
  <c r="F197" i="11"/>
  <c r="D197" i="11"/>
  <c r="C197" i="11"/>
  <c r="B197" i="11"/>
  <c r="F196" i="11"/>
  <c r="D196" i="11"/>
  <c r="C196" i="11"/>
  <c r="B196" i="11"/>
  <c r="F195" i="11"/>
  <c r="D195" i="11"/>
  <c r="C195" i="11"/>
  <c r="B195" i="11"/>
  <c r="F175" i="11"/>
  <c r="D175" i="11"/>
  <c r="C175" i="11"/>
  <c r="B175" i="11"/>
  <c r="F174" i="11"/>
  <c r="D174" i="11"/>
  <c r="C174" i="11"/>
  <c r="B174" i="11"/>
  <c r="F173" i="11"/>
  <c r="D173" i="11"/>
  <c r="C173" i="11"/>
  <c r="B173" i="11"/>
  <c r="F172" i="11"/>
  <c r="D172" i="11"/>
  <c r="C172" i="11"/>
  <c r="B172" i="11"/>
  <c r="F171" i="11"/>
  <c r="D171" i="11"/>
  <c r="C171" i="11"/>
  <c r="B171" i="11"/>
  <c r="F144" i="11"/>
  <c r="D144" i="11"/>
  <c r="C144" i="11"/>
  <c r="B144" i="11"/>
  <c r="F143" i="11"/>
  <c r="D143" i="11"/>
  <c r="C143" i="11"/>
  <c r="B143" i="11"/>
  <c r="D142" i="11"/>
  <c r="C142" i="11"/>
  <c r="B142" i="11"/>
  <c r="F141" i="11"/>
  <c r="D141" i="11"/>
  <c r="C141" i="11"/>
  <c r="B141" i="11"/>
  <c r="F140" i="11"/>
  <c r="D140" i="11"/>
  <c r="C140" i="11"/>
  <c r="B140" i="11"/>
  <c r="F127" i="11"/>
  <c r="D127" i="11"/>
  <c r="C127" i="11"/>
  <c r="B127" i="11"/>
  <c r="F126" i="11"/>
  <c r="D126" i="11"/>
  <c r="C126" i="11"/>
  <c r="B126" i="11"/>
  <c r="F125" i="11"/>
  <c r="D125" i="11"/>
  <c r="C125" i="11"/>
  <c r="B125" i="11"/>
  <c r="F124" i="11"/>
  <c r="D124" i="11"/>
  <c r="C124" i="11"/>
  <c r="B124" i="11"/>
  <c r="F123" i="11"/>
  <c r="D123" i="11"/>
  <c r="C123" i="11"/>
  <c r="B123" i="11"/>
  <c r="F93" i="11"/>
  <c r="D93" i="11"/>
  <c r="C93" i="11"/>
  <c r="B93" i="11"/>
  <c r="F92" i="11"/>
  <c r="D92" i="11"/>
  <c r="C92" i="11"/>
  <c r="B92" i="11"/>
  <c r="F91" i="11"/>
  <c r="D91" i="11"/>
  <c r="C91" i="11"/>
  <c r="B91" i="11"/>
  <c r="F90" i="11"/>
  <c r="D90" i="11"/>
  <c r="C90" i="11"/>
  <c r="B90" i="11"/>
  <c r="F89" i="11"/>
  <c r="D89" i="11"/>
  <c r="C89" i="11"/>
  <c r="B89" i="11"/>
  <c r="E146" i="11" l="1"/>
  <c r="E201" i="11"/>
  <c r="F302" i="11"/>
  <c r="B145" i="11"/>
  <c r="B146" i="11" s="1"/>
  <c r="B302" i="11"/>
  <c r="C145" i="11"/>
  <c r="C16" i="11" s="1"/>
  <c r="C176" i="11"/>
  <c r="C17" i="11" s="1"/>
  <c r="C302" i="11"/>
  <c r="F176" i="11"/>
  <c r="F17" i="11" s="1"/>
  <c r="D176" i="11"/>
  <c r="D17" i="11" s="1"/>
  <c r="C312" i="11"/>
  <c r="C303" i="11" s="1"/>
  <c r="F94" i="11"/>
  <c r="F95" i="11" s="1"/>
  <c r="B128" i="11"/>
  <c r="B129" i="11" s="1"/>
  <c r="D128" i="11"/>
  <c r="D15" i="11" s="1"/>
  <c r="C200" i="11"/>
  <c r="C18" i="11" s="1"/>
  <c r="C13" i="11"/>
  <c r="B13" i="11"/>
  <c r="C264" i="11"/>
  <c r="C265" i="11" s="1"/>
  <c r="B264" i="11"/>
  <c r="B19" i="11" s="1"/>
  <c r="D264" i="11"/>
  <c r="D265" i="11" s="1"/>
  <c r="D145" i="11"/>
  <c r="D16" i="11" s="1"/>
  <c r="D200" i="11"/>
  <c r="D18" i="11" s="1"/>
  <c r="D292" i="11"/>
  <c r="D293" i="11" s="1"/>
  <c r="D302" i="11"/>
  <c r="D312" i="11"/>
  <c r="D303" i="11" s="1"/>
  <c r="F128" i="11"/>
  <c r="F15" i="11" s="1"/>
  <c r="B176" i="11"/>
  <c r="B17" i="11" s="1"/>
  <c r="B200" i="11"/>
  <c r="B201" i="11" s="1"/>
  <c r="B292" i="11"/>
  <c r="B293" i="11" s="1"/>
  <c r="B312" i="11"/>
  <c r="B313" i="11" s="1"/>
  <c r="C292" i="11"/>
  <c r="C293" i="11" s="1"/>
  <c r="C94" i="11"/>
  <c r="C14" i="11" s="1"/>
  <c r="B94" i="11"/>
  <c r="B95" i="11" s="1"/>
  <c r="C128" i="11"/>
  <c r="C129" i="11" s="1"/>
  <c r="D94" i="11"/>
  <c r="D95" i="11" s="1"/>
  <c r="F200" i="11"/>
  <c r="F18" i="11" s="1"/>
  <c r="F292" i="11"/>
  <c r="F293" i="11" s="1"/>
  <c r="F312" i="11"/>
  <c r="F303" i="11" s="1"/>
  <c r="F264" i="11"/>
  <c r="F19" i="11" s="1"/>
  <c r="E169" i="10"/>
  <c r="D47" i="11" l="1"/>
  <c r="D12" i="11"/>
  <c r="F12" i="11"/>
  <c r="F47" i="11"/>
  <c r="C12" i="11"/>
  <c r="C47" i="11"/>
  <c r="C146" i="11"/>
  <c r="B66" i="11"/>
  <c r="C66" i="11"/>
  <c r="B16" i="11"/>
  <c r="C177" i="11"/>
  <c r="C313" i="11"/>
  <c r="C95" i="11"/>
  <c r="F177" i="11"/>
  <c r="D177" i="11"/>
  <c r="B177" i="11"/>
  <c r="C201" i="11"/>
  <c r="B303" i="11"/>
  <c r="F14" i="11"/>
  <c r="D129" i="11"/>
  <c r="C15" i="11"/>
  <c r="F129" i="11"/>
  <c r="B15" i="11"/>
  <c r="B14" i="11"/>
  <c r="D313" i="11"/>
  <c r="D14" i="11"/>
  <c r="D146" i="11"/>
  <c r="C19" i="11"/>
  <c r="B265" i="11"/>
  <c r="D19" i="11"/>
  <c r="F313" i="11"/>
  <c r="F201" i="11"/>
  <c r="F142" i="11" s="1"/>
  <c r="F145" i="11" s="1"/>
  <c r="F146" i="11" s="1"/>
  <c r="B18" i="11"/>
  <c r="D201" i="11"/>
  <c r="F265" i="11"/>
  <c r="C262" i="10"/>
  <c r="D262" i="10"/>
  <c r="E262" i="10"/>
  <c r="B262" i="10"/>
  <c r="C261" i="10"/>
  <c r="D261" i="10"/>
  <c r="E261" i="10"/>
  <c r="B261" i="10"/>
  <c r="B260" i="10"/>
  <c r="C259" i="10"/>
  <c r="D259" i="10"/>
  <c r="E259" i="10"/>
  <c r="B259" i="10"/>
  <c r="C258" i="10"/>
  <c r="D258" i="10"/>
  <c r="E258" i="10"/>
  <c r="B258" i="10"/>
  <c r="F16" i="11" l="1"/>
  <c r="E272" i="10"/>
  <c r="D272" i="10"/>
  <c r="C272" i="10"/>
  <c r="B272" i="10"/>
  <c r="E271" i="10"/>
  <c r="D271" i="10"/>
  <c r="C271" i="10"/>
  <c r="B271" i="10"/>
  <c r="E270" i="10"/>
  <c r="D270" i="10"/>
  <c r="C270" i="10"/>
  <c r="B270" i="10"/>
  <c r="E269" i="10"/>
  <c r="D269" i="10"/>
  <c r="C269" i="10"/>
  <c r="B269" i="10"/>
  <c r="E268" i="10"/>
  <c r="D268" i="10"/>
  <c r="C268" i="10"/>
  <c r="B268" i="10"/>
  <c r="E282" i="10"/>
  <c r="D282" i="10"/>
  <c r="C282" i="10"/>
  <c r="B282" i="10"/>
  <c r="E281" i="10"/>
  <c r="D281" i="10"/>
  <c r="C281" i="10"/>
  <c r="B281" i="10"/>
  <c r="E280" i="10"/>
  <c r="D280" i="10"/>
  <c r="C280" i="10"/>
  <c r="B280" i="10"/>
  <c r="E279" i="10"/>
  <c r="D279" i="10"/>
  <c r="C279" i="10"/>
  <c r="B279" i="10"/>
  <c r="E278" i="10"/>
  <c r="E283" i="10" s="1"/>
  <c r="E284" i="10" s="1"/>
  <c r="D278" i="10"/>
  <c r="C278" i="10"/>
  <c r="B278" i="10"/>
  <c r="E260" i="10"/>
  <c r="D260" i="10"/>
  <c r="C260" i="10"/>
  <c r="E235" i="10"/>
  <c r="D235" i="10"/>
  <c r="C235" i="10"/>
  <c r="B235" i="10"/>
  <c r="E234" i="10"/>
  <c r="D234" i="10"/>
  <c r="C234" i="10"/>
  <c r="B234" i="10"/>
  <c r="E233" i="10"/>
  <c r="D233" i="10"/>
  <c r="C233" i="10"/>
  <c r="B233" i="10"/>
  <c r="E232" i="10"/>
  <c r="D232" i="10"/>
  <c r="C232" i="10"/>
  <c r="B232" i="10"/>
  <c r="E231" i="10"/>
  <c r="D231" i="10"/>
  <c r="C231" i="10"/>
  <c r="B231" i="10"/>
  <c r="E173" i="10"/>
  <c r="D173" i="10"/>
  <c r="C173" i="10"/>
  <c r="B173" i="10"/>
  <c r="E172" i="10"/>
  <c r="D172" i="10"/>
  <c r="C172" i="10"/>
  <c r="B172" i="10"/>
  <c r="E171" i="10"/>
  <c r="D171" i="10"/>
  <c r="C171" i="10"/>
  <c r="B171" i="10"/>
  <c r="E170" i="10"/>
  <c r="D170" i="10"/>
  <c r="C170" i="10"/>
  <c r="B170" i="10"/>
  <c r="D169" i="10"/>
  <c r="C169" i="10"/>
  <c r="B169" i="10"/>
  <c r="E152" i="10"/>
  <c r="D152" i="10"/>
  <c r="C152" i="10"/>
  <c r="B152" i="10"/>
  <c r="E151" i="10"/>
  <c r="D151" i="10"/>
  <c r="C151" i="10"/>
  <c r="B151" i="10"/>
  <c r="E150" i="10"/>
  <c r="D150" i="10"/>
  <c r="C150" i="10"/>
  <c r="B150" i="10"/>
  <c r="E149" i="10"/>
  <c r="D149" i="10"/>
  <c r="C149" i="10"/>
  <c r="B149" i="10"/>
  <c r="E148" i="10"/>
  <c r="D148" i="10"/>
  <c r="C148" i="10"/>
  <c r="B148" i="10"/>
  <c r="E123" i="10"/>
  <c r="D123" i="10"/>
  <c r="C123" i="10"/>
  <c r="B123" i="10"/>
  <c r="E122" i="10"/>
  <c r="D122" i="10"/>
  <c r="C122" i="10"/>
  <c r="B122" i="10"/>
  <c r="D121" i="10"/>
  <c r="C121" i="10"/>
  <c r="B121" i="10"/>
  <c r="E120" i="10"/>
  <c r="D120" i="10"/>
  <c r="C120" i="10"/>
  <c r="B120" i="10"/>
  <c r="E119" i="10"/>
  <c r="D119" i="10"/>
  <c r="C119" i="10"/>
  <c r="B119" i="10"/>
  <c r="E107" i="10"/>
  <c r="D107" i="10"/>
  <c r="C107" i="10"/>
  <c r="B107" i="10"/>
  <c r="E106" i="10"/>
  <c r="D106" i="10"/>
  <c r="C106" i="10"/>
  <c r="B106" i="10"/>
  <c r="E105" i="10"/>
  <c r="D105" i="10"/>
  <c r="C105" i="10"/>
  <c r="B105" i="10"/>
  <c r="E104" i="10"/>
  <c r="D104" i="10"/>
  <c r="C104" i="10"/>
  <c r="B104" i="10"/>
  <c r="E103" i="10"/>
  <c r="D103" i="10"/>
  <c r="C103" i="10"/>
  <c r="B103" i="10"/>
  <c r="E74" i="10"/>
  <c r="D74" i="10"/>
  <c r="C74" i="10"/>
  <c r="B74" i="10"/>
  <c r="E73" i="10"/>
  <c r="D73" i="10"/>
  <c r="C73" i="10"/>
  <c r="B73" i="10"/>
  <c r="E72" i="10"/>
  <c r="D72" i="10"/>
  <c r="C72" i="10"/>
  <c r="B72" i="10"/>
  <c r="E71" i="10"/>
  <c r="D71" i="10"/>
  <c r="C71" i="10"/>
  <c r="B71" i="10"/>
  <c r="E70" i="10"/>
  <c r="D70" i="10"/>
  <c r="C70" i="10"/>
  <c r="B70" i="10"/>
  <c r="E49" i="10"/>
  <c r="D49" i="10"/>
  <c r="C49" i="10"/>
  <c r="B49" i="10"/>
  <c r="E48" i="10"/>
  <c r="D48" i="10"/>
  <c r="C48" i="10"/>
  <c r="B48" i="10"/>
  <c r="E47" i="10"/>
  <c r="D47" i="10"/>
  <c r="C47" i="10"/>
  <c r="B47" i="10"/>
  <c r="E46" i="10"/>
  <c r="D46" i="10"/>
  <c r="C46" i="10"/>
  <c r="B46" i="10"/>
  <c r="E45" i="10"/>
  <c r="D45" i="10"/>
  <c r="C45" i="10"/>
  <c r="B45" i="10"/>
  <c r="D50" i="10" l="1"/>
  <c r="E153" i="10"/>
  <c r="E16" i="10" s="1"/>
  <c r="B50" i="10"/>
  <c r="B12" i="10" s="1"/>
  <c r="B108" i="10"/>
  <c r="B109" i="10" s="1"/>
  <c r="C124" i="10"/>
  <c r="C125" i="10" s="1"/>
  <c r="C153" i="10"/>
  <c r="C154" i="10" s="1"/>
  <c r="C50" i="10"/>
  <c r="C12" i="10" s="1"/>
  <c r="C108" i="10"/>
  <c r="C109" i="10" s="1"/>
  <c r="D153" i="10"/>
  <c r="D16" i="10" s="1"/>
  <c r="D283" i="10"/>
  <c r="D284" i="10" s="1"/>
  <c r="C283" i="10"/>
  <c r="C284" i="10" s="1"/>
  <c r="D273" i="10"/>
  <c r="E50" i="10"/>
  <c r="E12" i="10" s="1"/>
  <c r="B273" i="10"/>
  <c r="C273" i="10"/>
  <c r="D75" i="10"/>
  <c r="D13" i="10" s="1"/>
  <c r="E273" i="10"/>
  <c r="E174" i="10"/>
  <c r="E17" i="10" s="1"/>
  <c r="E263" i="10"/>
  <c r="E264" i="10" s="1"/>
  <c r="E75" i="10"/>
  <c r="E76" i="10" s="1"/>
  <c r="B124" i="10"/>
  <c r="B15" i="10" s="1"/>
  <c r="B153" i="10"/>
  <c r="B154" i="10" s="1"/>
  <c r="B174" i="10"/>
  <c r="B17" i="10" s="1"/>
  <c r="B263" i="10"/>
  <c r="B264" i="10" s="1"/>
  <c r="B283" i="10"/>
  <c r="B75" i="10"/>
  <c r="B13" i="10" s="1"/>
  <c r="C174" i="10"/>
  <c r="C175" i="10" s="1"/>
  <c r="C263" i="10"/>
  <c r="C264" i="10" s="1"/>
  <c r="C75" i="10"/>
  <c r="C76" i="10" s="1"/>
  <c r="D124" i="10"/>
  <c r="D125" i="10" s="1"/>
  <c r="D174" i="10"/>
  <c r="D17" i="10" s="1"/>
  <c r="D263" i="10"/>
  <c r="D264" i="10" s="1"/>
  <c r="D108" i="10"/>
  <c r="D109" i="10" s="1"/>
  <c r="E108" i="10"/>
  <c r="E14" i="10" s="1"/>
  <c r="E236" i="10"/>
  <c r="E18" i="10" s="1"/>
  <c r="B236" i="10"/>
  <c r="B237" i="10" s="1"/>
  <c r="C236" i="10"/>
  <c r="C18" i="10" s="1"/>
  <c r="D236" i="10"/>
  <c r="D18" i="10" s="1"/>
  <c r="E274" i="10"/>
  <c r="D12" i="10"/>
  <c r="D51" i="10"/>
  <c r="E154" i="10"/>
  <c r="E254" i="9"/>
  <c r="D254" i="9"/>
  <c r="C254" i="9"/>
  <c r="B254" i="9"/>
  <c r="E253" i="9"/>
  <c r="D253" i="9"/>
  <c r="C253" i="9"/>
  <c r="B253" i="9"/>
  <c r="E252" i="9"/>
  <c r="D252" i="9"/>
  <c r="C252" i="9"/>
  <c r="B252" i="9"/>
  <c r="E251" i="9"/>
  <c r="D251" i="9"/>
  <c r="C251" i="9"/>
  <c r="B251" i="9"/>
  <c r="E250" i="9"/>
  <c r="D250" i="9"/>
  <c r="C250" i="9"/>
  <c r="B250" i="9"/>
  <c r="B255" i="9" s="1"/>
  <c r="B256" i="9" s="1"/>
  <c r="E244" i="9"/>
  <c r="D244" i="9"/>
  <c r="C244" i="9"/>
  <c r="B244" i="9"/>
  <c r="E243" i="9"/>
  <c r="D243" i="9"/>
  <c r="C243" i="9"/>
  <c r="B243" i="9"/>
  <c r="E242" i="9"/>
  <c r="D242" i="9"/>
  <c r="C242" i="9"/>
  <c r="B242" i="9"/>
  <c r="E241" i="9"/>
  <c r="D241" i="9"/>
  <c r="C241" i="9"/>
  <c r="B241" i="9"/>
  <c r="E240" i="9"/>
  <c r="E245" i="9" s="1"/>
  <c r="E246" i="9" s="1"/>
  <c r="D240" i="9"/>
  <c r="D245" i="9" s="1"/>
  <c r="D246" i="9" s="1"/>
  <c r="C240" i="9"/>
  <c r="B240" i="9"/>
  <c r="E222" i="9"/>
  <c r="D222" i="9"/>
  <c r="C222" i="9"/>
  <c r="B222" i="9"/>
  <c r="E221" i="9"/>
  <c r="D221" i="9"/>
  <c r="C221" i="9"/>
  <c r="B221" i="9"/>
  <c r="E220" i="9"/>
  <c r="D220" i="9"/>
  <c r="C220" i="9"/>
  <c r="B220" i="9"/>
  <c r="E219" i="9"/>
  <c r="D219" i="9"/>
  <c r="C219" i="9"/>
  <c r="B219" i="9"/>
  <c r="E218" i="9"/>
  <c r="D218" i="9"/>
  <c r="C218" i="9"/>
  <c r="B218" i="9"/>
  <c r="E168" i="9"/>
  <c r="D168" i="9"/>
  <c r="C168" i="9"/>
  <c r="B168" i="9"/>
  <c r="E167" i="9"/>
  <c r="D167" i="9"/>
  <c r="C167" i="9"/>
  <c r="B167" i="9"/>
  <c r="E166" i="9"/>
  <c r="D166" i="9"/>
  <c r="C166" i="9"/>
  <c r="B166" i="9"/>
  <c r="E165" i="9"/>
  <c r="D165" i="9"/>
  <c r="C165" i="9"/>
  <c r="B165" i="9"/>
  <c r="E164" i="9"/>
  <c r="D164" i="9"/>
  <c r="D169" i="9" s="1"/>
  <c r="C164" i="9"/>
  <c r="B164" i="9"/>
  <c r="E147" i="9"/>
  <c r="D147" i="9"/>
  <c r="C147" i="9"/>
  <c r="B147" i="9"/>
  <c r="E146" i="9"/>
  <c r="D146" i="9"/>
  <c r="C146" i="9"/>
  <c r="B146" i="9"/>
  <c r="E145" i="9"/>
  <c r="D145" i="9"/>
  <c r="C145" i="9"/>
  <c r="B145" i="9"/>
  <c r="E144" i="9"/>
  <c r="D144" i="9"/>
  <c r="C144" i="9"/>
  <c r="B144" i="9"/>
  <c r="E143" i="9"/>
  <c r="D143" i="9"/>
  <c r="C143" i="9"/>
  <c r="B143" i="9"/>
  <c r="E117" i="9"/>
  <c r="D117" i="9"/>
  <c r="C117" i="9"/>
  <c r="B117" i="9"/>
  <c r="E116" i="9"/>
  <c r="D116" i="9"/>
  <c r="C116" i="9"/>
  <c r="B116" i="9"/>
  <c r="D115" i="9"/>
  <c r="C115" i="9"/>
  <c r="B115" i="9"/>
  <c r="E114" i="9"/>
  <c r="D114" i="9"/>
  <c r="C114" i="9"/>
  <c r="B114" i="9"/>
  <c r="E113" i="9"/>
  <c r="D113" i="9"/>
  <c r="C113" i="9"/>
  <c r="B113" i="9"/>
  <c r="E101" i="9"/>
  <c r="D101" i="9"/>
  <c r="C101" i="9"/>
  <c r="B101" i="9"/>
  <c r="E100" i="9"/>
  <c r="D100" i="9"/>
  <c r="C100" i="9"/>
  <c r="B100" i="9"/>
  <c r="E99" i="9"/>
  <c r="D99" i="9"/>
  <c r="C99" i="9"/>
  <c r="B99" i="9"/>
  <c r="E98" i="9"/>
  <c r="D98" i="9"/>
  <c r="C98" i="9"/>
  <c r="B98" i="9"/>
  <c r="E97" i="9"/>
  <c r="D97" i="9"/>
  <c r="C97" i="9"/>
  <c r="B97" i="9"/>
  <c r="E69" i="9"/>
  <c r="D69" i="9"/>
  <c r="C69" i="9"/>
  <c r="B69" i="9"/>
  <c r="E68" i="9"/>
  <c r="D68" i="9"/>
  <c r="C68" i="9"/>
  <c r="B68" i="9"/>
  <c r="E67" i="9"/>
  <c r="D67" i="9"/>
  <c r="C67" i="9"/>
  <c r="B67" i="9"/>
  <c r="E66" i="9"/>
  <c r="D66" i="9"/>
  <c r="C66" i="9"/>
  <c r="B66" i="9"/>
  <c r="E65" i="9"/>
  <c r="E70" i="9" s="1"/>
  <c r="D65" i="9"/>
  <c r="D70" i="9" s="1"/>
  <c r="C65" i="9"/>
  <c r="B65" i="9"/>
  <c r="E46" i="9"/>
  <c r="D46" i="9"/>
  <c r="C46" i="9"/>
  <c r="B46" i="9"/>
  <c r="E45" i="9"/>
  <c r="D45" i="9"/>
  <c r="C45" i="9"/>
  <c r="B45" i="9"/>
  <c r="E44" i="9"/>
  <c r="D44" i="9"/>
  <c r="C44" i="9"/>
  <c r="B44" i="9"/>
  <c r="E43" i="9"/>
  <c r="D43" i="9"/>
  <c r="C43" i="9"/>
  <c r="B43" i="9"/>
  <c r="E42" i="9"/>
  <c r="D42" i="9"/>
  <c r="C42" i="9"/>
  <c r="B42" i="9"/>
  <c r="D102" i="9" l="1"/>
  <c r="C102" i="9"/>
  <c r="B47" i="9"/>
  <c r="B70" i="9"/>
  <c r="B118" i="9"/>
  <c r="C169" i="9"/>
  <c r="C245" i="9"/>
  <c r="C246" i="9" s="1"/>
  <c r="D154" i="10"/>
  <c r="E109" i="10"/>
  <c r="B14" i="10"/>
  <c r="C16" i="10"/>
  <c r="C13" i="10"/>
  <c r="B51" i="10"/>
  <c r="B175" i="10"/>
  <c r="B16" i="10"/>
  <c r="D14" i="10"/>
  <c r="C274" i="10"/>
  <c r="C51" i="10"/>
  <c r="C15" i="10"/>
  <c r="C17" i="10"/>
  <c r="D15" i="10"/>
  <c r="C14" i="10"/>
  <c r="D274" i="10"/>
  <c r="E175" i="10"/>
  <c r="E121" i="10" s="1"/>
  <c r="E124" i="10" s="1"/>
  <c r="E125" i="10" s="1"/>
  <c r="D175" i="10"/>
  <c r="E51" i="10"/>
  <c r="D76" i="10"/>
  <c r="B76" i="10"/>
  <c r="B284" i="10"/>
  <c r="B274" i="10"/>
  <c r="E13" i="10"/>
  <c r="B125" i="10"/>
  <c r="E237" i="10"/>
  <c r="C237" i="10"/>
  <c r="B18" i="10"/>
  <c r="D237" i="10"/>
  <c r="C70" i="9"/>
  <c r="C11" i="9" s="1"/>
  <c r="E148" i="9"/>
  <c r="E149" i="9" s="1"/>
  <c r="B102" i="9"/>
  <c r="B103" i="9" s="1"/>
  <c r="C47" i="9"/>
  <c r="C10" i="9" s="1"/>
  <c r="C118" i="9"/>
  <c r="D148" i="9"/>
  <c r="D14" i="9" s="1"/>
  <c r="E47" i="9"/>
  <c r="C255" i="9"/>
  <c r="C256" i="9" s="1"/>
  <c r="D255" i="9"/>
  <c r="D256" i="9" s="1"/>
  <c r="C148" i="9"/>
  <c r="C14" i="9" s="1"/>
  <c r="D118" i="9"/>
  <c r="D119" i="9" s="1"/>
  <c r="E102" i="9"/>
  <c r="E255" i="9"/>
  <c r="E256" i="9" s="1"/>
  <c r="D47" i="9"/>
  <c r="D48" i="9" s="1"/>
  <c r="B148" i="9"/>
  <c r="B14" i="9" s="1"/>
  <c r="B169" i="9"/>
  <c r="B170" i="9" s="1"/>
  <c r="B245" i="9"/>
  <c r="B246" i="9" s="1"/>
  <c r="E169" i="9"/>
  <c r="E15" i="9" s="1"/>
  <c r="C223" i="9"/>
  <c r="C224" i="9" s="1"/>
  <c r="D223" i="9"/>
  <c r="D224" i="9" s="1"/>
  <c r="B223" i="9"/>
  <c r="B16" i="9" s="1"/>
  <c r="E223" i="9"/>
  <c r="E224" i="9" s="1"/>
  <c r="B11" i="9"/>
  <c r="B71" i="9"/>
  <c r="B13" i="9"/>
  <c r="B119" i="9"/>
  <c r="C170" i="9"/>
  <c r="C15" i="9"/>
  <c r="D11" i="9"/>
  <c r="D71" i="9"/>
  <c r="E11" i="9"/>
  <c r="E71" i="9"/>
  <c r="E103" i="9"/>
  <c r="E12" i="9"/>
  <c r="B48" i="9"/>
  <c r="B10" i="9"/>
  <c r="C12" i="9"/>
  <c r="C103" i="9"/>
  <c r="D16" i="9"/>
  <c r="E48" i="9"/>
  <c r="E10" i="9"/>
  <c r="C119" i="9"/>
  <c r="C13" i="9"/>
  <c r="D170" i="9"/>
  <c r="D15" i="9"/>
  <c r="D103" i="9"/>
  <c r="D12" i="9"/>
  <c r="D44" i="8"/>
  <c r="C44" i="8"/>
  <c r="B44" i="8"/>
  <c r="C115" i="8"/>
  <c r="D115" i="8"/>
  <c r="B115" i="8"/>
  <c r="B12" i="9" l="1"/>
  <c r="C16" i="9"/>
  <c r="D13" i="9"/>
  <c r="C48" i="9"/>
  <c r="B15" i="9"/>
  <c r="E15" i="10"/>
  <c r="D149" i="9"/>
  <c r="B149" i="9"/>
  <c r="C71" i="9"/>
  <c r="E14" i="9"/>
  <c r="C149" i="9"/>
  <c r="D10" i="9"/>
  <c r="B224" i="9"/>
  <c r="E170" i="9"/>
  <c r="E115" i="9" s="1"/>
  <c r="E118" i="9" s="1"/>
  <c r="E13" i="9" s="1"/>
  <c r="E16" i="9"/>
  <c r="E119" i="9" l="1"/>
  <c r="E46" i="8"/>
  <c r="D46" i="8"/>
  <c r="C46" i="8"/>
  <c r="B46" i="8"/>
  <c r="E45" i="8"/>
  <c r="D45" i="8"/>
  <c r="C45" i="8"/>
  <c r="B45" i="8"/>
  <c r="E44" i="8"/>
  <c r="E43" i="8"/>
  <c r="D43" i="8"/>
  <c r="C43" i="8"/>
  <c r="B43" i="8"/>
  <c r="E42" i="8"/>
  <c r="D42" i="8"/>
  <c r="C42" i="8"/>
  <c r="B42" i="8"/>
  <c r="E253" i="8"/>
  <c r="D253" i="8"/>
  <c r="C253" i="8"/>
  <c r="B253" i="8"/>
  <c r="E252" i="8"/>
  <c r="D252" i="8"/>
  <c r="C252" i="8"/>
  <c r="B252" i="8"/>
  <c r="E251" i="8"/>
  <c r="D251" i="8"/>
  <c r="C251" i="8"/>
  <c r="B251" i="8"/>
  <c r="E250" i="8"/>
  <c r="D250" i="8"/>
  <c r="C250" i="8"/>
  <c r="B250" i="8"/>
  <c r="E249" i="8"/>
  <c r="D249" i="8"/>
  <c r="C249" i="8"/>
  <c r="B249" i="8"/>
  <c r="E243" i="8"/>
  <c r="D243" i="8"/>
  <c r="C243" i="8"/>
  <c r="B243" i="8"/>
  <c r="E242" i="8"/>
  <c r="D242" i="8"/>
  <c r="C242" i="8"/>
  <c r="B242" i="8"/>
  <c r="E241" i="8"/>
  <c r="D241" i="8"/>
  <c r="C241" i="8"/>
  <c r="B241" i="8"/>
  <c r="E240" i="8"/>
  <c r="D240" i="8"/>
  <c r="C240" i="8"/>
  <c r="B240" i="8"/>
  <c r="E239" i="8"/>
  <c r="D239" i="8"/>
  <c r="C239" i="8"/>
  <c r="B239" i="8"/>
  <c r="E221" i="8"/>
  <c r="D221" i="8"/>
  <c r="C221" i="8"/>
  <c r="B221" i="8"/>
  <c r="E220" i="8"/>
  <c r="D220" i="8"/>
  <c r="C220" i="8"/>
  <c r="B220" i="8"/>
  <c r="E219" i="8"/>
  <c r="D219" i="8"/>
  <c r="C219" i="8"/>
  <c r="B219" i="8"/>
  <c r="E218" i="8"/>
  <c r="D218" i="8"/>
  <c r="C218" i="8"/>
  <c r="B218" i="8"/>
  <c r="E217" i="8"/>
  <c r="D217" i="8"/>
  <c r="C217" i="8"/>
  <c r="B217" i="8"/>
  <c r="E168" i="8"/>
  <c r="D168" i="8"/>
  <c r="C168" i="8"/>
  <c r="B168" i="8"/>
  <c r="E167" i="8"/>
  <c r="D167" i="8"/>
  <c r="C167" i="8"/>
  <c r="B167" i="8"/>
  <c r="E166" i="8"/>
  <c r="D166" i="8"/>
  <c r="C166" i="8"/>
  <c r="B166" i="8"/>
  <c r="E165" i="8"/>
  <c r="D165" i="8"/>
  <c r="C165" i="8"/>
  <c r="B165" i="8"/>
  <c r="E164" i="8"/>
  <c r="E169" i="8" s="1"/>
  <c r="D164" i="8"/>
  <c r="C164" i="8"/>
  <c r="B164" i="8"/>
  <c r="E146" i="8"/>
  <c r="D146" i="8"/>
  <c r="C146" i="8"/>
  <c r="B146" i="8"/>
  <c r="E145" i="8"/>
  <c r="D145" i="8"/>
  <c r="C145" i="8"/>
  <c r="B145" i="8"/>
  <c r="E144" i="8"/>
  <c r="D144" i="8"/>
  <c r="C144" i="8"/>
  <c r="B144" i="8"/>
  <c r="E143" i="8"/>
  <c r="D143" i="8"/>
  <c r="C143" i="8"/>
  <c r="B143" i="8"/>
  <c r="E142" i="8"/>
  <c r="D142" i="8"/>
  <c r="C142" i="8"/>
  <c r="B142" i="8"/>
  <c r="E117" i="8"/>
  <c r="D117" i="8"/>
  <c r="C117" i="8"/>
  <c r="B117" i="8"/>
  <c r="E116" i="8"/>
  <c r="D116" i="8"/>
  <c r="C116" i="8"/>
  <c r="B116" i="8"/>
  <c r="E114" i="8"/>
  <c r="D114" i="8"/>
  <c r="C114" i="8"/>
  <c r="B114" i="8"/>
  <c r="E113" i="8"/>
  <c r="D113" i="8"/>
  <c r="C113" i="8"/>
  <c r="B113" i="8"/>
  <c r="E101" i="8"/>
  <c r="D101" i="8"/>
  <c r="C101" i="8"/>
  <c r="B101" i="8"/>
  <c r="E100" i="8"/>
  <c r="D100" i="8"/>
  <c r="C100" i="8"/>
  <c r="B100" i="8"/>
  <c r="E99" i="8"/>
  <c r="D99" i="8"/>
  <c r="C99" i="8"/>
  <c r="B99" i="8"/>
  <c r="E98" i="8"/>
  <c r="D98" i="8"/>
  <c r="C98" i="8"/>
  <c r="B98" i="8"/>
  <c r="E97" i="8"/>
  <c r="D97" i="8"/>
  <c r="C97" i="8"/>
  <c r="B97" i="8"/>
  <c r="E69" i="8"/>
  <c r="D69" i="8"/>
  <c r="C69" i="8"/>
  <c r="B69" i="8"/>
  <c r="E68" i="8"/>
  <c r="D68" i="8"/>
  <c r="C68" i="8"/>
  <c r="B68" i="8"/>
  <c r="E67" i="8"/>
  <c r="D67" i="8"/>
  <c r="C67" i="8"/>
  <c r="B67" i="8"/>
  <c r="E66" i="8"/>
  <c r="D66" i="8"/>
  <c r="C66" i="8"/>
  <c r="B66" i="8"/>
  <c r="E65" i="8"/>
  <c r="D65" i="8"/>
  <c r="C65" i="8"/>
  <c r="B65" i="8"/>
  <c r="B70" i="8" l="1"/>
  <c r="B71" i="8" s="1"/>
  <c r="B102" i="8"/>
  <c r="B47" i="8"/>
  <c r="E47" i="8"/>
  <c r="C47" i="8"/>
  <c r="D47" i="8"/>
  <c r="D70" i="8"/>
  <c r="D71" i="8" s="1"/>
  <c r="E244" i="8"/>
  <c r="E245" i="8" s="1"/>
  <c r="E254" i="8"/>
  <c r="E255" i="8" s="1"/>
  <c r="B147" i="8"/>
  <c r="B14" i="8" s="1"/>
  <c r="B169" i="8"/>
  <c r="B170" i="8" s="1"/>
  <c r="B118" i="8" s="1"/>
  <c r="B13" i="8" s="1"/>
  <c r="B222" i="8"/>
  <c r="B223" i="8" s="1"/>
  <c r="B244" i="8"/>
  <c r="B245" i="8" s="1"/>
  <c r="B254" i="8"/>
  <c r="B255" i="8" s="1"/>
  <c r="C147" i="8"/>
  <c r="C14" i="8" s="1"/>
  <c r="C169" i="8"/>
  <c r="C15" i="8" s="1"/>
  <c r="C222" i="8"/>
  <c r="C244" i="8"/>
  <c r="C245" i="8" s="1"/>
  <c r="C254" i="8"/>
  <c r="C255" i="8" s="1"/>
  <c r="E222" i="8"/>
  <c r="E223" i="8" s="1"/>
  <c r="D147" i="8"/>
  <c r="D14" i="8" s="1"/>
  <c r="D169" i="8"/>
  <c r="D15" i="8" s="1"/>
  <c r="D222" i="8"/>
  <c r="D223" i="8" s="1"/>
  <c r="D254" i="8"/>
  <c r="D255" i="8" s="1"/>
  <c r="C70" i="8"/>
  <c r="E147" i="8"/>
  <c r="E148" i="8" s="1"/>
  <c r="E115" i="8" s="1"/>
  <c r="E118" i="8" s="1"/>
  <c r="E70" i="8"/>
  <c r="E102" i="8"/>
  <c r="E12" i="8" s="1"/>
  <c r="C102" i="8"/>
  <c r="C12" i="8" s="1"/>
  <c r="D244" i="8"/>
  <c r="D245" i="8" s="1"/>
  <c r="D102" i="8"/>
  <c r="D103" i="8" s="1"/>
  <c r="B148" i="8"/>
  <c r="C16" i="8"/>
  <c r="C223" i="8"/>
  <c r="E11" i="8"/>
  <c r="B11" i="8"/>
  <c r="B103" i="8"/>
  <c r="B12" i="8"/>
  <c r="C71" i="8"/>
  <c r="C11" i="8"/>
  <c r="E14" i="8"/>
  <c r="E170" i="8"/>
  <c r="E15" i="8"/>
  <c r="E16" i="8"/>
  <c r="D148" i="8"/>
  <c r="E239" i="7"/>
  <c r="D239" i="7"/>
  <c r="C239" i="7"/>
  <c r="B239" i="7"/>
  <c r="E238" i="7"/>
  <c r="D238" i="7"/>
  <c r="C238" i="7"/>
  <c r="B238" i="7"/>
  <c r="E237" i="7"/>
  <c r="D237" i="7"/>
  <c r="C237" i="7"/>
  <c r="B237" i="7"/>
  <c r="E236" i="7"/>
  <c r="D236" i="7"/>
  <c r="C236" i="7"/>
  <c r="B236" i="7"/>
  <c r="E235" i="7"/>
  <c r="D235" i="7"/>
  <c r="C235" i="7"/>
  <c r="C240" i="7" s="1"/>
  <c r="C241" i="7" s="1"/>
  <c r="B235" i="7"/>
  <c r="B240" i="7" s="1"/>
  <c r="B241" i="7" s="1"/>
  <c r="E229" i="7"/>
  <c r="D229" i="7"/>
  <c r="C229" i="7"/>
  <c r="B229" i="7"/>
  <c r="E228" i="7"/>
  <c r="D228" i="7"/>
  <c r="C228" i="7"/>
  <c r="B228" i="7"/>
  <c r="E227" i="7"/>
  <c r="D227" i="7"/>
  <c r="C227" i="7"/>
  <c r="B227" i="7"/>
  <c r="E226" i="7"/>
  <c r="D226" i="7"/>
  <c r="C226" i="7"/>
  <c r="B226" i="7"/>
  <c r="E225" i="7"/>
  <c r="E230" i="7" s="1"/>
  <c r="E231" i="7" s="1"/>
  <c r="D225" i="7"/>
  <c r="D230" i="7" s="1"/>
  <c r="D231" i="7" s="1"/>
  <c r="C225" i="7"/>
  <c r="B225" i="7"/>
  <c r="E207" i="7"/>
  <c r="D207" i="7"/>
  <c r="C207" i="7"/>
  <c r="B207" i="7"/>
  <c r="E206" i="7"/>
  <c r="D206" i="7"/>
  <c r="C206" i="7"/>
  <c r="B206" i="7"/>
  <c r="E205" i="7"/>
  <c r="D205" i="7"/>
  <c r="C205" i="7"/>
  <c r="B205" i="7"/>
  <c r="E204" i="7"/>
  <c r="D204" i="7"/>
  <c r="C204" i="7"/>
  <c r="B204" i="7"/>
  <c r="E203" i="7"/>
  <c r="D203" i="7"/>
  <c r="C203" i="7"/>
  <c r="C208" i="7" s="1"/>
  <c r="B203" i="7"/>
  <c r="B208" i="7" s="1"/>
  <c r="E154" i="7"/>
  <c r="D154" i="7"/>
  <c r="C154" i="7"/>
  <c r="B154" i="7"/>
  <c r="E153" i="7"/>
  <c r="D153" i="7"/>
  <c r="C153" i="7"/>
  <c r="B153" i="7"/>
  <c r="E152" i="7"/>
  <c r="D152" i="7"/>
  <c r="C152" i="7"/>
  <c r="B152" i="7"/>
  <c r="E151" i="7"/>
  <c r="D151" i="7"/>
  <c r="C151" i="7"/>
  <c r="B151" i="7"/>
  <c r="E150" i="7"/>
  <c r="D150" i="7"/>
  <c r="C150" i="7"/>
  <c r="C155" i="7" s="1"/>
  <c r="B150" i="7"/>
  <c r="E132" i="7"/>
  <c r="D132" i="7"/>
  <c r="C132" i="7"/>
  <c r="B132" i="7"/>
  <c r="E131" i="7"/>
  <c r="D131" i="7"/>
  <c r="C131" i="7"/>
  <c r="B131" i="7"/>
  <c r="E130" i="7"/>
  <c r="D130" i="7"/>
  <c r="C130" i="7"/>
  <c r="B130" i="7"/>
  <c r="E129" i="7"/>
  <c r="D129" i="7"/>
  <c r="C129" i="7"/>
  <c r="B129" i="7"/>
  <c r="E128" i="7"/>
  <c r="D128" i="7"/>
  <c r="C128" i="7"/>
  <c r="B128" i="7"/>
  <c r="E103" i="7"/>
  <c r="D103" i="7"/>
  <c r="C103" i="7"/>
  <c r="B103" i="7"/>
  <c r="E102" i="7"/>
  <c r="D102" i="7"/>
  <c r="C102" i="7"/>
  <c r="B102" i="7"/>
  <c r="E100" i="7"/>
  <c r="D100" i="7"/>
  <c r="C100" i="7"/>
  <c r="B100" i="7"/>
  <c r="E99" i="7"/>
  <c r="D99" i="7"/>
  <c r="C99" i="7"/>
  <c r="B99" i="7"/>
  <c r="E87" i="7"/>
  <c r="D87" i="7"/>
  <c r="C87" i="7"/>
  <c r="B87" i="7"/>
  <c r="E86" i="7"/>
  <c r="D86" i="7"/>
  <c r="C86" i="7"/>
  <c r="B86" i="7"/>
  <c r="E85" i="7"/>
  <c r="D85" i="7"/>
  <c r="C85" i="7"/>
  <c r="B85" i="7"/>
  <c r="E84" i="7"/>
  <c r="D84" i="7"/>
  <c r="C84" i="7"/>
  <c r="B84" i="7"/>
  <c r="E83" i="7"/>
  <c r="E88" i="7" s="1"/>
  <c r="D83" i="7"/>
  <c r="C83" i="7"/>
  <c r="C88" i="7" s="1"/>
  <c r="B83" i="7"/>
  <c r="E55" i="7"/>
  <c r="D55" i="7"/>
  <c r="C55" i="7"/>
  <c r="B55" i="7"/>
  <c r="E54" i="7"/>
  <c r="D54" i="7"/>
  <c r="C54" i="7"/>
  <c r="B54" i="7"/>
  <c r="E53" i="7"/>
  <c r="D53" i="7"/>
  <c r="C53" i="7"/>
  <c r="B53" i="7"/>
  <c r="E52" i="7"/>
  <c r="D52" i="7"/>
  <c r="C52" i="7"/>
  <c r="B52" i="7"/>
  <c r="E51" i="7"/>
  <c r="D51" i="7"/>
  <c r="C51" i="7"/>
  <c r="B51" i="7"/>
  <c r="D155" i="7" l="1"/>
  <c r="D10" i="8"/>
  <c r="D48" i="8"/>
  <c r="C48" i="8"/>
  <c r="C10" i="8"/>
  <c r="E10" i="8"/>
  <c r="E48" i="8"/>
  <c r="B88" i="7"/>
  <c r="B155" i="7"/>
  <c r="B230" i="7"/>
  <c r="B231" i="7" s="1"/>
  <c r="E103" i="8"/>
  <c r="C230" i="7"/>
  <c r="C231" i="7" s="1"/>
  <c r="B10" i="8"/>
  <c r="B48" i="8"/>
  <c r="E155" i="7"/>
  <c r="C133" i="7"/>
  <c r="C134" i="7" s="1"/>
  <c r="C101" i="7" s="1"/>
  <c r="C104" i="7" s="1"/>
  <c r="D56" i="7"/>
  <c r="D11" i="7" s="1"/>
  <c r="D208" i="7"/>
  <c r="D240" i="7"/>
  <c r="D241" i="7" s="1"/>
  <c r="D88" i="7"/>
  <c r="E56" i="7"/>
  <c r="E11" i="7" s="1"/>
  <c r="E208" i="7"/>
  <c r="E209" i="7" s="1"/>
  <c r="E240" i="7"/>
  <c r="E241" i="7" s="1"/>
  <c r="B16" i="8"/>
  <c r="B15" i="8"/>
  <c r="E71" i="8"/>
  <c r="C170" i="8"/>
  <c r="C118" i="8"/>
  <c r="C13" i="8" s="1"/>
  <c r="C148" i="8"/>
  <c r="D170" i="8"/>
  <c r="D118" i="8" s="1"/>
  <c r="D119" i="8" s="1"/>
  <c r="D11" i="8"/>
  <c r="D16" i="8"/>
  <c r="C103" i="8"/>
  <c r="D12" i="8"/>
  <c r="E119" i="8"/>
  <c r="E13" i="8"/>
  <c r="B119" i="8"/>
  <c r="C56" i="7"/>
  <c r="B56" i="7"/>
  <c r="B156" i="7"/>
  <c r="B15" i="7"/>
  <c r="E89" i="7"/>
  <c r="E12" i="7"/>
  <c r="D89" i="7"/>
  <c r="D12" i="7"/>
  <c r="B209" i="7"/>
  <c r="B16" i="7"/>
  <c r="C16" i="7"/>
  <c r="C209" i="7"/>
  <c r="D57" i="7"/>
  <c r="D10" i="7"/>
  <c r="B89" i="7"/>
  <c r="B12" i="7"/>
  <c r="D156" i="7"/>
  <c r="D15" i="7"/>
  <c r="D209" i="7"/>
  <c r="D16" i="7"/>
  <c r="C89" i="7"/>
  <c r="C12" i="7"/>
  <c r="E156" i="7"/>
  <c r="E15" i="7"/>
  <c r="C14" i="7"/>
  <c r="C15" i="7"/>
  <c r="C156" i="7"/>
  <c r="B133" i="7"/>
  <c r="D133" i="7"/>
  <c r="E133" i="7"/>
  <c r="E238" i="6"/>
  <c r="D238" i="6"/>
  <c r="C238" i="6"/>
  <c r="B238" i="6"/>
  <c r="E237" i="6"/>
  <c r="D237" i="6"/>
  <c r="C237" i="6"/>
  <c r="B237" i="6"/>
  <c r="E236" i="6"/>
  <c r="D236" i="6"/>
  <c r="C236" i="6"/>
  <c r="B236" i="6"/>
  <c r="E235" i="6"/>
  <c r="D235" i="6"/>
  <c r="C235" i="6"/>
  <c r="B235" i="6"/>
  <c r="E234" i="6"/>
  <c r="D234" i="6"/>
  <c r="D239" i="6" s="1"/>
  <c r="D240" i="6" s="1"/>
  <c r="C234" i="6"/>
  <c r="C239" i="6" s="1"/>
  <c r="C240" i="6" s="1"/>
  <c r="B234" i="6"/>
  <c r="B239" i="6" s="1"/>
  <c r="B240" i="6" s="1"/>
  <c r="E228" i="6"/>
  <c r="D228" i="6"/>
  <c r="C228" i="6"/>
  <c r="B228" i="6"/>
  <c r="E227" i="6"/>
  <c r="D227" i="6"/>
  <c r="C227" i="6"/>
  <c r="B227" i="6"/>
  <c r="E226" i="6"/>
  <c r="D226" i="6"/>
  <c r="C226" i="6"/>
  <c r="B226" i="6"/>
  <c r="E225" i="6"/>
  <c r="D225" i="6"/>
  <c r="C225" i="6"/>
  <c r="B225" i="6"/>
  <c r="E224" i="6"/>
  <c r="D224" i="6"/>
  <c r="C224" i="6"/>
  <c r="B224" i="6"/>
  <c r="E206" i="6"/>
  <c r="D206" i="6"/>
  <c r="C206" i="6"/>
  <c r="B206" i="6"/>
  <c r="E205" i="6"/>
  <c r="D205" i="6"/>
  <c r="C205" i="6"/>
  <c r="B205" i="6"/>
  <c r="E204" i="6"/>
  <c r="D204" i="6"/>
  <c r="C204" i="6"/>
  <c r="B204" i="6"/>
  <c r="E203" i="6"/>
  <c r="D203" i="6"/>
  <c r="C203" i="6"/>
  <c r="B203" i="6"/>
  <c r="E202" i="6"/>
  <c r="D202" i="6"/>
  <c r="D207" i="6" s="1"/>
  <c r="C202" i="6"/>
  <c r="B202" i="6"/>
  <c r="B207" i="6" s="1"/>
  <c r="E153" i="6"/>
  <c r="D153" i="6"/>
  <c r="C153" i="6"/>
  <c r="B153" i="6"/>
  <c r="E152" i="6"/>
  <c r="D152" i="6"/>
  <c r="C152" i="6"/>
  <c r="B152" i="6"/>
  <c r="E151" i="6"/>
  <c r="D151" i="6"/>
  <c r="C151" i="6"/>
  <c r="B151" i="6"/>
  <c r="E150" i="6"/>
  <c r="D150" i="6"/>
  <c r="C150" i="6"/>
  <c r="B150" i="6"/>
  <c r="E149" i="6"/>
  <c r="D149" i="6"/>
  <c r="C149" i="6"/>
  <c r="B149" i="6"/>
  <c r="E131" i="6"/>
  <c r="D131" i="6"/>
  <c r="C131" i="6"/>
  <c r="B131" i="6"/>
  <c r="E130" i="6"/>
  <c r="D130" i="6"/>
  <c r="C130" i="6"/>
  <c r="B130" i="6"/>
  <c r="E129" i="6"/>
  <c r="D129" i="6"/>
  <c r="C129" i="6"/>
  <c r="B129" i="6"/>
  <c r="E128" i="6"/>
  <c r="D128" i="6"/>
  <c r="C128" i="6"/>
  <c r="B128" i="6"/>
  <c r="E127" i="6"/>
  <c r="D127" i="6"/>
  <c r="C127" i="6"/>
  <c r="B127" i="6"/>
  <c r="E102" i="6"/>
  <c r="D102" i="6"/>
  <c r="C102" i="6"/>
  <c r="B102" i="6"/>
  <c r="E101" i="6"/>
  <c r="D101" i="6"/>
  <c r="C101" i="6"/>
  <c r="B101" i="6"/>
  <c r="E99" i="6"/>
  <c r="D99" i="6"/>
  <c r="C99" i="6"/>
  <c r="B99" i="6"/>
  <c r="E98" i="6"/>
  <c r="D98" i="6"/>
  <c r="C98" i="6"/>
  <c r="B98" i="6"/>
  <c r="E86" i="6"/>
  <c r="D86" i="6"/>
  <c r="C86" i="6"/>
  <c r="B86" i="6"/>
  <c r="E85" i="6"/>
  <c r="D85" i="6"/>
  <c r="C85" i="6"/>
  <c r="B85" i="6"/>
  <c r="E84" i="6"/>
  <c r="D84" i="6"/>
  <c r="C84" i="6"/>
  <c r="B84" i="6"/>
  <c r="E83" i="6"/>
  <c r="D83" i="6"/>
  <c r="C83" i="6"/>
  <c r="B83" i="6"/>
  <c r="E82" i="6"/>
  <c r="E87" i="6" s="1"/>
  <c r="D82" i="6"/>
  <c r="C82" i="6"/>
  <c r="B82" i="6"/>
  <c r="E54" i="6"/>
  <c r="D54" i="6"/>
  <c r="C54" i="6"/>
  <c r="B54" i="6"/>
  <c r="E53" i="6"/>
  <c r="D53" i="6"/>
  <c r="C53" i="6"/>
  <c r="B53" i="6"/>
  <c r="E52" i="6"/>
  <c r="D52" i="6"/>
  <c r="C52" i="6"/>
  <c r="B52" i="6"/>
  <c r="E51" i="6"/>
  <c r="D51" i="6"/>
  <c r="C51" i="6"/>
  <c r="B51" i="6"/>
  <c r="E50" i="6"/>
  <c r="D50" i="6"/>
  <c r="C50" i="6"/>
  <c r="C55" i="6" s="1"/>
  <c r="B50" i="6"/>
  <c r="B55" i="6" s="1"/>
  <c r="E154" i="6" l="1"/>
  <c r="E155" i="6" s="1"/>
  <c r="E100" i="6" s="1"/>
  <c r="E103" i="6" s="1"/>
  <c r="B132" i="6"/>
  <c r="C87" i="6"/>
  <c r="C154" i="6"/>
  <c r="C229" i="6"/>
  <c r="C230" i="6" s="1"/>
  <c r="E16" i="7"/>
  <c r="D87" i="6"/>
  <c r="D154" i="6"/>
  <c r="D155" i="6" s="1"/>
  <c r="D229" i="6"/>
  <c r="D230" i="6" s="1"/>
  <c r="B57" i="7"/>
  <c r="B11" i="7"/>
  <c r="E229" i="6"/>
  <c r="E230" i="6" s="1"/>
  <c r="C132" i="6"/>
  <c r="C133" i="6" s="1"/>
  <c r="C207" i="6"/>
  <c r="C208" i="6" s="1"/>
  <c r="C57" i="7"/>
  <c r="C11" i="7"/>
  <c r="D55" i="6"/>
  <c r="D10" i="6" s="1"/>
  <c r="E10" i="7"/>
  <c r="E55" i="6"/>
  <c r="E132" i="6"/>
  <c r="E13" i="6" s="1"/>
  <c r="E239" i="6"/>
  <c r="E240" i="6" s="1"/>
  <c r="E57" i="7"/>
  <c r="B87" i="6"/>
  <c r="B154" i="6"/>
  <c r="B155" i="6" s="1"/>
  <c r="B229" i="6"/>
  <c r="B230" i="6" s="1"/>
  <c r="C119" i="8"/>
  <c r="D13" i="8"/>
  <c r="C13" i="7"/>
  <c r="C105" i="7"/>
  <c r="E14" i="7"/>
  <c r="E134" i="7"/>
  <c r="D14" i="7"/>
  <c r="D134" i="7"/>
  <c r="D101" i="7" s="1"/>
  <c r="D104" i="7" s="1"/>
  <c r="B134" i="7"/>
  <c r="B14" i="7"/>
  <c r="E101" i="7"/>
  <c r="E104" i="7" s="1"/>
  <c r="B101" i="7"/>
  <c r="B104" i="7" s="1"/>
  <c r="E207" i="6"/>
  <c r="E208" i="6" s="1"/>
  <c r="D88" i="6"/>
  <c r="D11" i="6"/>
  <c r="E56" i="6"/>
  <c r="E10" i="6"/>
  <c r="B10" i="6"/>
  <c r="B56" i="6"/>
  <c r="B15" i="6"/>
  <c r="B208" i="6"/>
  <c r="C56" i="6"/>
  <c r="C10" i="6"/>
  <c r="E88" i="6"/>
  <c r="E11" i="6"/>
  <c r="D208" i="6"/>
  <c r="D15" i="6"/>
  <c r="D56" i="6"/>
  <c r="E133" i="6"/>
  <c r="B88" i="6"/>
  <c r="B11" i="6"/>
  <c r="C88" i="6"/>
  <c r="C11" i="6"/>
  <c r="E14" i="6"/>
  <c r="B133" i="6"/>
  <c r="B13" i="6"/>
  <c r="C14" i="6"/>
  <c r="C155" i="6"/>
  <c r="D132" i="6"/>
  <c r="B98" i="5"/>
  <c r="B50" i="5"/>
  <c r="B82" i="5"/>
  <c r="B152" i="5"/>
  <c r="B150" i="5"/>
  <c r="B149" i="5"/>
  <c r="C202" i="5"/>
  <c r="D202" i="5"/>
  <c r="E202" i="5"/>
  <c r="C203" i="5"/>
  <c r="D203" i="5"/>
  <c r="E203" i="5"/>
  <c r="C204" i="5"/>
  <c r="D204" i="5"/>
  <c r="E204" i="5"/>
  <c r="C205" i="5"/>
  <c r="D205" i="5"/>
  <c r="E205" i="5"/>
  <c r="C206" i="5"/>
  <c r="D206" i="5"/>
  <c r="E206" i="5"/>
  <c r="B205" i="5"/>
  <c r="B204" i="5"/>
  <c r="B203" i="5"/>
  <c r="B202" i="5"/>
  <c r="B14" i="6" l="1"/>
  <c r="B100" i="6"/>
  <c r="B103" i="6" s="1"/>
  <c r="B104" i="6" s="1"/>
  <c r="D14" i="6"/>
  <c r="C100" i="6"/>
  <c r="C103" i="6" s="1"/>
  <c r="C104" i="6" s="1"/>
  <c r="C13" i="6"/>
  <c r="C15" i="6"/>
  <c r="D105" i="7"/>
  <c r="D13" i="7"/>
  <c r="E13" i="7"/>
  <c r="E105" i="7"/>
  <c r="B13" i="7"/>
  <c r="B105" i="7"/>
  <c r="E15" i="6"/>
  <c r="E104" i="6"/>
  <c r="E12" i="6"/>
  <c r="B12" i="6"/>
  <c r="D13" i="6"/>
  <c r="D133" i="6"/>
  <c r="D100" i="6" s="1"/>
  <c r="D103" i="6" s="1"/>
  <c r="C12" i="6"/>
  <c r="E207" i="5"/>
  <c r="D207" i="5"/>
  <c r="C207" i="5"/>
  <c r="E238" i="5"/>
  <c r="E237" i="5"/>
  <c r="E236" i="5"/>
  <c r="E235" i="5"/>
  <c r="E234" i="5"/>
  <c r="E228" i="5"/>
  <c r="E227" i="5"/>
  <c r="E226" i="5"/>
  <c r="E225" i="5"/>
  <c r="E224" i="5"/>
  <c r="E131" i="5"/>
  <c r="E130" i="5"/>
  <c r="E129" i="5"/>
  <c r="E128" i="5"/>
  <c r="E127" i="5"/>
  <c r="E102" i="5"/>
  <c r="E101" i="5"/>
  <c r="E99" i="5"/>
  <c r="E98" i="5"/>
  <c r="E86" i="5"/>
  <c r="E85" i="5"/>
  <c r="E84" i="5"/>
  <c r="E83" i="5"/>
  <c r="E82" i="5"/>
  <c r="E54" i="5"/>
  <c r="E53" i="5"/>
  <c r="E52" i="5"/>
  <c r="E51" i="5"/>
  <c r="E50" i="5"/>
  <c r="D238" i="5"/>
  <c r="C238" i="5"/>
  <c r="B238" i="5"/>
  <c r="D237" i="5"/>
  <c r="C237" i="5"/>
  <c r="B237" i="5"/>
  <c r="D236" i="5"/>
  <c r="C236" i="5"/>
  <c r="B236" i="5"/>
  <c r="D235" i="5"/>
  <c r="C235" i="5"/>
  <c r="B235" i="5"/>
  <c r="D234" i="5"/>
  <c r="C234" i="5"/>
  <c r="B234" i="5"/>
  <c r="D228" i="5"/>
  <c r="C228" i="5"/>
  <c r="B228" i="5"/>
  <c r="D227" i="5"/>
  <c r="C227" i="5"/>
  <c r="B227" i="5"/>
  <c r="D226" i="5"/>
  <c r="C226" i="5"/>
  <c r="B226" i="5"/>
  <c r="D225" i="5"/>
  <c r="C225" i="5"/>
  <c r="B225" i="5"/>
  <c r="D224" i="5"/>
  <c r="C224" i="5"/>
  <c r="B224" i="5"/>
  <c r="B206" i="5"/>
  <c r="B207" i="5" s="1"/>
  <c r="D131" i="5"/>
  <c r="C131" i="5"/>
  <c r="B131" i="5"/>
  <c r="D130" i="5"/>
  <c r="C130" i="5"/>
  <c r="B130" i="5"/>
  <c r="D129" i="5"/>
  <c r="C129" i="5"/>
  <c r="B129" i="5"/>
  <c r="D128" i="5"/>
  <c r="C128" i="5"/>
  <c r="B128" i="5"/>
  <c r="D127" i="5"/>
  <c r="C127" i="5"/>
  <c r="B127" i="5"/>
  <c r="D102" i="5"/>
  <c r="C102" i="5"/>
  <c r="B102" i="5"/>
  <c r="D101" i="5"/>
  <c r="C101" i="5"/>
  <c r="B101" i="5"/>
  <c r="D99" i="5"/>
  <c r="C99" i="5"/>
  <c r="B99" i="5"/>
  <c r="D98" i="5"/>
  <c r="C98" i="5"/>
  <c r="D86" i="5"/>
  <c r="C86" i="5"/>
  <c r="B86" i="5"/>
  <c r="D85" i="5"/>
  <c r="C85" i="5"/>
  <c r="B85" i="5"/>
  <c r="D84" i="5"/>
  <c r="C84" i="5"/>
  <c r="B84" i="5"/>
  <c r="D83" i="5"/>
  <c r="C83" i="5"/>
  <c r="B83" i="5"/>
  <c r="D82" i="5"/>
  <c r="C82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D104" i="6" l="1"/>
  <c r="D12" i="6"/>
  <c r="E87" i="5"/>
  <c r="E11" i="5" s="1"/>
  <c r="D15" i="5"/>
  <c r="D55" i="5"/>
  <c r="D10" i="5" s="1"/>
  <c r="E208" i="5"/>
  <c r="B132" i="5"/>
  <c r="B13" i="5" s="1"/>
  <c r="D229" i="5"/>
  <c r="D230" i="5" s="1"/>
  <c r="C239" i="5"/>
  <c r="C240" i="5" s="1"/>
  <c r="C87" i="5"/>
  <c r="C88" i="5" s="1"/>
  <c r="C229" i="5"/>
  <c r="C230" i="5" s="1"/>
  <c r="E55" i="5"/>
  <c r="E10" i="5" s="1"/>
  <c r="E239" i="5"/>
  <c r="E240" i="5" s="1"/>
  <c r="D87" i="5"/>
  <c r="D88" i="5" s="1"/>
  <c r="C132" i="5"/>
  <c r="C13" i="5" s="1"/>
  <c r="B15" i="5"/>
  <c r="D239" i="5"/>
  <c r="D240" i="5" s="1"/>
  <c r="B87" i="5"/>
  <c r="B88" i="5" s="1"/>
  <c r="B229" i="5"/>
  <c r="B230" i="5" s="1"/>
  <c r="B55" i="5"/>
  <c r="B10" i="5" s="1"/>
  <c r="C55" i="5"/>
  <c r="C10" i="5" s="1"/>
  <c r="D132" i="5"/>
  <c r="D13" i="5" s="1"/>
  <c r="B239" i="5"/>
  <c r="B240" i="5" s="1"/>
  <c r="E229" i="5"/>
  <c r="E230" i="5" s="1"/>
  <c r="E132" i="5"/>
  <c r="E13" i="5" s="1"/>
  <c r="C206" i="4"/>
  <c r="D206" i="4"/>
  <c r="E206" i="4"/>
  <c r="F206" i="4"/>
  <c r="F211" i="4" s="1"/>
  <c r="G206" i="4"/>
  <c r="C207" i="4"/>
  <c r="D207" i="4"/>
  <c r="E207" i="4"/>
  <c r="F207" i="4"/>
  <c r="G207" i="4"/>
  <c r="C208" i="4"/>
  <c r="D208" i="4"/>
  <c r="E208" i="4"/>
  <c r="F208" i="4"/>
  <c r="G208" i="4"/>
  <c r="C209" i="4"/>
  <c r="D209" i="4"/>
  <c r="E209" i="4"/>
  <c r="F209" i="4"/>
  <c r="G209" i="4"/>
  <c r="C210" i="4"/>
  <c r="D210" i="4"/>
  <c r="E210" i="4"/>
  <c r="F210" i="4"/>
  <c r="G210" i="4"/>
  <c r="D211" i="4"/>
  <c r="D15" i="4" s="1"/>
  <c r="B210" i="4"/>
  <c r="B208" i="4"/>
  <c r="B207" i="4"/>
  <c r="B209" i="4"/>
  <c r="B206" i="4"/>
  <c r="E57" i="4"/>
  <c r="D57" i="4"/>
  <c r="G242" i="4"/>
  <c r="F242" i="4"/>
  <c r="E242" i="4"/>
  <c r="D242" i="4"/>
  <c r="C242" i="4"/>
  <c r="B242" i="4"/>
  <c r="G241" i="4"/>
  <c r="F241" i="4"/>
  <c r="E241" i="4"/>
  <c r="D241" i="4"/>
  <c r="C241" i="4"/>
  <c r="B241" i="4"/>
  <c r="G240" i="4"/>
  <c r="F240" i="4"/>
  <c r="E240" i="4"/>
  <c r="D240" i="4"/>
  <c r="C240" i="4"/>
  <c r="B240" i="4"/>
  <c r="G239" i="4"/>
  <c r="F239" i="4"/>
  <c r="E239" i="4"/>
  <c r="D239" i="4"/>
  <c r="C239" i="4"/>
  <c r="B239" i="4"/>
  <c r="G238" i="4"/>
  <c r="F238" i="4"/>
  <c r="E238" i="4"/>
  <c r="D238" i="4"/>
  <c r="C238" i="4"/>
  <c r="B238" i="4"/>
  <c r="G232" i="4"/>
  <c r="F232" i="4"/>
  <c r="E232" i="4"/>
  <c r="D232" i="4"/>
  <c r="C232" i="4"/>
  <c r="B232" i="4"/>
  <c r="G231" i="4"/>
  <c r="F231" i="4"/>
  <c r="E231" i="4"/>
  <c r="D231" i="4"/>
  <c r="C231" i="4"/>
  <c r="B231" i="4"/>
  <c r="G230" i="4"/>
  <c r="F230" i="4"/>
  <c r="E230" i="4"/>
  <c r="D230" i="4"/>
  <c r="C230" i="4"/>
  <c r="B230" i="4"/>
  <c r="G229" i="4"/>
  <c r="F229" i="4"/>
  <c r="E229" i="4"/>
  <c r="D229" i="4"/>
  <c r="C229" i="4"/>
  <c r="B229" i="4"/>
  <c r="G228" i="4"/>
  <c r="F228" i="4"/>
  <c r="F233" i="4" s="1"/>
  <c r="F234" i="4" s="1"/>
  <c r="E228" i="4"/>
  <c r="D228" i="4"/>
  <c r="C228" i="4"/>
  <c r="C233" i="4" s="1"/>
  <c r="C234" i="4" s="1"/>
  <c r="B228" i="4"/>
  <c r="G193" i="4"/>
  <c r="F193" i="4"/>
  <c r="E193" i="4"/>
  <c r="D193" i="4"/>
  <c r="C193" i="4"/>
  <c r="B193" i="4"/>
  <c r="G192" i="4"/>
  <c r="F192" i="4"/>
  <c r="E192" i="4"/>
  <c r="D192" i="4"/>
  <c r="C192" i="4"/>
  <c r="B192" i="4"/>
  <c r="G191" i="4"/>
  <c r="F191" i="4"/>
  <c r="E191" i="4"/>
  <c r="D191" i="4"/>
  <c r="C191" i="4"/>
  <c r="B191" i="4"/>
  <c r="G190" i="4"/>
  <c r="F190" i="4"/>
  <c r="E190" i="4"/>
  <c r="D190" i="4"/>
  <c r="C190" i="4"/>
  <c r="B190" i="4"/>
  <c r="G189" i="4"/>
  <c r="F189" i="4"/>
  <c r="E189" i="4"/>
  <c r="D189" i="4"/>
  <c r="C189" i="4"/>
  <c r="B189" i="4"/>
  <c r="B194" i="4" s="1"/>
  <c r="G134" i="4"/>
  <c r="F134" i="4"/>
  <c r="E134" i="4"/>
  <c r="D134" i="4"/>
  <c r="C134" i="4"/>
  <c r="B134" i="4"/>
  <c r="G133" i="4"/>
  <c r="F133" i="4"/>
  <c r="E133" i="4"/>
  <c r="D133" i="4"/>
  <c r="C133" i="4"/>
  <c r="B133" i="4"/>
  <c r="G132" i="4"/>
  <c r="F132" i="4"/>
  <c r="E132" i="4"/>
  <c r="D132" i="4"/>
  <c r="C132" i="4"/>
  <c r="B132" i="4"/>
  <c r="G131" i="4"/>
  <c r="F131" i="4"/>
  <c r="E131" i="4"/>
  <c r="D131" i="4"/>
  <c r="C131" i="4"/>
  <c r="B131" i="4"/>
  <c r="G130" i="4"/>
  <c r="G135" i="4" s="1"/>
  <c r="F130" i="4"/>
  <c r="E130" i="4"/>
  <c r="D130" i="4"/>
  <c r="C130" i="4"/>
  <c r="B130" i="4"/>
  <c r="G106" i="4"/>
  <c r="F106" i="4"/>
  <c r="E106" i="4"/>
  <c r="D106" i="4"/>
  <c r="C106" i="4"/>
  <c r="B106" i="4"/>
  <c r="G105" i="4"/>
  <c r="F105" i="4"/>
  <c r="E105" i="4"/>
  <c r="D105" i="4"/>
  <c r="C105" i="4"/>
  <c r="B105" i="4"/>
  <c r="G103" i="4"/>
  <c r="F103" i="4"/>
  <c r="E103" i="4"/>
  <c r="D103" i="4"/>
  <c r="C103" i="4"/>
  <c r="B103" i="4"/>
  <c r="G102" i="4"/>
  <c r="F102" i="4"/>
  <c r="E102" i="4"/>
  <c r="D102" i="4"/>
  <c r="C102" i="4"/>
  <c r="B102" i="4"/>
  <c r="G89" i="4"/>
  <c r="F89" i="4"/>
  <c r="E89" i="4"/>
  <c r="D89" i="4"/>
  <c r="C89" i="4"/>
  <c r="B89" i="4"/>
  <c r="G88" i="4"/>
  <c r="F88" i="4"/>
  <c r="E88" i="4"/>
  <c r="D88" i="4"/>
  <c r="C88" i="4"/>
  <c r="B88" i="4"/>
  <c r="G87" i="4"/>
  <c r="F87" i="4"/>
  <c r="E87" i="4"/>
  <c r="D87" i="4"/>
  <c r="C87" i="4"/>
  <c r="B87" i="4"/>
  <c r="G86" i="4"/>
  <c r="F86" i="4"/>
  <c r="E86" i="4"/>
  <c r="D86" i="4"/>
  <c r="C86" i="4"/>
  <c r="B86" i="4"/>
  <c r="G85" i="4"/>
  <c r="F85" i="4"/>
  <c r="F90" i="4" s="1"/>
  <c r="E85" i="4"/>
  <c r="E90" i="4" s="1"/>
  <c r="D85" i="4"/>
  <c r="D90" i="4" s="1"/>
  <c r="C85" i="4"/>
  <c r="B85" i="4"/>
  <c r="G57" i="4"/>
  <c r="F57" i="4"/>
  <c r="C57" i="4"/>
  <c r="B57" i="4"/>
  <c r="G56" i="4"/>
  <c r="F56" i="4"/>
  <c r="E56" i="4"/>
  <c r="D56" i="4"/>
  <c r="C56" i="4"/>
  <c r="B56" i="4"/>
  <c r="G55" i="4"/>
  <c r="F55" i="4"/>
  <c r="E55" i="4"/>
  <c r="D55" i="4"/>
  <c r="C55" i="4"/>
  <c r="B55" i="4"/>
  <c r="G54" i="4"/>
  <c r="F54" i="4"/>
  <c r="E54" i="4"/>
  <c r="D54" i="4"/>
  <c r="C54" i="4"/>
  <c r="B54" i="4"/>
  <c r="G53" i="4"/>
  <c r="F53" i="4"/>
  <c r="E53" i="4"/>
  <c r="D53" i="4"/>
  <c r="C53" i="4"/>
  <c r="B53" i="4"/>
  <c r="F15" i="4" l="1"/>
  <c r="F212" i="4"/>
  <c r="D135" i="4"/>
  <c r="D13" i="4" s="1"/>
  <c r="C90" i="4"/>
  <c r="E135" i="4"/>
  <c r="E13" i="4" s="1"/>
  <c r="C243" i="4"/>
  <c r="C244" i="4" s="1"/>
  <c r="F135" i="4"/>
  <c r="D212" i="4"/>
  <c r="F243" i="4"/>
  <c r="F244" i="4" s="1"/>
  <c r="G90" i="4"/>
  <c r="E233" i="4"/>
  <c r="E234" i="4" s="1"/>
  <c r="G243" i="4"/>
  <c r="G244" i="4" s="1"/>
  <c r="B135" i="4"/>
  <c r="B13" i="4" s="1"/>
  <c r="C135" i="4"/>
  <c r="C136" i="4" s="1"/>
  <c r="E194" i="4"/>
  <c r="G233" i="4"/>
  <c r="G234" i="4" s="1"/>
  <c r="B90" i="4"/>
  <c r="C11" i="5"/>
  <c r="C208" i="5"/>
  <c r="C15" i="5"/>
  <c r="D56" i="5"/>
  <c r="C133" i="5"/>
  <c r="E88" i="5"/>
  <c r="D133" i="5"/>
  <c r="B208" i="5"/>
  <c r="B133" i="5"/>
  <c r="B11" i="5"/>
  <c r="D11" i="5"/>
  <c r="E56" i="5"/>
  <c r="C56" i="5"/>
  <c r="D208" i="5"/>
  <c r="E15" i="5"/>
  <c r="B56" i="5"/>
  <c r="E133" i="5"/>
  <c r="F194" i="4"/>
  <c r="F195" i="4" s="1"/>
  <c r="G211" i="4"/>
  <c r="G15" i="4" s="1"/>
  <c r="E211" i="4"/>
  <c r="C211" i="4"/>
  <c r="D194" i="4"/>
  <c r="G194" i="4"/>
  <c r="C194" i="4"/>
  <c r="B211" i="4"/>
  <c r="E243" i="4"/>
  <c r="E244" i="4" s="1"/>
  <c r="D243" i="4"/>
  <c r="D244" i="4" s="1"/>
  <c r="D233" i="4"/>
  <c r="D234" i="4" s="1"/>
  <c r="G58" i="4"/>
  <c r="G59" i="4" s="1"/>
  <c r="B233" i="4"/>
  <c r="B234" i="4" s="1"/>
  <c r="F58" i="4"/>
  <c r="E58" i="4"/>
  <c r="E59" i="4" s="1"/>
  <c r="C58" i="4"/>
  <c r="C59" i="4" s="1"/>
  <c r="B243" i="4"/>
  <c r="B244" i="4" s="1"/>
  <c r="D58" i="4"/>
  <c r="D59" i="4" s="1"/>
  <c r="B58" i="4"/>
  <c r="B59" i="4" s="1"/>
  <c r="F59" i="4"/>
  <c r="F10" i="4"/>
  <c r="G91" i="4"/>
  <c r="G11" i="4"/>
  <c r="G136" i="4"/>
  <c r="G13" i="4"/>
  <c r="B91" i="4"/>
  <c r="B11" i="4"/>
  <c r="B136" i="4"/>
  <c r="B104" i="4" s="1"/>
  <c r="B107" i="4" s="1"/>
  <c r="B195" i="4"/>
  <c r="B14" i="4"/>
  <c r="C91" i="4"/>
  <c r="C11" i="4"/>
  <c r="D91" i="4"/>
  <c r="D11" i="4"/>
  <c r="F91" i="4"/>
  <c r="F11" i="4"/>
  <c r="E91" i="4"/>
  <c r="E11" i="4"/>
  <c r="E136" i="4"/>
  <c r="E195" i="4"/>
  <c r="E14" i="4"/>
  <c r="F136" i="4"/>
  <c r="F13" i="4"/>
  <c r="G10" i="4"/>
  <c r="G14" i="4"/>
  <c r="G54" i="3"/>
  <c r="G55" i="3"/>
  <c r="G56" i="3"/>
  <c r="G57" i="3"/>
  <c r="G58" i="3"/>
  <c r="G86" i="3"/>
  <c r="G87" i="3"/>
  <c r="G88" i="3"/>
  <c r="G89" i="3"/>
  <c r="G90" i="3"/>
  <c r="G103" i="3"/>
  <c r="G104" i="3"/>
  <c r="G106" i="3"/>
  <c r="G107" i="3"/>
  <c r="G131" i="3"/>
  <c r="G132" i="3"/>
  <c r="G133" i="3"/>
  <c r="G134" i="3"/>
  <c r="G135" i="3"/>
  <c r="G189" i="3"/>
  <c r="G190" i="3"/>
  <c r="G191" i="3"/>
  <c r="G192" i="3"/>
  <c r="G193" i="3"/>
  <c r="G211" i="3"/>
  <c r="G212" i="3"/>
  <c r="G213" i="3"/>
  <c r="G214" i="3"/>
  <c r="G215" i="3"/>
  <c r="G221" i="3"/>
  <c r="G222" i="3"/>
  <c r="G223" i="3"/>
  <c r="G224" i="3"/>
  <c r="G225" i="3"/>
  <c r="F225" i="3"/>
  <c r="E225" i="3"/>
  <c r="D225" i="3"/>
  <c r="C225" i="3"/>
  <c r="B225" i="3"/>
  <c r="F224" i="3"/>
  <c r="E224" i="3"/>
  <c r="D224" i="3"/>
  <c r="C224" i="3"/>
  <c r="B224" i="3"/>
  <c r="F223" i="3"/>
  <c r="E223" i="3"/>
  <c r="D223" i="3"/>
  <c r="C223" i="3"/>
  <c r="B223" i="3"/>
  <c r="F222" i="3"/>
  <c r="E222" i="3"/>
  <c r="D222" i="3"/>
  <c r="C222" i="3"/>
  <c r="B222" i="3"/>
  <c r="F221" i="3"/>
  <c r="E221" i="3"/>
  <c r="D221" i="3"/>
  <c r="C221" i="3"/>
  <c r="B221" i="3"/>
  <c r="F215" i="3"/>
  <c r="E215" i="3"/>
  <c r="D215" i="3"/>
  <c r="C215" i="3"/>
  <c r="B215" i="3"/>
  <c r="F214" i="3"/>
  <c r="E214" i="3"/>
  <c r="D214" i="3"/>
  <c r="C214" i="3"/>
  <c r="B214" i="3"/>
  <c r="F213" i="3"/>
  <c r="E213" i="3"/>
  <c r="D213" i="3"/>
  <c r="C213" i="3"/>
  <c r="B213" i="3"/>
  <c r="F212" i="3"/>
  <c r="E212" i="3"/>
  <c r="D212" i="3"/>
  <c r="C212" i="3"/>
  <c r="B212" i="3"/>
  <c r="F211" i="3"/>
  <c r="E211" i="3"/>
  <c r="D211" i="3"/>
  <c r="C211" i="3"/>
  <c r="B211" i="3"/>
  <c r="F193" i="3"/>
  <c r="E193" i="3"/>
  <c r="D193" i="3"/>
  <c r="C193" i="3"/>
  <c r="B193" i="3"/>
  <c r="F192" i="3"/>
  <c r="E192" i="3"/>
  <c r="D192" i="3"/>
  <c r="C192" i="3"/>
  <c r="B192" i="3"/>
  <c r="F191" i="3"/>
  <c r="E191" i="3"/>
  <c r="D191" i="3"/>
  <c r="C191" i="3"/>
  <c r="B191" i="3"/>
  <c r="F190" i="3"/>
  <c r="E190" i="3"/>
  <c r="D190" i="3"/>
  <c r="C190" i="3"/>
  <c r="B190" i="3"/>
  <c r="F189" i="3"/>
  <c r="E189" i="3"/>
  <c r="D189" i="3"/>
  <c r="C189" i="3"/>
  <c r="B189" i="3"/>
  <c r="F135" i="3"/>
  <c r="E135" i="3"/>
  <c r="D135" i="3"/>
  <c r="C135" i="3"/>
  <c r="B135" i="3"/>
  <c r="F134" i="3"/>
  <c r="E134" i="3"/>
  <c r="D134" i="3"/>
  <c r="C134" i="3"/>
  <c r="B134" i="3"/>
  <c r="F133" i="3"/>
  <c r="E133" i="3"/>
  <c r="D133" i="3"/>
  <c r="C133" i="3"/>
  <c r="B133" i="3"/>
  <c r="F132" i="3"/>
  <c r="E132" i="3"/>
  <c r="D132" i="3"/>
  <c r="C132" i="3"/>
  <c r="B132" i="3"/>
  <c r="F131" i="3"/>
  <c r="E131" i="3"/>
  <c r="D131" i="3"/>
  <c r="C131" i="3"/>
  <c r="B131" i="3"/>
  <c r="F107" i="3"/>
  <c r="E107" i="3"/>
  <c r="D107" i="3"/>
  <c r="C107" i="3"/>
  <c r="B107" i="3"/>
  <c r="F106" i="3"/>
  <c r="E106" i="3"/>
  <c r="D106" i="3"/>
  <c r="C106" i="3"/>
  <c r="B106" i="3"/>
  <c r="F104" i="3"/>
  <c r="E104" i="3"/>
  <c r="D104" i="3"/>
  <c r="C104" i="3"/>
  <c r="B104" i="3"/>
  <c r="F103" i="3"/>
  <c r="E103" i="3"/>
  <c r="D103" i="3"/>
  <c r="C103" i="3"/>
  <c r="B103" i="3"/>
  <c r="F90" i="3"/>
  <c r="E90" i="3"/>
  <c r="D90" i="3"/>
  <c r="C90" i="3"/>
  <c r="B90" i="3"/>
  <c r="F89" i="3"/>
  <c r="E89" i="3"/>
  <c r="D89" i="3"/>
  <c r="C89" i="3"/>
  <c r="B89" i="3"/>
  <c r="F88" i="3"/>
  <c r="E88" i="3"/>
  <c r="D88" i="3"/>
  <c r="C88" i="3"/>
  <c r="B88" i="3"/>
  <c r="F87" i="3"/>
  <c r="E87" i="3"/>
  <c r="D87" i="3"/>
  <c r="C87" i="3"/>
  <c r="B87" i="3"/>
  <c r="F86" i="3"/>
  <c r="E86" i="3"/>
  <c r="D86" i="3"/>
  <c r="C86" i="3"/>
  <c r="B86" i="3"/>
  <c r="F58" i="3"/>
  <c r="E58" i="3"/>
  <c r="D58" i="3"/>
  <c r="C58" i="3"/>
  <c r="B58" i="3"/>
  <c r="F57" i="3"/>
  <c r="E57" i="3"/>
  <c r="D57" i="3"/>
  <c r="C57" i="3"/>
  <c r="B57" i="3"/>
  <c r="F56" i="3"/>
  <c r="E56" i="3"/>
  <c r="D56" i="3"/>
  <c r="C56" i="3"/>
  <c r="B56" i="3"/>
  <c r="F55" i="3"/>
  <c r="E55" i="3"/>
  <c r="D55" i="3"/>
  <c r="C55" i="3"/>
  <c r="B55" i="3"/>
  <c r="F54" i="3"/>
  <c r="E54" i="3"/>
  <c r="D54" i="3"/>
  <c r="C54" i="3"/>
  <c r="B54" i="3"/>
  <c r="D136" i="4" l="1"/>
  <c r="C212" i="4"/>
  <c r="C15" i="4"/>
  <c r="C13" i="4"/>
  <c r="E212" i="4"/>
  <c r="E15" i="4"/>
  <c r="F14" i="4"/>
  <c r="B212" i="4"/>
  <c r="B15" i="4"/>
  <c r="G212" i="4"/>
  <c r="C14" i="4"/>
  <c r="C195" i="4"/>
  <c r="C104" i="4" s="1"/>
  <c r="C107" i="4" s="1"/>
  <c r="C108" i="4" s="1"/>
  <c r="D104" i="4"/>
  <c r="D107" i="4" s="1"/>
  <c r="D12" i="4" s="1"/>
  <c r="D14" i="4"/>
  <c r="D195" i="4"/>
  <c r="G195" i="4"/>
  <c r="E104" i="4"/>
  <c r="E107" i="4" s="1"/>
  <c r="E108" i="4" s="1"/>
  <c r="C10" i="4"/>
  <c r="G104" i="4"/>
  <c r="G107" i="4" s="1"/>
  <c r="G12" i="4" s="1"/>
  <c r="D10" i="4"/>
  <c r="E10" i="4"/>
  <c r="F104" i="4"/>
  <c r="F107" i="4" s="1"/>
  <c r="F12" i="4" s="1"/>
  <c r="B10" i="4"/>
  <c r="B108" i="4"/>
  <c r="B12" i="4"/>
  <c r="G226" i="3"/>
  <c r="G227" i="3" s="1"/>
  <c r="G91" i="3"/>
  <c r="G216" i="3"/>
  <c r="G217" i="3" s="1"/>
  <c r="G194" i="3"/>
  <c r="G136" i="3"/>
  <c r="G59" i="3"/>
  <c r="E91" i="3"/>
  <c r="E216" i="3"/>
  <c r="E217" i="3" s="1"/>
  <c r="F216" i="3"/>
  <c r="F217" i="3" s="1"/>
  <c r="F91" i="3"/>
  <c r="B194" i="3"/>
  <c r="D59" i="3"/>
  <c r="B91" i="3"/>
  <c r="D136" i="3"/>
  <c r="E226" i="3"/>
  <c r="E227" i="3" s="1"/>
  <c r="E59" i="3"/>
  <c r="D194" i="3"/>
  <c r="B216" i="3"/>
  <c r="B217" i="3" s="1"/>
  <c r="B59" i="3"/>
  <c r="D91" i="3"/>
  <c r="E194" i="3"/>
  <c r="C216" i="3"/>
  <c r="C217" i="3" s="1"/>
  <c r="F59" i="3"/>
  <c r="C59" i="3"/>
  <c r="F136" i="3"/>
  <c r="B226" i="3"/>
  <c r="B227" i="3" s="1"/>
  <c r="C91" i="3"/>
  <c r="E136" i="3"/>
  <c r="C226" i="3"/>
  <c r="C227" i="3" s="1"/>
  <c r="D226" i="3"/>
  <c r="D227" i="3" s="1"/>
  <c r="F194" i="3"/>
  <c r="C194" i="3"/>
  <c r="D216" i="3"/>
  <c r="D217" i="3" s="1"/>
  <c r="F226" i="3"/>
  <c r="F227" i="3" s="1"/>
  <c r="C136" i="3"/>
  <c r="B136" i="3"/>
  <c r="D159" i="1"/>
  <c r="E159" i="1"/>
  <c r="D160" i="1"/>
  <c r="E160" i="1"/>
  <c r="D161" i="1"/>
  <c r="E161" i="1"/>
  <c r="D162" i="1"/>
  <c r="E162" i="1"/>
  <c r="D163" i="1"/>
  <c r="E163" i="1"/>
  <c r="D100" i="1"/>
  <c r="E100" i="1"/>
  <c r="D101" i="1"/>
  <c r="E101" i="1"/>
  <c r="D102" i="1"/>
  <c r="E102" i="1"/>
  <c r="D103" i="1"/>
  <c r="E103" i="1"/>
  <c r="D104" i="1"/>
  <c r="E104" i="1"/>
  <c r="C101" i="1"/>
  <c r="C102" i="1"/>
  <c r="C103" i="1"/>
  <c r="C104" i="1"/>
  <c r="D70" i="1"/>
  <c r="E70" i="1"/>
  <c r="D71" i="1"/>
  <c r="E71" i="1"/>
  <c r="D73" i="1"/>
  <c r="E73" i="1"/>
  <c r="D74" i="1"/>
  <c r="E74" i="1"/>
  <c r="D53" i="1"/>
  <c r="E53" i="1"/>
  <c r="D54" i="1"/>
  <c r="E54" i="1"/>
  <c r="D55" i="1"/>
  <c r="E55" i="1"/>
  <c r="D56" i="1"/>
  <c r="E56" i="1"/>
  <c r="D57" i="1"/>
  <c r="E57" i="1"/>
  <c r="D21" i="1"/>
  <c r="E21" i="1"/>
  <c r="D22" i="1"/>
  <c r="E22" i="1"/>
  <c r="D23" i="1"/>
  <c r="E23" i="1"/>
  <c r="D24" i="1"/>
  <c r="E24" i="1"/>
  <c r="D25" i="1"/>
  <c r="E25" i="1"/>
  <c r="D180" i="1"/>
  <c r="E180" i="1"/>
  <c r="D181" i="1"/>
  <c r="E181" i="1"/>
  <c r="D182" i="1"/>
  <c r="E182" i="1"/>
  <c r="D183" i="1"/>
  <c r="E183" i="1"/>
  <c r="D184" i="1"/>
  <c r="E184" i="1"/>
  <c r="D190" i="1"/>
  <c r="E190" i="1"/>
  <c r="D191" i="1"/>
  <c r="E191" i="1"/>
  <c r="D192" i="1"/>
  <c r="E192" i="1"/>
  <c r="D193" i="1"/>
  <c r="E193" i="1"/>
  <c r="D194" i="1"/>
  <c r="E194" i="1"/>
  <c r="C180" i="1"/>
  <c r="C181" i="1"/>
  <c r="C182" i="1"/>
  <c r="C183" i="1"/>
  <c r="C184" i="1"/>
  <c r="C190" i="1"/>
  <c r="C191" i="1"/>
  <c r="C192" i="1"/>
  <c r="C193" i="1"/>
  <c r="C194" i="1"/>
  <c r="B194" i="1"/>
  <c r="B193" i="1"/>
  <c r="B192" i="1"/>
  <c r="B191" i="1"/>
  <c r="B190" i="1"/>
  <c r="B184" i="1"/>
  <c r="B183" i="1"/>
  <c r="B182" i="1"/>
  <c r="B181" i="1"/>
  <c r="B180" i="1"/>
  <c r="C159" i="1"/>
  <c r="C160" i="1"/>
  <c r="C161" i="1"/>
  <c r="C162" i="1"/>
  <c r="C163" i="1"/>
  <c r="B163" i="1"/>
  <c r="B162" i="1"/>
  <c r="B161" i="1"/>
  <c r="B160" i="1"/>
  <c r="B159" i="1"/>
  <c r="C100" i="1"/>
  <c r="B104" i="1"/>
  <c r="B103" i="1"/>
  <c r="B102" i="1"/>
  <c r="B101" i="1"/>
  <c r="B100" i="1"/>
  <c r="B25" i="1"/>
  <c r="C25" i="1"/>
  <c r="C57" i="1"/>
  <c r="B57" i="1"/>
  <c r="B74" i="1"/>
  <c r="B73" i="1"/>
  <c r="B71" i="1"/>
  <c r="B70" i="1"/>
  <c r="C53" i="1"/>
  <c r="C54" i="1"/>
  <c r="C55" i="1"/>
  <c r="C56" i="1"/>
  <c r="C21" i="1"/>
  <c r="C22" i="1"/>
  <c r="C23" i="1"/>
  <c r="C24" i="1"/>
  <c r="B53" i="1"/>
  <c r="B55" i="1"/>
  <c r="B56" i="1"/>
  <c r="B54" i="1"/>
  <c r="B22" i="1"/>
  <c r="B23" i="1"/>
  <c r="B24" i="1"/>
  <c r="B21" i="1"/>
  <c r="C12" i="4" l="1"/>
  <c r="D108" i="4"/>
  <c r="E12" i="4"/>
  <c r="G108" i="4"/>
  <c r="F108" i="4"/>
  <c r="B13" i="3"/>
  <c r="B137" i="3"/>
  <c r="C13" i="3"/>
  <c r="C137" i="3"/>
  <c r="D14" i="3"/>
  <c r="D195" i="3"/>
  <c r="B195" i="3"/>
  <c r="B14" i="3"/>
  <c r="G137" i="3"/>
  <c r="G105" i="3" s="1"/>
  <c r="G108" i="3" s="1"/>
  <c r="G13" i="3"/>
  <c r="E105" i="3"/>
  <c r="E108" i="3" s="1"/>
  <c r="E109" i="3" s="1"/>
  <c r="E13" i="3"/>
  <c r="E137" i="3"/>
  <c r="E14" i="3"/>
  <c r="E195" i="3"/>
  <c r="C14" i="3"/>
  <c r="C195" i="3"/>
  <c r="C105" i="3" s="1"/>
  <c r="C108" i="3" s="1"/>
  <c r="D13" i="3"/>
  <c r="D137" i="3"/>
  <c r="D105" i="3" s="1"/>
  <c r="D108" i="3" s="1"/>
  <c r="F13" i="3"/>
  <c r="F137" i="3"/>
  <c r="G14" i="3"/>
  <c r="G195" i="3"/>
  <c r="F14" i="3"/>
  <c r="F195" i="3"/>
  <c r="E10" i="3"/>
  <c r="E60" i="3"/>
  <c r="F11" i="3"/>
  <c r="F92" i="3"/>
  <c r="D92" i="3"/>
  <c r="D11" i="3"/>
  <c r="C92" i="3"/>
  <c r="C11" i="3"/>
  <c r="B10" i="3"/>
  <c r="B60" i="3"/>
  <c r="E92" i="3"/>
  <c r="E11" i="3"/>
  <c r="D60" i="3"/>
  <c r="D10" i="3"/>
  <c r="G11" i="3"/>
  <c r="G92" i="3"/>
  <c r="B11" i="3"/>
  <c r="B92" i="3"/>
  <c r="C60" i="3"/>
  <c r="C10" i="3"/>
  <c r="F10" i="3"/>
  <c r="F60" i="3"/>
  <c r="G10" i="3"/>
  <c r="G60" i="3"/>
  <c r="B105" i="3"/>
  <c r="B108" i="3" s="1"/>
  <c r="F105" i="3"/>
  <c r="F108" i="3" s="1"/>
  <c r="E26" i="1"/>
  <c r="E27" i="1" s="1"/>
  <c r="D195" i="1"/>
  <c r="D196" i="1" s="1"/>
  <c r="D26" i="1"/>
  <c r="D27" i="1" s="1"/>
  <c r="E195" i="1"/>
  <c r="E196" i="1" s="1"/>
  <c r="D164" i="1"/>
  <c r="D165" i="1" s="1"/>
  <c r="E164" i="1"/>
  <c r="E165" i="1" s="1"/>
  <c r="C105" i="1"/>
  <c r="C106" i="1" s="1"/>
  <c r="E105" i="1"/>
  <c r="E106" i="1" s="1"/>
  <c r="D105" i="1"/>
  <c r="D106" i="1" s="1"/>
  <c r="E58" i="1"/>
  <c r="E59" i="1" s="1"/>
  <c r="D58" i="1"/>
  <c r="D59" i="1" s="1"/>
  <c r="E185" i="1"/>
  <c r="E186" i="1" s="1"/>
  <c r="D185" i="1"/>
  <c r="D186" i="1" s="1"/>
  <c r="C185" i="1"/>
  <c r="C186" i="1" s="1"/>
  <c r="C164" i="1"/>
  <c r="C165" i="1" s="1"/>
  <c r="C195" i="1"/>
  <c r="C196" i="1" s="1"/>
  <c r="B185" i="1"/>
  <c r="B186" i="1" s="1"/>
  <c r="B164" i="1"/>
  <c r="B165" i="1" s="1"/>
  <c r="C58" i="1"/>
  <c r="C59" i="1" s="1"/>
  <c r="B105" i="1"/>
  <c r="C26" i="1"/>
  <c r="C27" i="1" s="1"/>
  <c r="B26" i="1"/>
  <c r="B27" i="1" s="1"/>
  <c r="B58" i="1"/>
  <c r="B59" i="1" s="1"/>
  <c r="D72" i="1" l="1"/>
  <c r="D75" i="1" s="1"/>
  <c r="D76" i="1" s="1"/>
  <c r="E12" i="3"/>
  <c r="F109" i="3"/>
  <c r="F12" i="3"/>
  <c r="G12" i="3"/>
  <c r="G109" i="3"/>
  <c r="D109" i="3"/>
  <c r="D12" i="3"/>
  <c r="C109" i="3"/>
  <c r="C12" i="3"/>
  <c r="B12" i="3"/>
  <c r="B109" i="3"/>
  <c r="E72" i="1"/>
  <c r="E75" i="1" s="1"/>
  <c r="E76" i="1" s="1"/>
  <c r="B106" i="1"/>
  <c r="B72" i="1" s="1"/>
  <c r="B75" i="1" s="1"/>
  <c r="B76" i="1" s="1"/>
  <c r="B195" i="1" l="1"/>
  <c r="B196" i="1" s="1"/>
  <c r="C72" i="1" l="1"/>
  <c r="C71" i="1" l="1"/>
  <c r="C70" i="1"/>
  <c r="C73" i="1"/>
  <c r="C74" i="1"/>
  <c r="C75" i="1" l="1"/>
  <c r="C76" i="1" s="1"/>
  <c r="E150" i="5"/>
  <c r="E153" i="5"/>
  <c r="E151" i="5"/>
  <c r="E152" i="5"/>
  <c r="B153" i="5"/>
  <c r="B151" i="5"/>
  <c r="C153" i="5"/>
  <c r="C152" i="5"/>
  <c r="C150" i="5"/>
  <c r="C151" i="5"/>
  <c r="D151" i="5"/>
  <c r="D152" i="5"/>
  <c r="D153" i="5"/>
  <c r="D150" i="5"/>
  <c r="E149" i="5"/>
  <c r="D149" i="5"/>
  <c r="C149" i="5"/>
  <c r="B154" i="5" l="1"/>
  <c r="B155" i="5" s="1"/>
  <c r="B100" i="5" s="1"/>
  <c r="B103" i="5" s="1"/>
  <c r="D154" i="5"/>
  <c r="D14" i="5" s="1"/>
  <c r="E154" i="5"/>
  <c r="E155" i="5" s="1"/>
  <c r="E100" i="5" s="1"/>
  <c r="E103" i="5" s="1"/>
  <c r="C154" i="5"/>
  <c r="C14" i="5" s="1"/>
  <c r="B14" i="5"/>
  <c r="D155" i="5" l="1"/>
  <c r="D100" i="5" s="1"/>
  <c r="D103" i="5" s="1"/>
  <c r="D104" i="5" s="1"/>
  <c r="C155" i="5"/>
  <c r="C100" i="5" s="1"/>
  <c r="C103" i="5" s="1"/>
  <c r="C104" i="5" s="1"/>
  <c r="E14" i="5"/>
  <c r="E12" i="5"/>
  <c r="E104" i="5"/>
  <c r="B104" i="5"/>
  <c r="B12" i="5"/>
  <c r="D12" i="5" l="1"/>
  <c r="C12" i="5"/>
</calcChain>
</file>

<file path=xl/comments1.xml><?xml version="1.0" encoding="utf-8"?>
<comments xmlns="http://schemas.openxmlformats.org/spreadsheetml/2006/main">
  <authors>
    <author>Groove</author>
  </authors>
  <commentList>
    <comment ref="B72" authorId="0" shapeId="0">
      <text>
        <r>
          <rPr>
            <b/>
            <sz val="9"/>
            <color indexed="81"/>
            <rFont val="Tahoma"/>
            <family val="2"/>
          </rPr>
          <t>GL_COMPRESSED_TEXTURE_FORMATS list is missing formats</t>
        </r>
      </text>
    </comment>
    <comment ref="C72" authorId="0" shapeId="0">
      <text>
        <r>
          <rPr>
            <b/>
            <sz val="9"/>
            <color indexed="81"/>
            <rFont val="Tahoma"/>
            <family val="2"/>
          </rPr>
          <t>GL_COMPRESSED_TEXTURE_FORMATS list is missing formats</t>
        </r>
      </text>
    </comment>
    <comment ref="D72" authorId="0" shapeId="0">
      <text>
        <r>
          <rPr>
            <b/>
            <sz val="9"/>
            <color indexed="81"/>
            <rFont val="Tahoma"/>
            <family val="2"/>
          </rPr>
          <t>GL_COMPRESSED_TEXTURE_FORMATS list is missing formats</t>
        </r>
      </text>
    </comment>
    <comment ref="D75" authorId="0" shapeId="0">
      <text>
        <r>
          <rPr>
            <b/>
            <sz val="9"/>
            <color indexed="81"/>
            <rFont val="Tahoma"/>
            <family val="2"/>
          </rPr>
          <t>All sort of shader compiler errors</t>
        </r>
      </text>
    </comment>
    <comment ref="D78" authorId="0" shapeId="0">
      <text>
        <r>
          <rPr>
            <b/>
            <sz val="9"/>
            <color indexed="81"/>
            <rFont val="Tahoma"/>
            <family val="2"/>
          </rPr>
          <t>Doesn't render ETC2 or EAC textures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 xml:space="preserve">strong alisiaing
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 xml:space="preserve">Doesn't perform sRGB to linear conversion on texelFetch
</t>
        </r>
      </text>
    </comment>
    <comment ref="D134" authorId="0" shapeId="0">
      <text>
        <r>
          <rPr>
            <b/>
            <sz val="9"/>
            <color indexed="81"/>
            <rFont val="Tahoma"/>
            <family val="2"/>
          </rPr>
          <t xml:space="preserve">Criptic linking error
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40" authorId="0" shapeId="0">
      <text>
        <r>
          <rPr>
            <b/>
            <sz val="9"/>
            <color indexed="81"/>
            <rFont val="Tahoma"/>
            <family val="2"/>
          </rPr>
          <t>On edge, access lower mipmaps level than expected.</t>
        </r>
      </text>
    </comment>
    <comment ref="C140" authorId="0" shapeId="0">
      <text>
        <r>
          <rPr>
            <b/>
            <sz val="9"/>
            <color indexed="81"/>
            <rFont val="Tahoma"/>
            <family val="2"/>
          </rPr>
          <t xml:space="preserve">texture cube map sampling shows mipmaps level discontinuity
</t>
        </r>
      </text>
    </comment>
    <comment ref="D140" authorId="0" shapeId="0">
      <text>
        <r>
          <rPr>
            <b/>
            <sz val="9"/>
            <color indexed="81"/>
            <rFont val="Tahoma"/>
            <family val="2"/>
          </rPr>
          <t xml:space="preserve">texture cube map sampling shows mipmaps level discontinuity
</t>
        </r>
      </text>
    </comment>
    <comment ref="B191" authorId="0" shape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B192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256" authorId="0" shapeId="0">
      <text>
        <r>
          <rPr>
            <b/>
            <sz val="9"/>
            <color indexed="81"/>
            <rFont val="Tahoma"/>
            <family val="2"/>
          </rPr>
          <t xml:space="preserve">sRGB blending seems to be performed in 8 bits lossy all sRGB extra precision.
</t>
        </r>
      </text>
    </comment>
    <comment ref="B258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D258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B260" authorId="0" shapeId="0">
      <text>
        <r>
          <rPr>
            <b/>
            <sz val="9"/>
            <color indexed="81"/>
            <rFont val="Tahoma"/>
            <family val="2"/>
          </rPr>
          <t>NVIDIA compiler aspects a structure for the vertex input interface, This is not allowed, it would be nice to have an extension for it.</t>
        </r>
      </text>
    </comment>
    <comment ref="C263" authorId="0" shapeId="0">
      <text>
        <r>
          <rPr>
            <b/>
            <sz val="9"/>
            <color indexed="81"/>
            <rFont val="Tahoma"/>
            <family val="2"/>
          </rPr>
          <t xml:space="preserve">strong alisiaing
</t>
        </r>
      </text>
    </comment>
    <comment ref="B265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B267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267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B279" authorId="0" shapeId="0">
      <text>
        <r>
          <rPr>
            <b/>
            <sz val="9"/>
            <color indexed="81"/>
            <rFont val="Tahoma"/>
            <family val="2"/>
          </rPr>
          <t>Doesn't support seamless cube map filtering toggeling between draws</t>
        </r>
      </text>
    </comment>
    <comment ref="C279" authorId="0" shapeId="0">
      <text>
        <r>
          <rPr>
            <b/>
            <sz val="9"/>
            <color indexed="81"/>
            <rFont val="Tahoma"/>
            <family val="2"/>
          </rPr>
          <t>Doesn't support seamless cube map filtering toggeling between draws</t>
        </r>
      </text>
    </comment>
    <comment ref="C281" authorId="0" shapeId="0">
      <text>
        <r>
          <rPr>
            <b/>
            <sz val="9"/>
            <color indexed="81"/>
            <rFont val="Tahoma"/>
            <family val="2"/>
          </rPr>
          <t>Doesn't perform sRGB to linear conversion</t>
        </r>
      </text>
    </comment>
    <comment ref="B282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285" authorId="0" shapeId="0">
      <text>
        <r>
          <rPr>
            <b/>
            <sz val="9"/>
            <color indexed="81"/>
            <rFont val="Tahoma"/>
            <family val="2"/>
          </rPr>
          <t>Doesn't perform sRGB to linear conversion</t>
        </r>
      </text>
    </comment>
    <comment ref="D307" authorId="0" shapeId="0">
      <text>
        <r>
          <rPr>
            <b/>
            <sz val="9"/>
            <color indexed="81"/>
            <rFont val="Tahoma"/>
            <family val="2"/>
          </rPr>
          <t>ERROR: 0:? : 'gl_Layer' : variable is not available in current GLSL version</t>
        </r>
      </text>
    </comment>
    <comment ref="C315" authorId="0" shapeId="0">
      <text>
        <r>
          <rPr>
            <b/>
            <sz val="9"/>
            <color indexed="81"/>
            <rFont val="Tahoma"/>
            <family val="2"/>
          </rPr>
          <t>Some fragments are rendered in the wrong order</t>
        </r>
      </text>
    </comment>
    <comment ref="C321" authorId="0" shapeId="0">
      <text>
        <r>
          <rPr>
            <b/>
            <sz val="9"/>
            <color indexed="81"/>
            <rFont val="Tahoma"/>
            <family val="2"/>
          </rPr>
          <t>Rendering without vertex attribute issue</t>
        </r>
      </text>
    </comment>
    <comment ref="B332" authorId="0" shapeId="0">
      <text>
        <r>
          <rPr>
            <b/>
            <sz val="9"/>
            <color indexed="81"/>
            <rFont val="Tahoma"/>
            <family val="2"/>
          </rPr>
          <t>Doesn't generate a build error when gl_FragColor is used</t>
        </r>
      </text>
    </comment>
    <comment ref="B333" authorId="0" shapeId="0">
      <text>
        <r>
          <rPr>
            <b/>
            <sz val="9"/>
            <color indexed="81"/>
            <rFont val="Tahoma"/>
            <family val="2"/>
          </rPr>
          <t xml:space="preserve">Can't not perform linear to sRGB conversion on default framebuffer
</t>
        </r>
      </text>
    </comment>
    <comment ref="D333" authorId="0" shapeId="0">
      <text>
        <r>
          <rPr>
            <b/>
            <sz val="9"/>
            <color indexed="81"/>
            <rFont val="Tahoma"/>
            <family val="2"/>
          </rPr>
          <t xml:space="preserve">Can't not perform linear to sRGB conversion on default framebuffer
</t>
        </r>
      </text>
    </comment>
  </commentList>
</comments>
</file>

<file path=xl/comments10.xml><?xml version="1.0" encoding="utf-8"?>
<comments xmlns="http://schemas.openxmlformats.org/spreadsheetml/2006/main">
  <authors>
    <author>Groove</author>
  </authors>
  <commentList>
    <comment ref="B37" authorId="0" shape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69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 shapeId="0">
      <text>
        <r>
          <rPr>
            <b/>
            <sz val="9"/>
            <color indexed="81"/>
            <rFont val="Tahoma"/>
            <family val="2"/>
          </rPr>
          <t>Fixed with the new drivers</t>
        </r>
      </text>
    </comment>
    <comment ref="B138" authorId="0" shape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 shape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 shapeId="0">
      <text>
        <r>
          <rPr>
            <b/>
            <sz val="9"/>
            <color indexed="81"/>
            <rFont val="Tahoma"/>
            <family val="2"/>
          </rPr>
          <t xml:space="preserve">The implementation is confusing block name and instance name when enumerating uniforms
</t>
        </r>
      </text>
    </comment>
    <comment ref="D158" authorId="0" shapeId="0">
      <text>
        <r>
          <rPr>
            <b/>
            <sz val="9"/>
            <color indexed="81"/>
            <rFont val="Tahoma"/>
            <family val="2"/>
          </rPr>
          <t xml:space="preserve">The implementation is confusing block name and instance name when enumerating uniforms
</t>
        </r>
      </text>
    </comment>
    <comment ref="E159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0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 shape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1" authorId="0" shape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4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 shapeId="0">
      <text>
        <r>
          <rPr>
            <b/>
            <sz val="9"/>
            <color indexed="81"/>
            <rFont val="Tahoma"/>
            <family val="2"/>
          </rPr>
          <t>Clearing a FBO failed</t>
        </r>
      </text>
    </comment>
    <comment ref="C168" authorId="0" shapeId="0">
      <text>
        <r>
          <rPr>
            <b/>
            <sz val="9"/>
            <color indexed="81"/>
            <rFont val="Tahoma"/>
            <family val="2"/>
          </rPr>
          <t xml:space="preserve">Crash when there is only a depth attachment
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D169" authorId="0" shapeId="0">
      <text>
        <r>
          <rPr>
            <b/>
            <sz val="9"/>
            <color indexed="81"/>
            <rFont val="Tahoma"/>
            <family val="2"/>
          </rPr>
          <t>Fixed with this new driver</t>
        </r>
      </text>
    </comment>
    <comment ref="E170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C173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E173" authorId="0" shape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E174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 shapeId="0">
      <text>
        <r>
          <rPr>
            <b/>
            <sz val="9"/>
            <color indexed="81"/>
            <rFont val="Tahoma"/>
            <family val="2"/>
          </rPr>
          <t>Clearing a FBO bigger than the window dimentions generate unclear bands</t>
        </r>
      </text>
    </comment>
    <comment ref="B180" authorId="0" shapeId="0">
      <text>
        <r>
          <rPr>
            <b/>
            <sz val="9"/>
            <color indexed="81"/>
            <rFont val="Tahoma"/>
            <family val="2"/>
          </rPr>
          <t>No error but doesn't render anything</t>
        </r>
      </text>
    </comment>
    <comment ref="B183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 shape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95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 shape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11.xml><?xml version="1.0" encoding="utf-8"?>
<comments xmlns="http://schemas.openxmlformats.org/spreadsheetml/2006/main">
  <authors>
    <author>Groove</author>
  </authors>
  <commentList>
    <comment ref="B37" authorId="0" shape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69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 shapeId="0">
      <text>
        <r>
          <rPr>
            <b/>
            <sz val="9"/>
            <color indexed="81"/>
            <rFont val="Tahoma"/>
            <family val="2"/>
          </rPr>
          <t>Fixed with the new drivers</t>
        </r>
      </text>
    </comment>
    <comment ref="B138" authorId="0" shape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 shape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 shapeId="0">
      <text>
        <r>
          <rPr>
            <b/>
            <sz val="9"/>
            <color indexed="81"/>
            <rFont val="Tahoma"/>
            <family val="2"/>
          </rPr>
          <t xml:space="preserve">The implementation is confusing block name and instance name when enumerating uniforms
</t>
        </r>
      </text>
    </comment>
    <comment ref="D158" authorId="0" shapeId="0">
      <text>
        <r>
          <rPr>
            <b/>
            <sz val="9"/>
            <color indexed="81"/>
            <rFont val="Tahoma"/>
            <family val="2"/>
          </rPr>
          <t xml:space="preserve">The implementation is confusing block name and instance name when enumerating uniforms
</t>
        </r>
      </text>
    </comment>
    <comment ref="E159" authorId="0" shapeId="0">
      <text>
        <r>
          <rPr>
            <b/>
            <sz val="9"/>
            <color indexed="81"/>
            <rFont val="Tahoma"/>
            <family val="2"/>
          </rPr>
          <t>Can't use the layout qualifier at a glocal scope on uniforms. Generate a GLSL compiler error.</t>
        </r>
      </text>
    </comment>
    <comment ref="E160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 shape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1" authorId="0" shape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4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 shapeId="0">
      <text>
        <r>
          <rPr>
            <b/>
            <sz val="9"/>
            <color indexed="81"/>
            <rFont val="Tahoma"/>
            <family val="2"/>
          </rPr>
          <t>Clearing a FBO failed</t>
        </r>
      </text>
    </comment>
    <comment ref="C168" authorId="0" shapeId="0">
      <text>
        <r>
          <rPr>
            <b/>
            <sz val="9"/>
            <color indexed="81"/>
            <rFont val="Tahoma"/>
            <family val="2"/>
          </rPr>
          <t xml:space="preserve">Crash when there is only a depth attachment
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D169" authorId="0" shapeId="0">
      <text>
        <r>
          <rPr>
            <b/>
            <sz val="9"/>
            <color indexed="81"/>
            <rFont val="Tahoma"/>
            <family val="2"/>
          </rPr>
          <t>Fixed with this new driver</t>
        </r>
      </text>
    </comment>
    <comment ref="E170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C173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E173" authorId="0" shape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E174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 shapeId="0">
      <text>
        <r>
          <rPr>
            <b/>
            <sz val="9"/>
            <color indexed="81"/>
            <rFont val="Tahoma"/>
            <family val="2"/>
          </rPr>
          <t>Clearing a FBO bigger than the window dimentions generate unclear bands</t>
        </r>
      </text>
    </comment>
    <comment ref="E178" authorId="0" shapeId="0">
      <text>
        <r>
          <rPr>
            <b/>
            <sz val="9"/>
            <color indexed="81"/>
            <rFont val="Tahoma"/>
            <family val="2"/>
          </rPr>
          <t>Doesn't allow to redeclare any built-in blocks in any shader stage</t>
        </r>
      </text>
    </comment>
    <comment ref="B180" authorId="0" shapeId="0">
      <text>
        <r>
          <rPr>
            <b/>
            <sz val="9"/>
            <color indexed="81"/>
            <rFont val="Tahoma"/>
            <family val="2"/>
          </rPr>
          <t xml:space="preserve">Generates a GLSL error: unknown opcode modifier
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Compiler crash</t>
        </r>
      </text>
    </comment>
    <comment ref="B183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 shape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9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95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 shape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12.xml><?xml version="1.0" encoding="utf-8"?>
<comments xmlns="http://schemas.openxmlformats.org/spreadsheetml/2006/main">
  <authors>
    <author>Groove</author>
  </authors>
  <commentList>
    <comment ref="B40" authorId="0" shape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2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79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79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83" authorId="0" shape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83" authorId="0" shape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83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83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F112" authorId="0" shapeId="0">
      <text>
        <r>
          <rPr>
            <b/>
            <sz val="9"/>
            <color indexed="81"/>
            <rFont val="Tahoma"/>
            <family val="2"/>
          </rPr>
          <t xml:space="preserve">Fail to render
</t>
        </r>
      </text>
    </comment>
    <comment ref="F113" authorId="0" shape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5" authorId="0" shape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8" authorId="0" shapeId="0">
      <text>
        <r>
          <rPr>
            <b/>
            <sz val="9"/>
            <color indexed="81"/>
            <rFont val="Tahoma"/>
            <family val="2"/>
          </rPr>
          <t xml:space="preserve">Zoming and rotating the quad shows tessellated triangle disappearing
</t>
        </r>
      </text>
    </comment>
    <comment ref="G118" authorId="0" shapeId="0">
      <text>
        <r>
          <rPr>
            <b/>
            <sz val="9"/>
            <color indexed="81"/>
            <rFont val="Tahoma"/>
            <family val="2"/>
          </rPr>
          <t>One of the two quad is not displayed</t>
        </r>
      </text>
    </comment>
    <comment ref="D121" authorId="0" shape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121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28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128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9" authorId="0" shape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129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F140" authorId="0" shapeId="0">
      <text>
        <r>
          <rPr>
            <b/>
            <sz val="9"/>
            <color indexed="81"/>
            <rFont val="Tahoma"/>
            <family val="2"/>
          </rPr>
          <t xml:space="preserve">Per framebuffer color mask are not functional
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</rPr>
          <t xml:space="preserve">Layered rendering is not functional
</t>
        </r>
      </text>
    </comment>
    <comment ref="F155" authorId="0" shapeId="0">
      <text>
        <r>
          <rPr>
            <b/>
            <sz val="9"/>
            <color indexed="81"/>
            <rFont val="Tahoma"/>
            <family val="2"/>
          </rPr>
          <t xml:space="preserve">Rendering to multiple color attachment seems defective when each attachment is a different texture object
</t>
        </r>
      </text>
    </comment>
    <comment ref="B161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61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F161" authorId="0" shapeId="0">
      <text>
        <r>
          <rPr>
            <b/>
            <sz val="9"/>
            <color indexed="81"/>
            <rFont val="Tahoma"/>
            <family val="2"/>
          </rPr>
          <t xml:space="preserve">Scissor test is performed at the center of the point sprite only, not each fragment of the point.
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 xml:space="preserve">The GLSL compiler generates the error: "'structure' : samplers cannot be structure or block members"
</t>
        </r>
      </text>
    </comment>
    <comment ref="F175" authorId="0" shape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G175" authorId="0" shape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B181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81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187" authorId="0" shapeId="0">
      <text>
        <r>
          <rPr>
            <b/>
            <sz val="9"/>
            <color indexed="81"/>
            <rFont val="Tahoma"/>
            <family val="2"/>
          </rPr>
          <t xml:space="preserve">glGetActiveUniform fails to return correct results
</t>
        </r>
      </text>
    </comment>
    <comment ref="E202" authorId="0" shapeId="0">
      <text>
        <r>
          <rPr>
            <b/>
            <sz val="9"/>
            <color indexed="81"/>
            <rFont val="Tahoma"/>
            <family val="2"/>
          </rPr>
          <t xml:space="preserve">Crash when there is only a depth attachment
</t>
        </r>
      </text>
    </comment>
    <comment ref="E203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G203" authorId="0" shape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D216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6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F216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G216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13.xml><?xml version="1.0" encoding="utf-8"?>
<comments xmlns="http://schemas.openxmlformats.org/spreadsheetml/2006/main">
  <authors>
    <author>Groove</author>
  </authors>
  <commentList>
    <comment ref="B40" authorId="0" shape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dvec4 vertex input generates an error: "unknown opcode modifier"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>readonly and writeonly qualifiers generates parsing errors</t>
        </r>
      </text>
    </comment>
    <comment ref="B73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80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80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84" authorId="0" shape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84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84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F113" authorId="0" shapeId="0">
      <text>
        <r>
          <rPr>
            <b/>
            <sz val="9"/>
            <color indexed="81"/>
            <rFont val="Tahoma"/>
            <family val="2"/>
          </rPr>
          <t xml:space="preserve">Fail to render
</t>
        </r>
      </text>
    </comment>
    <comment ref="F114" authorId="0" shape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9" authorId="0" shapeId="0">
      <text>
        <r>
          <rPr>
            <b/>
            <sz val="9"/>
            <color indexed="81"/>
            <rFont val="Tahoma"/>
            <family val="2"/>
          </rPr>
          <t xml:space="preserve">Zoming and rotating the quad shows tessellated triangle disappearing
</t>
        </r>
      </text>
    </comment>
    <comment ref="G119" authorId="0" shapeId="0">
      <text>
        <r>
          <rPr>
            <b/>
            <sz val="9"/>
            <color indexed="81"/>
            <rFont val="Tahoma"/>
            <family val="2"/>
          </rPr>
          <t>One of the two quad is not displayed</t>
        </r>
      </text>
    </comment>
    <comment ref="D122" authorId="0" shape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122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29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129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30" authorId="0" shape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130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F141" authorId="0" shapeId="0">
      <text>
        <r>
          <rPr>
            <b/>
            <sz val="9"/>
            <color indexed="81"/>
            <rFont val="Tahoma"/>
            <family val="2"/>
          </rPr>
          <t xml:space="preserve">Per framebuffer color mask are not functional
</t>
        </r>
      </text>
    </comment>
    <comment ref="F152" authorId="0" shapeId="0">
      <text>
        <r>
          <rPr>
            <b/>
            <sz val="9"/>
            <color indexed="81"/>
            <rFont val="Tahoma"/>
            <family val="2"/>
          </rPr>
          <t xml:space="preserve">Layered rendering is not functional
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 xml:space="preserve">Rendering to multiple color attachment seems defective when each attachment is a different texture object
</t>
        </r>
      </text>
    </comment>
    <comment ref="B162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62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F162" authorId="0" shapeId="0">
      <text>
        <r>
          <rPr>
            <b/>
            <sz val="9"/>
            <color indexed="81"/>
            <rFont val="Tahoma"/>
            <family val="2"/>
          </rPr>
          <t xml:space="preserve">Scissor test is performed at the center of the point sprite only, not each fragment of the point.
</t>
        </r>
      </text>
    </comment>
    <comment ref="F171" authorId="0" shapeId="0">
      <text>
        <r>
          <rPr>
            <b/>
            <sz val="9"/>
            <color indexed="81"/>
            <rFont val="Tahoma"/>
            <family val="2"/>
          </rPr>
          <t xml:space="preserve">The GLSL compiler generates the error: "'structure' : samplers cannot be structure or block members"
</t>
        </r>
      </text>
    </comment>
    <comment ref="F176" authorId="0" shape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G176" authorId="0" shape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B182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82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187" authorId="0" shapeId="0">
      <text>
        <r>
          <rPr>
            <b/>
            <sz val="9"/>
            <color indexed="81"/>
            <rFont val="Tahoma"/>
            <family val="2"/>
          </rPr>
          <t xml:space="preserve">glGetActiveUniform fails to return correct results
</t>
        </r>
      </text>
    </comment>
    <comment ref="B198" authorId="0" shape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D199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199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F199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B203" authorId="0" shape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205" authorId="0" shape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</commentList>
</comments>
</file>

<file path=xl/comments14.xml><?xml version="1.0" encoding="utf-8"?>
<comments xmlns="http://schemas.openxmlformats.org/spreadsheetml/2006/main">
  <authors>
    <author>Groove</author>
  </authors>
  <commentList>
    <comment ref="B7" authorId="0" shape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dvec4 vertex input generates an error: "unknown opcode modifier"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readonly and writeonly qualifiers generates parsing errors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47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51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D96" authorId="0" shape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96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98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98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99" authorId="0" shape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99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D99" authorId="0" shape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B132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32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B152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52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B168" authorId="0" shape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2" authorId="0" shape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4" authorId="0" shape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C53" authorId="0" shapeId="0">
      <text>
        <r>
          <rPr>
            <b/>
            <sz val="9"/>
            <color indexed="81"/>
            <rFont val="Tahoma"/>
            <family val="2"/>
          </rPr>
          <t>Return 4.40 for the GLSL version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glGetNamedFramebufferAttachmentParameteriv generates an invalid enum error with GL_SAMPLES</t>
        </r>
      </text>
    </comment>
    <comment ref="C57" authorId="0" shapeId="0">
      <text>
        <r>
          <rPr>
            <b/>
            <sz val="9"/>
            <color indexed="81"/>
            <rFont val="Tahoma"/>
            <family val="2"/>
          </rPr>
          <t xml:space="preserve">  GLenum Buffer = GL_BACK;
  glDrawBuffers(1, &amp;Buffer);
generates an invalid operation error</t>
        </r>
      </text>
    </comment>
    <comment ref="D76" authorId="0" shapeId="0">
      <text>
        <r>
          <rPr>
            <b/>
            <sz val="9"/>
            <color indexed="81"/>
            <rFont val="Tahoma"/>
            <family val="2"/>
          </rPr>
          <t>All sort of shader compiler errors</t>
        </r>
      </text>
    </comment>
    <comment ref="C79" authorId="0" shapeId="0">
      <text>
        <r>
          <rPr>
            <b/>
            <sz val="9"/>
            <color indexed="81"/>
            <rFont val="Tahoma"/>
            <family val="2"/>
          </rPr>
          <t>Doesn't render ETC2 or EAC textures</t>
        </r>
      </text>
    </comment>
    <comment ref="D79" authorId="0" shapeId="0">
      <text>
        <r>
          <rPr>
            <b/>
            <sz val="9"/>
            <color indexed="81"/>
            <rFont val="Tahoma"/>
            <family val="2"/>
          </rPr>
          <t>Doesn't render ETC2 or EAC textures</t>
        </r>
      </text>
    </comment>
    <comment ref="D90" authorId="0" shapeId="0">
      <text>
        <r>
          <rPr>
            <b/>
            <sz val="9"/>
            <color indexed="81"/>
            <rFont val="Tahoma"/>
            <family val="2"/>
          </rPr>
          <t xml:space="preserve">GL_ARB_clear_buffer_object not exposed, glClearBufferSubData is null </t>
        </r>
      </text>
    </comment>
    <comment ref="D98" authorId="0" shapeId="0">
      <text>
        <r>
          <rPr>
            <b/>
            <sz val="9"/>
            <color indexed="81"/>
            <rFont val="Tahoma"/>
            <family val="2"/>
          </rPr>
          <t>Crash on glLinkProgram</t>
        </r>
      </text>
    </comment>
    <comment ref="D110" authorId="0" shapeId="0">
      <text>
        <r>
          <rPr>
            <b/>
            <sz val="9"/>
            <color indexed="81"/>
            <rFont val="Tahoma"/>
            <family val="2"/>
          </rPr>
          <t xml:space="preserve">Crash in glLinkProgram
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 xml:space="preserve">Quality is unacceptable
</t>
        </r>
      </text>
    </comment>
    <comment ref="C135" authorId="0" shapeId="0">
      <text>
        <r>
          <rPr>
            <b/>
            <sz val="9"/>
            <color indexed="81"/>
            <rFont val="Tahoma"/>
            <family val="2"/>
          </rPr>
          <t xml:space="preserve">Doesn't perform sRGB to linear conversion on texelFetch
</t>
        </r>
      </text>
    </comment>
    <comment ref="D135" authorId="0" shapeId="0">
      <text>
        <r>
          <rPr>
            <b/>
            <sz val="9"/>
            <color indexed="81"/>
            <rFont val="Tahoma"/>
            <family val="2"/>
          </rPr>
          <t xml:space="preserve">Criptic linking error
</t>
        </r>
      </text>
    </comment>
    <comment ref="C140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90" authorId="0" shape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B191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D230" authorId="0" shapeId="0">
      <text>
        <r>
          <rPr>
            <b/>
            <sz val="9"/>
            <color indexed="81"/>
            <rFont val="Tahoma"/>
            <charset val="1"/>
          </rPr>
          <t>gl_VertexID doesn't hold BaseVertex</t>
        </r>
      </text>
    </comment>
    <comment ref="B251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C251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D251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B252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C252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D252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B254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D254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B256" authorId="0" shapeId="0">
      <text>
        <r>
          <rPr>
            <b/>
            <sz val="9"/>
            <color indexed="81"/>
            <rFont val="Tahoma"/>
            <family val="2"/>
          </rPr>
          <t>NVIDIA compiler aspects a structure for the vertex input interface, This is not allowed, it would be nice to have an extension for it.</t>
        </r>
      </text>
    </comment>
    <comment ref="B261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B263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263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277" authorId="0" shapeId="0">
      <text>
        <r>
          <rPr>
            <b/>
            <sz val="9"/>
            <color indexed="81"/>
            <rFont val="Tahoma"/>
            <family val="2"/>
          </rPr>
          <t>Doesn't perform sRGB to linear conversion</t>
        </r>
      </text>
    </comment>
    <comment ref="B278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281" authorId="0" shapeId="0">
      <text>
        <r>
          <rPr>
            <b/>
            <sz val="9"/>
            <color indexed="81"/>
            <rFont val="Tahoma"/>
            <family val="2"/>
          </rPr>
          <t>Doesn't perform sRGB to linear conversion</t>
        </r>
      </text>
    </comment>
    <comment ref="D303" authorId="0" shapeId="0">
      <text>
        <r>
          <rPr>
            <b/>
            <sz val="9"/>
            <color indexed="81"/>
            <rFont val="Tahoma"/>
            <family val="2"/>
          </rPr>
          <t>ERROR: 0:? : 'gl_Layer' : variable is not available in current GLSL version</t>
        </r>
      </text>
    </comment>
    <comment ref="C311" authorId="0" shapeId="0">
      <text>
        <r>
          <rPr>
            <b/>
            <sz val="9"/>
            <color indexed="81"/>
            <rFont val="Tahoma"/>
            <family val="2"/>
          </rPr>
          <t>Some fragments are rendered in the wrong order</t>
        </r>
      </text>
    </comment>
    <comment ref="C316" authorId="0" shapeId="0">
      <text>
        <r>
          <rPr>
            <b/>
            <sz val="9"/>
            <color indexed="81"/>
            <rFont val="Tahoma"/>
            <family val="2"/>
          </rPr>
          <t>Rendering without vertex attribute issue</t>
        </r>
      </text>
    </comment>
    <comment ref="B326" authorId="0" shapeId="0">
      <text>
        <r>
          <rPr>
            <b/>
            <sz val="9"/>
            <color indexed="81"/>
            <rFont val="Tahoma"/>
            <family val="2"/>
          </rPr>
          <t>Doesn't generate a build error when gl_FragColor is used</t>
        </r>
      </text>
    </comment>
  </commentList>
</comments>
</file>

<file path=xl/comments3.xml><?xml version="1.0" encoding="utf-8"?>
<comments xmlns="http://schemas.openxmlformats.org/spreadsheetml/2006/main">
  <authors>
    <author>Groove</author>
  </authors>
  <commentList>
    <comment ref="C36" authorId="0" shapeId="0">
      <text>
        <r>
          <rPr>
            <b/>
            <sz val="9"/>
            <color indexed="81"/>
            <rFont val="Tahoma"/>
            <family val="2"/>
          </rPr>
          <t>ERROR: 0:18: error(#409) invalid layout qualifier applied on block member: too m
any locations are used.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</rPr>
          <t>Rendering is not correct, issue addressing the transformation matrix per draw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Crash on exist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When falling into cases rendering the else, the rendering is blocky</t>
        </r>
      </text>
    </comment>
    <comment ref="C60" authorId="0" shapeId="0">
      <text/>
    </comment>
    <comment ref="D98" authorId="0" shapeId="0">
      <text>
        <r>
          <rPr>
            <b/>
            <sz val="9"/>
            <color indexed="81"/>
            <rFont val="Tahoma"/>
            <family val="2"/>
          </rPr>
          <t>Crash on glLinkProgram</t>
        </r>
      </text>
    </comment>
    <comment ref="D110" authorId="0" shapeId="0">
      <text>
        <r>
          <rPr>
            <b/>
            <sz val="9"/>
            <color indexed="81"/>
            <rFont val="Tahoma"/>
            <family val="2"/>
          </rPr>
          <t xml:space="preserve">Crash in glLinkProgram
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 xml:space="preserve">Quality is unacceptable
</t>
        </r>
      </text>
    </comment>
    <comment ref="C135" authorId="0" shapeId="0">
      <text>
        <r>
          <rPr>
            <b/>
            <sz val="9"/>
            <color indexed="81"/>
            <rFont val="Tahoma"/>
            <family val="2"/>
          </rPr>
          <t xml:space="preserve">Doesn't perform sRGB to linear conversion on texelFetch
</t>
        </r>
      </text>
    </comment>
    <comment ref="C140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90" authorId="0" shape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B191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230" authorId="0" shapeId="0">
      <text>
        <r>
          <rPr>
            <b/>
            <sz val="9"/>
            <color indexed="81"/>
            <rFont val="Tahoma"/>
            <charset val="1"/>
          </rPr>
          <t>gl_VertexID doesn't hold BaseVertex</t>
        </r>
      </text>
    </comment>
    <comment ref="D230" authorId="0" shapeId="0">
      <text>
        <r>
          <rPr>
            <b/>
            <sz val="9"/>
            <color indexed="81"/>
            <rFont val="Tahoma"/>
            <charset val="1"/>
          </rPr>
          <t>gl_VertexID doesn't hold BaseVertex</t>
        </r>
      </text>
    </comment>
    <comment ref="B251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C251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D251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B252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C252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D252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B254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D254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B256" authorId="0" shapeId="0">
      <text>
        <r>
          <rPr>
            <b/>
            <sz val="9"/>
            <color indexed="81"/>
            <rFont val="Tahoma"/>
            <family val="2"/>
          </rPr>
          <t>NVIDIA compiler aspects a structure for the vertex input interface, This is not allowed, it would be nice to have an extension for it.</t>
        </r>
      </text>
    </comment>
    <comment ref="B261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B263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263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267" authorId="0" shape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B278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D303" authorId="0" shapeId="0">
      <text>
        <r>
          <rPr>
            <b/>
            <sz val="9"/>
            <color indexed="81"/>
            <rFont val="Tahoma"/>
            <family val="2"/>
          </rPr>
          <t>ERROR: 0:? : 'gl_Layer' : variable is not available in current GLSL version</t>
        </r>
      </text>
    </comment>
    <comment ref="C311" authorId="0" shapeId="0">
      <text>
        <r>
          <rPr>
            <b/>
            <sz val="9"/>
            <color indexed="81"/>
            <rFont val="Tahoma"/>
            <family val="2"/>
          </rPr>
          <t>Some fragments are rendered in the wrong order</t>
        </r>
      </text>
    </comment>
    <comment ref="C316" authorId="0" shapeId="0">
      <text>
        <r>
          <rPr>
            <b/>
            <sz val="9"/>
            <color indexed="81"/>
            <rFont val="Tahoma"/>
            <family val="2"/>
          </rPr>
          <t>Rendering without vertex attribute issue</t>
        </r>
      </text>
    </comment>
  </commentList>
</comments>
</file>

<file path=xl/comments4.xml><?xml version="1.0" encoding="utf-8"?>
<comments xmlns="http://schemas.openxmlformats.org/spreadsheetml/2006/main">
  <authors>
    <author>Groove</author>
  </authors>
  <commentList>
    <comment ref="C35" authorId="0" shapeId="0">
      <text>
        <r>
          <rPr>
            <b/>
            <sz val="9"/>
            <color indexed="81"/>
            <rFont val="Tahoma"/>
            <family val="2"/>
          </rPr>
          <t>ERROR: 0:18: error(#409) invalid layout qualifier applied on block member: too m
any locations are used.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</rPr>
          <t>Resource indexing is not correct leading the incorrect rendering results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ERROR: 0:18: error(#409) invalid layout qualifier applied on block member: too m
any locations are used.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ERROR: 0:18: error(#409) invalid layout qualifier applied on block member: too m
any locations are used.</t>
        </r>
      </text>
    </comment>
    <comment ref="C57" authorId="0" shapeId="0">
      <text>
        <r>
          <rPr>
            <b/>
            <sz val="9"/>
            <color indexed="81"/>
            <rFont val="Tahoma"/>
            <family val="2"/>
          </rPr>
          <t>ERROR: 0:18: error(#409) invalid layout qualifier applied on block member: too m
any locations are used.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Many GLSL compiler errors</t>
        </r>
      </text>
    </comment>
    <comment ref="D76" authorId="0" shapeId="0">
      <text>
        <r>
          <rPr>
            <b/>
            <sz val="9"/>
            <color indexed="81"/>
            <rFont val="Tahoma"/>
            <family val="2"/>
          </rPr>
          <t>Doesn't display anything</t>
        </r>
      </text>
    </comment>
    <comment ref="D78" authorId="0" shapeId="0">
      <text>
        <r>
          <rPr>
            <b/>
            <sz val="9"/>
            <color indexed="81"/>
            <rFont val="Tahoma"/>
            <family val="2"/>
          </rPr>
          <t>arrays of arrays cause geometry and control shaders to crash the driver</t>
        </r>
      </text>
    </comment>
    <comment ref="D83" authorId="0" shapeId="0">
      <text>
        <r>
          <rPr>
            <b/>
            <sz val="9"/>
            <color indexed="81"/>
            <rFont val="Tahoma"/>
            <family val="2"/>
          </rPr>
          <t>Blink, sometime don't render the quad</t>
        </r>
      </text>
    </comment>
    <comment ref="D88" authorId="0" shapeId="0">
      <text>
        <r>
          <rPr>
            <b/>
            <sz val="9"/>
            <color indexed="81"/>
            <rFont val="Tahoma"/>
            <family val="2"/>
          </rPr>
          <t xml:space="preserve">Texture view not visible
</t>
        </r>
      </text>
    </comment>
    <comment ref="C112" authorId="0" shapeId="0">
      <text>
        <r>
          <rPr>
            <b/>
            <sz val="9"/>
            <color indexed="81"/>
            <rFont val="Tahoma"/>
            <family val="2"/>
          </rPr>
          <t xml:space="preserve">Quality is unacceptable
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F135" authorId="0" shape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F136" authorId="0" shape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F138" authorId="0" shapeId="0">
      <text>
        <r>
          <rPr>
            <b/>
            <sz val="9"/>
            <color indexed="81"/>
            <rFont val="Tahoma"/>
            <family val="2"/>
          </rPr>
          <t>But support 0 program binary formats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Doesn't support partial matching by location</t>
        </r>
      </text>
    </comment>
    <comment ref="D149" authorId="0" shapeId="0">
      <text>
        <r>
          <rPr>
            <b/>
            <sz val="9"/>
            <color indexed="81"/>
            <rFont val="Tahoma"/>
            <charset val="1"/>
          </rPr>
          <t>Two blend cases look wrong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>Doesn't render the shadow and generate invalid operation errors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Doesn’t support structure input and output variables.</t>
        </r>
      </text>
    </comment>
    <comment ref="B168" authorId="0" shape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B169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>ERROR: Global layout qualifiers conflict</t>
        </r>
      </text>
    </comment>
    <comment ref="D181" authorId="0" shapeId="0">
      <text>
        <r>
          <rPr>
            <b/>
            <sz val="9"/>
            <color indexed="81"/>
            <rFont val="Tahoma"/>
            <charset val="1"/>
          </rPr>
          <t>Two blend cases look wrong</t>
        </r>
      </text>
    </comment>
    <comment ref="E193" authorId="0" shapeId="0">
      <text>
        <r>
          <rPr>
            <b/>
            <sz val="9"/>
            <color indexed="81"/>
            <rFont val="Tahoma"/>
            <charset val="1"/>
          </rPr>
          <t>glTexParameteri(GL_TEXTURE_RECTANGLE, GL_TEXTURE_MAX_LEVEL, 0) generate an invalid enum error on GL_TEXTURE_MAX_LEVEL</t>
        </r>
      </text>
    </comment>
    <comment ref="C208" authorId="0" shapeId="0">
      <text>
        <r>
          <rPr>
            <b/>
            <sz val="9"/>
            <color indexed="81"/>
            <rFont val="Tahoma"/>
            <charset val="1"/>
          </rPr>
          <t xml:space="preserve">Rendering is not correct
</t>
        </r>
      </text>
    </comment>
    <comment ref="D216" authorId="0" shapeId="0">
      <text>
        <r>
          <rPr>
            <b/>
            <sz val="9"/>
            <color indexed="81"/>
            <rFont val="Tahoma"/>
            <charset val="1"/>
          </rPr>
          <t>The result is darker than expected</t>
        </r>
      </text>
    </comment>
    <comment ref="E218" authorId="0" shapeId="0">
      <text>
        <r>
          <rPr>
            <b/>
            <sz val="9"/>
            <color indexed="81"/>
            <rFont val="Tahoma"/>
            <family val="2"/>
          </rPr>
          <t>MSAA quality is really bad</t>
        </r>
      </text>
    </comment>
    <comment ref="E222" authorId="0" shapeId="0">
      <text>
        <r>
          <rPr>
            <b/>
            <sz val="9"/>
            <color indexed="81"/>
            <rFont val="Tahoma"/>
            <family val="2"/>
          </rPr>
          <t>MSAA quality is really bad</t>
        </r>
      </text>
    </comment>
    <comment ref="F224" authorId="0" shapeId="0">
      <text>
        <r>
          <rPr>
            <b/>
            <sz val="9"/>
            <color indexed="81"/>
            <rFont val="Tahoma"/>
            <charset val="1"/>
          </rPr>
          <t>Returns 1 to MAX_INTEGER_SAMPLES</t>
        </r>
      </text>
    </comment>
    <comment ref="F227" authorId="0" shapeId="0">
      <text>
        <r>
          <rPr>
            <b/>
            <sz val="9"/>
            <color indexed="81"/>
            <rFont val="Tahoma"/>
            <family val="2"/>
          </rPr>
          <t>Generate an invalid operation error when on shadow rendering draw call.</t>
        </r>
      </text>
    </comment>
    <comment ref="B230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D230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F230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B232" authorId="0" shapeId="0">
      <text>
        <r>
          <rPr>
            <b/>
            <sz val="9"/>
            <color indexed="81"/>
            <rFont val="Tahoma"/>
            <family val="2"/>
          </rPr>
          <t>NVIDIA compiler aspects a structure for the vertex input interface, This is not allowed, it would be nice to have an extension for it.</t>
        </r>
      </text>
    </comment>
    <comment ref="B237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E238" authorId="0" shapeId="0">
      <text>
        <r>
          <rPr>
            <b/>
            <sz val="9"/>
            <color indexed="81"/>
            <rFont val="Tahoma"/>
            <charset val="1"/>
          </rPr>
          <t>error: definitions of interface block "gl_PerVertex" do not match</t>
        </r>
      </text>
    </comment>
    <comment ref="B239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239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E239" authorId="0" shapeId="0">
      <text>
        <r>
          <rPr>
            <b/>
            <sz val="9"/>
            <color indexed="81"/>
            <rFont val="Tahoma"/>
            <charset val="1"/>
          </rPr>
          <t>Rendering is not correct</t>
        </r>
      </text>
    </comment>
    <comment ref="C243" authorId="0" shape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B254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255" authorId="0" shapeId="0">
      <text>
        <r>
          <rPr>
            <b/>
            <sz val="9"/>
            <color indexed="81"/>
            <rFont val="Tahoma"/>
            <charset val="1"/>
          </rPr>
          <t>Generates an invalid operation error when generating mipmaps on a integer texture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D275" authorId="0" shapeId="0">
      <text>
        <r>
          <rPr>
            <b/>
            <sz val="9"/>
            <color indexed="81"/>
            <rFont val="Tahoma"/>
            <family val="2"/>
          </rPr>
          <t>ERROR: 0:? : 'gl_Layer' : variable is not available in current GLSL version</t>
        </r>
      </text>
    </comment>
    <comment ref="C282" authorId="0" shapeId="0">
      <text>
        <r>
          <rPr>
            <b/>
            <sz val="9"/>
            <color indexed="81"/>
            <rFont val="Tahoma"/>
            <family val="2"/>
          </rPr>
          <t>Rendering without vertex attribute issue</t>
        </r>
      </text>
    </comment>
  </commentList>
</comments>
</file>

<file path=xl/comments5.xml><?xml version="1.0" encoding="utf-8"?>
<comments xmlns="http://schemas.openxmlformats.org/spreadsheetml/2006/main">
  <authors>
    <author>Groove</author>
  </authors>
  <commentList>
    <comment ref="C35" authorId="0" shapeId="0">
      <text>
        <r>
          <rPr>
            <b/>
            <sz val="9"/>
            <color indexed="81"/>
            <rFont val="Tahoma"/>
            <family val="2"/>
          </rPr>
          <t>ERROR: 0:31: error(#409) invalid layout qualifier applied on block member: too many locations are used.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All the draws are executed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</rPr>
          <t>Resource indexing is not correct leading the incorrect rendering results</t>
        </r>
      </text>
    </comment>
    <comment ref="C38" authorId="0" shapeId="0">
      <text>
        <r>
          <rPr>
            <b/>
            <sz val="9"/>
            <color indexed="81"/>
            <rFont val="Tahoma"/>
            <family val="2"/>
          </rPr>
          <t>Access violation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Generate an OpenGL error</t>
        </r>
      </text>
    </comment>
    <comment ref="C53" authorId="0" shapeId="0">
      <text>
        <r>
          <rPr>
            <b/>
            <sz val="9"/>
            <color indexed="81"/>
            <rFont val="Tahoma"/>
            <family val="2"/>
          </rPr>
          <t>GLSL version returned is not correct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Many GLSL compiler errors</t>
        </r>
      </text>
    </comment>
    <comment ref="C57" authorId="0" shapeId="0">
      <text>
        <r>
          <rPr>
            <b/>
            <sz val="9"/>
            <color indexed="81"/>
            <rFont val="Tahoma"/>
            <family val="2"/>
          </rPr>
          <t>Generate an OpenGL error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Many GLSL compiler errors</t>
        </r>
      </text>
    </comment>
    <comment ref="C71" authorId="0" shapeId="0">
      <text>
        <r>
          <rPr>
            <b/>
            <sz val="9"/>
            <color indexed="81"/>
            <rFont val="Tahoma"/>
            <family val="2"/>
          </rPr>
          <t xml:space="preserve">glObjectLabel can't create objects and generate an OpenGL error,
</t>
        </r>
      </text>
    </comment>
    <comment ref="D71" authorId="0" shapeId="0">
      <text>
        <r>
          <rPr>
            <b/>
            <sz val="9"/>
            <color indexed="81"/>
            <rFont val="Tahoma"/>
            <family val="2"/>
          </rPr>
          <t>Returns an invalid operation error when it should be an invliad enum error.</t>
        </r>
      </text>
    </comment>
    <comment ref="D72" authorId="0" shapeId="0">
      <text>
        <r>
          <rPr>
            <b/>
            <sz val="9"/>
            <color indexed="81"/>
            <rFont val="Tahoma"/>
            <family val="2"/>
          </rPr>
          <t>Generated an invalid operation error on glBindVertexBuffer</t>
        </r>
      </text>
    </comment>
    <comment ref="D76" authorId="0" shapeId="0">
      <text>
        <r>
          <rPr>
            <b/>
            <sz val="9"/>
            <color indexed="81"/>
            <rFont val="Tahoma"/>
            <family val="2"/>
          </rPr>
          <t>'varying' : invalid storage qualifier</t>
        </r>
      </text>
    </comment>
    <comment ref="C112" authorId="0" shapeId="0">
      <text>
        <r>
          <rPr>
            <b/>
            <sz val="9"/>
            <color indexed="81"/>
            <rFont val="Tahoma"/>
            <family val="2"/>
          </rPr>
          <t xml:space="preserve">Quality is unacceptable
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119" authorId="0" shapeId="0">
      <text>
        <r>
          <rPr>
            <b/>
            <sz val="9"/>
            <color indexed="81"/>
            <rFont val="Tahoma"/>
            <family val="2"/>
          </rPr>
          <t xml:space="preserve">In coner cases, it samples black texel on a cubemap that doesn't have any black texels
</t>
        </r>
      </text>
    </comment>
    <comment ref="D120" authorId="0" shapeId="0">
      <text>
        <r>
          <rPr>
            <b/>
            <sz val="9"/>
            <color indexed="81"/>
            <rFont val="Tahoma"/>
            <family val="2"/>
          </rPr>
          <t>Compressed tile copy is not correct</t>
        </r>
      </text>
    </comment>
    <comment ref="C121" authorId="0" shapeId="0">
      <text>
        <r>
          <rPr>
            <b/>
            <sz val="9"/>
            <color indexed="81"/>
            <rFont val="Tahoma"/>
            <family val="2"/>
          </rPr>
          <t xml:space="preserve">The sample crash, fail to make a texture 2d array with a base level different than 0
</t>
        </r>
      </text>
    </comment>
    <comment ref="F135" authorId="0" shape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F136" authorId="0" shape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F138" authorId="0" shapeId="0">
      <text>
        <r>
          <rPr>
            <b/>
            <sz val="9"/>
            <color indexed="81"/>
            <rFont val="Tahoma"/>
            <family val="2"/>
          </rPr>
          <t>But support 0 program binary formats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Doesn't support partial interface matching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>Doesn't render the shadow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Doesn’t support structure input and output variables.</t>
        </r>
      </text>
    </comment>
    <comment ref="B168" authorId="0" shape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B169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>ERROR: Global layout qualifiers conflict</t>
        </r>
      </text>
    </comment>
    <comment ref="C181" authorId="0" shapeId="0">
      <text>
        <r>
          <rPr>
            <b/>
            <sz val="9"/>
            <color indexed="81"/>
            <rFont val="Tahoma"/>
            <charset val="1"/>
          </rPr>
          <t>Rendering is not correct</t>
        </r>
      </text>
    </comment>
    <comment ref="E193" authorId="0" shapeId="0">
      <text>
        <r>
          <rPr>
            <b/>
            <sz val="9"/>
            <color indexed="81"/>
            <rFont val="Tahoma"/>
            <charset val="1"/>
          </rPr>
          <t>glTexParameteri(GL_TEXTURE_RECTANGLE, GL_TEXTURE_MAX_LEVEL, 0) generate an invalid enum error on GL_TEXTURE_MAX_LEVEL</t>
        </r>
      </text>
    </comment>
    <comment ref="C208" authorId="0" shapeId="0">
      <text>
        <r>
          <rPr>
            <b/>
            <sz val="9"/>
            <color indexed="81"/>
            <rFont val="Tahoma"/>
            <charset val="1"/>
          </rPr>
          <t>Rendering is not correct on S.I. verde</t>
        </r>
      </text>
    </comment>
    <comment ref="E218" authorId="0" shapeId="0">
      <text>
        <r>
          <rPr>
            <b/>
            <sz val="9"/>
            <color indexed="81"/>
            <rFont val="Tahoma"/>
            <family val="2"/>
          </rPr>
          <t>MSAA quality is really bad</t>
        </r>
      </text>
    </comment>
    <comment ref="E220" authorId="0" shapeId="0">
      <text>
        <r>
          <rPr>
            <b/>
            <sz val="9"/>
            <color indexed="81"/>
            <rFont val="Tahoma"/>
            <family val="2"/>
          </rPr>
          <t>MSAA quality is really bad</t>
        </r>
      </text>
    </comment>
    <comment ref="C222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F222" authorId="0" shapeId="0">
      <text>
        <r>
          <rPr>
            <b/>
            <sz val="9"/>
            <color indexed="81"/>
            <rFont val="Tahoma"/>
            <charset val="1"/>
          </rPr>
          <t>Returns 1 to MAX_INTEGER_SAMPLES</t>
        </r>
      </text>
    </comment>
    <comment ref="F225" authorId="0" shapeId="0">
      <text>
        <r>
          <rPr>
            <b/>
            <sz val="9"/>
            <color indexed="81"/>
            <rFont val="Tahoma"/>
            <family val="2"/>
          </rPr>
          <t>Generate an invalid operation error when on shadow rendering draw call.</t>
        </r>
      </text>
    </comment>
    <comment ref="B228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D228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F228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B230" authorId="0" shapeId="0">
      <text>
        <r>
          <rPr>
            <b/>
            <sz val="9"/>
            <color indexed="81"/>
            <rFont val="Tahoma"/>
            <family val="2"/>
          </rPr>
          <t>NVIDIA compiler aspects a structure for the vertex input interface, This is not allowed, it would be nice to have an extension for it.</t>
        </r>
      </text>
    </comment>
    <comment ref="B235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B237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237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241" authorId="0" shape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B252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253" authorId="0" shape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C280" authorId="0" shapeId="0">
      <text>
        <r>
          <rPr>
            <b/>
            <sz val="9"/>
            <color indexed="81"/>
            <rFont val="Tahoma"/>
            <family val="2"/>
          </rPr>
          <t>Rendering without vertex attribute issue</t>
        </r>
      </text>
    </comment>
  </commentList>
</comments>
</file>

<file path=xl/comments6.xml><?xml version="1.0" encoding="utf-8"?>
<comments xmlns="http://schemas.openxmlformats.org/spreadsheetml/2006/main">
  <authors>
    <author>Groove</author>
  </authors>
  <commentList>
    <comment ref="C55" authorId="0" shapeId="0">
      <text>
        <r>
          <rPr>
            <b/>
            <sz val="9"/>
            <color indexed="81"/>
            <rFont val="Tahoma"/>
            <family val="2"/>
          </rPr>
          <t xml:space="preserve">Generates the error: glPushDebugGroup parameter &lt;length&gt; has an invalid value '-1'
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</rPr>
          <t>Returns an invalid operation error when it should be an invliad enum error.</t>
        </r>
      </text>
    </comment>
    <comment ref="D56" authorId="0" shapeId="0">
      <text>
        <r>
          <rPr>
            <b/>
            <sz val="9"/>
            <color indexed="81"/>
            <rFont val="Tahoma"/>
            <family val="2"/>
          </rPr>
          <t>Generated an invalid operation error on glBindVertexBuffer</t>
        </r>
      </text>
    </comment>
    <comment ref="C57" authorId="0" shapeId="0">
      <text>
        <r>
          <rPr>
            <b/>
            <sz val="9"/>
            <color indexed="81"/>
            <rFont val="Tahoma"/>
            <family val="2"/>
          </rPr>
          <t xml:space="preserve">The rendering is broken
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C62" authorId="0" shapeId="0">
      <text>
        <r>
          <rPr>
            <b/>
            <sz val="9"/>
            <color indexed="81"/>
            <rFont val="Tahoma"/>
            <family val="2"/>
          </rPr>
          <t>OpenGL drivers crashes</t>
        </r>
      </text>
    </comment>
    <comment ref="D62" authorId="0" shapeId="0">
      <text>
        <r>
          <rPr>
            <b/>
            <sz val="9"/>
            <color indexed="81"/>
            <rFont val="Tahoma"/>
            <family val="2"/>
          </rPr>
          <t>Fail to index the correct transformation matrix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wglDeleteContext crash the sample</t>
        </r>
      </text>
    </comment>
    <comment ref="C69" authorId="0" shapeId="0">
      <text>
        <r>
          <rPr>
            <b/>
            <sz val="9"/>
            <color indexed="81"/>
            <rFont val="Tahoma"/>
            <family val="2"/>
          </rPr>
          <t>OpenGL drivers hang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 xml:space="preserve">Quality is unacceptable
</t>
        </r>
      </text>
    </comment>
    <comment ref="D95" authorId="0" shapeId="0">
      <text>
        <r>
          <rPr>
            <b/>
            <sz val="9"/>
            <color indexed="81"/>
            <rFont val="Tahoma"/>
            <family val="2"/>
          </rPr>
          <t>OpenGL drivers crashes</t>
        </r>
      </text>
    </comment>
    <comment ref="C98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D100" authorId="0" shapeId="0">
      <text>
        <r>
          <rPr>
            <b/>
            <sz val="9"/>
            <color indexed="81"/>
            <rFont val="Tahoma"/>
            <family val="2"/>
          </rPr>
          <t>Compressed tile copy is not correct</t>
        </r>
      </text>
    </comment>
    <comment ref="C101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114" authorId="0" shape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E115" authorId="0" shape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E117" authorId="0" shapeId="0">
      <text>
        <r>
          <rPr>
            <b/>
            <sz val="9"/>
            <color indexed="81"/>
            <rFont val="Tahoma"/>
            <family val="2"/>
          </rPr>
          <t>But support 0 program binary formats</t>
        </r>
      </text>
    </comment>
    <comment ref="E118" authorId="0" shapeId="0">
      <text>
        <r>
          <rPr>
            <b/>
            <sz val="9"/>
            <color indexed="81"/>
            <rFont val="Tahoma"/>
            <family val="2"/>
          </rPr>
          <t>Doesn't support partial interface matching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 xml:space="preserve">Require glDrawBuffer(GL_NONE) before glCheckFramebuffer otherwise the implementation generates an OpenGL error
</t>
        </r>
      </text>
    </comment>
    <comment ref="E134" authorId="0" shapeId="0">
      <text>
        <r>
          <rPr>
            <b/>
            <sz val="9"/>
            <color indexed="81"/>
            <rFont val="Tahoma"/>
            <family val="2"/>
          </rPr>
          <t>Doesn't render the shadow</t>
        </r>
      </text>
    </comment>
    <comment ref="E139" authorId="0" shapeId="0">
      <text>
        <r>
          <rPr>
            <b/>
            <sz val="9"/>
            <color indexed="81"/>
            <rFont val="Tahoma"/>
            <family val="2"/>
          </rPr>
          <t>Subroutine switching doesn't work</t>
        </r>
      </text>
    </comment>
    <comment ref="E141" authorId="0" shapeId="0">
      <text>
        <r>
          <rPr>
            <b/>
            <sz val="9"/>
            <color indexed="81"/>
            <rFont val="Tahoma"/>
            <family val="2"/>
          </rPr>
          <t>Doesn’t support structure input and output variables.</t>
        </r>
      </text>
    </comment>
    <comment ref="B145" authorId="0" shape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D145" authorId="0" shapeId="0">
      <text>
        <r>
          <rPr>
            <b/>
            <sz val="9"/>
            <color indexed="81"/>
            <rFont val="Tahoma"/>
            <family val="2"/>
          </rPr>
          <t>interpolateAtOffset is broken.</t>
        </r>
      </text>
    </comment>
    <comment ref="B146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E147" authorId="0" shapeId="0">
      <text>
        <r>
          <rPr>
            <b/>
            <sz val="9"/>
            <color indexed="81"/>
            <rFont val="Tahoma"/>
            <family val="2"/>
          </rPr>
          <t>ERROR: Global layout qualifiers conflict</t>
        </r>
      </text>
    </comment>
    <comment ref="E189" authorId="0" shapeId="0">
      <text>
        <r>
          <rPr>
            <b/>
            <sz val="9"/>
            <color indexed="81"/>
            <rFont val="Tahoma"/>
            <family val="2"/>
          </rPr>
          <t>Doesn't display the quad</t>
        </r>
      </text>
    </comment>
    <comment ref="C190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91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95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D195" authorId="0" shapeId="0">
      <text>
        <r>
          <rPr>
            <b/>
            <sz val="9"/>
            <color indexed="81"/>
            <rFont val="Tahoma"/>
            <family val="2"/>
          </rPr>
          <t>The driver doesn't output vec4(0, 0, 0, 1) when the resolved interger color buffer is incomplete</t>
        </r>
      </text>
    </comment>
    <comment ref="E195" authorId="0" shape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C198" authorId="0" shapeId="0">
      <text>
        <r>
          <rPr>
            <b/>
            <sz val="9"/>
            <color indexed="81"/>
            <rFont val="Tahoma"/>
            <family val="2"/>
          </rPr>
          <t xml:space="preserve">Require glDrawBuffer(GL_NONE) before glCheckFramebuffer otherwise the implementation generates an OpenGL error
</t>
        </r>
      </text>
    </comment>
    <comment ref="E198" authorId="0" shapeId="0">
      <text>
        <r>
          <rPr>
            <b/>
            <sz val="9"/>
            <color indexed="81"/>
            <rFont val="Tahoma"/>
            <family val="2"/>
          </rPr>
          <t>Generate an invalid operation error when on shadow rendering draw call.</t>
        </r>
      </text>
    </comment>
    <comment ref="B201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D201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E201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B204" authorId="0" shapeId="0">
      <text>
        <r>
          <rPr>
            <b/>
            <sz val="9"/>
            <color indexed="81"/>
            <rFont val="Tahoma"/>
            <family val="2"/>
          </rPr>
          <t>NVIDIA compiler aspects a structure for the vertex input interface, This is not allowed, it would be nice to have an extension for it.</t>
        </r>
      </text>
    </comment>
    <comment ref="B208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208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B209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B224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225" authorId="0" shape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D247" authorId="0" shapeId="0">
      <text>
        <r>
          <rPr>
            <b/>
            <sz val="9"/>
            <color indexed="81"/>
            <rFont val="Tahoma"/>
            <family val="2"/>
          </rPr>
          <t>Affect the clearing of the framebuffer with an unexpected manner.</t>
        </r>
      </text>
    </comment>
    <comment ref="C254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54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54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7.xml><?xml version="1.0" encoding="utf-8"?>
<comments xmlns="http://schemas.openxmlformats.org/spreadsheetml/2006/main">
  <authors>
    <author>Groove</author>
  </authors>
  <commentList>
    <comment ref="B39" authorId="0" shapeId="0">
      <text>
        <r>
          <rPr>
            <b/>
            <sz val="9"/>
            <color indexed="81"/>
            <rFont val="Tahoma"/>
            <family val="2"/>
          </rPr>
          <t>Doesn't support const expression arithmetic: C1154: non constant expression in layout value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 xml:space="preserve">Generates the error: glPushDebugGroup parameter &lt;length&gt; has an invalid value '-1'
</t>
        </r>
      </text>
    </comment>
    <comment ref="D52" authorId="0" shape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C53" authorId="0" shapeId="0">
      <text>
        <r>
          <rPr>
            <b/>
            <sz val="9"/>
            <color indexed="81"/>
            <rFont val="Tahoma"/>
            <family val="2"/>
          </rPr>
          <t xml:space="preserve">The rendering is broken
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B56" authorId="0" shapeId="0">
      <text>
        <r>
          <rPr>
            <b/>
            <sz val="9"/>
            <color indexed="81"/>
            <rFont val="Tahoma"/>
            <family val="2"/>
          </rPr>
          <t>Allows cast with precision qualifiers</t>
        </r>
      </text>
    </comment>
    <comment ref="D57" authorId="0" shapeId="0">
      <text>
        <r>
          <rPr>
            <b/>
            <sz val="9"/>
            <color indexed="81"/>
            <rFont val="Tahoma"/>
            <family val="2"/>
          </rPr>
          <t>Fail to index the correct transformation matrix</t>
        </r>
      </text>
    </comment>
    <comment ref="D58" authorId="0" shapeId="0">
      <text>
        <r>
          <rPr>
            <b/>
            <sz val="9"/>
            <color indexed="81"/>
            <rFont val="Tahoma"/>
            <family val="2"/>
          </rPr>
          <t>Don't perform the transformation correctly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wglDeleteContext crash the sample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 xml:space="preserve">Driver hang
</t>
        </r>
      </text>
    </comment>
    <comment ref="D77" authorId="0" shape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D82" authorId="0" shapeId="0">
      <text>
        <r>
          <rPr>
            <b/>
            <sz val="9"/>
            <color indexed="81"/>
            <rFont val="Tahoma"/>
            <family val="2"/>
          </rPr>
          <t>Generates invalid warnings: "Only GLSL version &gt; 110 allows postfix "F" or "f" for float." I am running 420.</t>
        </r>
      </text>
    </comment>
    <comment ref="B84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87" authorId="0" shapeId="0">
      <text>
        <r>
          <rPr>
            <b/>
            <sz val="9"/>
            <color indexed="81"/>
            <rFont val="Tahoma"/>
            <family val="2"/>
          </rPr>
          <t xml:space="preserve">Quality is really bad
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D94" authorId="0" shapeId="0">
      <text>
        <r>
          <rPr>
            <b/>
            <sz val="9"/>
            <color indexed="81"/>
            <rFont val="Tahoma"/>
            <family val="2"/>
          </rPr>
          <t xml:space="preserve">Offset and stride kind of problem when fetching the texture
</t>
        </r>
      </text>
    </comment>
    <comment ref="C95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107" authorId="0" shapeId="0">
      <text>
        <r>
          <rPr>
            <b/>
            <sz val="9"/>
            <color indexed="81"/>
            <rFont val="Tahoma"/>
            <family val="2"/>
          </rPr>
          <t>GLSL error: "'flat': syntax error syntax error"</t>
        </r>
      </text>
    </comment>
    <comment ref="E108" authorId="0" shape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E109" authorId="0" shape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E111" authorId="0" shapeId="0">
      <text>
        <r>
          <rPr>
            <b/>
            <sz val="9"/>
            <color indexed="81"/>
            <rFont val="Tahoma"/>
            <family val="2"/>
          </rPr>
          <t>But support 0 program binary formats</t>
        </r>
      </text>
    </comment>
    <comment ref="E112" authorId="0" shapeId="0">
      <text>
        <r>
          <rPr>
            <b/>
            <sz val="9"/>
            <color indexed="81"/>
            <rFont val="Tahoma"/>
            <family val="2"/>
          </rPr>
          <t>Doesn't support partial interface matching</t>
        </r>
      </text>
    </comment>
    <comment ref="C128" authorId="0" shapeId="0">
      <text>
        <r>
          <rPr>
            <b/>
            <sz val="9"/>
            <color indexed="81"/>
            <rFont val="Tahoma"/>
            <family val="2"/>
          </rPr>
          <t xml:space="preserve">Require glDrawBuffer(GL_NONE) before glCheckFramebuffer otherwise the implementation generates an OpenGL error
</t>
        </r>
      </text>
    </comment>
    <comment ref="E128" authorId="0" shapeId="0">
      <text>
        <r>
          <rPr>
            <b/>
            <sz val="9"/>
            <color indexed="81"/>
            <rFont val="Tahoma"/>
            <family val="2"/>
          </rPr>
          <t>Doesn't render the shadow</t>
        </r>
      </text>
    </comment>
    <comment ref="E129" authorId="0" shapeId="0">
      <text>
        <r>
          <rPr>
            <b/>
            <sz val="9"/>
            <color indexed="81"/>
            <rFont val="Tahoma"/>
            <family val="2"/>
          </rPr>
          <t>Return the GLSL error: "Invalid use of layout 'stream'.</t>
        </r>
      </text>
    </comment>
    <comment ref="E133" authorId="0" shapeId="0">
      <text>
        <r>
          <rPr>
            <b/>
            <sz val="9"/>
            <color indexed="81"/>
            <rFont val="Tahoma"/>
            <family val="2"/>
          </rPr>
          <t>Subroutine switching doesn't work</t>
        </r>
      </text>
    </comment>
    <comment ref="E135" authorId="0" shapeId="0">
      <text>
        <r>
          <rPr>
            <b/>
            <sz val="9"/>
            <color indexed="81"/>
            <rFont val="Tahoma"/>
            <family val="2"/>
          </rPr>
          <t>Doesn’t support structure input and output variables.</t>
        </r>
      </text>
    </comment>
    <comment ref="E137" authorId="0" shapeId="0">
      <text>
        <r>
          <rPr>
            <b/>
            <sz val="9"/>
            <color indexed="81"/>
            <rFont val="Tahoma"/>
            <family val="2"/>
          </rPr>
          <t>LOD query doesn't work</t>
        </r>
      </text>
    </comment>
    <comment ref="E138" authorId="0" shapeId="0">
      <text>
        <r>
          <rPr>
            <b/>
            <sz val="9"/>
            <color indexed="81"/>
            <rFont val="Tahoma"/>
            <family val="2"/>
          </rPr>
          <t>Report a GLSL error: "Argument 3 to function 'textureGatherOffset' must be a constant expression</t>
        </r>
      </text>
    </comment>
    <comment ref="B140" authorId="0" shape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D140" authorId="0" shapeId="0">
      <text>
        <r>
          <rPr>
            <b/>
            <sz val="9"/>
            <color indexed="81"/>
            <rFont val="Tahoma"/>
            <family val="2"/>
          </rPr>
          <t>interpolateAtOffset is broken.</t>
        </r>
      </text>
    </comment>
    <comment ref="E140" authorId="0" shape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42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E142" authorId="0" shapeId="0">
      <text>
        <r>
          <rPr>
            <b/>
            <sz val="9"/>
            <color indexed="81"/>
            <rFont val="Tahoma"/>
            <family val="2"/>
          </rPr>
          <t>ERROR: Global layout qualifiers conflict</t>
        </r>
      </text>
    </comment>
    <comment ref="E161" authorId="0" shapeId="0">
      <text>
        <r>
          <rPr>
            <b/>
            <sz val="9"/>
            <color indexed="81"/>
            <rFont val="Tahoma"/>
            <family val="2"/>
          </rPr>
          <t xml:space="preserve">Doesn't support RGB10A2 texture format correctly. Nothing rendered.
</t>
        </r>
      </text>
    </comment>
    <comment ref="C173" authorId="0" shapeId="0">
      <text>
        <r>
          <rPr>
            <b/>
            <sz val="9"/>
            <color indexed="81"/>
            <rFont val="Tahoma"/>
            <family val="2"/>
          </rPr>
          <t>Fixed in this drivers</t>
        </r>
      </text>
    </comment>
    <comment ref="E182" authorId="0" shapeId="0">
      <text>
        <r>
          <rPr>
            <b/>
            <sz val="9"/>
            <color indexed="81"/>
            <rFont val="Tahoma"/>
            <family val="2"/>
          </rPr>
          <t>Doesn't display the quad</t>
        </r>
      </text>
    </comment>
    <comment ref="C183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84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88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D188" authorId="0" shapeId="0">
      <text>
        <r>
          <rPr>
            <b/>
            <sz val="9"/>
            <color indexed="81"/>
            <rFont val="Tahoma"/>
            <family val="2"/>
          </rPr>
          <t>The driver doesn't output vec4(0, 0, 0, 1) when the resolved interger color buffer is incomplete</t>
        </r>
      </text>
    </comment>
    <comment ref="E188" authorId="0" shape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C191" authorId="0" shapeId="0">
      <text>
        <r>
          <rPr>
            <b/>
            <sz val="9"/>
            <color indexed="81"/>
            <rFont val="Tahoma"/>
            <family val="2"/>
          </rPr>
          <t xml:space="preserve">Require glDrawBuffer(GL_NONE) before glCheckFramebuffer otherwise the implementation generates an OpenGL error
</t>
        </r>
      </text>
    </comment>
    <comment ref="E192" authorId="0" shapeId="0">
      <text>
        <r>
          <rPr>
            <b/>
            <sz val="9"/>
            <color indexed="81"/>
            <rFont val="Tahoma"/>
            <family val="2"/>
          </rPr>
          <t>Clearing a FBO bigger than the window dimentions generate unclear bands</t>
        </r>
      </text>
    </comment>
    <comment ref="B198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E200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B211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212" authorId="0" shape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C228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28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28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34" authorId="0" shapeId="0">
      <text>
        <r>
          <rPr>
            <b/>
            <sz val="9"/>
            <color indexed="81"/>
            <rFont val="Tahoma"/>
            <family val="2"/>
          </rPr>
          <t>Affect the clearing of the framebuffer with an unexpected manner.</t>
        </r>
      </text>
    </comment>
  </commentList>
</comments>
</file>

<file path=xl/comments8.xml><?xml version="1.0" encoding="utf-8"?>
<comments xmlns="http://schemas.openxmlformats.org/spreadsheetml/2006/main">
  <authors>
    <author>Groove</author>
  </authors>
  <commentList>
    <comment ref="B39" authorId="0" shapeId="0">
      <text>
        <r>
          <rPr>
            <b/>
            <sz val="9"/>
            <color indexed="81"/>
            <rFont val="Tahoma"/>
            <family val="2"/>
          </rPr>
          <t>Doesn't support const expression arithmetic: C1154: non constant expression in layout value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D52" authorId="0" shape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D57" authorId="0" shapeId="0">
      <text>
        <r>
          <rPr>
            <b/>
            <sz val="9"/>
            <color indexed="81"/>
            <rFont val="Tahoma"/>
            <family val="2"/>
          </rPr>
          <t>Fail to index the correct transformation matrix</t>
        </r>
      </text>
    </comment>
    <comment ref="D58" authorId="0" shapeId="0">
      <text>
        <r>
          <rPr>
            <b/>
            <sz val="9"/>
            <color indexed="81"/>
            <rFont val="Tahoma"/>
            <family val="2"/>
          </rPr>
          <t>Don't perform the transformation correctly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The rendering is not correct. Normalization issue?</t>
        </r>
      </text>
    </comment>
    <comment ref="D77" authorId="0" shape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D82" authorId="0" shapeId="0">
      <text>
        <r>
          <rPr>
            <b/>
            <sz val="9"/>
            <color indexed="81"/>
            <rFont val="Tahoma"/>
            <family val="2"/>
          </rPr>
          <t>Generates invalid warnings: "Only GLSL version &gt; 110 allows postfix "F" or "f" for float." I am running 420.</t>
        </r>
      </text>
    </comment>
    <comment ref="B84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87" authorId="0" shapeId="0">
      <text>
        <r>
          <rPr>
            <b/>
            <sz val="9"/>
            <color indexed="81"/>
            <rFont val="Tahoma"/>
            <family val="2"/>
          </rPr>
          <t xml:space="preserve">Quality is really bad
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D94" authorId="0" shapeId="0">
      <text>
        <r>
          <rPr>
            <b/>
            <sz val="9"/>
            <color indexed="81"/>
            <rFont val="Tahoma"/>
            <family val="2"/>
          </rPr>
          <t xml:space="preserve">Offset and stride kind of problem when fetching the texture
</t>
        </r>
      </text>
    </comment>
    <comment ref="C95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40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41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53" authorId="0" shape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73" authorId="0" shapeId="0">
      <text>
        <r>
          <rPr>
            <b/>
            <sz val="9"/>
            <color indexed="81"/>
            <rFont val="Tahoma"/>
            <family val="2"/>
          </rPr>
          <t>Fixed in this drivers</t>
        </r>
      </text>
    </comment>
    <comment ref="E174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6" authorId="0" shape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79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2" authorId="0" shapeId="0">
      <text>
        <r>
          <rPr>
            <b/>
            <sz val="9"/>
            <color indexed="81"/>
            <rFont val="Tahoma"/>
            <family val="2"/>
          </rPr>
          <t>Clearing a FBO failed</t>
        </r>
      </text>
    </comment>
    <comment ref="C183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84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E185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6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88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C188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E188" authorId="0" shape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E189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90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92" authorId="0" shapeId="0">
      <text>
        <r>
          <rPr>
            <b/>
            <sz val="9"/>
            <color indexed="81"/>
            <rFont val="Tahoma"/>
            <family val="2"/>
          </rPr>
          <t>Clearing a FBO bigger than the window dimentions generate unclear bands</t>
        </r>
      </text>
    </comment>
    <comment ref="B198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200" authorId="0" shape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202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203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210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211" authorId="0" shape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15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27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27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27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33" authorId="0" shapeId="0">
      <text>
        <r>
          <rPr>
            <b/>
            <sz val="9"/>
            <color indexed="81"/>
            <rFont val="Tahoma"/>
            <family val="2"/>
          </rPr>
          <t>Affect the clearing of the framebuffer with an unexpected manner.</t>
        </r>
      </text>
    </comment>
  </commentList>
</comments>
</file>

<file path=xl/comments9.xml><?xml version="1.0" encoding="utf-8"?>
<comments xmlns="http://schemas.openxmlformats.org/spreadsheetml/2006/main">
  <authors>
    <author>Groove</author>
  </authors>
  <commentList>
    <comment ref="B38" authorId="0" shape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The rendering is not correct. Normalization issue?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7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1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9" authorId="0" shape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6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7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7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8" authorId="0" shapeId="0">
      <text>
        <r>
          <rPr>
            <b/>
            <sz val="9"/>
            <color indexed="81"/>
            <rFont val="Tahoma"/>
            <family val="2"/>
          </rPr>
          <t>Fixed with the new drivers</t>
        </r>
      </text>
    </comment>
    <comment ref="B139" authorId="0" shape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9" authorId="0" shape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9" authorId="0" shapeId="0">
      <text>
        <r>
          <rPr>
            <b/>
            <sz val="9"/>
            <color indexed="81"/>
            <rFont val="Tahoma"/>
            <family val="2"/>
          </rPr>
          <t>Fixed in this drivers</t>
        </r>
      </text>
    </comment>
    <comment ref="D159" authorId="0" shapeId="0">
      <text>
        <r>
          <rPr>
            <b/>
            <sz val="9"/>
            <color indexed="81"/>
            <rFont val="Tahoma"/>
            <family val="2"/>
          </rPr>
          <t xml:space="preserve">The implementation is confusing block name and instance name when enumerating uniforms
</t>
        </r>
      </text>
    </comment>
    <comment ref="E160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1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2" authorId="0" shape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2" authorId="0" shape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5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8" authorId="0" shapeId="0">
      <text>
        <r>
          <rPr>
            <b/>
            <sz val="9"/>
            <color indexed="81"/>
            <rFont val="Tahoma"/>
            <family val="2"/>
          </rPr>
          <t>Clearing a FBO failed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D170" authorId="0" shapeId="0">
      <text>
        <r>
          <rPr>
            <b/>
            <sz val="9"/>
            <color indexed="81"/>
            <rFont val="Tahoma"/>
            <family val="2"/>
          </rPr>
          <t>Fixed with this new driver</t>
        </r>
      </text>
    </comment>
    <comment ref="E171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2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4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C174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E174" authorId="0" shape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E175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6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8" authorId="0" shapeId="0">
      <text>
        <r>
          <rPr>
            <b/>
            <sz val="9"/>
            <color indexed="81"/>
            <rFont val="Tahoma"/>
            <family val="2"/>
          </rPr>
          <t>Clearing a FBO bigger than the window dimentions generate unclear bands</t>
        </r>
      </text>
    </comment>
    <comment ref="B184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6" authorId="0" shape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8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9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96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7" authorId="0" shape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1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3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3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sharedStrings.xml><?xml version="1.0" encoding="utf-8"?>
<sst xmlns="http://schemas.openxmlformats.org/spreadsheetml/2006/main" count="12928" uniqueCount="481">
  <si>
    <t>gl-430-texture-view</t>
  </si>
  <si>
    <t>gl-430-texture-storage</t>
  </si>
  <si>
    <t>gl-430-texture-query</t>
  </si>
  <si>
    <t>gl-430-texture-copy</t>
  </si>
  <si>
    <t>gl-430-texture-bufer</t>
  </si>
  <si>
    <t>NVIDIA</t>
  </si>
  <si>
    <t>Pass</t>
  </si>
  <si>
    <t>Fail</t>
  </si>
  <si>
    <t>%</t>
  </si>
  <si>
    <t>gl-430-program-subroutine</t>
  </si>
  <si>
    <t>OpenGL ES 2.0</t>
  </si>
  <si>
    <t>es-200-draw-elements</t>
  </si>
  <si>
    <t>OpenGL 3.3</t>
  </si>
  <si>
    <t>gl-330-alpha-coverage</t>
  </si>
  <si>
    <t>gl-330-blend-index</t>
  </si>
  <si>
    <t>gl-330-blend-rtt</t>
  </si>
  <si>
    <t>gl-330-buffer-type</t>
  </si>
  <si>
    <t>gl-330-buffer-uniform</t>
  </si>
  <si>
    <t>gl-330-buffer-uniform-shared</t>
  </si>
  <si>
    <t>gl-330-buffer-update</t>
  </si>
  <si>
    <t>gl-330-draw-base-vertex</t>
  </si>
  <si>
    <t>gl-330-draw-instanced</t>
  </si>
  <si>
    <t>gl-330-draw-instanced-array</t>
  </si>
  <si>
    <t>gl-330-draw-multiple</t>
  </si>
  <si>
    <t>gl-330-draw-without-vertex-attrib</t>
  </si>
  <si>
    <t>gl-330-fbo-blit</t>
  </si>
  <si>
    <t>gl-330-fbo-layered</t>
  </si>
  <si>
    <t>gl-330-fbo-mipmaps</t>
  </si>
  <si>
    <t>gl-330-fbo-multisample</t>
  </si>
  <si>
    <t>gl-330-fbo-multisample-explicit</t>
  </si>
  <si>
    <t>gl-330-fbo-multisample-explicit-nv</t>
  </si>
  <si>
    <t>gl-330-fbo-rtt</t>
  </si>
  <si>
    <t>gl-330-fbo-rtt-texture-array</t>
  </si>
  <si>
    <t>gl-330-fbo-srgb</t>
  </si>
  <si>
    <t>gl-330-glsl-discard</t>
  </si>
  <si>
    <t>gl-330-primitive-front-face</t>
  </si>
  <si>
    <t>gl-330-primitive-point</t>
  </si>
  <si>
    <t>gl-330-primitive-point-sprite</t>
  </si>
  <si>
    <t>gl-330-primitive-smooth-shading</t>
  </si>
  <si>
    <t>gl-330-query-conditional</t>
  </si>
  <si>
    <t>gl-330-query-occlusion</t>
  </si>
  <si>
    <t>gl-330-query-timer</t>
  </si>
  <si>
    <t>gl-330-rasterizer-viewport</t>
  </si>
  <si>
    <t>gl-330-sampler-anisotropy-ext</t>
  </si>
  <si>
    <t>gl-330-sampler-fetch</t>
  </si>
  <si>
    <t>gl-330-sampler-filter</t>
  </si>
  <si>
    <t>gl-330-sampler-object</t>
  </si>
  <si>
    <t>gl-330-sampler-offset</t>
  </si>
  <si>
    <t>gl-330-sampler-wrap</t>
  </si>
  <si>
    <t>gl-330-sync</t>
  </si>
  <si>
    <t>gl-330-test-scissor</t>
  </si>
  <si>
    <t>gl-330-texture-2d</t>
  </si>
  <si>
    <t>gl-330-texture-3d</t>
  </si>
  <si>
    <t>gl-330-texture-array</t>
  </si>
  <si>
    <t>gl-330-texture-buffer</t>
  </si>
  <si>
    <t>gl-330-texture-compressed-ext</t>
  </si>
  <si>
    <t>gl-330-texture-cube</t>
  </si>
  <si>
    <t>gl-330-texture-format</t>
  </si>
  <si>
    <t>gl-330-texture-pixel-store</t>
  </si>
  <si>
    <t>gl-330-texture-rect</t>
  </si>
  <si>
    <t>gl-330-texture-streaming</t>
  </si>
  <si>
    <t>gl-330-texture-swizzle</t>
  </si>
  <si>
    <t>gl-330-transform-feedback-interleaved</t>
  </si>
  <si>
    <t>gl-330-transform-feedback-separated</t>
  </si>
  <si>
    <t>OpenGL 4.0</t>
  </si>
  <si>
    <t>gl-400-blend-rtt</t>
  </si>
  <si>
    <t>gl-400-buffer-uniform</t>
  </si>
  <si>
    <t>gl-400-draw-indirect</t>
  </si>
  <si>
    <t>gl-400-fbo-layered</t>
  </si>
  <si>
    <t>gl-400-fbo-multisample</t>
  </si>
  <si>
    <t>gl-400-fbo-rtt</t>
  </si>
  <si>
    <t>gl-400-fbo-rtt-texture-array</t>
  </si>
  <si>
    <t>gl-400-primitive-instanced</t>
  </si>
  <si>
    <t>gl-400-primitive-smooth-shading</t>
  </si>
  <si>
    <t>gl-400-primitive-tessellation</t>
  </si>
  <si>
    <t>gl-400-program-64</t>
  </si>
  <si>
    <t>gl-400-program-subroutine</t>
  </si>
  <si>
    <t>gl-400-program-varying-blocks</t>
  </si>
  <si>
    <t>gl-400-program-varying-structs</t>
  </si>
  <si>
    <t>gl-400-sampler-array</t>
  </si>
  <si>
    <t>gl-400-sampler-fetch</t>
  </si>
  <si>
    <t>gl-400-sampler-gather</t>
  </si>
  <si>
    <t>gl-400-texture-buffer-rgb</t>
  </si>
  <si>
    <t>gl-400-transform-feedback-object</t>
  </si>
  <si>
    <t>gl-400-transform-feedback-stream</t>
  </si>
  <si>
    <t>OpenGL 4.1</t>
  </si>
  <si>
    <t>gl-410-fbo-layered</t>
  </si>
  <si>
    <t>gl-410-primitive-instanced</t>
  </si>
  <si>
    <t>gl-410-primitive-tessellation-2</t>
  </si>
  <si>
    <t>gl-410-primitive-tessellation-5</t>
  </si>
  <si>
    <t>gl-410-program-64</t>
  </si>
  <si>
    <t>gl-410-program-binary</t>
  </si>
  <si>
    <t>gl-410-program-separate</t>
  </si>
  <si>
    <t>gl-410-sampler-custom</t>
  </si>
  <si>
    <t>gl-420-atomic-counter</t>
  </si>
  <si>
    <t>gl-420-blend-op-amd</t>
  </si>
  <si>
    <t>gl-420-buffer-pinned-amd</t>
  </si>
  <si>
    <t>gl-420-buffer-uniform</t>
  </si>
  <si>
    <t>gl-420-clipping</t>
  </si>
  <si>
    <t>gl-420-debug-output</t>
  </si>
  <si>
    <t>gl-420-draw-base-instance</t>
  </si>
  <si>
    <t>gl-420-draw-image-space-rendering</t>
  </si>
  <si>
    <t>OpenGL 4.2</t>
  </si>
  <si>
    <t>gl-420-fbo</t>
  </si>
  <si>
    <t>gl-420-fbo-layered-amd</t>
  </si>
  <si>
    <t>gl-420-fbo-multisample-dsa-nv</t>
  </si>
  <si>
    <t>gl-420-fbo-multisample-position-amd</t>
  </si>
  <si>
    <t>gl-420-fbo-srgb-decode-ext</t>
  </si>
  <si>
    <t>gl-420-image-load</t>
  </si>
  <si>
    <t>gl-420-image-store</t>
  </si>
  <si>
    <t>gl-420-image-unpack</t>
  </si>
  <si>
    <t>gl-420-interface-matching</t>
  </si>
  <si>
    <t>gl-420-memory-barrier</t>
  </si>
  <si>
    <t>gl-420-picking</t>
  </si>
  <si>
    <t>gl-420-primitive-bindless-nv</t>
  </si>
  <si>
    <t>gl-420-primitive-line-aa</t>
  </si>
  <si>
    <t>gl-420-sampler-fetch</t>
  </si>
  <si>
    <t>gl-420-test-depth-clamp-separate-amd</t>
  </si>
  <si>
    <t>gl-420-test-depth-conservative</t>
  </si>
  <si>
    <t>gl-420-texture-bindless-nv</t>
  </si>
  <si>
    <t>gl-420-texture-compressed</t>
  </si>
  <si>
    <t>gl-420-texture-conversion</t>
  </si>
  <si>
    <t>gl-420-texture-cube</t>
  </si>
  <si>
    <t>gl-420-texture-pixel-store</t>
  </si>
  <si>
    <t>gl-420-texture-shadow</t>
  </si>
  <si>
    <t>gl-420-texture-sparse-amd</t>
  </si>
  <si>
    <t>gl-420-texture-storage</t>
  </si>
  <si>
    <t>gl-420-transform-feedback-instanced</t>
  </si>
  <si>
    <t>OpenGL 4.3</t>
  </si>
  <si>
    <t>gl-430-atomic-counter</t>
  </si>
  <si>
    <t>gl-430-debug</t>
  </si>
  <si>
    <t>gl-430-direct-state-access-ext</t>
  </si>
  <si>
    <t>gl-430-draw-without-vertex-attrib</t>
  </si>
  <si>
    <t>gl-430-image-sampling</t>
  </si>
  <si>
    <t>gl-430-image-store</t>
  </si>
  <si>
    <t>gl-430-interface-matching</t>
  </si>
  <si>
    <t>gl-430-multi-draw-indirect</t>
  </si>
  <si>
    <t>gl-430-program-compute</t>
  </si>
  <si>
    <t>gl-430-program-compute-image</t>
  </si>
  <si>
    <t>Sub-Total</t>
  </si>
  <si>
    <t>Workaround</t>
  </si>
  <si>
    <t>310.64</t>
  </si>
  <si>
    <t>310.33</t>
  </si>
  <si>
    <t>Ok but not conform</t>
  </si>
  <si>
    <t>Ok</t>
  </si>
  <si>
    <t>Untested</t>
  </si>
  <si>
    <t>Extensions</t>
  </si>
  <si>
    <t>Vendor</t>
  </si>
  <si>
    <t>Drivers version</t>
  </si>
  <si>
    <t>Release date</t>
  </si>
  <si>
    <t>Intel</t>
  </si>
  <si>
    <t>AMD</t>
  </si>
  <si>
    <t>12.11 beta 11</t>
  </si>
  <si>
    <t>12.11 beta 4</t>
  </si>
  <si>
    <t>15.28.10.2897</t>
  </si>
  <si>
    <t>gl-400-subroutine</t>
  </si>
  <si>
    <t>gl-400-sampler-array-nv</t>
  </si>
  <si>
    <t>Samples versions</t>
  </si>
  <si>
    <t>4.3.0.3</t>
  </si>
  <si>
    <t>4.3.1.0</t>
  </si>
  <si>
    <t>15.31.64.2885</t>
  </si>
  <si>
    <t>Summary</t>
  </si>
  <si>
    <t>NVIDIA 310.33</t>
  </si>
  <si>
    <t>NVIDIA 310.64</t>
  </si>
  <si>
    <t>AMD 12.11 b4</t>
  </si>
  <si>
    <t>AMD 12.11 b11</t>
  </si>
  <si>
    <t>Intel 15.28.10.2897</t>
  </si>
  <si>
    <t>Intel 15.31.64.2885</t>
  </si>
  <si>
    <t>G-Truc Creation</t>
  </si>
  <si>
    <t>313.95</t>
  </si>
  <si>
    <t>NVIDIA 313.95</t>
  </si>
  <si>
    <t>13.2 beta</t>
  </si>
  <si>
    <t>AMD 13.2 beta</t>
  </si>
  <si>
    <t>4.3.2 branch</t>
  </si>
  <si>
    <t>gl-430-texture-buffer</t>
  </si>
  <si>
    <t>Unsupported</t>
  </si>
  <si>
    <t>OpenGL 3.2</t>
  </si>
  <si>
    <t>320-draw-image-space</t>
  </si>
  <si>
    <t>320-draw-instanced</t>
  </si>
  <si>
    <t>320-draw-without-vertex-attrib</t>
  </si>
  <si>
    <t>320-fbo</t>
  </si>
  <si>
    <t>320-fbo-depth</t>
  </si>
  <si>
    <t>320-fbo-depth-multisample</t>
  </si>
  <si>
    <t>320-primitive-shading</t>
  </si>
  <si>
    <t>320-texture-2d</t>
  </si>
  <si>
    <t>gl-330-texture-integer</t>
  </si>
  <si>
    <t>Apple</t>
  </si>
  <si>
    <t>MacOS X 10.8.2</t>
  </si>
  <si>
    <t>Intel Windows</t>
  </si>
  <si>
    <t>OpenGL 3.3 support</t>
  </si>
  <si>
    <t>OpenGL 4.0 support</t>
  </si>
  <si>
    <t>OpenGL 4.1 support</t>
  </si>
  <si>
    <t>OpenGL 4.2 support</t>
  </si>
  <si>
    <t>OpenGL 4.3 support</t>
  </si>
  <si>
    <t>OpenGL 3.2 support</t>
  </si>
  <si>
    <t>400-sampler-array-nv</t>
  </si>
  <si>
    <t>420-blend-op-amd</t>
  </si>
  <si>
    <t>420-buffer-pinned-amd</t>
  </si>
  <si>
    <t>420-fbo-layered-amd</t>
  </si>
  <si>
    <t>420-fbo-multisample-dsa-nv</t>
  </si>
  <si>
    <t>420-fbo-srgb-decode-ext</t>
  </si>
  <si>
    <t>420-primitive-bindless-nv</t>
  </si>
  <si>
    <t>420-texture-bindless-nv</t>
  </si>
  <si>
    <t>420-texture-sparse-amd</t>
  </si>
  <si>
    <t>430-direct-state-access-ext</t>
  </si>
  <si>
    <t>atomic-counter</t>
  </si>
  <si>
    <t>debug</t>
  </si>
  <si>
    <t>draw-without-vertex-attrib</t>
  </si>
  <si>
    <t>image-sampling</t>
  </si>
  <si>
    <t>image-store</t>
  </si>
  <si>
    <t>interface-matching</t>
  </si>
  <si>
    <t>multi-draw-indirect</t>
  </si>
  <si>
    <t>program-compute</t>
  </si>
  <si>
    <t>program-compute-image</t>
  </si>
  <si>
    <t>program-subroutine</t>
  </si>
  <si>
    <t>texture-buffer</t>
  </si>
  <si>
    <t>texture-copy</t>
  </si>
  <si>
    <t>texture-storage</t>
  </si>
  <si>
    <t>texture-view</t>
  </si>
  <si>
    <t>buffer-uniform</t>
  </si>
  <si>
    <t>clipping</t>
  </si>
  <si>
    <t>debug-output</t>
  </si>
  <si>
    <t>draw-base-instance</t>
  </si>
  <si>
    <t>draw-image-space-rendering</t>
  </si>
  <si>
    <t>fbo</t>
  </si>
  <si>
    <t>image-load</t>
  </si>
  <si>
    <t>image-unpack</t>
  </si>
  <si>
    <t>memory-barrier</t>
  </si>
  <si>
    <t>picking</t>
  </si>
  <si>
    <t>primitive-line-aa</t>
  </si>
  <si>
    <t>sampler-fetch</t>
  </si>
  <si>
    <t>test-depth-conservative</t>
  </si>
  <si>
    <t>texture-compressed</t>
  </si>
  <si>
    <t>texture-conversion</t>
  </si>
  <si>
    <t>texture-cube</t>
  </si>
  <si>
    <t>texture-pixel-store</t>
  </si>
  <si>
    <t>texture-shadow</t>
  </si>
  <si>
    <t>transform-feedback-instanced</t>
  </si>
  <si>
    <t>texture-swizzle</t>
  </si>
  <si>
    <t>texture-rect</t>
  </si>
  <si>
    <t>texture-streaming</t>
  </si>
  <si>
    <t>texture-integer</t>
  </si>
  <si>
    <t>texture-format</t>
  </si>
  <si>
    <t>texture-compressed-ext</t>
  </si>
  <si>
    <t>texture-3d</t>
  </si>
  <si>
    <t>texture-2d</t>
  </si>
  <si>
    <t>query-occlusion</t>
  </si>
  <si>
    <t>query-conditional</t>
  </si>
  <si>
    <t>primitive-shading</t>
  </si>
  <si>
    <t>primitive-point-sprite</t>
  </si>
  <si>
    <t>primitive-point</t>
  </si>
  <si>
    <t>primitive-front-face</t>
  </si>
  <si>
    <t>glsl-precision</t>
  </si>
  <si>
    <t>glsl-discard</t>
  </si>
  <si>
    <t>glsl-builtin-blocks</t>
  </si>
  <si>
    <t>fbo-shadow</t>
  </si>
  <si>
    <t>fbo-depth-multisample</t>
  </si>
  <si>
    <t>fbo-depth</t>
  </si>
  <si>
    <t>draw-instanced</t>
  </si>
  <si>
    <t>draw-image-space</t>
  </si>
  <si>
    <t>buffer-uniform-shared</t>
  </si>
  <si>
    <t>NVIDIA 314.07</t>
  </si>
  <si>
    <t>314.07</t>
  </si>
  <si>
    <t>13.2 beta 6</t>
  </si>
  <si>
    <t>fbo-rtt</t>
  </si>
  <si>
    <t>fbo-blit</t>
  </si>
  <si>
    <t>fbo-layered</t>
  </si>
  <si>
    <t>fbo-multisample-explicit</t>
  </si>
  <si>
    <t>fbo-rtt-texture-array</t>
  </si>
  <si>
    <t>test-scissor</t>
  </si>
  <si>
    <t>sync</t>
  </si>
  <si>
    <t>420-test-depth-clamp-amd</t>
  </si>
  <si>
    <t>420-fbo-multisample-amd</t>
  </si>
  <si>
    <t>330-fbo-multisample-nv</t>
  </si>
  <si>
    <t>transform-feedback-stream</t>
  </si>
  <si>
    <t>transform-feedback-object</t>
  </si>
  <si>
    <t>primitive-smooth-shading</t>
  </si>
  <si>
    <t>fbo-srgb</t>
  </si>
  <si>
    <t>sampler-wrap</t>
  </si>
  <si>
    <t>sampler-offset</t>
  </si>
  <si>
    <t>sampler-object</t>
  </si>
  <si>
    <t>sampler-filter</t>
  </si>
  <si>
    <t>sampler-anisotropy-ext</t>
  </si>
  <si>
    <t>query-timer</t>
  </si>
  <si>
    <t>fbo-multisample-integer</t>
  </si>
  <si>
    <t>fbo-multisample</t>
  </si>
  <si>
    <t>draw-multiple</t>
  </si>
  <si>
    <t>draw-instanced-array</t>
  </si>
  <si>
    <t>draw-base-vertex</t>
  </si>
  <si>
    <t>buffer-update</t>
  </si>
  <si>
    <t>buffer-type</t>
  </si>
  <si>
    <t>blend-rtt</t>
  </si>
  <si>
    <t>blend-index</t>
  </si>
  <si>
    <t>texture-fetch</t>
  </si>
  <si>
    <t>texture-buffer-rgb</t>
  </si>
  <si>
    <t>sampler-gather</t>
  </si>
  <si>
    <t>sampler-array</t>
  </si>
  <si>
    <t>program-varying-structs</t>
  </si>
  <si>
    <t>program-varying-blocks</t>
  </si>
  <si>
    <t>program-64</t>
  </si>
  <si>
    <t>primitive-tessellation</t>
  </si>
  <si>
    <t>primitive-instanced</t>
  </si>
  <si>
    <t>draw-indirect</t>
  </si>
  <si>
    <t>primitive-tessellation-2</t>
  </si>
  <si>
    <t>primitive-tessellation-5</t>
  </si>
  <si>
    <t>program-binary</t>
  </si>
  <si>
    <t>program-separate</t>
  </si>
  <si>
    <t>texture-integer-rgb10a2ui</t>
  </si>
  <si>
    <t>transform-feedback-interleave</t>
  </si>
  <si>
    <t>transform-feedback-separate</t>
  </si>
  <si>
    <t>texture-offset</t>
  </si>
  <si>
    <t>9.18.10.2973</t>
  </si>
  <si>
    <t>Intel 9.18.10.2973</t>
  </si>
  <si>
    <t>AMD 13.6 beta</t>
  </si>
  <si>
    <t>4.3.2.1</t>
  </si>
  <si>
    <t>13.3 beta 2</t>
  </si>
  <si>
    <t>MacOS X 10.8.3</t>
  </si>
  <si>
    <t>Intel 9.18.10.3006</t>
  </si>
  <si>
    <t>9.18.10.3006</t>
  </si>
  <si>
    <t>AMD 13.3 beta 2</t>
  </si>
  <si>
    <t>314.21 beta</t>
  </si>
  <si>
    <t>NVIDIA 314.21 beta</t>
  </si>
  <si>
    <t>NVIDIA 320.00 beta</t>
  </si>
  <si>
    <t>320.00 beta</t>
  </si>
  <si>
    <t>13.4</t>
  </si>
  <si>
    <t>AMD 13.4</t>
  </si>
  <si>
    <t>texture-array</t>
  </si>
  <si>
    <t>10.18.10.3277</t>
  </si>
  <si>
    <t>4.4.0.1</t>
  </si>
  <si>
    <t>326.98 beta</t>
  </si>
  <si>
    <t>NVIDIA 326.98 beta</t>
  </si>
  <si>
    <t>Intel 10.18.10.3277</t>
  </si>
  <si>
    <t>OpenGL 4.4</t>
  </si>
  <si>
    <t>transform-feedback</t>
  </si>
  <si>
    <t>OpenGL 4.4 support</t>
  </si>
  <si>
    <t>MacOS X 10.9</t>
  </si>
  <si>
    <t>4.4.1.0 beta</t>
  </si>
  <si>
    <t>program</t>
  </si>
  <si>
    <t>331.10 beta</t>
  </si>
  <si>
    <t>NVIDIA 331.10 beta</t>
  </si>
  <si>
    <t>Intel 10.18.10.3325</t>
  </si>
  <si>
    <t>10.18.10.3325</t>
  </si>
  <si>
    <t>texture-derivative</t>
  </si>
  <si>
    <t>13.11 beta 9.2</t>
  </si>
  <si>
    <t>AMD 13.11 b9.2</t>
  </si>
  <si>
    <t>OpenGL ES 3.0</t>
  </si>
  <si>
    <t>es-300-draw-elements</t>
  </si>
  <si>
    <t>draw-range-arrays</t>
  </si>
  <si>
    <t>draw-range-elements</t>
  </si>
  <si>
    <t>program-uniform</t>
  </si>
  <si>
    <t>glsl-cast-fail</t>
  </si>
  <si>
    <t>glsl-input-struct</t>
  </si>
  <si>
    <t>320-texture-compressed-ext</t>
  </si>
  <si>
    <t>330-sampler-anisotropic-ext</t>
  </si>
  <si>
    <t>430-perf-monitor-amd</t>
  </si>
  <si>
    <t>334.89</t>
  </si>
  <si>
    <t>NVIDIA 334.89</t>
  </si>
  <si>
    <t>14.1 beta 1</t>
  </si>
  <si>
    <t>AMD 14.1 beta 1</t>
  </si>
  <si>
    <t>10/22/2013</t>
  </si>
  <si>
    <t>4.4.1.3</t>
  </si>
  <si>
    <t>draw-vertex-attrib-binding</t>
  </si>
  <si>
    <t>10.18.10.3412</t>
  </si>
  <si>
    <t>Intel 10.18.10.3412</t>
  </si>
  <si>
    <t>Intel Linux</t>
  </si>
  <si>
    <t>4.4.3.0 git</t>
  </si>
  <si>
    <t>Mesa 10.1.1</t>
  </si>
  <si>
    <t>primitive-line-msaa</t>
  </si>
  <si>
    <t>primitive-point-clip</t>
  </si>
  <si>
    <t>texture-sparse-arb</t>
  </si>
  <si>
    <t>texture-cube-arb</t>
  </si>
  <si>
    <t>texture-bindless-arb</t>
  </si>
  <si>
    <t>multi-draw-indirect-id-arb</t>
  </si>
  <si>
    <t>multi-draw-indirect-count-arb</t>
  </si>
  <si>
    <t>glsl-vote-arb</t>
  </si>
  <si>
    <t>fbo-without-attachment</t>
  </si>
  <si>
    <t>caps</t>
  </si>
  <si>
    <t>buffer-storage</t>
  </si>
  <si>
    <t>fbo-invalidate</t>
  </si>
  <si>
    <t>primitive-sprite</t>
  </si>
  <si>
    <t>primitive-point-quad</t>
  </si>
  <si>
    <t>440-shader-invocation-nv</t>
  </si>
  <si>
    <t>4.4.3.0-git</t>
  </si>
  <si>
    <t>MacOS X 10.9.2</t>
  </si>
  <si>
    <t>10.18.10.3574</t>
  </si>
  <si>
    <t>14.4 rc</t>
  </si>
  <si>
    <t>337.61 beta</t>
  </si>
  <si>
    <t>NVIDIA 337.61 beta</t>
  </si>
  <si>
    <t>AMD 14.4 rc</t>
  </si>
  <si>
    <t>Intel 10.18.10.3574</t>
  </si>
  <si>
    <t>OpenGL Drivers Status - November 2013</t>
  </si>
  <si>
    <t>OpenGL Drivers Status - September 2013</t>
  </si>
  <si>
    <t>OpenGL Drivers Status - April 2013</t>
  </si>
  <si>
    <t>OpenGL Drivers Status - March 2013</t>
  </si>
  <si>
    <t>OpenGL Drivers Status - February 2013</t>
  </si>
  <si>
    <t>OpenGL Drivers Status - January 2013</t>
  </si>
  <si>
    <t>OpenGL Drivers Status - December 2012</t>
  </si>
  <si>
    <t>ARB extensions</t>
  </si>
  <si>
    <t>May 2014, G-Truc Creation</t>
  </si>
  <si>
    <t>OpenGL drivers status</t>
  </si>
  <si>
    <t>Bug reports with reprodution cases</t>
  </si>
  <si>
    <t>February 2014, G-Truc Creation</t>
  </si>
  <si>
    <t>July 2014, G-Truc Creation</t>
  </si>
  <si>
    <t>4.4.2.1</t>
  </si>
  <si>
    <t>MacOS X 10.9.4</t>
  </si>
  <si>
    <t>Intel 10.18.10.3652</t>
  </si>
  <si>
    <t>10.18.10.3652 beta</t>
  </si>
  <si>
    <t>14.7 rc1</t>
  </si>
  <si>
    <t>AMD 14.7 rc1</t>
  </si>
  <si>
    <t>340.52</t>
  </si>
  <si>
    <t>NVIDIA 340.52</t>
  </si>
  <si>
    <t>Mesa 10.2.2</t>
  </si>
  <si>
    <t>fbo-integer</t>
  </si>
  <si>
    <t>fbo-integer-blit</t>
  </si>
  <si>
    <t>March 2015, G-Truc Creation</t>
  </si>
  <si>
    <t>OpenGL 4.5</t>
  </si>
  <si>
    <t>OpenGL 4.5 support</t>
  </si>
  <si>
    <t>clip-control</t>
  </si>
  <si>
    <t>culling</t>
  </si>
  <si>
    <t>direct-state-access</t>
  </si>
  <si>
    <t>texture-barrier</t>
  </si>
  <si>
    <t>query-statistics-arb</t>
  </si>
  <si>
    <t>transform-feedback-arb</t>
  </si>
  <si>
    <t>buffer-sparse-arb</t>
  </si>
  <si>
    <t>fbo-depth-stencil</t>
  </si>
  <si>
    <t>fbo-srgb-decode</t>
  </si>
  <si>
    <t>texture-lod</t>
  </si>
  <si>
    <t>fbo-srgb-blend</t>
  </si>
  <si>
    <t>500-blend-op-amd</t>
  </si>
  <si>
    <t>500-buffer-pinned-amd</t>
  </si>
  <si>
    <t>500-fbo-layered-amd</t>
  </si>
  <si>
    <t>500-fbo-layered-nv</t>
  </si>
  <si>
    <t>500-conservative-raster-nv</t>
  </si>
  <si>
    <t>500-fbo-multisample-amd</t>
  </si>
  <si>
    <t>500-fill-rectangle-nv</t>
  </si>
  <si>
    <t>500-primitive-bindless-nv</t>
  </si>
  <si>
    <t>500-primitive-shading-nv</t>
  </si>
  <si>
    <t>500-test-depth-clamp-amd</t>
  </si>
  <si>
    <t>500-sample-location-nv</t>
  </si>
  <si>
    <t>500-sample-location-grid-nv</t>
  </si>
  <si>
    <t>500-shader-blend-intel</t>
  </si>
  <si>
    <t>500-shader-blend-nv</t>
  </si>
  <si>
    <t>500-shader-invocation-nv</t>
  </si>
  <si>
    <t>500-texture-bindless-nv</t>
  </si>
  <si>
    <t>500-texture-sparse-amd</t>
  </si>
  <si>
    <t>es-300-fbo-srgb</t>
  </si>
  <si>
    <t>4.5.1.0</t>
  </si>
  <si>
    <t>347.88</t>
  </si>
  <si>
    <t>15.3 b1</t>
  </si>
  <si>
    <t>10.18.10.4156</t>
  </si>
  <si>
    <t>AMD 15.3 b1</t>
  </si>
  <si>
    <t>NVIDIA 347.88</t>
  </si>
  <si>
    <t>Intel 10.18.10.4156</t>
  </si>
  <si>
    <t>September 2015, G-Truc Creation</t>
  </si>
  <si>
    <t>15.8b</t>
  </si>
  <si>
    <t>355.87</t>
  </si>
  <si>
    <t>4.5.2.0</t>
  </si>
  <si>
    <t>Intel 10.18.15.4256</t>
  </si>
  <si>
    <t>AMD 15.8b</t>
  </si>
  <si>
    <t>NVIDIA 355.87</t>
  </si>
  <si>
    <t>10.18.15.4256</t>
  </si>
  <si>
    <t>July 2016, G-Truc Creation</t>
  </si>
  <si>
    <t>4.5.3.0</t>
  </si>
  <si>
    <t>Poor</t>
  </si>
  <si>
    <t>368.69</t>
  </si>
  <si>
    <t>430-performance-query-intel</t>
  </si>
  <si>
    <t>440-sampler-wrap-ext</t>
  </si>
  <si>
    <t>500-shader-group-nv</t>
  </si>
  <si>
    <t>500-texture-sparse-ext</t>
  </si>
  <si>
    <t>multi-draw-indirect-arb</t>
  </si>
  <si>
    <t>fbo-blend</t>
  </si>
  <si>
    <t>fbo-blend-points</t>
  </si>
  <si>
    <t>query-counter</t>
  </si>
  <si>
    <t>buffer-uniform-array</t>
  </si>
  <si>
    <t>16.7.1</t>
  </si>
  <si>
    <t>Intel 4463</t>
  </si>
  <si>
    <t>AMD 16.7.1</t>
  </si>
  <si>
    <t>NVIDIA 368.69</t>
  </si>
  <si>
    <t>Apple OSX</t>
  </si>
  <si>
    <t xml:space="preserve"> Apple 10.11.3</t>
  </si>
  <si>
    <t>10.11.3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</si>
</sst>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\-??_);_(@_)"/>
  </numFmts>
  <fonts count="13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color theme="1"/>
      <name val="Verdana"/>
      <family val="2"/>
    </font>
    <font>
      <b/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b/>
      <sz val="9"/>
      <color indexed="81"/>
      <name val="Tahoma"/>
      <charset val="1"/>
    </font>
    <font>
      <b/>
      <u/>
      <sz val="28"/>
      <color rgb="FFFF8000"/>
      <name val="Cambria"/>
      <family val="1"/>
      <scheme val="maj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0FF8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C080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1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0" fontId="7" fillId="0" borderId="0" applyNumberFormat="0" applyFill="0" applyBorder="0" applyAlignment="0" applyProtection="0"/>
  </cellStyleXfs>
  <cellXfs count="117">
    <xf numFmtId="0" fontId="0" fillId="0" borderId="0" xfId="0"/>
    <xf numFmtId="0" fontId="0" fillId="0" borderId="0" xfId="0"/>
    <xf numFmtId="0" fontId="0" fillId="0" borderId="0" xfId="0" applyBorder="1"/>
    <xf numFmtId="0" fontId="0" fillId="0" borderId="3" xfId="0" applyBorder="1"/>
    <xf numFmtId="0" fontId="1" fillId="2" borderId="0" xfId="1" applyFill="1" applyBorder="1" applyAlignment="1">
      <alignment horizontal="center" wrapText="1"/>
    </xf>
    <xf numFmtId="0" fontId="0" fillId="5" borderId="0" xfId="0" applyFill="1" applyBorder="1"/>
    <xf numFmtId="9" fontId="0" fillId="0" borderId="4" xfId="0" applyNumberFormat="1" applyBorder="1"/>
    <xf numFmtId="0" fontId="1" fillId="4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1" fillId="3" borderId="0" xfId="1" applyFill="1" applyBorder="1" applyAlignment="1">
      <alignment horizontal="center" wrapText="1"/>
    </xf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0" borderId="5" xfId="0" applyBorder="1"/>
    <xf numFmtId="0" fontId="0" fillId="0" borderId="2" xfId="0" applyBorder="1"/>
    <xf numFmtId="0" fontId="0" fillId="0" borderId="1" xfId="0" applyBorder="1"/>
    <xf numFmtId="9" fontId="0" fillId="0" borderId="5" xfId="0" applyNumberFormat="1" applyBorder="1"/>
    <xf numFmtId="14" fontId="0" fillId="0" borderId="0" xfId="0" applyNumberFormat="1" applyBorder="1"/>
    <xf numFmtId="0" fontId="0" fillId="0" borderId="4" xfId="0" applyBorder="1"/>
    <xf numFmtId="0" fontId="0" fillId="0" borderId="1" xfId="0" applyFill="1" applyBorder="1"/>
    <xf numFmtId="9" fontId="0" fillId="0" borderId="0" xfId="0" applyNumberFormat="1" applyBorder="1"/>
    <xf numFmtId="0" fontId="1" fillId="2" borderId="1" xfId="1" applyFill="1" applyBorder="1" applyAlignment="1">
      <alignment horizontal="center" wrapText="1"/>
    </xf>
    <xf numFmtId="0" fontId="1" fillId="4" borderId="1" xfId="1" applyFill="1" applyBorder="1" applyAlignment="1">
      <alignment horizontal="center" wrapText="1"/>
    </xf>
    <xf numFmtId="0" fontId="0" fillId="0" borderId="0" xfId="0" applyFill="1" applyBorder="1"/>
    <xf numFmtId="0" fontId="1" fillId="0" borderId="0" xfId="1" applyFill="1" applyBorder="1" applyAlignment="1">
      <alignment horizontal="center" wrapText="1"/>
    </xf>
    <xf numFmtId="9" fontId="0" fillId="0" borderId="2" xfId="0" applyNumberFormat="1" applyBorder="1"/>
    <xf numFmtId="0" fontId="0" fillId="0" borderId="2" xfId="0" applyFill="1" applyBorder="1"/>
    <xf numFmtId="0" fontId="0" fillId="0" borderId="3" xfId="0" applyFill="1" applyBorder="1"/>
    <xf numFmtId="0" fontId="0" fillId="0" borderId="6" xfId="0" applyBorder="1"/>
    <xf numFmtId="0" fontId="1" fillId="2" borderId="6" xfId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2" borderId="0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4" borderId="0" xfId="1" applyFont="1" applyFill="1" applyBorder="1" applyAlignment="1">
      <alignment horizontal="center" wrapText="1"/>
    </xf>
    <xf numFmtId="14" fontId="0" fillId="0" borderId="0" xfId="0" applyNumberFormat="1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7" xfId="0" applyNumberFormat="1" applyBorder="1"/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6" borderId="0" xfId="1" applyFont="1" applyFill="1" applyBorder="1" applyAlignment="1">
      <alignment horizontal="center" wrapText="1"/>
    </xf>
    <xf numFmtId="0" fontId="4" fillId="3" borderId="1" xfId="1" applyFont="1" applyFill="1" applyBorder="1" applyAlignment="1">
      <alignment horizontal="center" wrapText="1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/>
    <xf numFmtId="0" fontId="0" fillId="2" borderId="7" xfId="0" applyFill="1" applyBorder="1"/>
    <xf numFmtId="0" fontId="4" fillId="6" borderId="1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4" applyFont="1" applyAlignment="1"/>
    <xf numFmtId="0" fontId="11" fillId="0" borderId="0" xfId="4" applyFont="1" applyAlignment="1"/>
    <xf numFmtId="0" fontId="8" fillId="0" borderId="0" xfId="4" applyFont="1" applyAlignment="1"/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7" xfId="1" applyFill="1" applyBorder="1" applyAlignment="1">
      <alignment horizontal="center" wrapText="1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" xfId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7" borderId="0" xfId="1" applyFont="1" applyFill="1" applyBorder="1" applyAlignment="1">
      <alignment horizontal="center" wrapText="1"/>
    </xf>
    <xf numFmtId="14" fontId="0" fillId="0" borderId="7" xfId="0" applyNumberFormat="1" applyBorder="1"/>
    <xf numFmtId="0" fontId="0" fillId="0" borderId="8" xfId="0" applyFill="1" applyBorder="1"/>
    <xf numFmtId="0" fontId="0" fillId="0" borderId="8" xfId="0" applyBorder="1"/>
    <xf numFmtId="0" fontId="10" fillId="0" borderId="0" xfId="4" applyFont="1" applyAlignment="1">
      <alignment horizontal="center"/>
    </xf>
    <xf numFmtId="0" fontId="11" fillId="0" borderId="0" xfId="4" applyFont="1" applyAlignment="1">
      <alignment horizontal="center"/>
    </xf>
    <xf numFmtId="0" fontId="8" fillId="0" borderId="0" xfId="4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1" fillId="0" borderId="0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2" fillId="0" borderId="2" xfId="4" applyFont="1" applyBorder="1" applyAlignment="1">
      <alignment horizontal="center"/>
    </xf>
  </cellXfs>
  <cellStyles count="5">
    <cellStyle name="Comma 2" xfId="3"/>
    <cellStyle name="Hyperlink" xfId="4" builtinId="8"/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colors>
    <mruColors>
      <color rgb="FFFF8000"/>
      <color rgb="FF80FF80"/>
      <color rgb="FFFFC080"/>
      <color rgb="FFFFFF80"/>
      <color rgb="FFFF8080"/>
      <color rgb="FFFFC0C0"/>
      <color rgb="FFC0FF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'2016-07'!$B$11</c:f>
              <c:strCache>
                <c:ptCount val="1"/>
                <c:pt idx="0">
                  <c:v>NVIDIA 368.69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'2016-07'!$A$12:$A$19</c:f>
              <c:strCache>
                <c:ptCount val="8"/>
                <c:pt idx="0">
                  <c:v>OpenGL 4.5 support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'2016-07'!$B$12:$B$19</c:f>
              <c:numCache>
                <c:formatCode>0%</c:formatCode>
                <c:ptCount val="8"/>
                <c:pt idx="0">
                  <c:v>1</c:v>
                </c:pt>
                <c:pt idx="1">
                  <c:v>0.90909090909090906</c:v>
                </c:pt>
                <c:pt idx="2">
                  <c:v>1</c:v>
                </c:pt>
                <c:pt idx="3">
                  <c:v>0.96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0.91935483870967738</c:v>
                </c:pt>
              </c:numCache>
            </c:numRef>
          </c:val>
        </c:ser>
        <c:ser>
          <c:idx val="1"/>
          <c:order val="1"/>
          <c:tx>
            <c:strRef>
              <c:f>'2016-07'!$C$11</c:f>
              <c:strCache>
                <c:ptCount val="1"/>
                <c:pt idx="0">
                  <c:v>AMD 16.7.1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'2016-07'!$A$12:$A$19</c:f>
              <c:strCache>
                <c:ptCount val="8"/>
                <c:pt idx="0">
                  <c:v>OpenGL 4.5 support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'2016-07'!$C$12:$C$19</c:f>
              <c:numCache>
                <c:formatCode>0%</c:formatCode>
                <c:ptCount val="8"/>
                <c:pt idx="0">
                  <c:v>0.72727272727272729</c:v>
                </c:pt>
                <c:pt idx="1">
                  <c:v>0.90909090909090906</c:v>
                </c:pt>
                <c:pt idx="2">
                  <c:v>1</c:v>
                </c:pt>
                <c:pt idx="3">
                  <c:v>0.84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0.91935483870967738</c:v>
                </c:pt>
              </c:numCache>
            </c:numRef>
          </c:val>
        </c:ser>
        <c:ser>
          <c:idx val="2"/>
          <c:order val="2"/>
          <c:tx>
            <c:strRef>
              <c:f>'2016-07'!$D$11</c:f>
              <c:strCache>
                <c:ptCount val="1"/>
                <c:pt idx="0">
                  <c:v>Intel 4463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'2016-07'!$A$12:$A$19</c:f>
              <c:strCache>
                <c:ptCount val="8"/>
                <c:pt idx="0">
                  <c:v>OpenGL 4.5 support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'2016-07'!$D$12:$D$19</c:f>
              <c:numCache>
                <c:formatCode>0%</c:formatCode>
                <c:ptCount val="8"/>
                <c:pt idx="0">
                  <c:v>9.0909090909090912E-2</c:v>
                </c:pt>
                <c:pt idx="1">
                  <c:v>0.72727272727272729</c:v>
                </c:pt>
                <c:pt idx="2">
                  <c:v>0.95238095238095233</c:v>
                </c:pt>
                <c:pt idx="3">
                  <c:v>0.88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0.9838709677419355</c:v>
                </c:pt>
              </c:numCache>
            </c:numRef>
          </c:val>
        </c:ser>
        <c:ser>
          <c:idx val="3"/>
          <c:order val="3"/>
          <c:tx>
            <c:strRef>
              <c:f>'2016-07'!$E$11</c:f>
              <c:strCache>
                <c:ptCount val="1"/>
                <c:pt idx="0">
                  <c:v> Apple 10.11.3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val>
            <c:numRef>
              <c:f>'2016-07'!$E$12:$E$19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0.73913043478260865</c:v>
                </c:pt>
                <c:pt idx="6">
                  <c:v>0.93333333333333335</c:v>
                </c:pt>
                <c:pt idx="7">
                  <c:v>0.88709677419354838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6194720"/>
        <c:axId val="1846195808"/>
        <c:extLst/>
      </c:barChart>
      <c:catAx>
        <c:axId val="1846194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6195808"/>
        <c:crosses val="autoZero"/>
        <c:auto val="1"/>
        <c:lblAlgn val="ctr"/>
        <c:lblOffset val="100"/>
        <c:noMultiLvlLbl val="0"/>
      </c:catAx>
      <c:valAx>
        <c:axId val="184619580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4619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'2013-03'!$B$9</c:f>
              <c:strCache>
                <c:ptCount val="1"/>
                <c:pt idx="0">
                  <c:v>NVIDIA 314.21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1"/>
          <c:order val="1"/>
          <c:tx>
            <c:strRef>
              <c:f>'2013-03'!$C$9</c:f>
              <c:strCache>
                <c:ptCount val="1"/>
                <c:pt idx="0">
                  <c:v>AMD 13.3 beta 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'2013-03'!$C$10:$C$15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0.88636363636363635</c:v>
                </c:pt>
              </c:numCache>
            </c:numRef>
          </c:val>
        </c:ser>
        <c:ser>
          <c:idx val="2"/>
          <c:order val="2"/>
          <c:tx>
            <c:strRef>
              <c:f>'2013-03'!$D$9</c:f>
              <c:strCache>
                <c:ptCount val="1"/>
                <c:pt idx="0">
                  <c:v>Intel 9.18.10.3006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'2013-03'!$E$9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065648"/>
        <c:axId val="2011064016"/>
      </c:barChart>
      <c:catAx>
        <c:axId val="201106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11064016"/>
        <c:crosses val="autoZero"/>
        <c:auto val="1"/>
        <c:lblAlgn val="ctr"/>
        <c:lblOffset val="100"/>
        <c:noMultiLvlLbl val="0"/>
      </c:catAx>
      <c:valAx>
        <c:axId val="201106401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1106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'2013-02'!$B$9</c:f>
              <c:strCache>
                <c:ptCount val="1"/>
                <c:pt idx="0">
                  <c:v>NVIDIA 314.07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1"/>
          <c:order val="1"/>
          <c:tx>
            <c:strRef>
              <c:f>'2013-02'!$C$9</c:f>
              <c:strCache>
                <c:ptCount val="1"/>
                <c:pt idx="0">
                  <c:v>AMD 13.6 beta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'2013-02'!$C$10:$C$15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0.88636363636363635</c:v>
                </c:pt>
              </c:numCache>
            </c:numRef>
          </c:val>
        </c:ser>
        <c:ser>
          <c:idx val="2"/>
          <c:order val="2"/>
          <c:tx>
            <c:strRef>
              <c:f>'2013-02'!$D$9</c:f>
              <c:strCache>
                <c:ptCount val="1"/>
                <c:pt idx="0">
                  <c:v>Intel 9.18.10.2973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'2013-02'!$E$9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0.61363636363636365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3411472"/>
        <c:axId val="2013404944"/>
      </c:barChart>
      <c:catAx>
        <c:axId val="2013411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13404944"/>
        <c:crosses val="autoZero"/>
        <c:auto val="1"/>
        <c:lblAlgn val="ctr"/>
        <c:lblOffset val="100"/>
        <c:noMultiLvlLbl val="0"/>
      </c:catAx>
      <c:valAx>
        <c:axId val="201340494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1341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'2013-01'!$B$9</c:f>
              <c:strCache>
                <c:ptCount val="1"/>
                <c:pt idx="0">
                  <c:v>NVIDIA 310.33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'2013-01'!$B$10:$B$15</c:f>
              <c:numCache>
                <c:formatCode>0%</c:formatCode>
                <c:ptCount val="6"/>
                <c:pt idx="0">
                  <c:v>0.7857142857142857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'2013-01'!$C$9</c:f>
              <c:strCache>
                <c:ptCount val="1"/>
                <c:pt idx="0">
                  <c:v>NVIDIA 313.95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'2013-01'!$C$10:$C$15</c:f>
              <c:numCache>
                <c:formatCode>0%</c:formatCode>
                <c:ptCount val="6"/>
                <c:pt idx="0">
                  <c:v>0.9285714285714286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'2013-01'!$D$9</c:f>
              <c:strCache>
                <c:ptCount val="1"/>
                <c:pt idx="0">
                  <c:v>AMD 12.11 b11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'2013-01'!$D$10:$D$15</c:f>
              <c:numCache>
                <c:formatCode>0%</c:formatCode>
                <c:ptCount val="6"/>
                <c:pt idx="0">
                  <c:v>0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'2013-01'!$E$9</c:f>
              <c:strCache>
                <c:ptCount val="1"/>
                <c:pt idx="0">
                  <c:v>AMD 13.2 beta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'2013-01'!$E$10:$E$15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  <c:pt idx="5">
                  <c:v>0.75</c:v>
                </c:pt>
              </c:numCache>
            </c:numRef>
          </c:val>
        </c:ser>
        <c:ser>
          <c:idx val="4"/>
          <c:order val="4"/>
          <c:tx>
            <c:strRef>
              <c:f>'2013-01'!$F$9</c:f>
              <c:strCache>
                <c:ptCount val="1"/>
                <c:pt idx="0">
                  <c:v>Intel 15.28.10.2897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'2013-01'!$F$10:$F$15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0.73684210526315785</c:v>
                </c:pt>
                <c:pt idx="4">
                  <c:v>0.86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'2013-01'!$G$9</c:f>
              <c:strCache>
                <c:ptCount val="1"/>
                <c:pt idx="0">
                  <c:v>Intel 15.31.64.2885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'2013-01'!$G$10:$G$15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0.94736842105263153</c:v>
                </c:pt>
                <c:pt idx="4">
                  <c:v>0.92</c:v>
                </c:pt>
                <c:pt idx="5">
                  <c:v>0.875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3406032"/>
        <c:axId val="2013405488"/>
      </c:barChart>
      <c:catAx>
        <c:axId val="2013406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13405488"/>
        <c:crosses val="autoZero"/>
        <c:auto val="1"/>
        <c:lblAlgn val="ctr"/>
        <c:lblOffset val="100"/>
        <c:noMultiLvlLbl val="0"/>
      </c:catAx>
      <c:valAx>
        <c:axId val="201340548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1340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'2012-12'!$B$9</c:f>
              <c:strCache>
                <c:ptCount val="1"/>
                <c:pt idx="0">
                  <c:v>NVIDIA 310.33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'2012-12'!$B$10:$B$14</c:f>
              <c:numCache>
                <c:formatCode>0%</c:formatCode>
                <c:ptCount val="5"/>
                <c:pt idx="0">
                  <c:v>0.73333333333333328</c:v>
                </c:pt>
                <c:pt idx="1">
                  <c:v>0.95454545454545459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'2012-12'!$C$9</c:f>
              <c:strCache>
                <c:ptCount val="1"/>
                <c:pt idx="0">
                  <c:v>NVIDIA 310.64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'2012-12'!$C$10:$C$14</c:f>
              <c:numCache>
                <c:formatCode>0%</c:formatCode>
                <c:ptCount val="5"/>
                <c:pt idx="0">
                  <c:v>0.8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'2012-12'!$D$9</c:f>
              <c:strCache>
                <c:ptCount val="1"/>
                <c:pt idx="0">
                  <c:v>AMD 12.11 b4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'2012-12'!$D$10:$D$14</c:f>
              <c:numCache>
                <c:formatCode>0%</c:formatCode>
                <c:ptCount val="5"/>
                <c:pt idx="0">
                  <c:v>0</c:v>
                </c:pt>
                <c:pt idx="1">
                  <c:v>0.90909090909090906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'2012-12'!$E$9</c:f>
              <c:strCache>
                <c:ptCount val="1"/>
                <c:pt idx="0">
                  <c:v>AMD 12.11 b11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'2012-12'!$E$10:$E$14</c:f>
              <c:numCache>
                <c:formatCode>0%</c:formatCode>
                <c:ptCount val="5"/>
                <c:pt idx="0">
                  <c:v>0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'2012-12'!$F$9</c:f>
              <c:strCache>
                <c:ptCount val="1"/>
                <c:pt idx="0">
                  <c:v>Intel 15.28.10.2897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'2012-12'!$F$10:$F$14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0.73684210526315785</c:v>
                </c:pt>
                <c:pt idx="4">
                  <c:v>0.8571428571428571</c:v>
                </c:pt>
              </c:numCache>
            </c:numRef>
          </c:val>
        </c:ser>
        <c:ser>
          <c:idx val="5"/>
          <c:order val="5"/>
          <c:tx>
            <c:strRef>
              <c:f>'2012-12'!$G$9</c:f>
              <c:strCache>
                <c:ptCount val="1"/>
                <c:pt idx="0">
                  <c:v>Intel 15.31.64.2885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'2012-12'!$G$10:$G$14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0.94736842105263153</c:v>
                </c:pt>
                <c:pt idx="4">
                  <c:v>0.91836734693877553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3407120"/>
        <c:axId val="2013397872"/>
      </c:barChart>
      <c:catAx>
        <c:axId val="201340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13397872"/>
        <c:crosses val="autoZero"/>
        <c:auto val="1"/>
        <c:lblAlgn val="ctr"/>
        <c:lblOffset val="100"/>
        <c:noMultiLvlLbl val="0"/>
      </c:catAx>
      <c:valAx>
        <c:axId val="201339787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1340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'2015-09'!$B$11</c:f>
              <c:strCache>
                <c:ptCount val="1"/>
                <c:pt idx="0">
                  <c:v>NVIDIA 355.87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'2015-09'!$A$12:$A$20</c:f>
              <c:strCache>
                <c:ptCount val="9"/>
                <c:pt idx="0">
                  <c:v>ARB extensions</c:v>
                </c:pt>
                <c:pt idx="1">
                  <c:v>OpenGL 4.5 support</c:v>
                </c:pt>
                <c:pt idx="2">
                  <c:v>OpenGL 4.4 support</c:v>
                </c:pt>
                <c:pt idx="3">
                  <c:v>OpenGL 4.3 support</c:v>
                </c:pt>
                <c:pt idx="4">
                  <c:v>OpenGL 4.2 support</c:v>
                </c:pt>
                <c:pt idx="5">
                  <c:v>OpenGL 4.1 support</c:v>
                </c:pt>
                <c:pt idx="6">
                  <c:v>OpenGL 4.0 support</c:v>
                </c:pt>
                <c:pt idx="7">
                  <c:v>OpenGL 3.3 support</c:v>
                </c:pt>
                <c:pt idx="8">
                  <c:v>OpenGL 3.2 support</c:v>
                </c:pt>
              </c:strCache>
            </c:strRef>
          </c:cat>
          <c:val>
            <c:numRef>
              <c:f>'2015-09'!$B$12:$B$20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0.91666666666666663</c:v>
                </c:pt>
              </c:numCache>
            </c:numRef>
          </c:val>
        </c:ser>
        <c:ser>
          <c:idx val="1"/>
          <c:order val="1"/>
          <c:tx>
            <c:strRef>
              <c:f>'2015-09'!$C$11</c:f>
              <c:strCache>
                <c:ptCount val="1"/>
                <c:pt idx="0">
                  <c:v>AMD 15.8b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'2015-09'!$A$12:$A$20</c:f>
              <c:strCache>
                <c:ptCount val="9"/>
                <c:pt idx="0">
                  <c:v>ARB extensions</c:v>
                </c:pt>
                <c:pt idx="1">
                  <c:v>OpenGL 4.5 support</c:v>
                </c:pt>
                <c:pt idx="2">
                  <c:v>OpenGL 4.4 support</c:v>
                </c:pt>
                <c:pt idx="3">
                  <c:v>OpenGL 4.3 support</c:v>
                </c:pt>
                <c:pt idx="4">
                  <c:v>OpenGL 4.2 support</c:v>
                </c:pt>
                <c:pt idx="5">
                  <c:v>OpenGL 4.1 support</c:v>
                </c:pt>
                <c:pt idx="6">
                  <c:v>OpenGL 4.0 support</c:v>
                </c:pt>
                <c:pt idx="7">
                  <c:v>OpenGL 3.3 support</c:v>
                </c:pt>
                <c:pt idx="8">
                  <c:v>OpenGL 3.2 support</c:v>
                </c:pt>
              </c:strCache>
            </c:strRef>
          </c:cat>
          <c:val>
            <c:numRef>
              <c:f>'2015-09'!$C$12:$C$20</c:f>
              <c:numCache>
                <c:formatCode>0%</c:formatCode>
                <c:ptCount val="9"/>
                <c:pt idx="0">
                  <c:v>0.875</c:v>
                </c:pt>
                <c:pt idx="1">
                  <c:v>0.45454545454545453</c:v>
                </c:pt>
                <c:pt idx="2">
                  <c:v>0.90909090909090906</c:v>
                </c:pt>
                <c:pt idx="3">
                  <c:v>1</c:v>
                </c:pt>
                <c:pt idx="4">
                  <c:v>0.88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0.91666666666666663</c:v>
                </c:pt>
              </c:numCache>
            </c:numRef>
          </c:val>
        </c:ser>
        <c:ser>
          <c:idx val="2"/>
          <c:order val="2"/>
          <c:tx>
            <c:strRef>
              <c:f>'2015-09'!$D$11</c:f>
              <c:strCache>
                <c:ptCount val="1"/>
                <c:pt idx="0">
                  <c:v>Intel 10.18.15.4256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'2015-09'!$A$12:$A$20</c:f>
              <c:strCache>
                <c:ptCount val="9"/>
                <c:pt idx="0">
                  <c:v>ARB extensions</c:v>
                </c:pt>
                <c:pt idx="1">
                  <c:v>OpenGL 4.5 support</c:v>
                </c:pt>
                <c:pt idx="2">
                  <c:v>OpenGL 4.4 support</c:v>
                </c:pt>
                <c:pt idx="3">
                  <c:v>OpenGL 4.3 support</c:v>
                </c:pt>
                <c:pt idx="4">
                  <c:v>OpenGL 4.2 support</c:v>
                </c:pt>
                <c:pt idx="5">
                  <c:v>OpenGL 4.1 support</c:v>
                </c:pt>
                <c:pt idx="6">
                  <c:v>OpenGL 4.0 support</c:v>
                </c:pt>
                <c:pt idx="7">
                  <c:v>OpenGL 3.3 support</c:v>
                </c:pt>
                <c:pt idx="8">
                  <c:v>OpenGL 3.2 support</c:v>
                </c:pt>
              </c:strCache>
            </c:strRef>
          </c:cat>
          <c:val>
            <c:numRef>
              <c:f>'2015-09'!$D$12:$D$20</c:f>
              <c:numCache>
                <c:formatCode>0%</c:formatCode>
                <c:ptCount val="9"/>
                <c:pt idx="0">
                  <c:v>0</c:v>
                </c:pt>
                <c:pt idx="1">
                  <c:v>9.0909090909090912E-2</c:v>
                </c:pt>
                <c:pt idx="2">
                  <c:v>0.72727272727272729</c:v>
                </c:pt>
                <c:pt idx="3">
                  <c:v>0.8571428571428571</c:v>
                </c:pt>
                <c:pt idx="4">
                  <c:v>0.96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0.93333333333333335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6198528"/>
        <c:axId val="1846199616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'2015-09'!#REF!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6">
                      <a:lumMod val="75000"/>
                    </a:schemeClr>
                  </a:solidFill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'2015-09'!#REF!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'2015-09'!#REF!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bg1">
                      <a:lumMod val="50000"/>
                    </a:schemeClr>
                  </a:solidFill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'2015-09'!$A$12:$A$20</c15:sqref>
                        </c15:formulaRef>
                      </c:ext>
                    </c:extLst>
                    <c:strCache>
                      <c:ptCount val="9"/>
                      <c:pt idx="0">
                        <c:v>ARB extensions</c:v>
                      </c:pt>
                      <c:pt idx="1">
                        <c:v>OpenGL 4.5 support</c:v>
                      </c:pt>
                      <c:pt idx="2">
                        <c:v>OpenGL 4.4 support</c:v>
                      </c:pt>
                      <c:pt idx="3">
                        <c:v>OpenGL 4.3 support</c:v>
                      </c:pt>
                      <c:pt idx="4">
                        <c:v>OpenGL 4.2 support</c:v>
                      </c:pt>
                      <c:pt idx="5">
                        <c:v>OpenGL 4.1 support</c:v>
                      </c:pt>
                      <c:pt idx="6">
                        <c:v>OpenGL 4.0 support</c:v>
                      </c:pt>
                      <c:pt idx="7">
                        <c:v>OpenGL 3.3 support</c:v>
                      </c:pt>
                      <c:pt idx="8">
                        <c:v>OpenGL 3.2 support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'2015-09'!#REF!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846198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6199616"/>
        <c:crosses val="autoZero"/>
        <c:auto val="1"/>
        <c:lblAlgn val="ctr"/>
        <c:lblOffset val="100"/>
        <c:noMultiLvlLbl val="0"/>
      </c:catAx>
      <c:valAx>
        <c:axId val="184619961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46198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'2015-03'!$B$11</c:f>
              <c:strCache>
                <c:ptCount val="1"/>
                <c:pt idx="0">
                  <c:v>NVIDIA 347.88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'2015-03'!$A$12:$A$20</c:f>
              <c:strCache>
                <c:ptCount val="9"/>
                <c:pt idx="0">
                  <c:v>ARB extensions</c:v>
                </c:pt>
                <c:pt idx="1">
                  <c:v>OpenGL 4.5 support</c:v>
                </c:pt>
                <c:pt idx="2">
                  <c:v>OpenGL 4.4 support</c:v>
                </c:pt>
                <c:pt idx="3">
                  <c:v>OpenGL 4.3 support</c:v>
                </c:pt>
                <c:pt idx="4">
                  <c:v>OpenGL 4.2 support</c:v>
                </c:pt>
                <c:pt idx="5">
                  <c:v>OpenGL 4.1 support</c:v>
                </c:pt>
                <c:pt idx="6">
                  <c:v>OpenGL 4.0 support</c:v>
                </c:pt>
                <c:pt idx="7">
                  <c:v>OpenGL 3.3 support</c:v>
                </c:pt>
                <c:pt idx="8">
                  <c:v>OpenGL 3.2 support</c:v>
                </c:pt>
              </c:strCache>
            </c:strRef>
          </c:cat>
          <c:val>
            <c:numRef>
              <c:f>'2015-03'!$B$12:$B$20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</c:v>
                </c:pt>
              </c:numCache>
            </c:numRef>
          </c:val>
        </c:ser>
        <c:ser>
          <c:idx val="1"/>
          <c:order val="1"/>
          <c:tx>
            <c:strRef>
              <c:f>'2015-03'!$C$11</c:f>
              <c:strCache>
                <c:ptCount val="1"/>
                <c:pt idx="0">
                  <c:v>AMD 15.3 b1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'2015-03'!$A$12:$A$20</c:f>
              <c:strCache>
                <c:ptCount val="9"/>
                <c:pt idx="0">
                  <c:v>ARB extensions</c:v>
                </c:pt>
                <c:pt idx="1">
                  <c:v>OpenGL 4.5 support</c:v>
                </c:pt>
                <c:pt idx="2">
                  <c:v>OpenGL 4.4 support</c:v>
                </c:pt>
                <c:pt idx="3">
                  <c:v>OpenGL 4.3 support</c:v>
                </c:pt>
                <c:pt idx="4">
                  <c:v>OpenGL 4.2 support</c:v>
                </c:pt>
                <c:pt idx="5">
                  <c:v>OpenGL 4.1 support</c:v>
                </c:pt>
                <c:pt idx="6">
                  <c:v>OpenGL 4.0 support</c:v>
                </c:pt>
                <c:pt idx="7">
                  <c:v>OpenGL 3.3 support</c:v>
                </c:pt>
                <c:pt idx="8">
                  <c:v>OpenGL 3.2 support</c:v>
                </c:pt>
              </c:strCache>
            </c:strRef>
          </c:cat>
          <c:val>
            <c:numRef>
              <c:f>'2015-03'!$C$12:$C$20</c:f>
              <c:numCache>
                <c:formatCode>0%</c:formatCode>
                <c:ptCount val="9"/>
                <c:pt idx="0">
                  <c:v>0.5</c:v>
                </c:pt>
                <c:pt idx="1">
                  <c:v>0.18181818181818182</c:v>
                </c:pt>
                <c:pt idx="2">
                  <c:v>1</c:v>
                </c:pt>
                <c:pt idx="3">
                  <c:v>1</c:v>
                </c:pt>
                <c:pt idx="4">
                  <c:v>0.88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0.93333333333333335</c:v>
                </c:pt>
              </c:numCache>
            </c:numRef>
          </c:val>
        </c:ser>
        <c:ser>
          <c:idx val="2"/>
          <c:order val="2"/>
          <c:tx>
            <c:strRef>
              <c:f>'2015-03'!$D$11</c:f>
              <c:strCache>
                <c:ptCount val="1"/>
                <c:pt idx="0">
                  <c:v>Intel 10.18.10.4156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'2015-03'!$A$12:$A$20</c:f>
              <c:strCache>
                <c:ptCount val="9"/>
                <c:pt idx="0">
                  <c:v>ARB extensions</c:v>
                </c:pt>
                <c:pt idx="1">
                  <c:v>OpenGL 4.5 support</c:v>
                </c:pt>
                <c:pt idx="2">
                  <c:v>OpenGL 4.4 support</c:v>
                </c:pt>
                <c:pt idx="3">
                  <c:v>OpenGL 4.3 support</c:v>
                </c:pt>
                <c:pt idx="4">
                  <c:v>OpenGL 4.2 support</c:v>
                </c:pt>
                <c:pt idx="5">
                  <c:v>OpenGL 4.1 support</c:v>
                </c:pt>
                <c:pt idx="6">
                  <c:v>OpenGL 4.0 support</c:v>
                </c:pt>
                <c:pt idx="7">
                  <c:v>OpenGL 3.3 support</c:v>
                </c:pt>
                <c:pt idx="8">
                  <c:v>OpenGL 3.2 support</c:v>
                </c:pt>
              </c:strCache>
            </c:strRef>
          </c:cat>
          <c:val>
            <c:numRef>
              <c:f>'2015-03'!$D$12:$D$20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0.27272727272727271</c:v>
                </c:pt>
                <c:pt idx="3">
                  <c:v>0.90476190476190477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0.93333333333333335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6201792"/>
        <c:axId val="1844128592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'2015-03'!#REF!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6">
                      <a:lumMod val="75000"/>
                    </a:schemeClr>
                  </a:solidFill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'2015-03'!#REF!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'2015-03'!#REF!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bg1">
                      <a:lumMod val="50000"/>
                    </a:schemeClr>
                  </a:solidFill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'2015-03'!$A$12:$A$20</c15:sqref>
                        </c15:formulaRef>
                      </c:ext>
                    </c:extLst>
                    <c:strCache>
                      <c:ptCount val="9"/>
                      <c:pt idx="0">
                        <c:v>ARB extensions</c:v>
                      </c:pt>
                      <c:pt idx="1">
                        <c:v>OpenGL 4.5 support</c:v>
                      </c:pt>
                      <c:pt idx="2">
                        <c:v>OpenGL 4.4 support</c:v>
                      </c:pt>
                      <c:pt idx="3">
                        <c:v>OpenGL 4.3 support</c:v>
                      </c:pt>
                      <c:pt idx="4">
                        <c:v>OpenGL 4.2 support</c:v>
                      </c:pt>
                      <c:pt idx="5">
                        <c:v>OpenGL 4.1 support</c:v>
                      </c:pt>
                      <c:pt idx="6">
                        <c:v>OpenGL 4.0 support</c:v>
                      </c:pt>
                      <c:pt idx="7">
                        <c:v>OpenGL 3.3 support</c:v>
                      </c:pt>
                      <c:pt idx="8">
                        <c:v>OpenGL 3.2 support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'2015-03'!#REF!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846201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4128592"/>
        <c:crosses val="autoZero"/>
        <c:auto val="1"/>
        <c:lblAlgn val="ctr"/>
        <c:lblOffset val="100"/>
        <c:noMultiLvlLbl val="0"/>
      </c:catAx>
      <c:valAx>
        <c:axId val="184412859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4620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'2014-07'!$B$11</c:f>
              <c:strCache>
                <c:ptCount val="1"/>
                <c:pt idx="0">
                  <c:v>NVIDIA 340.52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'2014-07'!$A$12:$A$19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'2014-07'!$B$12:$B$19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0.94736842105263153</c:v>
                </c:pt>
              </c:numCache>
            </c:numRef>
          </c:val>
        </c:ser>
        <c:ser>
          <c:idx val="1"/>
          <c:order val="1"/>
          <c:tx>
            <c:strRef>
              <c:f>'2014-07'!$C$11</c:f>
              <c:strCache>
                <c:ptCount val="1"/>
                <c:pt idx="0">
                  <c:v>AMD 14.7 rc1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'2014-07'!$A$12:$A$19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'2014-07'!$C$12:$C$19</c:f>
              <c:numCache>
                <c:formatCode>0%</c:formatCode>
                <c:ptCount val="8"/>
                <c:pt idx="0">
                  <c:v>0.5</c:v>
                </c:pt>
                <c:pt idx="1">
                  <c:v>0.6</c:v>
                </c:pt>
                <c:pt idx="2">
                  <c:v>1</c:v>
                </c:pt>
                <c:pt idx="3">
                  <c:v>0.92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0.94736842105263153</c:v>
                </c:pt>
              </c:numCache>
            </c:numRef>
          </c:val>
        </c:ser>
        <c:ser>
          <c:idx val="2"/>
          <c:order val="2"/>
          <c:tx>
            <c:strRef>
              <c:f>'2014-07'!$D$11</c:f>
              <c:strCache>
                <c:ptCount val="1"/>
                <c:pt idx="0">
                  <c:v>Intel 10.18.10.3652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'2014-07'!$A$12:$A$19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'2014-07'!$D$12:$D$19</c:f>
              <c:numCache>
                <c:formatCode>0%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  <c:pt idx="3">
                  <c:v>1</c:v>
                </c:pt>
                <c:pt idx="4">
                  <c:v>1</c:v>
                </c:pt>
                <c:pt idx="5">
                  <c:v>0.95454545454545459</c:v>
                </c:pt>
                <c:pt idx="6">
                  <c:v>0.93333333333333335</c:v>
                </c:pt>
                <c:pt idx="7">
                  <c:v>0.96491228070175439</c:v>
                </c:pt>
              </c:numCache>
            </c:numRef>
          </c:val>
        </c:ser>
        <c:ser>
          <c:idx val="3"/>
          <c:order val="3"/>
          <c:tx>
            <c:strRef>
              <c:f>'2014-07'!$E$11</c:f>
              <c:strCache>
                <c:ptCount val="1"/>
                <c:pt idx="0">
                  <c:v>Mesa 10.2.2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'2014-07'!$E$12:$E$19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0.93333333333333335</c:v>
                </c:pt>
                <c:pt idx="7">
                  <c:v>0.89473684210526316</c:v>
                </c:pt>
              </c:numCache>
            </c:numRef>
          </c:val>
        </c:ser>
        <c:ser>
          <c:idx val="4"/>
          <c:order val="4"/>
          <c:tx>
            <c:strRef>
              <c:f>'2014-07'!$F$11</c:f>
              <c:strCache>
                <c:ptCount val="1"/>
                <c:pt idx="0">
                  <c:v>MacOS X 10.9.4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'2014-07'!$A$12:$A$19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'2014-07'!$F$12:$F$19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0.5714285714285714</c:v>
                </c:pt>
                <c:pt idx="5">
                  <c:v>0.86363636363636365</c:v>
                </c:pt>
                <c:pt idx="6">
                  <c:v>1</c:v>
                </c:pt>
                <c:pt idx="7">
                  <c:v>0.96363636363636362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062384"/>
        <c:axId val="2011052592"/>
      </c:barChart>
      <c:catAx>
        <c:axId val="2011062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11052592"/>
        <c:crosses val="autoZero"/>
        <c:auto val="1"/>
        <c:lblAlgn val="ctr"/>
        <c:lblOffset val="100"/>
        <c:noMultiLvlLbl val="0"/>
      </c:catAx>
      <c:valAx>
        <c:axId val="201105259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1106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'2014-05'!$B$11</c:f>
              <c:strCache>
                <c:ptCount val="1"/>
                <c:pt idx="0">
                  <c:v>NVIDIA 337.61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'2014-05'!$A$12:$A$19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'2014-05'!$B$12:$B$19</c:f>
              <c:numCache>
                <c:formatCode>0%</c:formatCode>
                <c:ptCount val="8"/>
                <c:pt idx="0">
                  <c:v>0.83333333333333337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0.94545454545454544</c:v>
                </c:pt>
              </c:numCache>
            </c:numRef>
          </c:val>
        </c:ser>
        <c:ser>
          <c:idx val="1"/>
          <c:order val="1"/>
          <c:tx>
            <c:strRef>
              <c:f>'2014-05'!$C$11</c:f>
              <c:strCache>
                <c:ptCount val="1"/>
                <c:pt idx="0">
                  <c:v>AMD 14.4 rc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'2014-05'!$A$12:$A$19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'2014-05'!$C$12:$C$19</c:f>
              <c:numCache>
                <c:formatCode>0%</c:formatCode>
                <c:ptCount val="8"/>
                <c:pt idx="0">
                  <c:v>0.33333333333333331</c:v>
                </c:pt>
                <c:pt idx="1">
                  <c:v>0.5</c:v>
                </c:pt>
                <c:pt idx="2">
                  <c:v>0.95</c:v>
                </c:pt>
                <c:pt idx="3">
                  <c:v>0.84</c:v>
                </c:pt>
                <c:pt idx="4">
                  <c:v>1</c:v>
                </c:pt>
                <c:pt idx="5">
                  <c:v>1</c:v>
                </c:pt>
                <c:pt idx="6">
                  <c:v>0.93333333333333335</c:v>
                </c:pt>
                <c:pt idx="7">
                  <c:v>0.92727272727272725</c:v>
                </c:pt>
              </c:numCache>
            </c:numRef>
          </c:val>
        </c:ser>
        <c:ser>
          <c:idx val="2"/>
          <c:order val="2"/>
          <c:tx>
            <c:strRef>
              <c:f>'2014-05'!$D$11</c:f>
              <c:strCache>
                <c:ptCount val="1"/>
                <c:pt idx="0">
                  <c:v>Intel 10.18.10.3574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'2014-05'!$A$12:$A$19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'2014-05'!$D$12:$D$19</c:f>
              <c:numCache>
                <c:formatCode>0%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0.72727272727272729</c:v>
                </c:pt>
                <c:pt idx="3">
                  <c:v>0.96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0.98181818181818181</c:v>
                </c:pt>
              </c:numCache>
            </c:numRef>
          </c:val>
        </c:ser>
        <c:ser>
          <c:idx val="3"/>
          <c:order val="3"/>
          <c:tx>
            <c:v>Mesa 10.1.1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'2014-05'!$E$12:$E$19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0.93333333333333335</c:v>
                </c:pt>
                <c:pt idx="7">
                  <c:v>0.87272727272727268</c:v>
                </c:pt>
              </c:numCache>
            </c:numRef>
          </c:val>
        </c:ser>
        <c:ser>
          <c:idx val="4"/>
          <c:order val="4"/>
          <c:tx>
            <c:strRef>
              <c:f>'2014-05'!$F$11</c:f>
              <c:strCache>
                <c:ptCount val="1"/>
                <c:pt idx="0">
                  <c:v>MacOS X 10.9.2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'2014-05'!$A$12:$A$19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'2014-05'!$F$12:$F$19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0.5714285714285714</c:v>
                </c:pt>
                <c:pt idx="5">
                  <c:v>0.86363636363636365</c:v>
                </c:pt>
                <c:pt idx="6">
                  <c:v>0.93333333333333335</c:v>
                </c:pt>
                <c:pt idx="7">
                  <c:v>0.96226415094339623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059120"/>
        <c:axId val="2011055312"/>
      </c:barChart>
      <c:catAx>
        <c:axId val="201105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11055312"/>
        <c:crosses val="autoZero"/>
        <c:auto val="1"/>
        <c:lblAlgn val="ctr"/>
        <c:lblOffset val="100"/>
        <c:noMultiLvlLbl val="0"/>
      </c:catAx>
      <c:valAx>
        <c:axId val="201105531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1105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'2014-02'!$B$11</c:f>
              <c:strCache>
                <c:ptCount val="1"/>
                <c:pt idx="0">
                  <c:v>NVIDIA 334.89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'2014-02'!$A$12:$A$18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'2014-02'!$B$12:$B$18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0.94339622641509435</c:v>
                </c:pt>
              </c:numCache>
            </c:numRef>
          </c:val>
        </c:ser>
        <c:ser>
          <c:idx val="1"/>
          <c:order val="1"/>
          <c:tx>
            <c:strRef>
              <c:f>'2014-02'!$C$11</c:f>
              <c:strCache>
                <c:ptCount val="1"/>
                <c:pt idx="0">
                  <c:v>AMD 14.1 beta 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'2014-02'!$A$12:$A$18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'2014-02'!$C$12:$C$18</c:f>
              <c:numCache>
                <c:formatCode>0%</c:formatCode>
                <c:ptCount val="7"/>
                <c:pt idx="0">
                  <c:v>0</c:v>
                </c:pt>
                <c:pt idx="1">
                  <c:v>0.625</c:v>
                </c:pt>
                <c:pt idx="2">
                  <c:v>0.875</c:v>
                </c:pt>
                <c:pt idx="3">
                  <c:v>1</c:v>
                </c:pt>
                <c:pt idx="4">
                  <c:v>0.95</c:v>
                </c:pt>
                <c:pt idx="5">
                  <c:v>0.91666666666666663</c:v>
                </c:pt>
                <c:pt idx="6">
                  <c:v>0.86792452830188682</c:v>
                </c:pt>
              </c:numCache>
            </c:numRef>
          </c:val>
        </c:ser>
        <c:ser>
          <c:idx val="2"/>
          <c:order val="2"/>
          <c:tx>
            <c:strRef>
              <c:f>'2014-02'!$D$11</c:f>
              <c:strCache>
                <c:ptCount val="1"/>
                <c:pt idx="0">
                  <c:v>Intel 10.18.10.3412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'2014-02'!$A$12:$A$18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'2014-02'!$D$12:$D$18</c:f>
              <c:numCache>
                <c:formatCode>0%</c:formatCode>
                <c:ptCount val="7"/>
                <c:pt idx="0">
                  <c:v>0</c:v>
                </c:pt>
                <c:pt idx="1">
                  <c:v>0.5714285714285714</c:v>
                </c:pt>
                <c:pt idx="2">
                  <c:v>0.91666666666666663</c:v>
                </c:pt>
                <c:pt idx="3">
                  <c:v>1</c:v>
                </c:pt>
                <c:pt idx="4">
                  <c:v>0.95</c:v>
                </c:pt>
                <c:pt idx="5">
                  <c:v>1</c:v>
                </c:pt>
                <c:pt idx="6">
                  <c:v>0.96226415094339623</c:v>
                </c:pt>
              </c:numCache>
            </c:numRef>
          </c:val>
        </c:ser>
        <c:ser>
          <c:idx val="4"/>
          <c:order val="3"/>
          <c:tx>
            <c:strRef>
              <c:f>'2014-02'!$E$11</c:f>
              <c:strCache>
                <c:ptCount val="1"/>
                <c:pt idx="0">
                  <c:v>MacOS X 10.9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'2014-02'!$A$12:$A$18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'2014-02'!$E$12:$E$18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0.5714285714285714</c:v>
                </c:pt>
                <c:pt idx="4">
                  <c:v>0.75</c:v>
                </c:pt>
                <c:pt idx="5">
                  <c:v>0.91666666666666663</c:v>
                </c:pt>
                <c:pt idx="6">
                  <c:v>0.92307692307692313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062928"/>
        <c:axId val="2011055856"/>
      </c:barChart>
      <c:catAx>
        <c:axId val="201106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11055856"/>
        <c:crosses val="autoZero"/>
        <c:auto val="1"/>
        <c:lblAlgn val="ctr"/>
        <c:lblOffset val="100"/>
        <c:noMultiLvlLbl val="0"/>
      </c:catAx>
      <c:valAx>
        <c:axId val="201105585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1106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'2013-11'!$B$9</c:f>
              <c:strCache>
                <c:ptCount val="1"/>
                <c:pt idx="0">
                  <c:v>NVIDIA 331.10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'2013-11'!$B$10:$B$16</c:f>
              <c:numCache>
                <c:formatCode>0%</c:formatCode>
                <c:ptCount val="7"/>
                <c:pt idx="0">
                  <c:v>0.8</c:v>
                </c:pt>
                <c:pt idx="1">
                  <c:v>0.8571428571428571</c:v>
                </c:pt>
                <c:pt idx="2">
                  <c:v>1</c:v>
                </c:pt>
                <c:pt idx="3">
                  <c:v>1</c:v>
                </c:pt>
                <c:pt idx="4">
                  <c:v>0.95238095238095233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'2013-11'!$C$9</c:f>
              <c:strCache>
                <c:ptCount val="1"/>
                <c:pt idx="0">
                  <c:v>AMD 13.11 b9.2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'2013-11'!$C$10:$C$16</c:f>
              <c:numCache>
                <c:formatCode>0%</c:formatCode>
                <c:ptCount val="7"/>
                <c:pt idx="0">
                  <c:v>0</c:v>
                </c:pt>
                <c:pt idx="1">
                  <c:v>0.6428571428571429</c:v>
                </c:pt>
                <c:pt idx="2">
                  <c:v>0.86956521739130432</c:v>
                </c:pt>
                <c:pt idx="3">
                  <c:v>1</c:v>
                </c:pt>
                <c:pt idx="4">
                  <c:v>0.90476190476190477</c:v>
                </c:pt>
                <c:pt idx="5">
                  <c:v>1</c:v>
                </c:pt>
                <c:pt idx="6">
                  <c:v>0.88888888888888884</c:v>
                </c:pt>
              </c:numCache>
            </c:numRef>
          </c:val>
        </c:ser>
        <c:ser>
          <c:idx val="2"/>
          <c:order val="2"/>
          <c:tx>
            <c:strRef>
              <c:f>'2013-11'!$D$9</c:f>
              <c:strCache>
                <c:ptCount val="1"/>
                <c:pt idx="0">
                  <c:v>Intel 10.18.10.3325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'2013-11'!$D$10:$D$16</c:f>
              <c:numCache>
                <c:formatCode>0%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0.86956521739130432</c:v>
                </c:pt>
                <c:pt idx="3">
                  <c:v>1</c:v>
                </c:pt>
                <c:pt idx="4">
                  <c:v>0.95238095238095233</c:v>
                </c:pt>
                <c:pt idx="5">
                  <c:v>1</c:v>
                </c:pt>
                <c:pt idx="6">
                  <c:v>0.97777777777777775</c:v>
                </c:pt>
              </c:numCache>
            </c:numRef>
          </c:val>
        </c:ser>
        <c:ser>
          <c:idx val="4"/>
          <c:order val="3"/>
          <c:tx>
            <c:strRef>
              <c:f>'2013-11'!$E$9</c:f>
              <c:strCache>
                <c:ptCount val="1"/>
                <c:pt idx="0">
                  <c:v>MacOS X 10.9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'2013-11'!$E$10:$E$16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0.42857142857142855</c:v>
                </c:pt>
                <c:pt idx="4">
                  <c:v>0.66666666666666663</c:v>
                </c:pt>
                <c:pt idx="5">
                  <c:v>0.91666666666666663</c:v>
                </c:pt>
                <c:pt idx="6">
                  <c:v>0.90909090909090906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058576"/>
        <c:axId val="2011065104"/>
      </c:barChart>
      <c:catAx>
        <c:axId val="201105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11065104"/>
        <c:crosses val="autoZero"/>
        <c:auto val="1"/>
        <c:lblAlgn val="ctr"/>
        <c:lblOffset val="100"/>
        <c:noMultiLvlLbl val="0"/>
      </c:catAx>
      <c:valAx>
        <c:axId val="201106510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1105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'2013-09'!$B$9</c:f>
              <c:strCache>
                <c:ptCount val="1"/>
                <c:pt idx="0">
                  <c:v>NVIDIA 326.98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'2013-09'!$B$10:$B$16</c:f>
              <c:numCache>
                <c:formatCode>0%</c:formatCode>
                <c:ptCount val="7"/>
                <c:pt idx="0">
                  <c:v>0.8</c:v>
                </c:pt>
                <c:pt idx="1">
                  <c:v>0.9285714285714286</c:v>
                </c:pt>
                <c:pt idx="2">
                  <c:v>1</c:v>
                </c:pt>
                <c:pt idx="3">
                  <c:v>1</c:v>
                </c:pt>
                <c:pt idx="4">
                  <c:v>0.95</c:v>
                </c:pt>
                <c:pt idx="5">
                  <c:v>1</c:v>
                </c:pt>
                <c:pt idx="6">
                  <c:v>0.97727272727272729</c:v>
                </c:pt>
              </c:numCache>
            </c:numRef>
          </c:val>
        </c:ser>
        <c:ser>
          <c:idx val="1"/>
          <c:order val="1"/>
          <c:tx>
            <c:strRef>
              <c:f>'2013-09'!$C$9</c:f>
              <c:strCache>
                <c:ptCount val="1"/>
                <c:pt idx="0">
                  <c:v>AMD 13.4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'2013-09'!$C$10:$C$16</c:f>
              <c:numCache>
                <c:formatCode>0%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0.86956521739130432</c:v>
                </c:pt>
                <c:pt idx="3">
                  <c:v>1</c:v>
                </c:pt>
                <c:pt idx="4">
                  <c:v>0.9</c:v>
                </c:pt>
                <c:pt idx="5">
                  <c:v>0.92307692307692313</c:v>
                </c:pt>
                <c:pt idx="6">
                  <c:v>0.90909090909090906</c:v>
                </c:pt>
              </c:numCache>
            </c:numRef>
          </c:val>
        </c:ser>
        <c:ser>
          <c:idx val="2"/>
          <c:order val="2"/>
          <c:tx>
            <c:strRef>
              <c:f>'2013-09'!$D$9</c:f>
              <c:strCache>
                <c:ptCount val="1"/>
                <c:pt idx="0">
                  <c:v>Intel 10.18.10.3277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'2013-09'!$D$10:$D$16</c:f>
              <c:numCache>
                <c:formatCode>0%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0.86956521739130432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4"/>
          <c:order val="3"/>
          <c:tx>
            <c:strRef>
              <c:f>'2013-09'!$E$9</c:f>
              <c:strCache>
                <c:ptCount val="1"/>
                <c:pt idx="0">
                  <c:v>MacOS X 10.8.3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'2013-09'!$E$10:$E$16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053680"/>
        <c:axId val="2011051504"/>
      </c:barChart>
      <c:catAx>
        <c:axId val="2011053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11051504"/>
        <c:crosses val="autoZero"/>
        <c:auto val="1"/>
        <c:lblAlgn val="ctr"/>
        <c:lblOffset val="100"/>
        <c:noMultiLvlLbl val="0"/>
      </c:catAx>
      <c:valAx>
        <c:axId val="201105150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1105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'2013-04'!$B$9</c:f>
              <c:strCache>
                <c:ptCount val="1"/>
                <c:pt idx="0">
                  <c:v>NVIDIA 320.00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'2013-04'!$A$10:$A$16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'2013-04'!$B$10:$B$16</c:f>
              <c:numCache>
                <c:formatCode>0%</c:formatCode>
                <c:ptCount val="7"/>
                <c:pt idx="0">
                  <c:v>0</c:v>
                </c:pt>
                <c:pt idx="1">
                  <c:v>0.9285714285714286</c:v>
                </c:pt>
                <c:pt idx="2">
                  <c:v>1</c:v>
                </c:pt>
                <c:pt idx="3">
                  <c:v>0.875</c:v>
                </c:pt>
                <c:pt idx="4">
                  <c:v>0.95</c:v>
                </c:pt>
                <c:pt idx="5">
                  <c:v>0.92307692307692313</c:v>
                </c:pt>
                <c:pt idx="6">
                  <c:v>0.97727272727272729</c:v>
                </c:pt>
              </c:numCache>
            </c:numRef>
          </c:val>
        </c:ser>
        <c:ser>
          <c:idx val="1"/>
          <c:order val="1"/>
          <c:tx>
            <c:strRef>
              <c:f>'2013-04'!$C$9</c:f>
              <c:strCache>
                <c:ptCount val="1"/>
                <c:pt idx="0">
                  <c:v>AMD 13.4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'2013-04'!$A$10:$A$16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'2013-04'!$C$10:$C$16</c:f>
              <c:numCache>
                <c:formatCode>0%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0.91304347826086951</c:v>
                </c:pt>
                <c:pt idx="3">
                  <c:v>0.875</c:v>
                </c:pt>
                <c:pt idx="4">
                  <c:v>0.9</c:v>
                </c:pt>
                <c:pt idx="5">
                  <c:v>0.92307692307692313</c:v>
                </c:pt>
                <c:pt idx="6">
                  <c:v>0.90909090909090906</c:v>
                </c:pt>
              </c:numCache>
            </c:numRef>
          </c:val>
        </c:ser>
        <c:ser>
          <c:idx val="2"/>
          <c:order val="2"/>
          <c:tx>
            <c:strRef>
              <c:f>'2013-04'!$D$9</c:f>
              <c:strCache>
                <c:ptCount val="1"/>
                <c:pt idx="0">
                  <c:v>Intel 9.18.10.3006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'2013-04'!$A$10:$A$16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'2013-04'!$D$10:$D$16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0.92307692307692313</c:v>
                </c:pt>
                <c:pt idx="6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'2013-04'!$E$9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'2013-04'!$A$10:$A$16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'2013-04'!$E$10:$E$16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054768"/>
        <c:axId val="2011061296"/>
      </c:barChart>
      <c:catAx>
        <c:axId val="2011054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11061296"/>
        <c:crosses val="autoZero"/>
        <c:auto val="1"/>
        <c:lblAlgn val="ctr"/>
        <c:lblOffset val="100"/>
        <c:noMultiLvlLbl val="0"/>
      </c:catAx>
      <c:valAx>
        <c:axId val="201106129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1105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176210</xdr:colOff>
      <xdr:row>19</xdr:row>
      <xdr:rowOff>95251</xdr:rowOff>
    </xdr:from>
    <xdr:to>
      <xdr:col>4</xdr:col>
      <xdr:colOff>1000124</xdr:colOff>
      <xdr:row>30</xdr:row>
      <xdr:rowOff>152401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16</xdr:row>
      <xdr:rowOff>190499</xdr:rowOff>
    </xdr:from>
    <xdr:to>
      <xdr:col>4</xdr:col>
      <xdr:colOff>790575</xdr:colOff>
      <xdr:row>31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404811</xdr:colOff>
      <xdr:row>16</xdr:row>
      <xdr:rowOff>190499</xdr:rowOff>
    </xdr:from>
    <xdr:to>
      <xdr:col>4</xdr:col>
      <xdr:colOff>571500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16</xdr:row>
      <xdr:rowOff>57150</xdr:rowOff>
    </xdr:from>
    <xdr:to>
      <xdr:col>5</xdr:col>
      <xdr:colOff>333375</xdr:colOff>
      <xdr:row>30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16</xdr:row>
      <xdr:rowOff>57150</xdr:rowOff>
    </xdr:from>
    <xdr:to>
      <xdr:col>5</xdr:col>
      <xdr:colOff>333375</xdr:colOff>
      <xdr:row>30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176211</xdr:colOff>
      <xdr:row>20</xdr:row>
      <xdr:rowOff>95251</xdr:rowOff>
    </xdr:from>
    <xdr:to>
      <xdr:col>4</xdr:col>
      <xdr:colOff>0</xdr:colOff>
      <xdr:row>31</xdr:row>
      <xdr:rowOff>152401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176211</xdr:colOff>
      <xdr:row>20</xdr:row>
      <xdr:rowOff>95251</xdr:rowOff>
    </xdr:from>
    <xdr:to>
      <xdr:col>4</xdr:col>
      <xdr:colOff>0</xdr:colOff>
      <xdr:row>31</xdr:row>
      <xdr:rowOff>152401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176211</xdr:colOff>
      <xdr:row>19</xdr:row>
      <xdr:rowOff>95250</xdr:rowOff>
    </xdr:from>
    <xdr:to>
      <xdr:col>5</xdr:col>
      <xdr:colOff>828675</xdr:colOff>
      <xdr:row>31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176211</xdr:colOff>
      <xdr:row>19</xdr:row>
      <xdr:rowOff>95250</xdr:rowOff>
    </xdr:from>
    <xdr:to>
      <xdr:col>5</xdr:col>
      <xdr:colOff>828675</xdr:colOff>
      <xdr:row>31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147636</xdr:colOff>
      <xdr:row>19</xdr:row>
      <xdr:rowOff>0</xdr:rowOff>
    </xdr:from>
    <xdr:to>
      <xdr:col>5</xdr:col>
      <xdr:colOff>476250</xdr:colOff>
      <xdr:row>31</xdr:row>
      <xdr:rowOff>9526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157161</xdr:colOff>
      <xdr:row>18</xdr:row>
      <xdr:rowOff>180975</xdr:rowOff>
    </xdr:from>
    <xdr:to>
      <xdr:col>5</xdr:col>
      <xdr:colOff>476250</xdr:colOff>
      <xdr:row>31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166685</xdr:colOff>
      <xdr:row>18</xdr:row>
      <xdr:rowOff>180975</xdr:rowOff>
    </xdr:from>
    <xdr:to>
      <xdr:col>5</xdr:col>
      <xdr:colOff>561975</xdr:colOff>
      <xdr:row>31</xdr:row>
      <xdr:rowOff>19051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157159</xdr:colOff>
      <xdr:row>18</xdr:row>
      <xdr:rowOff>190499</xdr:rowOff>
    </xdr:from>
    <xdr:to>
      <xdr:col>6</xdr:col>
      <xdr:colOff>9524</xdr:colOff>
      <xdr:row>31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github.com/g-truc/ogl-samples/releases/tag/4.5.3.0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g-truc/ogl-samples/releases/tag/4.5.3.0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hyperlink" Target="https://github.com/g-truc/ogl-samples" TargetMode="External"/><Relationship Id="rId5" Type="http://schemas.openxmlformats.org/officeDocument/2006/relationships/hyperlink" Target="https://github.com/g-truc/ogl-samples/releases/tag/4.5.3.0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github.com/g-truc/ogl-samples/releases/tag/4.5.3.0" TargetMode="External"/><Relationship Id="rId9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10.xml"/><Relationship Id="rId4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11.xml"/><Relationship Id="rId4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12.xml"/><Relationship Id="rId4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13.xml"/><Relationship Id="rId4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g-truc.net/project-0033.html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g-truc.net/project-0033.html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g-truc.net/project-0033.html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g-truc.net/project-0033.html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g-truc.net/project-0033.html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comments" Target="../comments6.xml"/><Relationship Id="rId5" Type="http://schemas.openxmlformats.org/officeDocument/2006/relationships/vmlDrawing" Target="../drawings/vmlDrawing6.vm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54"/>
  <sheetViews>
    <sheetView tabSelected="1" workbookViewId="0">
      <selection sqref="A1:D1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6.28515625" style="1" bestFit="1" customWidth="1"/>
    <col min="4" max="4" width="17.5703125" style="1" bestFit="1" customWidth="1"/>
    <col min="5" max="5" width="15.42578125" style="1" bestFit="1" customWidth="1"/>
    <col min="6" max="16384" width="9.140625" style="1"/>
  </cols>
  <sheetData>
    <row r="1" spans="1:11" ht="34.5" x14ac:dyDescent="0.45">
      <c r="A1" s="107" t="s">
        <v>399</v>
      </c>
      <c r="B1" s="107"/>
      <c r="C1" s="107"/>
      <c r="D1" s="107"/>
      <c r="E1" s="65"/>
      <c r="F1" s="65"/>
      <c r="G1" s="65"/>
      <c r="H1" s="65"/>
      <c r="I1" s="65"/>
      <c r="J1" s="65"/>
      <c r="K1" s="65"/>
    </row>
    <row r="2" spans="1:11" x14ac:dyDescent="0.25">
      <c r="A2" s="108" t="s">
        <v>400</v>
      </c>
      <c r="B2" s="108"/>
      <c r="C2" s="108"/>
      <c r="D2" s="108"/>
      <c r="E2" s="66"/>
      <c r="F2" s="66"/>
      <c r="G2" s="66"/>
      <c r="H2" s="66"/>
      <c r="I2" s="66"/>
      <c r="J2" s="66"/>
      <c r="K2" s="66"/>
    </row>
    <row r="4" spans="1:11" x14ac:dyDescent="0.25">
      <c r="A4" s="109" t="s">
        <v>461</v>
      </c>
      <c r="B4" s="109"/>
      <c r="C4" s="109"/>
      <c r="D4" s="109"/>
      <c r="E4" s="67"/>
      <c r="F4" s="67"/>
      <c r="G4" s="67"/>
      <c r="H4" s="67"/>
      <c r="I4" s="67"/>
      <c r="J4" s="67"/>
      <c r="K4" s="67"/>
    </row>
    <row r="5" spans="1:11" ht="15.75" thickBot="1" x14ac:dyDescent="0.3">
      <c r="A5" s="14"/>
      <c r="B5" s="14"/>
      <c r="C5" s="14"/>
      <c r="D5" s="14"/>
      <c r="E5" s="14"/>
    </row>
    <row r="6" spans="1:11" x14ac:dyDescent="0.25">
      <c r="A6" s="3" t="s">
        <v>147</v>
      </c>
      <c r="B6" s="97" t="s">
        <v>5</v>
      </c>
      <c r="C6" s="98" t="s">
        <v>151</v>
      </c>
      <c r="D6" s="98" t="s">
        <v>188</v>
      </c>
      <c r="E6" s="1" t="s">
        <v>478</v>
      </c>
    </row>
    <row r="7" spans="1:11" x14ac:dyDescent="0.25">
      <c r="A7" s="2" t="s">
        <v>149</v>
      </c>
      <c r="B7" s="71">
        <v>42557</v>
      </c>
      <c r="C7" s="71">
        <v>42559</v>
      </c>
      <c r="D7" s="39">
        <v>42538</v>
      </c>
      <c r="E7" s="104">
        <v>42451</v>
      </c>
    </row>
    <row r="8" spans="1:11" x14ac:dyDescent="0.25">
      <c r="A8" s="2" t="s">
        <v>148</v>
      </c>
      <c r="B8" s="99" t="s">
        <v>464</v>
      </c>
      <c r="C8" s="99" t="s">
        <v>474</v>
      </c>
      <c r="D8" s="99">
        <v>4463</v>
      </c>
      <c r="E8" s="72" t="s">
        <v>480</v>
      </c>
    </row>
    <row r="9" spans="1:11" ht="15.75" thickBot="1" x14ac:dyDescent="0.3">
      <c r="A9" s="26" t="s">
        <v>157</v>
      </c>
      <c r="B9" s="116" t="s">
        <v>462</v>
      </c>
      <c r="C9" s="116" t="s">
        <v>462</v>
      </c>
      <c r="D9" s="116" t="s">
        <v>462</v>
      </c>
      <c r="E9" s="116" t="s">
        <v>462</v>
      </c>
    </row>
    <row r="10" spans="1:11" ht="15.75" thickBot="1" x14ac:dyDescent="0.3">
      <c r="A10" s="26"/>
      <c r="B10" s="14"/>
      <c r="C10" s="14"/>
      <c r="D10" s="14"/>
      <c r="E10" s="14"/>
    </row>
    <row r="11" spans="1:11" x14ac:dyDescent="0.25">
      <c r="A11" s="105" t="s">
        <v>161</v>
      </c>
      <c r="B11" s="2" t="s">
        <v>477</v>
      </c>
      <c r="C11" s="106" t="s">
        <v>476</v>
      </c>
      <c r="D11" s="106" t="s">
        <v>475</v>
      </c>
      <c r="E11" s="1" t="s">
        <v>479</v>
      </c>
    </row>
    <row r="12" spans="1:11" x14ac:dyDescent="0.25">
      <c r="A12" s="58" t="s">
        <v>416</v>
      </c>
      <c r="B12" s="74">
        <f>IF(B$65=0, 0,(B$60+B$61)/B$65)</f>
        <v>1</v>
      </c>
      <c r="C12" s="74">
        <f t="shared" ref="C12:E12" si="0">IF(C$65=0, 0,(C$60+C$61)/C$85)</f>
        <v>0.72727272727272729</v>
      </c>
      <c r="D12" s="74">
        <f t="shared" si="0"/>
        <v>9.0909090909090912E-2</v>
      </c>
      <c r="E12" s="74">
        <f t="shared" si="0"/>
        <v>0</v>
      </c>
    </row>
    <row r="13" spans="1:11" x14ac:dyDescent="0.25">
      <c r="A13" s="2" t="s">
        <v>334</v>
      </c>
      <c r="B13" s="75">
        <f>IF(B$85=0, 0,(B$80+B$81)/B$85)</f>
        <v>0.90909090909090906</v>
      </c>
      <c r="C13" s="75">
        <f t="shared" ref="C13:E13" si="1">IF(C$85=0, 0,(C$80+C$81)/C$85)</f>
        <v>0.90909090909090906</v>
      </c>
      <c r="D13" s="75">
        <f t="shared" si="1"/>
        <v>0.72727272727272729</v>
      </c>
      <c r="E13" s="75">
        <f t="shared" si="1"/>
        <v>0</v>
      </c>
    </row>
    <row r="14" spans="1:11" x14ac:dyDescent="0.25">
      <c r="A14" s="2" t="s">
        <v>193</v>
      </c>
      <c r="B14" s="75">
        <f>IF(B$115=0, 0,(B$110+B$111)/B$115)</f>
        <v>1</v>
      </c>
      <c r="C14" s="75">
        <f>IF(C$115=0, 0,(C$110+C$111)/C$115)</f>
        <v>1</v>
      </c>
      <c r="D14" s="75">
        <f>IF(D$115=0, 0,(D$110+D$111)/D$115)</f>
        <v>0.95238095238095233</v>
      </c>
      <c r="E14" s="75">
        <f>IF(E$115=0, 0,(E$110+E$111)/E$115)</f>
        <v>0</v>
      </c>
    </row>
    <row r="15" spans="1:11" x14ac:dyDescent="0.25">
      <c r="A15" s="2" t="s">
        <v>192</v>
      </c>
      <c r="B15" s="75">
        <f>IF(B$149=0,0,(B$144+B$145)/B$149)</f>
        <v>0.96</v>
      </c>
      <c r="C15" s="75">
        <f>IF(C$149=0,0,(C$144+C$145)/C$149)</f>
        <v>0.84</v>
      </c>
      <c r="D15" s="75">
        <f>IF(D$149=0,0,(D$144+D$145)/D$149)</f>
        <v>0.88</v>
      </c>
      <c r="E15" s="75">
        <f>IF(E$149=0,0,(E$144+E$145)/E$149)</f>
        <v>0</v>
      </c>
    </row>
    <row r="16" spans="1:11" x14ac:dyDescent="0.25">
      <c r="A16" s="2" t="s">
        <v>191</v>
      </c>
      <c r="B16" s="75">
        <f>IF(B$167=0, 0, (B$162+B$163)/B$167)</f>
        <v>1</v>
      </c>
      <c r="C16" s="75">
        <f>IF(C$167=0, 0, (C$162+C$163)/C$167)</f>
        <v>1</v>
      </c>
      <c r="D16" s="75">
        <f>IF(D$167=0, 0, (D$162+D$163)/D$167)</f>
        <v>1</v>
      </c>
      <c r="E16" s="75">
        <f>IF(E$167=0, 0, (E$162+E$163)/E$167)</f>
        <v>0.5</v>
      </c>
    </row>
    <row r="17" spans="1:5" x14ac:dyDescent="0.25">
      <c r="A17" s="2" t="s">
        <v>190</v>
      </c>
      <c r="B17" s="75">
        <f>IF(B$199=0, 0, (B$194+B$195)/B$199)</f>
        <v>1</v>
      </c>
      <c r="C17" s="75">
        <f>IF(C$199=0, 0, (C$194+C$195)/C$199)</f>
        <v>1</v>
      </c>
      <c r="D17" s="75">
        <f>IF(D$199=0, 0, (D$194+D$195)/D$199)</f>
        <v>1</v>
      </c>
      <c r="E17" s="75">
        <f>IF(E$199=0, 0, (E$194+E$195)/E$199)</f>
        <v>0.73913043478260865</v>
      </c>
    </row>
    <row r="18" spans="1:5" x14ac:dyDescent="0.25">
      <c r="A18" s="2" t="s">
        <v>189</v>
      </c>
      <c r="B18" s="75">
        <f>IF(B$224=0, 0, (B$219+B$220)/B$224)</f>
        <v>1</v>
      </c>
      <c r="C18" s="75">
        <f>IF(C$224=0, 0, (C$219+C$220)/C$224)</f>
        <v>1</v>
      </c>
      <c r="D18" s="75">
        <f>IF(D$224=0, 0, (D$219+D$220)/D$224)</f>
        <v>1</v>
      </c>
      <c r="E18" s="75">
        <f>IF(E$224=0, 0, (E$219+E$220)/E$224)</f>
        <v>0.93333333333333335</v>
      </c>
    </row>
    <row r="19" spans="1:5" ht="15.75" thickBot="1" x14ac:dyDescent="0.3">
      <c r="A19" s="14" t="s">
        <v>194</v>
      </c>
      <c r="B19" s="76">
        <f>IF(B$295=0, 0, (B$290+B$291)/B$295)</f>
        <v>0.91935483870967738</v>
      </c>
      <c r="C19" s="76">
        <f>IF(C$295=0, 0, (C$290+C$291)/C$295)</f>
        <v>0.91935483870967738</v>
      </c>
      <c r="D19" s="76">
        <f>IF(D$295=0, 0, (D$290+D$291)/D$295)</f>
        <v>0.9838709677419355</v>
      </c>
      <c r="E19" s="76">
        <f>IF(E$295=0, 0, (E$290+E$291)/E$295)</f>
        <v>0.88709677419354838</v>
      </c>
    </row>
    <row r="20" spans="1:5" x14ac:dyDescent="0.25">
      <c r="A20" s="2"/>
      <c r="B20" s="20"/>
      <c r="C20" s="20"/>
      <c r="D20" s="20"/>
    </row>
    <row r="21" spans="1:5" x14ac:dyDescent="0.25">
      <c r="A21" s="2"/>
      <c r="B21" s="20"/>
      <c r="C21" s="20"/>
      <c r="D21" s="20"/>
    </row>
    <row r="22" spans="1:5" x14ac:dyDescent="0.25">
      <c r="A22" s="2"/>
      <c r="B22" s="20"/>
      <c r="C22" s="20"/>
      <c r="D22" s="20"/>
    </row>
    <row r="23" spans="1:5" x14ac:dyDescent="0.25">
      <c r="A23" s="2"/>
      <c r="B23" s="20"/>
      <c r="C23" s="20"/>
      <c r="D23" s="20"/>
    </row>
    <row r="24" spans="1:5" x14ac:dyDescent="0.25">
      <c r="A24" s="2"/>
      <c r="B24" s="20"/>
      <c r="C24" s="20"/>
      <c r="D24" s="20"/>
    </row>
    <row r="25" spans="1:5" x14ac:dyDescent="0.25">
      <c r="A25" s="2"/>
      <c r="B25" s="20"/>
      <c r="C25" s="20"/>
      <c r="D25" s="20"/>
    </row>
    <row r="26" spans="1:5" x14ac:dyDescent="0.25">
      <c r="A26" s="2"/>
      <c r="B26" s="20"/>
      <c r="C26" s="20"/>
      <c r="D26" s="20"/>
    </row>
    <row r="27" spans="1:5" x14ac:dyDescent="0.25">
      <c r="A27" s="2"/>
      <c r="B27" s="20"/>
      <c r="C27" s="20"/>
      <c r="D27" s="20"/>
    </row>
    <row r="28" spans="1:5" x14ac:dyDescent="0.25">
      <c r="A28" s="2"/>
      <c r="B28" s="20"/>
      <c r="C28" s="20"/>
      <c r="D28" s="20"/>
    </row>
    <row r="29" spans="1:5" x14ac:dyDescent="0.25">
      <c r="A29" s="2"/>
      <c r="B29" s="20"/>
      <c r="C29" s="20"/>
      <c r="D29" s="20"/>
    </row>
    <row r="30" spans="1:5" x14ac:dyDescent="0.25">
      <c r="A30" s="2"/>
      <c r="B30" s="20"/>
      <c r="C30" s="20"/>
      <c r="D30" s="20"/>
    </row>
    <row r="31" spans="1:5" x14ac:dyDescent="0.25">
      <c r="A31" s="2"/>
      <c r="B31" s="20"/>
      <c r="C31" s="20"/>
      <c r="D31" s="20"/>
    </row>
    <row r="32" spans="1:5" ht="15.75" thickBot="1" x14ac:dyDescent="0.3">
      <c r="A32" s="2"/>
      <c r="B32" s="20"/>
      <c r="C32" s="20"/>
      <c r="D32" s="20"/>
    </row>
    <row r="33" spans="1:5" x14ac:dyDescent="0.25">
      <c r="A33" s="3" t="s">
        <v>397</v>
      </c>
      <c r="B33" s="97" t="s">
        <v>5</v>
      </c>
      <c r="C33" s="98" t="s">
        <v>151</v>
      </c>
      <c r="D33" s="98" t="s">
        <v>188</v>
      </c>
      <c r="E33" s="101" t="s">
        <v>478</v>
      </c>
    </row>
    <row r="34" spans="1:5" x14ac:dyDescent="0.25">
      <c r="A34" s="23" t="s">
        <v>421</v>
      </c>
      <c r="B34" s="4" t="s">
        <v>6</v>
      </c>
      <c r="C34" s="99" t="s">
        <v>175</v>
      </c>
      <c r="D34" s="99" t="s">
        <v>175</v>
      </c>
      <c r="E34" s="102" t="s">
        <v>175</v>
      </c>
    </row>
    <row r="35" spans="1:5" x14ac:dyDescent="0.25">
      <c r="A35" s="23" t="s">
        <v>422</v>
      </c>
      <c r="B35" s="4" t="s">
        <v>6</v>
      </c>
      <c r="C35" s="4" t="s">
        <v>6</v>
      </c>
      <c r="D35" s="100" t="s">
        <v>175</v>
      </c>
      <c r="E35" s="102" t="s">
        <v>175</v>
      </c>
    </row>
    <row r="36" spans="1:5" x14ac:dyDescent="0.25">
      <c r="A36" s="23" t="s">
        <v>423</v>
      </c>
      <c r="B36" s="4" t="s">
        <v>6</v>
      </c>
      <c r="C36" s="4" t="s">
        <v>6</v>
      </c>
      <c r="D36" s="99" t="s">
        <v>175</v>
      </c>
      <c r="E36" s="102" t="s">
        <v>175</v>
      </c>
    </row>
    <row r="37" spans="1:5" x14ac:dyDescent="0.25">
      <c r="A37" s="23" t="s">
        <v>374</v>
      </c>
      <c r="B37" s="4" t="s">
        <v>6</v>
      </c>
      <c r="C37" s="4" t="s">
        <v>6</v>
      </c>
      <c r="D37" s="99" t="s">
        <v>175</v>
      </c>
      <c r="E37" s="102" t="s">
        <v>175</v>
      </c>
    </row>
    <row r="38" spans="1:5" x14ac:dyDescent="0.25">
      <c r="A38" s="23" t="s">
        <v>373</v>
      </c>
      <c r="B38" s="4" t="s">
        <v>6</v>
      </c>
      <c r="C38" s="4" t="s">
        <v>6</v>
      </c>
      <c r="D38" s="99" t="s">
        <v>175</v>
      </c>
      <c r="E38" s="102" t="s">
        <v>175</v>
      </c>
    </row>
    <row r="39" spans="1:5" x14ac:dyDescent="0.25">
      <c r="A39" s="23" t="s">
        <v>469</v>
      </c>
      <c r="B39" s="4" t="s">
        <v>6</v>
      </c>
      <c r="C39" s="4" t="s">
        <v>6</v>
      </c>
      <c r="D39" s="99" t="s">
        <v>175</v>
      </c>
      <c r="E39" s="102" t="s">
        <v>175</v>
      </c>
    </row>
    <row r="40" spans="1:5" x14ac:dyDescent="0.25">
      <c r="A40" s="23" t="s">
        <v>371</v>
      </c>
      <c r="B40" s="4" t="s">
        <v>6</v>
      </c>
      <c r="C40" s="4" t="s">
        <v>6</v>
      </c>
      <c r="D40" s="99" t="s">
        <v>175</v>
      </c>
      <c r="E40" s="102" t="s">
        <v>175</v>
      </c>
    </row>
    <row r="41" spans="1:5" x14ac:dyDescent="0.25">
      <c r="A41" s="23" t="s">
        <v>370</v>
      </c>
      <c r="B41" s="4" t="s">
        <v>6</v>
      </c>
      <c r="C41" s="4" t="s">
        <v>6</v>
      </c>
      <c r="D41" s="4" t="s">
        <v>6</v>
      </c>
      <c r="E41" s="102" t="s">
        <v>175</v>
      </c>
    </row>
    <row r="42" spans="1:5" ht="15.75" thickBot="1" x14ac:dyDescent="0.3">
      <c r="A42" s="26" t="s">
        <v>369</v>
      </c>
      <c r="B42" s="92" t="s">
        <v>6</v>
      </c>
      <c r="C42" s="92" t="s">
        <v>6</v>
      </c>
      <c r="D42" s="73" t="s">
        <v>175</v>
      </c>
      <c r="E42" s="73" t="s">
        <v>175</v>
      </c>
    </row>
    <row r="43" spans="1:5" x14ac:dyDescent="0.25">
      <c r="A43" s="2" t="s">
        <v>6</v>
      </c>
      <c r="B43" s="10">
        <f>COUNTIF(B37:B42,"pass")</f>
        <v>6</v>
      </c>
      <c r="C43" s="10">
        <f>COUNTIF(C37:C42,"pass")</f>
        <v>6</v>
      </c>
      <c r="D43" s="10">
        <f>COUNTIF(D37:D42,"pass")</f>
        <v>1</v>
      </c>
      <c r="E43" s="10">
        <f>COUNTIF(E37:E42,"pass")</f>
        <v>0</v>
      </c>
    </row>
    <row r="44" spans="1:5" x14ac:dyDescent="0.25">
      <c r="A44" s="2" t="s">
        <v>143</v>
      </c>
      <c r="B44" s="5">
        <f>COUNTIF(B37:B42,"Ok")</f>
        <v>0</v>
      </c>
      <c r="C44" s="5">
        <f>COUNTIF(C37:C42,"Ok")</f>
        <v>0</v>
      </c>
      <c r="D44" s="5">
        <f>COUNTIF(D37:D42,"Ok")</f>
        <v>0</v>
      </c>
      <c r="E44" s="5">
        <f>COUNTIF(E37:E42,"Ok")</f>
        <v>0</v>
      </c>
    </row>
    <row r="45" spans="1:5" x14ac:dyDescent="0.25">
      <c r="A45" s="2" t="s">
        <v>463</v>
      </c>
      <c r="B45" s="11">
        <f>COUNTIF(B37:B42,"poor")</f>
        <v>0</v>
      </c>
      <c r="C45" s="11">
        <f>COUNTIF(C37:C42,"poor")</f>
        <v>0</v>
      </c>
      <c r="D45" s="11">
        <f>COUNTIF(D37:D42,"poor")</f>
        <v>0</v>
      </c>
      <c r="E45" s="11">
        <f>COUNTIF(E37:E42,"poor")</f>
        <v>0</v>
      </c>
    </row>
    <row r="46" spans="1:5" x14ac:dyDescent="0.25">
      <c r="A46" s="2" t="s">
        <v>7</v>
      </c>
      <c r="B46" s="12">
        <f>COUNTIF(B37:B42,"Fail")</f>
        <v>0</v>
      </c>
      <c r="C46" s="12">
        <f>COUNTIF(C37:C42,"Fail")</f>
        <v>0</v>
      </c>
      <c r="D46" s="12">
        <f>COUNTIF(D37:D42,"Fail")</f>
        <v>0</v>
      </c>
      <c r="E46" s="12">
        <f>COUNTIF(E37:E42,"Fail")</f>
        <v>0</v>
      </c>
    </row>
    <row r="47" spans="1:5" x14ac:dyDescent="0.25">
      <c r="A47" s="2" t="s">
        <v>175</v>
      </c>
      <c r="B47" s="2">
        <f>COUNTIF(B37:B42,"unsupported")</f>
        <v>0</v>
      </c>
      <c r="C47" s="2">
        <f>COUNTIF(C37:C42,"unsupported")</f>
        <v>0</v>
      </c>
      <c r="D47" s="2">
        <f>COUNTIF(D37:D42,"unsupported")</f>
        <v>5</v>
      </c>
      <c r="E47" s="2">
        <f>COUNTIF(E37:E42,"unsupported")</f>
        <v>6</v>
      </c>
    </row>
    <row r="48" spans="1:5" x14ac:dyDescent="0.25">
      <c r="A48" s="2" t="s">
        <v>139</v>
      </c>
      <c r="B48" s="2">
        <f>B43+B46+B45+B47+B44</f>
        <v>6</v>
      </c>
      <c r="C48" s="2">
        <f>C43+C46+C45+C47+C44</f>
        <v>6</v>
      </c>
      <c r="D48" s="2">
        <f t="shared" ref="D48:E48" si="2">D43+D46+D45+D47+D44</f>
        <v>6</v>
      </c>
      <c r="E48" s="2">
        <f t="shared" si="2"/>
        <v>6</v>
      </c>
    </row>
    <row r="49" spans="1:5" ht="15.75" thickBot="1" x14ac:dyDescent="0.3">
      <c r="A49" s="18" t="s">
        <v>8</v>
      </c>
      <c r="B49" s="6">
        <f>IF(B$48=0, 0,(B$43+B$44)/B$48)</f>
        <v>1</v>
      </c>
      <c r="C49" s="6">
        <f t="shared" ref="C49:E49" si="3">IF(C$48=0, 0,(C$43+C$44)/C$48)</f>
        <v>1</v>
      </c>
      <c r="D49" s="6">
        <f t="shared" si="3"/>
        <v>0.16666666666666666</v>
      </c>
      <c r="E49" s="6">
        <f t="shared" si="3"/>
        <v>0</v>
      </c>
    </row>
    <row r="50" spans="1:5" ht="15.75" thickBot="1" x14ac:dyDescent="0.3">
      <c r="A50" s="2"/>
      <c r="B50" s="17"/>
      <c r="C50" s="17"/>
    </row>
    <row r="51" spans="1:5" x14ac:dyDescent="0.25">
      <c r="A51" s="3" t="s">
        <v>415</v>
      </c>
      <c r="B51" s="97" t="s">
        <v>5</v>
      </c>
      <c r="C51" s="98" t="s">
        <v>151</v>
      </c>
      <c r="D51" s="98" t="s">
        <v>188</v>
      </c>
      <c r="E51" s="101" t="s">
        <v>478</v>
      </c>
    </row>
    <row r="52" spans="1:5" x14ac:dyDescent="0.25">
      <c r="A52" s="2" t="s">
        <v>376</v>
      </c>
      <c r="B52" s="4" t="s">
        <v>6</v>
      </c>
      <c r="C52" s="4" t="s">
        <v>6</v>
      </c>
      <c r="D52" s="99" t="s">
        <v>175</v>
      </c>
      <c r="E52" s="102" t="s">
        <v>175</v>
      </c>
    </row>
    <row r="53" spans="1:5" x14ac:dyDescent="0.25">
      <c r="A53" s="2" t="s">
        <v>417</v>
      </c>
      <c r="B53" s="4" t="s">
        <v>6</v>
      </c>
      <c r="C53" s="4" t="s">
        <v>6</v>
      </c>
      <c r="D53" s="99" t="s">
        <v>175</v>
      </c>
      <c r="E53" s="102" t="s">
        <v>175</v>
      </c>
    </row>
    <row r="54" spans="1:5" x14ac:dyDescent="0.25">
      <c r="A54" s="2" t="s">
        <v>418</v>
      </c>
      <c r="B54" s="4" t="s">
        <v>6</v>
      </c>
      <c r="C54" s="4" t="s">
        <v>6</v>
      </c>
      <c r="D54" s="99" t="s">
        <v>175</v>
      </c>
      <c r="E54" s="102" t="s">
        <v>175</v>
      </c>
    </row>
    <row r="55" spans="1:5" x14ac:dyDescent="0.25">
      <c r="A55" s="2" t="s">
        <v>419</v>
      </c>
      <c r="B55" s="4" t="s">
        <v>6</v>
      </c>
      <c r="C55" s="4" t="s">
        <v>6</v>
      </c>
      <c r="D55" s="99" t="s">
        <v>175</v>
      </c>
      <c r="E55" s="102" t="s">
        <v>175</v>
      </c>
    </row>
    <row r="56" spans="1:5" x14ac:dyDescent="0.25">
      <c r="A56" s="2" t="s">
        <v>267</v>
      </c>
      <c r="B56" s="4" t="s">
        <v>6</v>
      </c>
      <c r="C56" s="4" t="s">
        <v>6</v>
      </c>
      <c r="D56" s="99" t="s">
        <v>175</v>
      </c>
      <c r="E56" s="102" t="s">
        <v>175</v>
      </c>
    </row>
    <row r="57" spans="1:5" x14ac:dyDescent="0.25">
      <c r="A57" s="2" t="s">
        <v>247</v>
      </c>
      <c r="B57" s="4" t="s">
        <v>6</v>
      </c>
      <c r="C57" s="4" t="s">
        <v>6</v>
      </c>
      <c r="D57" s="99" t="s">
        <v>175</v>
      </c>
      <c r="E57" s="102" t="s">
        <v>175</v>
      </c>
    </row>
    <row r="58" spans="1:5" x14ac:dyDescent="0.25">
      <c r="A58" s="23" t="s">
        <v>420</v>
      </c>
      <c r="B58" s="4" t="s">
        <v>6</v>
      </c>
      <c r="C58" s="4" t="s">
        <v>6</v>
      </c>
      <c r="D58" s="4" t="s">
        <v>6</v>
      </c>
      <c r="E58" s="102" t="s">
        <v>175</v>
      </c>
    </row>
    <row r="59" spans="1:5" ht="15.75" thickBot="1" x14ac:dyDescent="0.3">
      <c r="A59" s="14" t="s">
        <v>342</v>
      </c>
      <c r="B59" s="92" t="s">
        <v>6</v>
      </c>
      <c r="C59" s="92" t="s">
        <v>6</v>
      </c>
      <c r="D59" s="73" t="s">
        <v>175</v>
      </c>
      <c r="E59" s="73" t="s">
        <v>175</v>
      </c>
    </row>
    <row r="60" spans="1:5" x14ac:dyDescent="0.25">
      <c r="A60" s="2" t="s">
        <v>6</v>
      </c>
      <c r="B60" s="84">
        <f>COUNTIF(B52:B59,"pass")</f>
        <v>8</v>
      </c>
      <c r="C60" s="84">
        <f t="shared" ref="C60:D60" si="4">COUNTIF(C52:C59,"pass")</f>
        <v>8</v>
      </c>
      <c r="D60" s="84">
        <f t="shared" si="4"/>
        <v>1</v>
      </c>
      <c r="E60" s="84">
        <f t="shared" ref="E60" si="5">COUNTIF(E52:E59,"pass")</f>
        <v>0</v>
      </c>
    </row>
    <row r="61" spans="1:5" x14ac:dyDescent="0.25">
      <c r="A61" s="2" t="s">
        <v>143</v>
      </c>
      <c r="B61" s="35">
        <f>COUNTIF(B52:B59,"Ok")</f>
        <v>0</v>
      </c>
      <c r="C61" s="35">
        <f t="shared" ref="C61:D61" si="6">COUNTIF(C52:C59,"Ok")</f>
        <v>0</v>
      </c>
      <c r="D61" s="35">
        <f t="shared" si="6"/>
        <v>0</v>
      </c>
      <c r="E61" s="35">
        <f t="shared" ref="E61" si="7">COUNTIF(E52:E59,"Ok")</f>
        <v>0</v>
      </c>
    </row>
    <row r="62" spans="1:5" x14ac:dyDescent="0.25">
      <c r="A62" s="2" t="s">
        <v>463</v>
      </c>
      <c r="B62" s="85">
        <f>COUNTIF(B52:B59,"poor")</f>
        <v>0</v>
      </c>
      <c r="C62" s="85">
        <f t="shared" ref="C62:D62" si="8">COUNTIF(C52:C59,"poor")</f>
        <v>0</v>
      </c>
      <c r="D62" s="85">
        <f t="shared" si="8"/>
        <v>0</v>
      </c>
      <c r="E62" s="85">
        <f t="shared" ref="E62" si="9">COUNTIF(E52:E59,"poor")</f>
        <v>0</v>
      </c>
    </row>
    <row r="63" spans="1:5" x14ac:dyDescent="0.25">
      <c r="A63" s="2" t="s">
        <v>7</v>
      </c>
      <c r="B63" s="86">
        <f>COUNTIF(B52:B59,"Fail")</f>
        <v>0</v>
      </c>
      <c r="C63" s="86">
        <f t="shared" ref="C63:D63" si="10">COUNTIF(C52:C59,"Fail")</f>
        <v>0</v>
      </c>
      <c r="D63" s="86">
        <f t="shared" si="10"/>
        <v>0</v>
      </c>
      <c r="E63" s="86">
        <f t="shared" ref="E63" si="11">COUNTIF(E52:E59,"Fail")</f>
        <v>0</v>
      </c>
    </row>
    <row r="64" spans="1:5" x14ac:dyDescent="0.25">
      <c r="A64" s="2" t="s">
        <v>175</v>
      </c>
      <c r="B64" s="99">
        <f>COUNTIF(B52:B59,"unsupported")</f>
        <v>0</v>
      </c>
      <c r="C64" s="99">
        <f t="shared" ref="C64:D64" si="12">COUNTIF(C52:C59,"unsupported")</f>
        <v>0</v>
      </c>
      <c r="D64" s="99">
        <f t="shared" si="12"/>
        <v>7</v>
      </c>
      <c r="E64" s="102">
        <f t="shared" ref="E64" si="13">COUNTIF(E52:E59,"unsupported")</f>
        <v>8</v>
      </c>
    </row>
    <row r="65" spans="1:5" x14ac:dyDescent="0.25">
      <c r="A65" s="2" t="s">
        <v>139</v>
      </c>
      <c r="B65" s="99">
        <f t="shared" ref="B65:D65" si="14">B60+B63+B62+B64+B61</f>
        <v>8</v>
      </c>
      <c r="C65" s="99">
        <f t="shared" si="14"/>
        <v>8</v>
      </c>
      <c r="D65" s="99">
        <f t="shared" si="14"/>
        <v>8</v>
      </c>
      <c r="E65" s="102">
        <f t="shared" ref="E65" si="15">E60+E63+E62+E64+E61</f>
        <v>8</v>
      </c>
    </row>
    <row r="66" spans="1:5" ht="15.75" thickBot="1" x14ac:dyDescent="0.3">
      <c r="A66" s="18" t="s">
        <v>8</v>
      </c>
      <c r="B66" s="87">
        <f>IF(B$65=0, 0,(B$60+B$61)/B$65)</f>
        <v>1</v>
      </c>
      <c r="C66" s="87">
        <f t="shared" ref="C66:E66" si="16">IF(C$85=0, 0,(C$80+C$81)/C$85)</f>
        <v>0.90909090909090906</v>
      </c>
      <c r="D66" s="87">
        <f t="shared" si="16"/>
        <v>0.72727272727272729</v>
      </c>
      <c r="E66" s="87">
        <f t="shared" si="16"/>
        <v>0</v>
      </c>
    </row>
    <row r="67" spans="1:5" ht="15.75" thickBot="1" x14ac:dyDescent="0.3">
      <c r="A67" s="2"/>
      <c r="B67" s="20"/>
      <c r="C67" s="20"/>
      <c r="D67" s="20"/>
    </row>
    <row r="68" spans="1:5" x14ac:dyDescent="0.25">
      <c r="A68" s="3" t="s">
        <v>332</v>
      </c>
      <c r="B68" s="97" t="s">
        <v>5</v>
      </c>
      <c r="C68" s="98" t="s">
        <v>151</v>
      </c>
      <c r="D68" s="98" t="s">
        <v>188</v>
      </c>
      <c r="E68" s="101" t="s">
        <v>478</v>
      </c>
    </row>
    <row r="69" spans="1:5" x14ac:dyDescent="0.25">
      <c r="A69" s="2" t="s">
        <v>205</v>
      </c>
      <c r="B69" s="4" t="s">
        <v>6</v>
      </c>
      <c r="C69" s="4" t="s">
        <v>6</v>
      </c>
      <c r="D69" s="4" t="s">
        <v>6</v>
      </c>
      <c r="E69" s="102" t="s">
        <v>175</v>
      </c>
    </row>
    <row r="70" spans="1:5" x14ac:dyDescent="0.25">
      <c r="A70" s="2" t="s">
        <v>377</v>
      </c>
      <c r="B70" s="4" t="s">
        <v>6</v>
      </c>
      <c r="C70" s="4" t="s">
        <v>6</v>
      </c>
      <c r="D70" s="4" t="s">
        <v>6</v>
      </c>
      <c r="E70" s="102" t="s">
        <v>175</v>
      </c>
    </row>
    <row r="71" spans="1:5" x14ac:dyDescent="0.25">
      <c r="A71" s="2" t="s">
        <v>290</v>
      </c>
      <c r="B71" s="4" t="s">
        <v>6</v>
      </c>
      <c r="C71" s="4" t="s">
        <v>6</v>
      </c>
      <c r="D71" s="4" t="s">
        <v>6</v>
      </c>
      <c r="E71" s="102" t="s">
        <v>175</v>
      </c>
    </row>
    <row r="72" spans="1:5" x14ac:dyDescent="0.25">
      <c r="A72" s="2" t="s">
        <v>376</v>
      </c>
      <c r="B72" s="8" t="s">
        <v>7</v>
      </c>
      <c r="C72" s="8" t="s">
        <v>7</v>
      </c>
      <c r="D72" s="8" t="s">
        <v>7</v>
      </c>
      <c r="E72" s="102" t="s">
        <v>175</v>
      </c>
    </row>
    <row r="73" spans="1:5" x14ac:dyDescent="0.25">
      <c r="A73" s="23" t="s">
        <v>424</v>
      </c>
      <c r="B73" s="4" t="s">
        <v>6</v>
      </c>
      <c r="C73" s="4" t="s">
        <v>6</v>
      </c>
      <c r="D73" s="4" t="s">
        <v>6</v>
      </c>
      <c r="E73" s="102" t="s">
        <v>175</v>
      </c>
    </row>
    <row r="74" spans="1:5" x14ac:dyDescent="0.25">
      <c r="A74" s="2" t="s">
        <v>375</v>
      </c>
      <c r="B74" s="4" t="s">
        <v>6</v>
      </c>
      <c r="C74" s="4" t="s">
        <v>6</v>
      </c>
      <c r="D74" s="4" t="s">
        <v>6</v>
      </c>
      <c r="E74" s="102" t="s">
        <v>175</v>
      </c>
    </row>
    <row r="75" spans="1:5" x14ac:dyDescent="0.25">
      <c r="A75" s="2" t="s">
        <v>210</v>
      </c>
      <c r="B75" s="4" t="s">
        <v>6</v>
      </c>
      <c r="C75" s="4" t="s">
        <v>6</v>
      </c>
      <c r="D75" s="8" t="s">
        <v>7</v>
      </c>
      <c r="E75" s="102" t="s">
        <v>175</v>
      </c>
    </row>
    <row r="76" spans="1:5" x14ac:dyDescent="0.25">
      <c r="A76" s="23" t="s">
        <v>246</v>
      </c>
      <c r="B76" s="4" t="s">
        <v>6</v>
      </c>
      <c r="C76" s="4" t="s">
        <v>6</v>
      </c>
      <c r="D76" s="4" t="s">
        <v>6</v>
      </c>
      <c r="E76" s="102" t="s">
        <v>175</v>
      </c>
    </row>
    <row r="77" spans="1:5" x14ac:dyDescent="0.25">
      <c r="A77" s="2" t="s">
        <v>278</v>
      </c>
      <c r="B77" s="4" t="s">
        <v>6</v>
      </c>
      <c r="C77" s="4" t="s">
        <v>6</v>
      </c>
      <c r="D77" s="4" t="s">
        <v>6</v>
      </c>
      <c r="E77" s="102" t="s">
        <v>175</v>
      </c>
    </row>
    <row r="78" spans="1:5" x14ac:dyDescent="0.25">
      <c r="A78" s="2" t="s">
        <v>232</v>
      </c>
      <c r="B78" s="4" t="s">
        <v>6</v>
      </c>
      <c r="C78" s="4" t="s">
        <v>6</v>
      </c>
      <c r="D78" s="8" t="s">
        <v>7</v>
      </c>
      <c r="E78" s="102" t="s">
        <v>175</v>
      </c>
    </row>
    <row r="79" spans="1:5" x14ac:dyDescent="0.25">
      <c r="A79" s="15" t="s">
        <v>333</v>
      </c>
      <c r="B79" s="21" t="s">
        <v>6</v>
      </c>
      <c r="C79" s="21" t="s">
        <v>6</v>
      </c>
      <c r="D79" s="21" t="s">
        <v>6</v>
      </c>
      <c r="E79" s="31" t="s">
        <v>175</v>
      </c>
    </row>
    <row r="80" spans="1:5" x14ac:dyDescent="0.25">
      <c r="A80" s="2" t="s">
        <v>6</v>
      </c>
      <c r="B80" s="84">
        <f t="shared" ref="B80:C80" si="17">COUNTIF(B69:B79,"pass")</f>
        <v>10</v>
      </c>
      <c r="C80" s="84">
        <f t="shared" si="17"/>
        <v>10</v>
      </c>
      <c r="D80" s="84">
        <f>COUNTIF(D69:D79,"pass")</f>
        <v>8</v>
      </c>
      <c r="E80" s="84">
        <f>COUNTIF(E69:E79,"pass")</f>
        <v>0</v>
      </c>
    </row>
    <row r="81" spans="1:5" x14ac:dyDescent="0.25">
      <c r="A81" s="2" t="s">
        <v>143</v>
      </c>
      <c r="B81" s="35">
        <f t="shared" ref="B81:C81" si="18">COUNTIF(B69:B79,"Ok")</f>
        <v>0</v>
      </c>
      <c r="C81" s="35">
        <f t="shared" si="18"/>
        <v>0</v>
      </c>
      <c r="D81" s="35">
        <f>COUNTIF(D69:D79,"Ok")</f>
        <v>0</v>
      </c>
      <c r="E81" s="35">
        <f>COUNTIF(E69:E79,"Ok")</f>
        <v>0</v>
      </c>
    </row>
    <row r="82" spans="1:5" x14ac:dyDescent="0.25">
      <c r="A82" s="2" t="s">
        <v>463</v>
      </c>
      <c r="B82" s="85">
        <f>COUNTIF(B69:B79,"poor")</f>
        <v>0</v>
      </c>
      <c r="C82" s="85">
        <f t="shared" ref="C82:D82" si="19">COUNTIF(C69:C79,"poor")</f>
        <v>0</v>
      </c>
      <c r="D82" s="85">
        <f t="shared" si="19"/>
        <v>0</v>
      </c>
      <c r="E82" s="85">
        <f t="shared" ref="E82" si="20">COUNTIF(E69:E79,"poor")</f>
        <v>0</v>
      </c>
    </row>
    <row r="83" spans="1:5" x14ac:dyDescent="0.25">
      <c r="A83" s="2" t="s">
        <v>7</v>
      </c>
      <c r="B83" s="86">
        <f t="shared" ref="B83:C83" si="21">COUNTIF(B69:B79,"Fail")</f>
        <v>1</v>
      </c>
      <c r="C83" s="86">
        <f t="shared" si="21"/>
        <v>1</v>
      </c>
      <c r="D83" s="86">
        <f>COUNTIF(D69:D79,"Fail")</f>
        <v>3</v>
      </c>
      <c r="E83" s="86">
        <f>COUNTIF(E69:E79,"Fail")</f>
        <v>0</v>
      </c>
    </row>
    <row r="84" spans="1:5" x14ac:dyDescent="0.25">
      <c r="A84" s="2" t="s">
        <v>175</v>
      </c>
      <c r="B84" s="99">
        <f t="shared" ref="B84:C84" si="22">COUNTIF(B69:B79,"unsupported")</f>
        <v>0</v>
      </c>
      <c r="C84" s="99">
        <f t="shared" si="22"/>
        <v>0</v>
      </c>
      <c r="D84" s="99">
        <f>COUNTIF(D69:D79,"unsupported")</f>
        <v>0</v>
      </c>
      <c r="E84" s="102">
        <f>COUNTIF(E69:E79,"unsupported")</f>
        <v>11</v>
      </c>
    </row>
    <row r="85" spans="1:5" x14ac:dyDescent="0.25">
      <c r="A85" s="2" t="s">
        <v>139</v>
      </c>
      <c r="B85" s="99">
        <f t="shared" ref="B85:C85" si="23">B80+B83+B82+B84+B81</f>
        <v>11</v>
      </c>
      <c r="C85" s="99">
        <f t="shared" si="23"/>
        <v>11</v>
      </c>
      <c r="D85" s="99">
        <f>D80+D83+D82+D84+D81</f>
        <v>11</v>
      </c>
      <c r="E85" s="102">
        <f>E80+E83+E82+E84+E81</f>
        <v>11</v>
      </c>
    </row>
    <row r="86" spans="1:5" ht="15.75" thickBot="1" x14ac:dyDescent="0.3">
      <c r="A86" s="18" t="s">
        <v>8</v>
      </c>
      <c r="B86" s="87">
        <f>IF(B$85=0, 0,(B$80+B$81)/B$85)</f>
        <v>0.90909090909090906</v>
      </c>
      <c r="C86" s="87">
        <f t="shared" ref="C86:E86" si="24">IF(C$85=0, 0,(C$80+C$81)/C$85)</f>
        <v>0.90909090909090906</v>
      </c>
      <c r="D86" s="87">
        <f t="shared" si="24"/>
        <v>0.72727272727272729</v>
      </c>
      <c r="E86" s="87">
        <f t="shared" si="24"/>
        <v>0</v>
      </c>
    </row>
    <row r="87" spans="1:5" ht="15.75" thickBot="1" x14ac:dyDescent="0.3">
      <c r="A87" s="2"/>
      <c r="B87" s="17"/>
      <c r="C87" s="17"/>
    </row>
    <row r="88" spans="1:5" x14ac:dyDescent="0.25">
      <c r="A88" s="3" t="s">
        <v>128</v>
      </c>
      <c r="B88" s="97" t="s">
        <v>5</v>
      </c>
      <c r="C88" s="98" t="s">
        <v>151</v>
      </c>
      <c r="D88" s="98" t="s">
        <v>188</v>
      </c>
      <c r="E88" s="101" t="s">
        <v>478</v>
      </c>
    </row>
    <row r="89" spans="1:5" x14ac:dyDescent="0.25">
      <c r="A89" s="2" t="s">
        <v>205</v>
      </c>
      <c r="B89" s="4" t="s">
        <v>6</v>
      </c>
      <c r="C89" s="4" t="s">
        <v>6</v>
      </c>
      <c r="D89" s="4" t="s">
        <v>6</v>
      </c>
      <c r="E89" s="102" t="s">
        <v>175</v>
      </c>
    </row>
    <row r="90" spans="1:5" x14ac:dyDescent="0.25">
      <c r="A90" s="23" t="s">
        <v>376</v>
      </c>
      <c r="B90" s="4" t="s">
        <v>6</v>
      </c>
      <c r="C90" s="4" t="s">
        <v>6</v>
      </c>
      <c r="D90" s="4" t="s">
        <v>6</v>
      </c>
      <c r="E90" s="102" t="s">
        <v>175</v>
      </c>
    </row>
    <row r="91" spans="1:5" x14ac:dyDescent="0.25">
      <c r="A91" s="2" t="s">
        <v>206</v>
      </c>
      <c r="B91" s="4" t="s">
        <v>6</v>
      </c>
      <c r="C91" s="4" t="s">
        <v>6</v>
      </c>
      <c r="D91" s="4" t="s">
        <v>6</v>
      </c>
      <c r="E91" s="102" t="s">
        <v>175</v>
      </c>
    </row>
    <row r="92" spans="1:5" x14ac:dyDescent="0.25">
      <c r="A92" s="2" t="s">
        <v>361</v>
      </c>
      <c r="B92" s="4" t="s">
        <v>6</v>
      </c>
      <c r="C92" s="4" t="s">
        <v>6</v>
      </c>
      <c r="D92" s="4" t="s">
        <v>6</v>
      </c>
      <c r="E92" s="102" t="s">
        <v>175</v>
      </c>
    </row>
    <row r="93" spans="1:5" x14ac:dyDescent="0.25">
      <c r="A93" s="2" t="s">
        <v>207</v>
      </c>
      <c r="B93" s="4" t="s">
        <v>6</v>
      </c>
      <c r="C93" s="4" t="s">
        <v>6</v>
      </c>
      <c r="D93" s="4" t="s">
        <v>6</v>
      </c>
      <c r="E93" s="102" t="s">
        <v>175</v>
      </c>
    </row>
    <row r="94" spans="1:5" x14ac:dyDescent="0.25">
      <c r="A94" s="23" t="s">
        <v>378</v>
      </c>
      <c r="B94" s="4" t="s">
        <v>6</v>
      </c>
      <c r="C94" s="4" t="s">
        <v>6</v>
      </c>
      <c r="D94" s="4" t="s">
        <v>6</v>
      </c>
      <c r="E94" s="102" t="s">
        <v>175</v>
      </c>
    </row>
    <row r="95" spans="1:5" x14ac:dyDescent="0.25">
      <c r="A95" s="2" t="s">
        <v>425</v>
      </c>
      <c r="B95" s="4" t="s">
        <v>6</v>
      </c>
      <c r="C95" s="4" t="s">
        <v>6</v>
      </c>
      <c r="D95" s="4" t="s">
        <v>6</v>
      </c>
      <c r="E95" s="102" t="s">
        <v>175</v>
      </c>
    </row>
    <row r="96" spans="1:5" x14ac:dyDescent="0.25">
      <c r="A96" s="2" t="s">
        <v>375</v>
      </c>
      <c r="B96" s="4" t="s">
        <v>6</v>
      </c>
      <c r="C96" s="4" t="s">
        <v>6</v>
      </c>
      <c r="D96" s="4" t="s">
        <v>6</v>
      </c>
      <c r="E96" s="102" t="s">
        <v>175</v>
      </c>
    </row>
    <row r="97" spans="1:5" x14ac:dyDescent="0.25">
      <c r="A97" s="2" t="s">
        <v>208</v>
      </c>
      <c r="B97" s="4" t="s">
        <v>6</v>
      </c>
      <c r="C97" s="4" t="s">
        <v>6</v>
      </c>
      <c r="D97" s="4" t="s">
        <v>6</v>
      </c>
      <c r="E97" s="102" t="s">
        <v>175</v>
      </c>
    </row>
    <row r="98" spans="1:5" x14ac:dyDescent="0.25">
      <c r="A98" s="2" t="s">
        <v>209</v>
      </c>
      <c r="B98" s="4" t="s">
        <v>6</v>
      </c>
      <c r="C98" s="4" t="s">
        <v>6</v>
      </c>
      <c r="D98" s="4" t="s">
        <v>6</v>
      </c>
      <c r="E98" s="102" t="s">
        <v>175</v>
      </c>
    </row>
    <row r="99" spans="1:5" x14ac:dyDescent="0.25">
      <c r="A99" s="2" t="s">
        <v>210</v>
      </c>
      <c r="B99" s="4" t="s">
        <v>6</v>
      </c>
      <c r="C99" s="4" t="s">
        <v>6</v>
      </c>
      <c r="D99" s="8" t="s">
        <v>7</v>
      </c>
      <c r="E99" s="102" t="s">
        <v>175</v>
      </c>
    </row>
    <row r="100" spans="1:5" x14ac:dyDescent="0.25">
      <c r="A100" s="2" t="s">
        <v>211</v>
      </c>
      <c r="B100" s="4" t="s">
        <v>6</v>
      </c>
      <c r="C100" s="4" t="s">
        <v>6</v>
      </c>
      <c r="D100" s="4" t="s">
        <v>6</v>
      </c>
      <c r="E100" s="102" t="s">
        <v>175</v>
      </c>
    </row>
    <row r="101" spans="1:5" x14ac:dyDescent="0.25">
      <c r="A101" s="2" t="s">
        <v>212</v>
      </c>
      <c r="B101" s="4" t="s">
        <v>6</v>
      </c>
      <c r="C101" s="4" t="s">
        <v>6</v>
      </c>
      <c r="D101" s="4" t="s">
        <v>6</v>
      </c>
      <c r="E101" s="102" t="s">
        <v>175</v>
      </c>
    </row>
    <row r="102" spans="1:5" x14ac:dyDescent="0.25">
      <c r="A102" s="2" t="s">
        <v>213</v>
      </c>
      <c r="B102" s="4" t="s">
        <v>6</v>
      </c>
      <c r="C102" s="4" t="s">
        <v>6</v>
      </c>
      <c r="D102" s="4" t="s">
        <v>6</v>
      </c>
      <c r="E102" s="102" t="s">
        <v>175</v>
      </c>
    </row>
    <row r="103" spans="1:5" x14ac:dyDescent="0.25">
      <c r="A103" s="2" t="s">
        <v>214</v>
      </c>
      <c r="B103" s="4" t="s">
        <v>6</v>
      </c>
      <c r="C103" s="4" t="s">
        <v>6</v>
      </c>
      <c r="D103" s="4" t="s">
        <v>6</v>
      </c>
      <c r="E103" s="102" t="s">
        <v>175</v>
      </c>
    </row>
    <row r="104" spans="1:5" x14ac:dyDescent="0.25">
      <c r="A104" s="23" t="s">
        <v>247</v>
      </c>
      <c r="B104" s="4" t="s">
        <v>6</v>
      </c>
      <c r="C104" s="4" t="s">
        <v>6</v>
      </c>
      <c r="D104" s="4" t="s">
        <v>6</v>
      </c>
      <c r="E104" s="102" t="s">
        <v>175</v>
      </c>
    </row>
    <row r="105" spans="1:5" x14ac:dyDescent="0.25">
      <c r="A105" s="23" t="s">
        <v>246</v>
      </c>
      <c r="B105" s="4" t="s">
        <v>6</v>
      </c>
      <c r="C105" s="4" t="s">
        <v>6</v>
      </c>
      <c r="D105" s="4" t="s">
        <v>6</v>
      </c>
      <c r="E105" s="102" t="s">
        <v>175</v>
      </c>
    </row>
    <row r="106" spans="1:5" x14ac:dyDescent="0.25">
      <c r="A106" s="2" t="s">
        <v>215</v>
      </c>
      <c r="B106" s="4" t="s">
        <v>6</v>
      </c>
      <c r="C106" s="4" t="s">
        <v>6</v>
      </c>
      <c r="D106" s="4" t="s">
        <v>6</v>
      </c>
      <c r="E106" s="102" t="s">
        <v>175</v>
      </c>
    </row>
    <row r="107" spans="1:5" x14ac:dyDescent="0.25">
      <c r="A107" s="2" t="s">
        <v>216</v>
      </c>
      <c r="B107" s="4" t="s">
        <v>6</v>
      </c>
      <c r="C107" s="4" t="s">
        <v>6</v>
      </c>
      <c r="D107" s="4" t="s">
        <v>6</v>
      </c>
      <c r="E107" s="102" t="s">
        <v>175</v>
      </c>
    </row>
    <row r="108" spans="1:5" x14ac:dyDescent="0.25">
      <c r="A108" s="2" t="s">
        <v>217</v>
      </c>
      <c r="B108" s="4" t="s">
        <v>6</v>
      </c>
      <c r="C108" s="4" t="s">
        <v>6</v>
      </c>
      <c r="D108" s="4" t="s">
        <v>6</v>
      </c>
      <c r="E108" s="102" t="s">
        <v>175</v>
      </c>
    </row>
    <row r="109" spans="1:5" x14ac:dyDescent="0.25">
      <c r="A109" s="15" t="s">
        <v>218</v>
      </c>
      <c r="B109" s="21" t="s">
        <v>6</v>
      </c>
      <c r="C109" s="21" t="s">
        <v>6</v>
      </c>
      <c r="D109" s="21" t="s">
        <v>6</v>
      </c>
      <c r="E109" s="102" t="s">
        <v>175</v>
      </c>
    </row>
    <row r="110" spans="1:5" x14ac:dyDescent="0.25">
      <c r="A110" s="2" t="s">
        <v>6</v>
      </c>
      <c r="B110" s="84">
        <f>COUNTIF(B89:B109,"pass")</f>
        <v>21</v>
      </c>
      <c r="C110" s="84">
        <f>COUNTIF(C89:C109,"pass")</f>
        <v>21</v>
      </c>
      <c r="D110" s="84">
        <f>COUNTIF(D89:D109,"pass")</f>
        <v>20</v>
      </c>
      <c r="E110" s="88">
        <f>COUNTIF(E89:E109,"pass")</f>
        <v>0</v>
      </c>
    </row>
    <row r="111" spans="1:5" x14ac:dyDescent="0.25">
      <c r="A111" s="2" t="s">
        <v>143</v>
      </c>
      <c r="B111" s="35">
        <f>COUNTIF(B89:B109,"Ok")</f>
        <v>0</v>
      </c>
      <c r="C111" s="35">
        <f>COUNTIF(C89:C109,"Ok")</f>
        <v>0</v>
      </c>
      <c r="D111" s="35">
        <f>COUNTIF(D89:D109,"Ok")</f>
        <v>0</v>
      </c>
      <c r="E111" s="35">
        <f>COUNTIF(E89:E109,"Ok")</f>
        <v>0</v>
      </c>
    </row>
    <row r="112" spans="1:5" x14ac:dyDescent="0.25">
      <c r="A112" s="2" t="s">
        <v>463</v>
      </c>
      <c r="B112" s="85">
        <f>COUNTIF(B89:B109,"poor")</f>
        <v>0</v>
      </c>
      <c r="C112" s="85">
        <f t="shared" ref="C112:D112" si="25">COUNTIF(C89:C109,"poor")</f>
        <v>0</v>
      </c>
      <c r="D112" s="85">
        <f t="shared" si="25"/>
        <v>0</v>
      </c>
      <c r="E112" s="85">
        <f t="shared" ref="E112" si="26">COUNTIF(E89:E109,"poor")</f>
        <v>0</v>
      </c>
    </row>
    <row r="113" spans="1:5" x14ac:dyDescent="0.25">
      <c r="A113" s="2" t="s">
        <v>7</v>
      </c>
      <c r="B113" s="86">
        <f>COUNTIF(B89:B109,"Fail")</f>
        <v>0</v>
      </c>
      <c r="C113" s="86">
        <f>COUNTIF(C89:C109,"Fail")</f>
        <v>0</v>
      </c>
      <c r="D113" s="86">
        <f>COUNTIF(D89:D109,"Fail")</f>
        <v>1</v>
      </c>
      <c r="E113" s="86">
        <f>COUNTIF(E89:E109,"Fail")</f>
        <v>0</v>
      </c>
    </row>
    <row r="114" spans="1:5" x14ac:dyDescent="0.25">
      <c r="A114" s="2" t="s">
        <v>175</v>
      </c>
      <c r="B114" s="99">
        <f>COUNT(B89:B109,"Untested")</f>
        <v>0</v>
      </c>
      <c r="C114" s="99">
        <f>COUNTIF(C89:C109,"unsupported")</f>
        <v>0</v>
      </c>
      <c r="D114" s="99">
        <f>COUNT(D89:D109,"Untested")</f>
        <v>0</v>
      </c>
      <c r="E114" s="102">
        <f>COUNT(E89:E109,"Untested")</f>
        <v>0</v>
      </c>
    </row>
    <row r="115" spans="1:5" x14ac:dyDescent="0.25">
      <c r="A115" s="2" t="s">
        <v>139</v>
      </c>
      <c r="B115" s="99">
        <f>B110+B113+B112+B114+B111</f>
        <v>21</v>
      </c>
      <c r="C115" s="99">
        <f>C110+C113+C112+C114+C111</f>
        <v>21</v>
      </c>
      <c r="D115" s="99">
        <f>D110+D113+D112+D114+D111</f>
        <v>21</v>
      </c>
      <c r="E115" s="102">
        <f>E110+E113+E112+E114+E111</f>
        <v>0</v>
      </c>
    </row>
    <row r="116" spans="1:5" ht="15.75" thickBot="1" x14ac:dyDescent="0.3">
      <c r="A116" s="18" t="s">
        <v>8</v>
      </c>
      <c r="B116" s="87">
        <f>IF(B$115=0, 0,(B$110+B$111)/B$115)</f>
        <v>1</v>
      </c>
      <c r="C116" s="87">
        <f>IF(C$115=0, 0,(C$110+C$111)/C$115)</f>
        <v>1</v>
      </c>
      <c r="D116" s="87">
        <f>IF(D$115=0, 0,(D$110+D$111)/D$115)</f>
        <v>0.95238095238095233</v>
      </c>
      <c r="E116" s="87">
        <f>IF(E$115=0, 0,(E$110+E$111)/E$115)</f>
        <v>0</v>
      </c>
    </row>
    <row r="117" spans="1:5" ht="15.75" thickBot="1" x14ac:dyDescent="0.3">
      <c r="A117" s="2"/>
      <c r="B117" s="20"/>
      <c r="C117" s="20"/>
      <c r="D117" s="20"/>
    </row>
    <row r="118" spans="1:5" x14ac:dyDescent="0.25">
      <c r="A118" s="3" t="s">
        <v>102</v>
      </c>
      <c r="B118" s="97" t="s">
        <v>5</v>
      </c>
      <c r="C118" s="98" t="s">
        <v>151</v>
      </c>
      <c r="D118" s="98" t="s">
        <v>188</v>
      </c>
      <c r="E118" s="101" t="s">
        <v>478</v>
      </c>
    </row>
    <row r="119" spans="1:5" x14ac:dyDescent="0.25">
      <c r="A119" s="2" t="s">
        <v>205</v>
      </c>
      <c r="B119" s="4" t="s">
        <v>6</v>
      </c>
      <c r="C119" s="4" t="s">
        <v>6</v>
      </c>
      <c r="D119" s="4" t="s">
        <v>6</v>
      </c>
      <c r="E119" s="102" t="s">
        <v>175</v>
      </c>
    </row>
    <row r="120" spans="1:5" x14ac:dyDescent="0.25">
      <c r="A120" s="2" t="s">
        <v>219</v>
      </c>
      <c r="B120" s="4" t="s">
        <v>6</v>
      </c>
      <c r="C120" s="4" t="s">
        <v>6</v>
      </c>
      <c r="D120" s="4" t="s">
        <v>6</v>
      </c>
      <c r="E120" s="102" t="s">
        <v>175</v>
      </c>
    </row>
    <row r="121" spans="1:5" x14ac:dyDescent="0.25">
      <c r="A121" s="23" t="s">
        <v>376</v>
      </c>
      <c r="B121" s="4" t="s">
        <v>6</v>
      </c>
      <c r="C121" s="4" t="s">
        <v>6</v>
      </c>
      <c r="D121" s="4" t="s">
        <v>6</v>
      </c>
      <c r="E121" s="102" t="s">
        <v>175</v>
      </c>
    </row>
    <row r="122" spans="1:5" x14ac:dyDescent="0.25">
      <c r="A122" s="2" t="s">
        <v>220</v>
      </c>
      <c r="B122" s="4" t="s">
        <v>6</v>
      </c>
      <c r="C122" s="4" t="s">
        <v>6</v>
      </c>
      <c r="D122" s="4" t="s">
        <v>6</v>
      </c>
      <c r="E122" s="102" t="s">
        <v>175</v>
      </c>
    </row>
    <row r="123" spans="1:5" x14ac:dyDescent="0.25">
      <c r="A123" s="2" t="s">
        <v>221</v>
      </c>
      <c r="B123" s="4" t="s">
        <v>6</v>
      </c>
      <c r="C123" s="4" t="s">
        <v>6</v>
      </c>
      <c r="D123" s="8" t="s">
        <v>7</v>
      </c>
      <c r="E123" s="102" t="s">
        <v>175</v>
      </c>
    </row>
    <row r="124" spans="1:5" x14ac:dyDescent="0.25">
      <c r="A124" s="2" t="s">
        <v>222</v>
      </c>
      <c r="B124" s="4" t="s">
        <v>6</v>
      </c>
      <c r="C124" s="4" t="s">
        <v>6</v>
      </c>
      <c r="D124" s="4" t="s">
        <v>6</v>
      </c>
      <c r="E124" s="102" t="s">
        <v>175</v>
      </c>
    </row>
    <row r="125" spans="1:5" x14ac:dyDescent="0.25">
      <c r="A125" s="2" t="s">
        <v>223</v>
      </c>
      <c r="B125" s="4" t="s">
        <v>6</v>
      </c>
      <c r="C125" s="4" t="s">
        <v>6</v>
      </c>
      <c r="D125" s="4" t="s">
        <v>6</v>
      </c>
      <c r="E125" s="102" t="s">
        <v>175</v>
      </c>
    </row>
    <row r="126" spans="1:5" x14ac:dyDescent="0.25">
      <c r="A126" s="2" t="s">
        <v>224</v>
      </c>
      <c r="B126" s="4" t="s">
        <v>6</v>
      </c>
      <c r="C126" s="4" t="s">
        <v>6</v>
      </c>
      <c r="D126" s="4" t="s">
        <v>6</v>
      </c>
      <c r="E126" s="102" t="s">
        <v>175</v>
      </c>
    </row>
    <row r="127" spans="1:5" x14ac:dyDescent="0.25">
      <c r="A127" s="2" t="s">
        <v>225</v>
      </c>
      <c r="B127" s="4" t="s">
        <v>6</v>
      </c>
      <c r="C127" s="4" t="s">
        <v>6</v>
      </c>
      <c r="D127" s="4" t="s">
        <v>6</v>
      </c>
      <c r="E127" s="102" t="s">
        <v>175</v>
      </c>
    </row>
    <row r="128" spans="1:5" x14ac:dyDescent="0.25">
      <c r="A128" s="2" t="s">
        <v>209</v>
      </c>
      <c r="B128" s="4" t="s">
        <v>6</v>
      </c>
      <c r="C128" s="4" t="s">
        <v>6</v>
      </c>
      <c r="D128" s="4" t="s">
        <v>6</v>
      </c>
      <c r="E128" s="102" t="s">
        <v>175</v>
      </c>
    </row>
    <row r="129" spans="1:5" x14ac:dyDescent="0.25">
      <c r="A129" s="2" t="s">
        <v>226</v>
      </c>
      <c r="B129" s="4" t="s">
        <v>6</v>
      </c>
      <c r="C129" s="4" t="s">
        <v>6</v>
      </c>
      <c r="D129" s="4" t="s">
        <v>6</v>
      </c>
      <c r="E129" s="102" t="s">
        <v>175</v>
      </c>
    </row>
    <row r="130" spans="1:5" x14ac:dyDescent="0.25">
      <c r="A130" s="2" t="s">
        <v>210</v>
      </c>
      <c r="B130" s="4" t="s">
        <v>6</v>
      </c>
      <c r="C130" s="4" t="s">
        <v>6</v>
      </c>
      <c r="D130" s="4" t="s">
        <v>6</v>
      </c>
      <c r="E130" s="102" t="s">
        <v>175</v>
      </c>
    </row>
    <row r="131" spans="1:5" x14ac:dyDescent="0.25">
      <c r="A131" s="2" t="s">
        <v>227</v>
      </c>
      <c r="B131" s="4" t="s">
        <v>6</v>
      </c>
      <c r="C131" s="4" t="s">
        <v>6</v>
      </c>
      <c r="D131" s="4" t="s">
        <v>6</v>
      </c>
      <c r="E131" s="102" t="s">
        <v>175</v>
      </c>
    </row>
    <row r="132" spans="1:5" x14ac:dyDescent="0.25">
      <c r="A132" s="2" t="s">
        <v>228</v>
      </c>
      <c r="B132" s="4" t="s">
        <v>6</v>
      </c>
      <c r="C132" s="4" t="s">
        <v>6</v>
      </c>
      <c r="D132" s="4" t="s">
        <v>6</v>
      </c>
      <c r="E132" s="102" t="s">
        <v>175</v>
      </c>
    </row>
    <row r="133" spans="1:5" x14ac:dyDescent="0.25">
      <c r="A133" s="2" t="s">
        <v>229</v>
      </c>
      <c r="B133" s="4" t="s">
        <v>6</v>
      </c>
      <c r="C133" s="103" t="s">
        <v>463</v>
      </c>
      <c r="D133" s="4" t="s">
        <v>6</v>
      </c>
      <c r="E133" s="102" t="s">
        <v>175</v>
      </c>
    </row>
    <row r="134" spans="1:5" x14ac:dyDescent="0.25">
      <c r="A134" s="2" t="s">
        <v>230</v>
      </c>
      <c r="B134" s="4" t="s">
        <v>6</v>
      </c>
      <c r="C134" s="8" t="s">
        <v>7</v>
      </c>
      <c r="D134" s="8" t="s">
        <v>7</v>
      </c>
      <c r="E134" s="102" t="s">
        <v>175</v>
      </c>
    </row>
    <row r="135" spans="1:5" x14ac:dyDescent="0.25">
      <c r="A135" s="2" t="s">
        <v>295</v>
      </c>
      <c r="B135" s="4" t="s">
        <v>6</v>
      </c>
      <c r="C135" s="4" t="s">
        <v>6</v>
      </c>
      <c r="D135" s="4" t="s">
        <v>6</v>
      </c>
      <c r="E135" s="102" t="s">
        <v>175</v>
      </c>
    </row>
    <row r="136" spans="1:5" x14ac:dyDescent="0.25">
      <c r="A136" s="2" t="s">
        <v>231</v>
      </c>
      <c r="B136" s="4" t="s">
        <v>6</v>
      </c>
      <c r="C136" s="4" t="s">
        <v>6</v>
      </c>
      <c r="D136" s="4" t="s">
        <v>6</v>
      </c>
      <c r="E136" s="102" t="s">
        <v>175</v>
      </c>
    </row>
    <row r="137" spans="1:5" x14ac:dyDescent="0.25">
      <c r="A137" s="2" t="s">
        <v>326</v>
      </c>
      <c r="B137" s="4" t="s">
        <v>6</v>
      </c>
      <c r="C137" s="4" t="s">
        <v>6</v>
      </c>
      <c r="D137" s="4" t="s">
        <v>6</v>
      </c>
      <c r="E137" s="102" t="s">
        <v>175</v>
      </c>
    </row>
    <row r="138" spans="1:5" x14ac:dyDescent="0.25">
      <c r="A138" s="2" t="s">
        <v>232</v>
      </c>
      <c r="B138" s="4" t="s">
        <v>6</v>
      </c>
      <c r="C138" s="4" t="s">
        <v>6</v>
      </c>
      <c r="D138" s="4" t="s">
        <v>6</v>
      </c>
      <c r="E138" s="102" t="s">
        <v>175</v>
      </c>
    </row>
    <row r="139" spans="1:5" x14ac:dyDescent="0.25">
      <c r="A139" s="2" t="s">
        <v>233</v>
      </c>
      <c r="B139" s="4" t="s">
        <v>6</v>
      </c>
      <c r="C139" s="8" t="s">
        <v>7</v>
      </c>
      <c r="D139" s="4" t="s">
        <v>6</v>
      </c>
      <c r="E139" s="102" t="s">
        <v>175</v>
      </c>
    </row>
    <row r="140" spans="1:5" x14ac:dyDescent="0.25">
      <c r="A140" s="2" t="s">
        <v>234</v>
      </c>
      <c r="B140" s="103" t="s">
        <v>463</v>
      </c>
      <c r="C140" s="103" t="s">
        <v>463</v>
      </c>
      <c r="D140" s="103" t="s">
        <v>463</v>
      </c>
      <c r="E140" s="102" t="s">
        <v>175</v>
      </c>
    </row>
    <row r="141" spans="1:5" x14ac:dyDescent="0.25">
      <c r="A141" s="2" t="s">
        <v>235</v>
      </c>
      <c r="B141" s="4" t="s">
        <v>6</v>
      </c>
      <c r="C141" s="4" t="s">
        <v>6</v>
      </c>
      <c r="D141" s="4" t="s">
        <v>6</v>
      </c>
      <c r="E141" s="102" t="s">
        <v>175</v>
      </c>
    </row>
    <row r="142" spans="1:5" x14ac:dyDescent="0.25">
      <c r="A142" s="2" t="s">
        <v>217</v>
      </c>
      <c r="B142" s="4" t="s">
        <v>6</v>
      </c>
      <c r="C142" s="4" t="s">
        <v>6</v>
      </c>
      <c r="D142" s="4" t="s">
        <v>6</v>
      </c>
      <c r="E142" s="102" t="s">
        <v>175</v>
      </c>
    </row>
    <row r="143" spans="1:5" x14ac:dyDescent="0.25">
      <c r="A143" s="15" t="s">
        <v>237</v>
      </c>
      <c r="B143" s="21" t="s">
        <v>6</v>
      </c>
      <c r="C143" s="21" t="s">
        <v>6</v>
      </c>
      <c r="D143" s="21" t="s">
        <v>6</v>
      </c>
      <c r="E143" s="102" t="s">
        <v>175</v>
      </c>
    </row>
    <row r="144" spans="1:5" x14ac:dyDescent="0.25">
      <c r="A144" s="2" t="s">
        <v>6</v>
      </c>
      <c r="B144" s="84">
        <f>COUNTIF(B119:B143,"pass")</f>
        <v>24</v>
      </c>
      <c r="C144" s="84">
        <f>COUNTIF(C119:C143,"pass")</f>
        <v>21</v>
      </c>
      <c r="D144" s="84">
        <f>COUNTIF(D119:D143,"pass")</f>
        <v>22</v>
      </c>
      <c r="E144" s="88">
        <f>COUNTIF(E119:E143,"pass")</f>
        <v>0</v>
      </c>
    </row>
    <row r="145" spans="1:5" x14ac:dyDescent="0.25">
      <c r="A145" s="2" t="s">
        <v>143</v>
      </c>
      <c r="B145" s="35">
        <f>COUNTIF(B119:B143,"Ok")</f>
        <v>0</v>
      </c>
      <c r="C145" s="35">
        <f>COUNTIF(C119:C143,"Ok")</f>
        <v>0</v>
      </c>
      <c r="D145" s="35">
        <f>COUNTIF(D119:D143,"Ok")</f>
        <v>0</v>
      </c>
      <c r="E145" s="35">
        <f>COUNTIF(E119:E143,"Ok")</f>
        <v>0</v>
      </c>
    </row>
    <row r="146" spans="1:5" x14ac:dyDescent="0.25">
      <c r="A146" s="2" t="s">
        <v>463</v>
      </c>
      <c r="B146" s="85">
        <f>COUNTIF(B119:B143,"poor")</f>
        <v>1</v>
      </c>
      <c r="C146" s="85">
        <f t="shared" ref="C146:D146" si="27">COUNTIF(C119:C143,"poor")</f>
        <v>2</v>
      </c>
      <c r="D146" s="85">
        <f t="shared" si="27"/>
        <v>1</v>
      </c>
      <c r="E146" s="85">
        <f t="shared" ref="E146" si="28">COUNTIF(E119:E143,"poor")</f>
        <v>0</v>
      </c>
    </row>
    <row r="147" spans="1:5" x14ac:dyDescent="0.25">
      <c r="A147" s="2" t="s">
        <v>7</v>
      </c>
      <c r="B147" s="86">
        <f>COUNTIF(B119:B143,"Fail")</f>
        <v>0</v>
      </c>
      <c r="C147" s="86">
        <f>COUNTIF(C119:C143,"Fail")</f>
        <v>2</v>
      </c>
      <c r="D147" s="86">
        <f>COUNTIF(D119:D143,"Fail")</f>
        <v>2</v>
      </c>
      <c r="E147" s="86">
        <f>COUNTIF(E119:E143,"Fail")</f>
        <v>0</v>
      </c>
    </row>
    <row r="148" spans="1:5" x14ac:dyDescent="0.25">
      <c r="A148" s="2" t="s">
        <v>145</v>
      </c>
      <c r="B148" s="99">
        <f>COUNT(B119:B143,"Untested")</f>
        <v>0</v>
      </c>
      <c r="C148" s="99">
        <f>COUNT(C119:C143,"Untested")</f>
        <v>0</v>
      </c>
      <c r="D148" s="99">
        <f>COUNT(D119:D143,"Untested")</f>
        <v>0</v>
      </c>
      <c r="E148" s="102">
        <f>COUNT(E119:E143,"Untested")</f>
        <v>0</v>
      </c>
    </row>
    <row r="149" spans="1:5" x14ac:dyDescent="0.25">
      <c r="A149" s="2" t="s">
        <v>139</v>
      </c>
      <c r="B149" s="99">
        <f>B144+B147+B146+B148+B145</f>
        <v>25</v>
      </c>
      <c r="C149" s="99">
        <f>C144+C147+C146+C148+C145</f>
        <v>25</v>
      </c>
      <c r="D149" s="99">
        <f>D144+D147+D146+D148+D145</f>
        <v>25</v>
      </c>
      <c r="E149" s="102">
        <f>E144+E147+E146+E148+E145</f>
        <v>0</v>
      </c>
    </row>
    <row r="150" spans="1:5" ht="15.75" thickBot="1" x14ac:dyDescent="0.3">
      <c r="A150" s="18" t="s">
        <v>8</v>
      </c>
      <c r="B150" s="87">
        <f>IF(B$149=0,0,(B$144+B$145)/B$149)</f>
        <v>0.96</v>
      </c>
      <c r="C150" s="87">
        <f>IF(C$149=0,0,(C$144+C$145)/C$149)</f>
        <v>0.84</v>
      </c>
      <c r="D150" s="87">
        <f>IF(D$149=0,0,(D$144+D$145)/D$149)</f>
        <v>0.88</v>
      </c>
      <c r="E150" s="87">
        <f>IF(E$149=0,0,(E$144+E$145)/E$149)</f>
        <v>0</v>
      </c>
    </row>
    <row r="151" spans="1:5" ht="15.75" thickBot="1" x14ac:dyDescent="0.3">
      <c r="A151" s="2"/>
      <c r="B151" s="20"/>
      <c r="C151" s="20"/>
      <c r="D151" s="20"/>
    </row>
    <row r="152" spans="1:5" x14ac:dyDescent="0.25">
      <c r="A152" s="3" t="s">
        <v>85</v>
      </c>
      <c r="B152" s="97" t="s">
        <v>5</v>
      </c>
      <c r="C152" s="98" t="s">
        <v>151</v>
      </c>
      <c r="D152" s="98" t="s">
        <v>188</v>
      </c>
      <c r="E152" s="101" t="s">
        <v>478</v>
      </c>
    </row>
    <row r="153" spans="1:5" x14ac:dyDescent="0.25">
      <c r="A153" s="23" t="s">
        <v>473</v>
      </c>
      <c r="B153" s="4" t="s">
        <v>6</v>
      </c>
      <c r="C153" s="4" t="s">
        <v>6</v>
      </c>
      <c r="D153" s="4" t="s">
        <v>6</v>
      </c>
      <c r="E153" s="8" t="s">
        <v>7</v>
      </c>
    </row>
    <row r="154" spans="1:5" x14ac:dyDescent="0.25">
      <c r="A154" s="23" t="s">
        <v>376</v>
      </c>
      <c r="B154" s="4" t="s">
        <v>6</v>
      </c>
      <c r="C154" s="4" t="s">
        <v>6</v>
      </c>
      <c r="D154" s="4" t="s">
        <v>6</v>
      </c>
      <c r="E154" s="8" t="s">
        <v>7</v>
      </c>
    </row>
    <row r="155" spans="1:5" x14ac:dyDescent="0.25">
      <c r="A155" s="2" t="s">
        <v>266</v>
      </c>
      <c r="B155" s="4" t="s">
        <v>6</v>
      </c>
      <c r="C155" s="4" t="s">
        <v>6</v>
      </c>
      <c r="D155" s="4" t="s">
        <v>6</v>
      </c>
      <c r="E155" s="4" t="s">
        <v>6</v>
      </c>
    </row>
    <row r="156" spans="1:5" x14ac:dyDescent="0.25">
      <c r="A156" s="2" t="s">
        <v>301</v>
      </c>
      <c r="B156" s="4" t="s">
        <v>6</v>
      </c>
      <c r="C156" s="4" t="s">
        <v>6</v>
      </c>
      <c r="D156" s="4" t="s">
        <v>6</v>
      </c>
      <c r="E156" s="4" t="s">
        <v>6</v>
      </c>
    </row>
    <row r="157" spans="1:5" x14ac:dyDescent="0.25">
      <c r="A157" s="2" t="s">
        <v>303</v>
      </c>
      <c r="B157" s="4" t="s">
        <v>6</v>
      </c>
      <c r="C157" s="4" t="s">
        <v>6</v>
      </c>
      <c r="D157" s="4" t="s">
        <v>6</v>
      </c>
      <c r="E157" s="8" t="s">
        <v>7</v>
      </c>
    </row>
    <row r="158" spans="1:5" x14ac:dyDescent="0.25">
      <c r="A158" s="2" t="s">
        <v>304</v>
      </c>
      <c r="B158" s="4" t="s">
        <v>6</v>
      </c>
      <c r="C158" s="4" t="s">
        <v>6</v>
      </c>
      <c r="D158" s="4" t="s">
        <v>6</v>
      </c>
      <c r="E158" s="8" t="s">
        <v>7</v>
      </c>
    </row>
    <row r="159" spans="1:5" x14ac:dyDescent="0.25">
      <c r="A159" s="2" t="s">
        <v>299</v>
      </c>
      <c r="B159" s="4" t="s">
        <v>6</v>
      </c>
      <c r="C159" s="4" t="s">
        <v>6</v>
      </c>
      <c r="D159" s="4" t="s">
        <v>6</v>
      </c>
      <c r="E159" s="4" t="s">
        <v>6</v>
      </c>
    </row>
    <row r="160" spans="1:5" x14ac:dyDescent="0.25">
      <c r="A160" s="2" t="s">
        <v>305</v>
      </c>
      <c r="B160" s="4" t="s">
        <v>6</v>
      </c>
      <c r="C160" s="4" t="s">
        <v>6</v>
      </c>
      <c r="D160" s="4" t="s">
        <v>6</v>
      </c>
      <c r="E160" s="102" t="s">
        <v>175</v>
      </c>
    </row>
    <row r="161" spans="1:5" x14ac:dyDescent="0.25">
      <c r="A161" s="15" t="s">
        <v>306</v>
      </c>
      <c r="B161" s="21" t="s">
        <v>6</v>
      </c>
      <c r="C161" s="21" t="s">
        <v>6</v>
      </c>
      <c r="D161" s="21" t="s">
        <v>6</v>
      </c>
      <c r="E161" s="8" t="s">
        <v>7</v>
      </c>
    </row>
    <row r="162" spans="1:5" x14ac:dyDescent="0.25">
      <c r="A162" s="2" t="s">
        <v>6</v>
      </c>
      <c r="B162" s="84">
        <f>COUNTIF(B155:B161,"pass")</f>
        <v>7</v>
      </c>
      <c r="C162" s="84">
        <f>COUNTIF(C155:C161,"pass")</f>
        <v>7</v>
      </c>
      <c r="D162" s="84">
        <f>COUNTIF(D155:D161,"pass")</f>
        <v>7</v>
      </c>
      <c r="E162" s="88">
        <f>COUNTIF(E155:E161,"pass")</f>
        <v>3</v>
      </c>
    </row>
    <row r="163" spans="1:5" x14ac:dyDescent="0.25">
      <c r="A163" s="2" t="s">
        <v>143</v>
      </c>
      <c r="B163" s="35">
        <f>COUNTIF(B155:B161,"Ok")</f>
        <v>0</v>
      </c>
      <c r="C163" s="35">
        <f>COUNTIF(C155:C161,"Ok")</f>
        <v>0</v>
      </c>
      <c r="D163" s="35">
        <f>COUNTIF(D155:D161,"Ok")</f>
        <v>0</v>
      </c>
      <c r="E163" s="35">
        <f>COUNTIF(E155:E161,"Ok")</f>
        <v>0</v>
      </c>
    </row>
    <row r="164" spans="1:5" x14ac:dyDescent="0.25">
      <c r="A164" s="2" t="s">
        <v>463</v>
      </c>
      <c r="B164" s="85">
        <f>COUNTIF(B155:B161,"poor")</f>
        <v>0</v>
      </c>
      <c r="C164" s="85">
        <f t="shared" ref="C164:D164" si="29">COUNTIF(C155:C161,"poor")</f>
        <v>0</v>
      </c>
      <c r="D164" s="85">
        <f t="shared" si="29"/>
        <v>0</v>
      </c>
      <c r="E164" s="85">
        <f t="shared" ref="E164" si="30">COUNTIF(E155:E161,"poor")</f>
        <v>0</v>
      </c>
    </row>
    <row r="165" spans="1:5" x14ac:dyDescent="0.25">
      <c r="A165" s="2" t="s">
        <v>7</v>
      </c>
      <c r="B165" s="86">
        <f>COUNTIF(B155:B161,"Fail")</f>
        <v>0</v>
      </c>
      <c r="C165" s="86">
        <f>COUNTIF(C155:C161,"Fail")</f>
        <v>0</v>
      </c>
      <c r="D165" s="86">
        <f>COUNTIF(D155:D161,"Fail")</f>
        <v>0</v>
      </c>
      <c r="E165" s="86">
        <f>COUNTIF(E155:E161,"Fail")</f>
        <v>3</v>
      </c>
    </row>
    <row r="166" spans="1:5" x14ac:dyDescent="0.25">
      <c r="A166" s="2" t="s">
        <v>145</v>
      </c>
      <c r="B166" s="99">
        <f>COUNT(B155:B161,"Untested")</f>
        <v>0</v>
      </c>
      <c r="C166" s="99">
        <f>COUNT(C155:C161,"Untested")</f>
        <v>0</v>
      </c>
      <c r="D166" s="99">
        <f>COUNT(D155:D161,"Untested")</f>
        <v>0</v>
      </c>
      <c r="E166" s="102">
        <f>COUNT(E155:E161,"Untested")</f>
        <v>0</v>
      </c>
    </row>
    <row r="167" spans="1:5" x14ac:dyDescent="0.25">
      <c r="A167" s="2" t="s">
        <v>139</v>
      </c>
      <c r="B167" s="99">
        <f>B162+B165+B164+B166+B163</f>
        <v>7</v>
      </c>
      <c r="C167" s="99">
        <f>C162+C165+C164+C166+C163</f>
        <v>7</v>
      </c>
      <c r="D167" s="99">
        <f>D162+D165+D164+D166+D163</f>
        <v>7</v>
      </c>
      <c r="E167" s="102">
        <f>E162+E165+E164+E166+E163</f>
        <v>6</v>
      </c>
    </row>
    <row r="168" spans="1:5" ht="15.75" thickBot="1" x14ac:dyDescent="0.3">
      <c r="A168" s="18" t="s">
        <v>8</v>
      </c>
      <c r="B168" s="87">
        <f>IF(B$167=0, 0, (B$162+B$163)/B$167)</f>
        <v>1</v>
      </c>
      <c r="C168" s="87">
        <f>IF(C$167=0, 0, (C$162+C$163)/C$167)</f>
        <v>1</v>
      </c>
      <c r="D168" s="87">
        <f>IF(D$167=0, 0, (D$162+D$163)/D$167)</f>
        <v>1</v>
      </c>
      <c r="E168" s="87">
        <f>IF(E$167=0, 0, (E$162+E$163)/E$167)</f>
        <v>0.5</v>
      </c>
    </row>
    <row r="169" spans="1:5" ht="15.75" thickBot="1" x14ac:dyDescent="0.3">
      <c r="A169" s="13"/>
      <c r="B169" s="16"/>
      <c r="C169" s="16"/>
      <c r="D169" s="16"/>
    </row>
    <row r="170" spans="1:5" x14ac:dyDescent="0.25">
      <c r="A170" s="15" t="s">
        <v>64</v>
      </c>
      <c r="B170" s="97" t="s">
        <v>5</v>
      </c>
      <c r="C170" s="98" t="s">
        <v>151</v>
      </c>
      <c r="D170" s="98" t="s">
        <v>188</v>
      </c>
      <c r="E170" s="101" t="s">
        <v>478</v>
      </c>
    </row>
    <row r="171" spans="1:5" x14ac:dyDescent="0.25">
      <c r="A171" s="2" t="s">
        <v>291</v>
      </c>
      <c r="B171" s="4" t="s">
        <v>6</v>
      </c>
      <c r="C171" s="4" t="s">
        <v>6</v>
      </c>
      <c r="D171" s="4" t="s">
        <v>6</v>
      </c>
      <c r="E171" s="4" t="s">
        <v>6</v>
      </c>
    </row>
    <row r="172" spans="1:5" x14ac:dyDescent="0.25">
      <c r="A172" s="23" t="s">
        <v>473</v>
      </c>
      <c r="B172" s="4" t="s">
        <v>6</v>
      </c>
      <c r="C172" s="4" t="s">
        <v>6</v>
      </c>
      <c r="D172" s="4" t="s">
        <v>6</v>
      </c>
      <c r="E172" s="8" t="s">
        <v>7</v>
      </c>
    </row>
    <row r="173" spans="1:5" x14ac:dyDescent="0.25">
      <c r="A173" s="23" t="s">
        <v>376</v>
      </c>
      <c r="B173" s="4" t="s">
        <v>6</v>
      </c>
      <c r="C173" s="4" t="s">
        <v>6</v>
      </c>
      <c r="D173" s="4" t="s">
        <v>6</v>
      </c>
      <c r="E173" s="8" t="s">
        <v>7</v>
      </c>
    </row>
    <row r="174" spans="1:5" x14ac:dyDescent="0.25">
      <c r="A174" s="2" t="s">
        <v>302</v>
      </c>
      <c r="B174" s="4" t="s">
        <v>6</v>
      </c>
      <c r="C174" s="4" t="s">
        <v>6</v>
      </c>
      <c r="D174" s="4" t="s">
        <v>6</v>
      </c>
      <c r="E174" s="4" t="s">
        <v>6</v>
      </c>
    </row>
    <row r="175" spans="1:5" x14ac:dyDescent="0.25">
      <c r="A175" s="2" t="s">
        <v>266</v>
      </c>
      <c r="B175" s="4" t="s">
        <v>6</v>
      </c>
      <c r="C175" s="4" t="s">
        <v>6</v>
      </c>
      <c r="D175" s="4" t="s">
        <v>6</v>
      </c>
      <c r="E175" s="4" t="s">
        <v>6</v>
      </c>
    </row>
    <row r="176" spans="1:5" x14ac:dyDescent="0.25">
      <c r="A176" s="2" t="s">
        <v>285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264</v>
      </c>
      <c r="B177" s="4" t="s">
        <v>6</v>
      </c>
      <c r="C177" s="4" t="s">
        <v>6</v>
      </c>
      <c r="D177" s="4" t="s">
        <v>6</v>
      </c>
      <c r="E177" s="4" t="s">
        <v>6</v>
      </c>
    </row>
    <row r="178" spans="1:5" x14ac:dyDescent="0.25">
      <c r="A178" s="2" t="s">
        <v>268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255</v>
      </c>
      <c r="B179" s="4" t="s">
        <v>6</v>
      </c>
      <c r="C179" s="4" t="s">
        <v>6</v>
      </c>
      <c r="D179" s="4" t="s">
        <v>6</v>
      </c>
      <c r="E179" s="8" t="s">
        <v>7</v>
      </c>
    </row>
    <row r="180" spans="1:5" x14ac:dyDescent="0.25">
      <c r="A180" s="2" t="s">
        <v>301</v>
      </c>
      <c r="B180" s="4" t="s">
        <v>6</v>
      </c>
      <c r="C180" s="4" t="s">
        <v>6</v>
      </c>
      <c r="D180" s="4" t="s">
        <v>6</v>
      </c>
      <c r="E180" s="8" t="s">
        <v>7</v>
      </c>
    </row>
    <row r="181" spans="1:5" x14ac:dyDescent="0.25">
      <c r="A181" s="2" t="s">
        <v>276</v>
      </c>
      <c r="B181" s="4" t="s">
        <v>6</v>
      </c>
      <c r="C181" s="4" t="s">
        <v>6</v>
      </c>
      <c r="D181" s="36" t="s">
        <v>6</v>
      </c>
      <c r="E181" s="36" t="s">
        <v>6</v>
      </c>
    </row>
    <row r="182" spans="1:5" x14ac:dyDescent="0.25">
      <c r="A182" s="2" t="s">
        <v>300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299</v>
      </c>
      <c r="B183" s="4" t="s">
        <v>6</v>
      </c>
      <c r="C183" s="4" t="s">
        <v>6</v>
      </c>
      <c r="D183" s="4" t="s">
        <v>6</v>
      </c>
      <c r="E183" s="4" t="s">
        <v>6</v>
      </c>
    </row>
    <row r="184" spans="1:5" x14ac:dyDescent="0.25">
      <c r="A184" s="2" t="s">
        <v>214</v>
      </c>
      <c r="B184" s="4" t="s">
        <v>6</v>
      </c>
      <c r="C184" s="4" t="s">
        <v>6</v>
      </c>
      <c r="D184" s="4" t="s">
        <v>6</v>
      </c>
      <c r="E184" s="8" t="s">
        <v>7</v>
      </c>
    </row>
    <row r="185" spans="1:5" x14ac:dyDescent="0.25">
      <c r="A185" s="2" t="s">
        <v>298</v>
      </c>
      <c r="B185" s="4" t="s">
        <v>6</v>
      </c>
      <c r="C185" s="4" t="s">
        <v>6</v>
      </c>
      <c r="D185" s="4" t="s">
        <v>6</v>
      </c>
      <c r="E185" s="4" t="s">
        <v>6</v>
      </c>
    </row>
    <row r="186" spans="1:5" x14ac:dyDescent="0.25">
      <c r="A186" s="2" t="s">
        <v>297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296</v>
      </c>
      <c r="B187" s="4" t="s">
        <v>6</v>
      </c>
      <c r="C187" s="4" t="s">
        <v>6</v>
      </c>
      <c r="D187" s="4" t="s">
        <v>6</v>
      </c>
      <c r="E187" s="4" t="s">
        <v>6</v>
      </c>
    </row>
    <row r="188" spans="1:5" x14ac:dyDescent="0.25">
      <c r="A188" s="2" t="s">
        <v>230</v>
      </c>
      <c r="B188" s="4" t="s">
        <v>6</v>
      </c>
      <c r="C188" s="4" t="s">
        <v>6</v>
      </c>
      <c r="D188" s="4" t="s">
        <v>6</v>
      </c>
      <c r="E188" s="4" t="s">
        <v>6</v>
      </c>
    </row>
    <row r="189" spans="1:5" x14ac:dyDescent="0.25">
      <c r="A189" s="2" t="s">
        <v>294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3" t="s">
        <v>234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342</v>
      </c>
      <c r="B191" s="35" t="s">
        <v>144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275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15" t="s">
        <v>274</v>
      </c>
      <c r="B193" s="21" t="s">
        <v>6</v>
      </c>
      <c r="C193" s="21" t="s">
        <v>6</v>
      </c>
      <c r="D193" s="21" t="s">
        <v>6</v>
      </c>
      <c r="E193" s="8" t="s">
        <v>7</v>
      </c>
    </row>
    <row r="194" spans="1:5" x14ac:dyDescent="0.25">
      <c r="A194" s="2" t="s">
        <v>6</v>
      </c>
      <c r="B194" s="84">
        <f>COUNTIF(B171:B193,"pass")</f>
        <v>22</v>
      </c>
      <c r="C194" s="84">
        <f>COUNTIF(C171:C193,"pass")</f>
        <v>23</v>
      </c>
      <c r="D194" s="84">
        <f>COUNTIF(D171:D193,"pass")</f>
        <v>23</v>
      </c>
      <c r="E194" s="88">
        <f>COUNTIF(E171:E193,"pass")</f>
        <v>17</v>
      </c>
    </row>
    <row r="195" spans="1:5" x14ac:dyDescent="0.25">
      <c r="A195" s="2" t="s">
        <v>143</v>
      </c>
      <c r="B195" s="35">
        <f>COUNTIF(B171:B193,"Ok")</f>
        <v>1</v>
      </c>
      <c r="C195" s="35">
        <f>COUNTIF(C171:C193,"Ok")</f>
        <v>0</v>
      </c>
      <c r="D195" s="35">
        <f>COUNTIF(D171:D193,"Ok")</f>
        <v>0</v>
      </c>
      <c r="E195" s="35">
        <f>COUNTIF(E171:E193,"Ok")</f>
        <v>0</v>
      </c>
    </row>
    <row r="196" spans="1:5" x14ac:dyDescent="0.25">
      <c r="A196" s="2" t="s">
        <v>463</v>
      </c>
      <c r="B196" s="85">
        <f>COUNTIF(B171:B193,"poor")</f>
        <v>0</v>
      </c>
      <c r="C196" s="85">
        <f t="shared" ref="C196:D196" si="31">COUNTIF(C171:C193,"poor")</f>
        <v>0</v>
      </c>
      <c r="D196" s="85">
        <f t="shared" si="31"/>
        <v>0</v>
      </c>
      <c r="E196" s="85">
        <f t="shared" ref="E196" si="32">COUNTIF(E171:E193,"poor")</f>
        <v>0</v>
      </c>
    </row>
    <row r="197" spans="1:5" x14ac:dyDescent="0.25">
      <c r="A197" s="2" t="s">
        <v>7</v>
      </c>
      <c r="B197" s="86">
        <f>COUNTIF(B171:B193,"Fail")</f>
        <v>0</v>
      </c>
      <c r="C197" s="86">
        <f>COUNTIF(C171:C193,"Fail")</f>
        <v>0</v>
      </c>
      <c r="D197" s="86">
        <f>COUNTIF(D171:D193,"Fail")</f>
        <v>0</v>
      </c>
      <c r="E197" s="86">
        <f>COUNTIF(E171:E193,"Fail")</f>
        <v>6</v>
      </c>
    </row>
    <row r="198" spans="1:5" x14ac:dyDescent="0.25">
      <c r="A198" s="2" t="s">
        <v>145</v>
      </c>
      <c r="B198" s="99">
        <f>COUNT(B171:B193,"Untested")</f>
        <v>0</v>
      </c>
      <c r="C198" s="99">
        <f>COUNT(C171:C193,"Untested")</f>
        <v>0</v>
      </c>
      <c r="D198" s="99">
        <f>COUNT(D171:D193,"Untested")</f>
        <v>0</v>
      </c>
      <c r="E198" s="102">
        <f>COUNT(E171:E193,"Untested")</f>
        <v>0</v>
      </c>
    </row>
    <row r="199" spans="1:5" x14ac:dyDescent="0.25">
      <c r="A199" s="2" t="s">
        <v>139</v>
      </c>
      <c r="B199" s="99">
        <f>B194+B197+B196+B198+B195</f>
        <v>23</v>
      </c>
      <c r="C199" s="99">
        <f>C194+C197+C196+C198+C195</f>
        <v>23</v>
      </c>
      <c r="D199" s="99">
        <f>D194+D197+D196+D198+D195</f>
        <v>23</v>
      </c>
      <c r="E199" s="102">
        <f>E194+E197+E196+E198+E195</f>
        <v>23</v>
      </c>
    </row>
    <row r="200" spans="1:5" ht="15.75" thickBot="1" x14ac:dyDescent="0.3">
      <c r="A200" s="18" t="s">
        <v>8</v>
      </c>
      <c r="B200" s="87">
        <f>IF(B$199=0, 0, (B$194+B$195)/B$199)</f>
        <v>1</v>
      </c>
      <c r="C200" s="87">
        <f>IF(C$199=0, 0, (C$194+C$195)/C$199)</f>
        <v>1</v>
      </c>
      <c r="D200" s="87">
        <f>IF(D$199=0, 0, (D$194+D$195)/D$199)</f>
        <v>1</v>
      </c>
      <c r="E200" s="87">
        <f>IF(E$199=0, 0, (E$194+E$195)/E$199)</f>
        <v>0.73913043478260865</v>
      </c>
    </row>
    <row r="201" spans="1:5" ht="15.75" thickBot="1" x14ac:dyDescent="0.3">
      <c r="A201" s="14"/>
      <c r="B201" s="14"/>
      <c r="C201" s="14"/>
      <c r="D201" s="14"/>
    </row>
    <row r="202" spans="1:5" x14ac:dyDescent="0.25">
      <c r="A202" s="15" t="s">
        <v>12</v>
      </c>
      <c r="B202" s="97" t="s">
        <v>5</v>
      </c>
      <c r="C202" s="98" t="s">
        <v>151</v>
      </c>
      <c r="D202" s="98" t="s">
        <v>188</v>
      </c>
      <c r="E202" s="101" t="s">
        <v>478</v>
      </c>
    </row>
    <row r="203" spans="1:5" x14ac:dyDescent="0.25">
      <c r="A203" s="2" t="s">
        <v>292</v>
      </c>
      <c r="B203" s="4" t="s">
        <v>6</v>
      </c>
      <c r="C203" s="4" t="s">
        <v>6</v>
      </c>
      <c r="D203" s="4" t="s">
        <v>6</v>
      </c>
      <c r="E203" s="4" t="s">
        <v>6</v>
      </c>
    </row>
    <row r="204" spans="1:5" x14ac:dyDescent="0.25">
      <c r="A204" s="2" t="s">
        <v>291</v>
      </c>
      <c r="B204" s="4" t="s">
        <v>6</v>
      </c>
      <c r="C204" s="4" t="s">
        <v>6</v>
      </c>
      <c r="D204" s="4" t="s">
        <v>6</v>
      </c>
      <c r="E204" s="4" t="s">
        <v>6</v>
      </c>
    </row>
    <row r="205" spans="1:5" x14ac:dyDescent="0.25">
      <c r="A205" s="2" t="s">
        <v>290</v>
      </c>
      <c r="B205" s="4" t="s">
        <v>6</v>
      </c>
      <c r="C205" s="4" t="s">
        <v>6</v>
      </c>
      <c r="D205" s="4" t="s">
        <v>6</v>
      </c>
      <c r="E205" s="4" t="s">
        <v>6</v>
      </c>
    </row>
    <row r="206" spans="1:5" x14ac:dyDescent="0.25">
      <c r="A206" s="23" t="s">
        <v>376</v>
      </c>
      <c r="B206" s="4" t="s">
        <v>6</v>
      </c>
      <c r="C206" s="4" t="s">
        <v>6</v>
      </c>
      <c r="D206" s="4" t="s">
        <v>6</v>
      </c>
      <c r="E206" s="8" t="s">
        <v>7</v>
      </c>
    </row>
    <row r="207" spans="1:5" x14ac:dyDescent="0.25">
      <c r="A207" s="2" t="s">
        <v>287</v>
      </c>
      <c r="B207" s="4" t="s">
        <v>6</v>
      </c>
      <c r="C207" s="4" t="s">
        <v>6</v>
      </c>
      <c r="D207" s="4" t="s">
        <v>6</v>
      </c>
      <c r="E207" s="4" t="s">
        <v>6</v>
      </c>
    </row>
    <row r="208" spans="1:5" x14ac:dyDescent="0.25">
      <c r="A208" s="2" t="s">
        <v>247</v>
      </c>
      <c r="B208" s="4" t="s">
        <v>6</v>
      </c>
      <c r="C208" s="4" t="s">
        <v>6</v>
      </c>
      <c r="D208" s="4" t="s">
        <v>6</v>
      </c>
      <c r="E208" s="4" t="s">
        <v>6</v>
      </c>
    </row>
    <row r="209" spans="1:5" x14ac:dyDescent="0.25">
      <c r="A209" s="2" t="s">
        <v>472</v>
      </c>
      <c r="B209" s="4" t="s">
        <v>6</v>
      </c>
      <c r="C209" s="4" t="s">
        <v>6</v>
      </c>
      <c r="D209" s="4" t="s">
        <v>6</v>
      </c>
      <c r="E209" s="102" t="s">
        <v>175</v>
      </c>
    </row>
    <row r="210" spans="1:5" x14ac:dyDescent="0.25">
      <c r="A210" s="2" t="s">
        <v>246</v>
      </c>
      <c r="B210" s="4" t="s">
        <v>6</v>
      </c>
      <c r="C210" s="4" t="s">
        <v>6</v>
      </c>
      <c r="D210" s="4" t="s">
        <v>6</v>
      </c>
      <c r="E210" s="4" t="s">
        <v>6</v>
      </c>
    </row>
    <row r="211" spans="1:5" x14ac:dyDescent="0.25">
      <c r="A211" s="2" t="s">
        <v>283</v>
      </c>
      <c r="B211" s="4" t="s">
        <v>6</v>
      </c>
      <c r="C211" s="4" t="s">
        <v>6</v>
      </c>
      <c r="D211" s="4" t="s">
        <v>6</v>
      </c>
      <c r="E211" s="4" t="s">
        <v>6</v>
      </c>
    </row>
    <row r="212" spans="1:5" x14ac:dyDescent="0.25">
      <c r="A212" s="2" t="s">
        <v>282</v>
      </c>
      <c r="B212" s="4" t="s">
        <v>6</v>
      </c>
      <c r="C212" s="4" t="s">
        <v>6</v>
      </c>
      <c r="D212" s="4" t="s">
        <v>6</v>
      </c>
      <c r="E212" s="4" t="s">
        <v>6</v>
      </c>
    </row>
    <row r="213" spans="1:5" x14ac:dyDescent="0.25">
      <c r="A213" s="2" t="s">
        <v>281</v>
      </c>
      <c r="B213" s="4" t="s">
        <v>6</v>
      </c>
      <c r="C213" s="4" t="s">
        <v>6</v>
      </c>
      <c r="D213" s="4" t="s">
        <v>6</v>
      </c>
      <c r="E213" s="4" t="s">
        <v>6</v>
      </c>
    </row>
    <row r="214" spans="1:5" x14ac:dyDescent="0.25">
      <c r="A214" s="2" t="s">
        <v>280</v>
      </c>
      <c r="B214" s="4" t="s">
        <v>6</v>
      </c>
      <c r="C214" s="4" t="s">
        <v>6</v>
      </c>
      <c r="D214" s="4" t="s">
        <v>6</v>
      </c>
      <c r="E214" s="4" t="s">
        <v>6</v>
      </c>
    </row>
    <row r="215" spans="1:5" x14ac:dyDescent="0.25">
      <c r="A215" s="2" t="s">
        <v>278</v>
      </c>
      <c r="B215" s="4" t="s">
        <v>6</v>
      </c>
      <c r="C215" s="4" t="s">
        <v>6</v>
      </c>
      <c r="D215" s="4" t="s">
        <v>6</v>
      </c>
      <c r="E215" s="4" t="s">
        <v>6</v>
      </c>
    </row>
    <row r="216" spans="1:5" x14ac:dyDescent="0.25">
      <c r="A216" s="2" t="s">
        <v>307</v>
      </c>
      <c r="B216" s="4" t="s">
        <v>6</v>
      </c>
      <c r="C216" s="4" t="s">
        <v>6</v>
      </c>
      <c r="D216" s="4" t="s">
        <v>6</v>
      </c>
      <c r="E216" s="4" t="s">
        <v>6</v>
      </c>
    </row>
    <row r="217" spans="1:5" x14ac:dyDescent="0.25">
      <c r="A217" s="2" t="s">
        <v>239</v>
      </c>
      <c r="B217" s="4" t="s">
        <v>6</v>
      </c>
      <c r="C217" s="4" t="s">
        <v>6</v>
      </c>
      <c r="D217" s="4" t="s">
        <v>6</v>
      </c>
      <c r="E217" s="4" t="s">
        <v>6</v>
      </c>
    </row>
    <row r="218" spans="1:5" x14ac:dyDescent="0.25">
      <c r="A218" s="15" t="s">
        <v>238</v>
      </c>
      <c r="B218" s="21" t="s">
        <v>6</v>
      </c>
      <c r="C218" s="21" t="s">
        <v>6</v>
      </c>
      <c r="D218" s="21" t="s">
        <v>6</v>
      </c>
      <c r="E218" s="21" t="s">
        <v>6</v>
      </c>
    </row>
    <row r="219" spans="1:5" x14ac:dyDescent="0.25">
      <c r="A219" s="2" t="s">
        <v>6</v>
      </c>
      <c r="B219" s="84">
        <f>COUNTIF(B203:B218,"pass")</f>
        <v>16</v>
      </c>
      <c r="C219" s="84">
        <f>COUNTIF(C203:C218,"pass")</f>
        <v>16</v>
      </c>
      <c r="D219" s="84">
        <f>COUNTIF(D203:D218,"pass")</f>
        <v>16</v>
      </c>
      <c r="E219" s="88">
        <f>COUNTIF(E203:E218,"pass")</f>
        <v>14</v>
      </c>
    </row>
    <row r="220" spans="1:5" x14ac:dyDescent="0.25">
      <c r="A220" s="2" t="s">
        <v>143</v>
      </c>
      <c r="B220" s="35">
        <f>COUNTIF(B203:B218,"Ok")</f>
        <v>0</v>
      </c>
      <c r="C220" s="35">
        <f>COUNTIF(C203:C218,"Ok")</f>
        <v>0</v>
      </c>
      <c r="D220" s="35">
        <f>COUNTIF(D203:D218,"Ok")</f>
        <v>0</v>
      </c>
      <c r="E220" s="35">
        <f>COUNTIF(E203:E218,"Ok")</f>
        <v>0</v>
      </c>
    </row>
    <row r="221" spans="1:5" x14ac:dyDescent="0.25">
      <c r="A221" s="2" t="s">
        <v>463</v>
      </c>
      <c r="B221" s="85">
        <f>COUNTIF(B203:B218,"poor")</f>
        <v>0</v>
      </c>
      <c r="C221" s="85">
        <f t="shared" ref="C221:D221" si="33">COUNTIF(C203:C218,"poor")</f>
        <v>0</v>
      </c>
      <c r="D221" s="85">
        <f t="shared" si="33"/>
        <v>0</v>
      </c>
      <c r="E221" s="85">
        <f t="shared" ref="E221" si="34">COUNTIF(E203:E218,"poor")</f>
        <v>0</v>
      </c>
    </row>
    <row r="222" spans="1:5" x14ac:dyDescent="0.25">
      <c r="A222" s="2" t="s">
        <v>7</v>
      </c>
      <c r="B222" s="86">
        <f>COUNTIF(B203:B218,"Fail")</f>
        <v>0</v>
      </c>
      <c r="C222" s="86">
        <f>COUNTIF(C203:C218,"Fail")</f>
        <v>0</v>
      </c>
      <c r="D222" s="86">
        <f>COUNTIF(D203:D218,"Fail")</f>
        <v>0</v>
      </c>
      <c r="E222" s="86">
        <f>COUNTIF(E203:E218,"Fail")</f>
        <v>1</v>
      </c>
    </row>
    <row r="223" spans="1:5" x14ac:dyDescent="0.25">
      <c r="A223" s="2" t="s">
        <v>145</v>
      </c>
      <c r="B223" s="99">
        <f>COUNT(B203:B218,"Untested")</f>
        <v>0</v>
      </c>
      <c r="C223" s="99">
        <f>COUNT(C203:C218,"Untested")</f>
        <v>0</v>
      </c>
      <c r="D223" s="99">
        <f>COUNT(D203:D218,"Untested")</f>
        <v>0</v>
      </c>
      <c r="E223" s="102">
        <f>COUNT(E203:E218,"Untested")</f>
        <v>0</v>
      </c>
    </row>
    <row r="224" spans="1:5" x14ac:dyDescent="0.25">
      <c r="A224" s="2" t="s">
        <v>139</v>
      </c>
      <c r="B224" s="99">
        <f>B219+B222+B221+B223+B220</f>
        <v>16</v>
      </c>
      <c r="C224" s="99">
        <f>C219+C222+C221+C223+C220</f>
        <v>16</v>
      </c>
      <c r="D224" s="99">
        <f>D219+D222+D221+D223+D220</f>
        <v>16</v>
      </c>
      <c r="E224" s="102">
        <f>E219+E222+E221+E223+E220</f>
        <v>15</v>
      </c>
    </row>
    <row r="225" spans="1:5" ht="15.75" thickBot="1" x14ac:dyDescent="0.3">
      <c r="A225" s="18" t="s">
        <v>8</v>
      </c>
      <c r="B225" s="87">
        <f>IF(B$224=0, 0, (B$219+B$220)/B$224)</f>
        <v>1</v>
      </c>
      <c r="C225" s="87">
        <f>IF(C$224=0, 0, (C$219+C$220)/C$224)</f>
        <v>1</v>
      </c>
      <c r="D225" s="87">
        <f>IF(D$224=0, 0, (D$219+D$220)/D$224)</f>
        <v>1</v>
      </c>
      <c r="E225" s="87">
        <f>IF(E$224=0, 0, (E$219+E$220)/E$224)</f>
        <v>0.93333333333333335</v>
      </c>
    </row>
    <row r="226" spans="1:5" ht="15.75" thickBot="1" x14ac:dyDescent="0.3">
      <c r="A226" s="13"/>
      <c r="B226" s="16"/>
      <c r="C226" s="13"/>
      <c r="D226" s="13"/>
    </row>
    <row r="227" spans="1:5" x14ac:dyDescent="0.25">
      <c r="A227" s="15" t="s">
        <v>176</v>
      </c>
      <c r="B227" s="97" t="s">
        <v>5</v>
      </c>
      <c r="C227" s="98" t="s">
        <v>151</v>
      </c>
      <c r="D227" s="98" t="s">
        <v>188</v>
      </c>
      <c r="E227" s="101" t="s">
        <v>478</v>
      </c>
    </row>
    <row r="228" spans="1:5" x14ac:dyDescent="0.25">
      <c r="A228" s="2" t="s">
        <v>219</v>
      </c>
      <c r="B228" s="4" t="s">
        <v>6</v>
      </c>
      <c r="C228" s="4" t="s">
        <v>6</v>
      </c>
      <c r="D228" s="4" t="s">
        <v>6</v>
      </c>
      <c r="E228" s="8" t="s">
        <v>7</v>
      </c>
    </row>
    <row r="229" spans="1:5" x14ac:dyDescent="0.25">
      <c r="A229" s="2" t="s">
        <v>260</v>
      </c>
      <c r="B229" s="4" t="s">
        <v>6</v>
      </c>
      <c r="C229" s="4" t="s">
        <v>6</v>
      </c>
      <c r="D229" s="4" t="s">
        <v>6</v>
      </c>
      <c r="E229" s="4" t="s">
        <v>6</v>
      </c>
    </row>
    <row r="230" spans="1:5" x14ac:dyDescent="0.25">
      <c r="A230" s="2" t="s">
        <v>289</v>
      </c>
      <c r="B230" s="4" t="s">
        <v>6</v>
      </c>
      <c r="C230" s="4" t="s">
        <v>6</v>
      </c>
      <c r="D230" s="4" t="s">
        <v>6</v>
      </c>
      <c r="E230" s="4" t="s">
        <v>6</v>
      </c>
    </row>
    <row r="231" spans="1:5" x14ac:dyDescent="0.25">
      <c r="A231" s="23" t="s">
        <v>376</v>
      </c>
      <c r="B231" s="4" t="s">
        <v>6</v>
      </c>
      <c r="C231" s="4" t="s">
        <v>6</v>
      </c>
      <c r="D231" s="4" t="s">
        <v>6</v>
      </c>
      <c r="E231" s="8" t="s">
        <v>7</v>
      </c>
    </row>
    <row r="232" spans="1:5" x14ac:dyDescent="0.25">
      <c r="A232" s="2" t="s">
        <v>288</v>
      </c>
      <c r="B232" s="4" t="s">
        <v>6</v>
      </c>
      <c r="C232" s="4" t="s">
        <v>6</v>
      </c>
      <c r="D232" s="4" t="s">
        <v>6</v>
      </c>
      <c r="E232" s="4" t="s">
        <v>6</v>
      </c>
    </row>
    <row r="233" spans="1:5" x14ac:dyDescent="0.25">
      <c r="A233" s="23" t="s">
        <v>259</v>
      </c>
      <c r="B233" s="4" t="s">
        <v>6</v>
      </c>
      <c r="C233" s="4" t="s">
        <v>6</v>
      </c>
      <c r="D233" s="4" t="s">
        <v>6</v>
      </c>
      <c r="E233" s="4" t="s">
        <v>6</v>
      </c>
    </row>
    <row r="234" spans="1:5" x14ac:dyDescent="0.25">
      <c r="A234" s="23" t="s">
        <v>258</v>
      </c>
      <c r="B234" s="4" t="s">
        <v>6</v>
      </c>
      <c r="C234" s="4" t="s">
        <v>6</v>
      </c>
      <c r="D234" s="4" t="s">
        <v>6</v>
      </c>
      <c r="E234" s="4" t="s">
        <v>6</v>
      </c>
    </row>
    <row r="235" spans="1:5" x14ac:dyDescent="0.25">
      <c r="A235" s="2" t="s">
        <v>286</v>
      </c>
      <c r="B235" s="4" t="s">
        <v>6</v>
      </c>
      <c r="C235" s="4" t="s">
        <v>6</v>
      </c>
      <c r="D235" s="4" t="s">
        <v>6</v>
      </c>
      <c r="E235" s="4" t="s">
        <v>6</v>
      </c>
    </row>
    <row r="236" spans="1:5" x14ac:dyDescent="0.25">
      <c r="A236" s="2" t="s">
        <v>347</v>
      </c>
      <c r="B236" s="4" t="s">
        <v>6</v>
      </c>
      <c r="C236" s="4" t="s">
        <v>6</v>
      </c>
      <c r="D236" s="4" t="s">
        <v>6</v>
      </c>
      <c r="E236" s="4" t="s">
        <v>6</v>
      </c>
    </row>
    <row r="237" spans="1:5" x14ac:dyDescent="0.25">
      <c r="A237" s="2" t="s">
        <v>348</v>
      </c>
      <c r="B237" s="4" t="s">
        <v>6</v>
      </c>
      <c r="C237" s="4" t="s">
        <v>6</v>
      </c>
      <c r="D237" s="4" t="s">
        <v>6</v>
      </c>
      <c r="E237" s="4" t="s">
        <v>6</v>
      </c>
    </row>
    <row r="238" spans="1:5" x14ac:dyDescent="0.25">
      <c r="A238" s="23" t="s">
        <v>207</v>
      </c>
      <c r="B238" s="4" t="s">
        <v>6</v>
      </c>
      <c r="C238" s="4" t="s">
        <v>6</v>
      </c>
      <c r="D238" s="4" t="s">
        <v>6</v>
      </c>
      <c r="E238" s="4" t="s">
        <v>6</v>
      </c>
    </row>
    <row r="239" spans="1:5" x14ac:dyDescent="0.25">
      <c r="A239" s="23" t="s">
        <v>224</v>
      </c>
      <c r="B239" s="4" t="s">
        <v>6</v>
      </c>
      <c r="C239" s="4" t="s">
        <v>6</v>
      </c>
      <c r="D239" s="4" t="s">
        <v>6</v>
      </c>
      <c r="E239" s="4" t="s">
        <v>6</v>
      </c>
    </row>
    <row r="240" spans="1:5" x14ac:dyDescent="0.25">
      <c r="A240" s="2" t="s">
        <v>470</v>
      </c>
      <c r="B240" s="4" t="s">
        <v>6</v>
      </c>
      <c r="C240" s="4" t="s">
        <v>6</v>
      </c>
      <c r="D240" s="4" t="s">
        <v>6</v>
      </c>
      <c r="E240" s="4" t="s">
        <v>6</v>
      </c>
    </row>
    <row r="241" spans="1:5" x14ac:dyDescent="0.25">
      <c r="A241" s="2" t="s">
        <v>471</v>
      </c>
      <c r="B241" s="4" t="s">
        <v>6</v>
      </c>
      <c r="C241" s="4" t="s">
        <v>6</v>
      </c>
      <c r="D241" s="4" t="s">
        <v>6</v>
      </c>
      <c r="E241" s="8" t="s">
        <v>7</v>
      </c>
    </row>
    <row r="242" spans="1:5" x14ac:dyDescent="0.25">
      <c r="A242" s="2" t="s">
        <v>265</v>
      </c>
      <c r="B242" s="4" t="s">
        <v>6</v>
      </c>
      <c r="C242" s="4" t="s">
        <v>6</v>
      </c>
      <c r="D242" s="4" t="s">
        <v>6</v>
      </c>
      <c r="E242" s="4" t="s">
        <v>6</v>
      </c>
    </row>
    <row r="243" spans="1:5" x14ac:dyDescent="0.25">
      <c r="A243" s="23" t="s">
        <v>257</v>
      </c>
      <c r="B243" s="4" t="s">
        <v>6</v>
      </c>
      <c r="C243" s="4" t="s">
        <v>6</v>
      </c>
      <c r="D243" s="4" t="s">
        <v>6</v>
      </c>
      <c r="E243" s="4" t="s">
        <v>6</v>
      </c>
    </row>
    <row r="244" spans="1:5" x14ac:dyDescent="0.25">
      <c r="A244" s="23" t="s">
        <v>256</v>
      </c>
      <c r="B244" s="4" t="s">
        <v>6</v>
      </c>
      <c r="C244" s="4" t="s">
        <v>6</v>
      </c>
      <c r="D244" s="4" t="s">
        <v>6</v>
      </c>
      <c r="E244" s="8" t="s">
        <v>7</v>
      </c>
    </row>
    <row r="245" spans="1:5" x14ac:dyDescent="0.25">
      <c r="A245" s="23" t="s">
        <v>424</v>
      </c>
      <c r="B245" s="4" t="s">
        <v>6</v>
      </c>
      <c r="C245" s="4" t="s">
        <v>6</v>
      </c>
      <c r="D245" s="4" t="s">
        <v>6</v>
      </c>
      <c r="E245" s="4" t="s">
        <v>6</v>
      </c>
    </row>
    <row r="246" spans="1:5" x14ac:dyDescent="0.25">
      <c r="A246" s="23" t="s">
        <v>412</v>
      </c>
      <c r="B246" s="4" t="s">
        <v>6</v>
      </c>
      <c r="C246" s="4" t="s">
        <v>6</v>
      </c>
      <c r="D246" s="4" t="s">
        <v>6</v>
      </c>
      <c r="E246" s="4" t="s">
        <v>6</v>
      </c>
    </row>
    <row r="247" spans="1:5" x14ac:dyDescent="0.25">
      <c r="A247" s="23" t="s">
        <v>413</v>
      </c>
      <c r="B247" s="4" t="s">
        <v>6</v>
      </c>
      <c r="C247" s="4" t="s">
        <v>6</v>
      </c>
      <c r="D247" s="4" t="s">
        <v>6</v>
      </c>
      <c r="E247" s="4" t="s">
        <v>6</v>
      </c>
    </row>
    <row r="248" spans="1:5" x14ac:dyDescent="0.25">
      <c r="A248" s="2" t="s">
        <v>266</v>
      </c>
      <c r="B248" s="4" t="s">
        <v>6</v>
      </c>
      <c r="C248" s="4" t="s">
        <v>6</v>
      </c>
      <c r="D248" s="4" t="s">
        <v>6</v>
      </c>
      <c r="E248" s="4" t="s">
        <v>6</v>
      </c>
    </row>
    <row r="249" spans="1:5" x14ac:dyDescent="0.25">
      <c r="A249" s="2" t="s">
        <v>285</v>
      </c>
      <c r="B249" s="4" t="s">
        <v>6</v>
      </c>
      <c r="C249" s="4" t="s">
        <v>6</v>
      </c>
      <c r="D249" s="4" t="s">
        <v>6</v>
      </c>
      <c r="E249" s="4" t="s">
        <v>6</v>
      </c>
    </row>
    <row r="250" spans="1:5" x14ac:dyDescent="0.25">
      <c r="A250" s="2" t="s">
        <v>267</v>
      </c>
      <c r="B250" s="4" t="s">
        <v>6</v>
      </c>
      <c r="C250" s="4" t="s">
        <v>6</v>
      </c>
      <c r="D250" s="4" t="s">
        <v>6</v>
      </c>
      <c r="E250" s="4" t="s">
        <v>6</v>
      </c>
    </row>
    <row r="251" spans="1:5" x14ac:dyDescent="0.25">
      <c r="A251" s="2" t="s">
        <v>284</v>
      </c>
      <c r="B251" s="4" t="s">
        <v>6</v>
      </c>
      <c r="C251" s="4" t="s">
        <v>6</v>
      </c>
      <c r="D251" s="4" t="s">
        <v>6</v>
      </c>
      <c r="E251" s="4" t="s">
        <v>6</v>
      </c>
    </row>
    <row r="252" spans="1:5" x14ac:dyDescent="0.25">
      <c r="A252" s="2" t="s">
        <v>264</v>
      </c>
      <c r="B252" s="4" t="s">
        <v>6</v>
      </c>
      <c r="C252" s="4" t="s">
        <v>6</v>
      </c>
      <c r="D252" s="4" t="s">
        <v>6</v>
      </c>
      <c r="E252" s="4" t="s">
        <v>6</v>
      </c>
    </row>
    <row r="253" spans="1:5" x14ac:dyDescent="0.25">
      <c r="A253" s="2" t="s">
        <v>268</v>
      </c>
      <c r="B253" s="4" t="s">
        <v>6</v>
      </c>
      <c r="C253" s="4" t="s">
        <v>6</v>
      </c>
      <c r="D253" s="4" t="s">
        <v>6</v>
      </c>
      <c r="E253" s="4" t="s">
        <v>6</v>
      </c>
    </row>
    <row r="254" spans="1:5" x14ac:dyDescent="0.25">
      <c r="A254" s="23" t="s">
        <v>255</v>
      </c>
      <c r="B254" s="4" t="s">
        <v>6</v>
      </c>
      <c r="C254" s="4" t="s">
        <v>6</v>
      </c>
      <c r="D254" s="4" t="s">
        <v>6</v>
      </c>
      <c r="E254" s="8" t="s">
        <v>7</v>
      </c>
    </row>
    <row r="255" spans="1:5" x14ac:dyDescent="0.25">
      <c r="A255" s="2" t="s">
        <v>277</v>
      </c>
      <c r="B255" s="4" t="s">
        <v>6</v>
      </c>
      <c r="C255" s="4" t="s">
        <v>6</v>
      </c>
      <c r="D255" s="4" t="s">
        <v>6</v>
      </c>
      <c r="E255" s="4" t="s">
        <v>6</v>
      </c>
    </row>
    <row r="256" spans="1:5" x14ac:dyDescent="0.25">
      <c r="A256" s="2" t="s">
        <v>427</v>
      </c>
      <c r="B256" s="103" t="s">
        <v>463</v>
      </c>
      <c r="C256" s="4" t="s">
        <v>6</v>
      </c>
      <c r="D256" s="4" t="s">
        <v>6</v>
      </c>
      <c r="E256" s="8" t="s">
        <v>7</v>
      </c>
    </row>
    <row r="257" spans="1:5" x14ac:dyDescent="0.25">
      <c r="A257" s="23" t="s">
        <v>254</v>
      </c>
      <c r="B257" s="4" t="s">
        <v>6</v>
      </c>
      <c r="C257" s="4" t="s">
        <v>6</v>
      </c>
      <c r="D257" s="4" t="s">
        <v>6</v>
      </c>
      <c r="E257" s="4" t="s">
        <v>6</v>
      </c>
    </row>
    <row r="258" spans="1:5" x14ac:dyDescent="0.25">
      <c r="A258" s="23" t="s">
        <v>350</v>
      </c>
      <c r="B258" s="8" t="s">
        <v>7</v>
      </c>
      <c r="C258" s="4" t="s">
        <v>6</v>
      </c>
      <c r="D258" s="8" t="s">
        <v>7</v>
      </c>
      <c r="E258" s="4" t="s">
        <v>6</v>
      </c>
    </row>
    <row r="259" spans="1:5" x14ac:dyDescent="0.25">
      <c r="A259" s="2" t="s">
        <v>253</v>
      </c>
      <c r="B259" s="4" t="s">
        <v>6</v>
      </c>
      <c r="C259" s="4" t="s">
        <v>6</v>
      </c>
      <c r="D259" s="4" t="s">
        <v>6</v>
      </c>
      <c r="E259" s="4" t="s">
        <v>6</v>
      </c>
    </row>
    <row r="260" spans="1:5" x14ac:dyDescent="0.25">
      <c r="A260" s="2" t="s">
        <v>351</v>
      </c>
      <c r="B260" s="8" t="s">
        <v>7</v>
      </c>
      <c r="C260" s="4" t="s">
        <v>6</v>
      </c>
      <c r="D260" s="4" t="s">
        <v>6</v>
      </c>
      <c r="E260" s="4" t="s">
        <v>6</v>
      </c>
    </row>
    <row r="261" spans="1:5" x14ac:dyDescent="0.25">
      <c r="A261" s="23" t="s">
        <v>252</v>
      </c>
      <c r="B261" s="4" t="s">
        <v>6</v>
      </c>
      <c r="C261" s="4" t="s">
        <v>6</v>
      </c>
      <c r="D261" s="4" t="s">
        <v>6</v>
      </c>
      <c r="E261" s="4" t="s">
        <v>6</v>
      </c>
    </row>
    <row r="262" spans="1:5" x14ac:dyDescent="0.25">
      <c r="A262" s="2" t="s">
        <v>251</v>
      </c>
      <c r="B262" s="4" t="s">
        <v>6</v>
      </c>
      <c r="C262" s="4" t="s">
        <v>6</v>
      </c>
      <c r="D262" s="4" t="s">
        <v>6</v>
      </c>
      <c r="E262" s="4" t="s">
        <v>6</v>
      </c>
    </row>
    <row r="263" spans="1:5" x14ac:dyDescent="0.25">
      <c r="A263" s="2" t="s">
        <v>367</v>
      </c>
      <c r="B263" s="4" t="s">
        <v>6</v>
      </c>
      <c r="C263" s="103" t="s">
        <v>463</v>
      </c>
      <c r="D263" s="4" t="s">
        <v>6</v>
      </c>
      <c r="E263" s="4" t="s">
        <v>6</v>
      </c>
    </row>
    <row r="264" spans="1:5" x14ac:dyDescent="0.25">
      <c r="A264" s="2" t="s">
        <v>250</v>
      </c>
      <c r="B264" s="4" t="s">
        <v>6</v>
      </c>
      <c r="C264" s="4" t="s">
        <v>6</v>
      </c>
      <c r="D264" s="4" t="s">
        <v>6</v>
      </c>
      <c r="E264" s="4" t="s">
        <v>6</v>
      </c>
    </row>
    <row r="265" spans="1:5" x14ac:dyDescent="0.25">
      <c r="A265" s="2" t="s">
        <v>368</v>
      </c>
      <c r="B265" s="35" t="s">
        <v>144</v>
      </c>
      <c r="C265" s="4" t="s">
        <v>6</v>
      </c>
      <c r="D265" s="4" t="s">
        <v>6</v>
      </c>
      <c r="E265" s="4" t="s">
        <v>6</v>
      </c>
    </row>
    <row r="266" spans="1:5" x14ac:dyDescent="0.25">
      <c r="A266" s="23" t="s">
        <v>380</v>
      </c>
      <c r="B266" s="4" t="s">
        <v>6</v>
      </c>
      <c r="C266" s="4" t="s">
        <v>6</v>
      </c>
      <c r="D266" s="4" t="s">
        <v>6</v>
      </c>
      <c r="E266" s="4" t="s">
        <v>6</v>
      </c>
    </row>
    <row r="267" spans="1:5" x14ac:dyDescent="0.25">
      <c r="A267" s="2" t="s">
        <v>248</v>
      </c>
      <c r="B267" s="8" t="s">
        <v>7</v>
      </c>
      <c r="C267" s="8" t="s">
        <v>7</v>
      </c>
      <c r="D267" s="4" t="s">
        <v>6</v>
      </c>
      <c r="E267" s="4" t="s">
        <v>6</v>
      </c>
    </row>
    <row r="268" spans="1:5" x14ac:dyDescent="0.25">
      <c r="A268" s="2" t="s">
        <v>379</v>
      </c>
      <c r="B268" s="4" t="s">
        <v>6</v>
      </c>
      <c r="C268" s="4" t="s">
        <v>6</v>
      </c>
      <c r="D268" s="4" t="s">
        <v>6</v>
      </c>
      <c r="E268" s="8" t="s">
        <v>7</v>
      </c>
    </row>
    <row r="269" spans="1:5" x14ac:dyDescent="0.25">
      <c r="A269" s="23" t="s">
        <v>337</v>
      </c>
      <c r="B269" s="4" t="s">
        <v>6</v>
      </c>
      <c r="C269" s="4" t="s">
        <v>6</v>
      </c>
      <c r="D269" s="4" t="s">
        <v>6</v>
      </c>
      <c r="E269" s="4" t="s">
        <v>6</v>
      </c>
    </row>
    <row r="270" spans="1:5" x14ac:dyDescent="0.25">
      <c r="A270" s="23" t="s">
        <v>349</v>
      </c>
      <c r="B270" s="4" t="s">
        <v>6</v>
      </c>
      <c r="C270" s="4" t="s">
        <v>6</v>
      </c>
      <c r="D270" s="4" t="s">
        <v>6</v>
      </c>
      <c r="E270" s="4" t="s">
        <v>6</v>
      </c>
    </row>
    <row r="271" spans="1:5" x14ac:dyDescent="0.25">
      <c r="A271" s="2" t="s">
        <v>247</v>
      </c>
      <c r="B271" s="4" t="s">
        <v>6</v>
      </c>
      <c r="C271" s="4" t="s">
        <v>6</v>
      </c>
      <c r="D271" s="4" t="s">
        <v>6</v>
      </c>
      <c r="E271" s="4" t="s">
        <v>6</v>
      </c>
    </row>
    <row r="272" spans="1:5" x14ac:dyDescent="0.25">
      <c r="A272" s="2" t="s">
        <v>246</v>
      </c>
      <c r="B272" s="4" t="s">
        <v>6</v>
      </c>
      <c r="C272" s="4" t="s">
        <v>6</v>
      </c>
      <c r="D272" s="4" t="s">
        <v>6</v>
      </c>
      <c r="E272" s="4" t="s">
        <v>6</v>
      </c>
    </row>
    <row r="273" spans="1:5" x14ac:dyDescent="0.25">
      <c r="A273" s="2" t="s">
        <v>270</v>
      </c>
      <c r="B273" s="4" t="s">
        <v>6</v>
      </c>
      <c r="C273" s="4" t="s">
        <v>6</v>
      </c>
      <c r="D273" s="4" t="s">
        <v>6</v>
      </c>
      <c r="E273" s="4" t="s">
        <v>6</v>
      </c>
    </row>
    <row r="274" spans="1:5" x14ac:dyDescent="0.25">
      <c r="A274" s="2" t="s">
        <v>269</v>
      </c>
      <c r="B274" s="4" t="s">
        <v>6</v>
      </c>
      <c r="C274" s="4" t="s">
        <v>6</v>
      </c>
      <c r="D274" s="4" t="s">
        <v>6</v>
      </c>
      <c r="E274" s="4" t="s">
        <v>6</v>
      </c>
    </row>
    <row r="275" spans="1:5" x14ac:dyDescent="0.25">
      <c r="A275" s="23" t="s">
        <v>245</v>
      </c>
      <c r="B275" s="4" t="s">
        <v>6</v>
      </c>
      <c r="C275" s="4" t="s">
        <v>6</v>
      </c>
      <c r="D275" s="4" t="s">
        <v>6</v>
      </c>
      <c r="E275" s="4" t="s">
        <v>6</v>
      </c>
    </row>
    <row r="276" spans="1:5" x14ac:dyDescent="0.25">
      <c r="A276" s="2" t="s">
        <v>244</v>
      </c>
      <c r="B276" s="4" t="s">
        <v>6</v>
      </c>
      <c r="C276" s="4" t="s">
        <v>6</v>
      </c>
      <c r="D276" s="4" t="s">
        <v>6</v>
      </c>
      <c r="E276" s="4" t="s">
        <v>6</v>
      </c>
    </row>
    <row r="277" spans="1:5" x14ac:dyDescent="0.25">
      <c r="A277" s="2" t="s">
        <v>215</v>
      </c>
      <c r="B277" s="4" t="s">
        <v>6</v>
      </c>
      <c r="C277" s="4" t="s">
        <v>6</v>
      </c>
      <c r="D277" s="4" t="s">
        <v>6</v>
      </c>
      <c r="E277" s="4" t="s">
        <v>6</v>
      </c>
    </row>
    <row r="278" spans="1:5" x14ac:dyDescent="0.25">
      <c r="A278" s="2" t="s">
        <v>243</v>
      </c>
      <c r="B278" s="4" t="s">
        <v>6</v>
      </c>
      <c r="C278" s="4" t="s">
        <v>6</v>
      </c>
      <c r="D278" s="4" t="s">
        <v>6</v>
      </c>
      <c r="E278" s="4" t="s">
        <v>6</v>
      </c>
    </row>
    <row r="279" spans="1:5" x14ac:dyDescent="0.25">
      <c r="A279" s="2" t="s">
        <v>234</v>
      </c>
      <c r="B279" s="8" t="s">
        <v>7</v>
      </c>
      <c r="C279" s="8" t="s">
        <v>7</v>
      </c>
      <c r="D279" s="4" t="s">
        <v>6</v>
      </c>
      <c r="E279" s="4" t="s">
        <v>6</v>
      </c>
    </row>
    <row r="280" spans="1:5" x14ac:dyDescent="0.25">
      <c r="A280" s="2" t="s">
        <v>342</v>
      </c>
      <c r="B280" s="4" t="s">
        <v>6</v>
      </c>
      <c r="C280" s="4" t="s">
        <v>6</v>
      </c>
      <c r="D280" s="4" t="s">
        <v>6</v>
      </c>
      <c r="E280" s="4" t="s">
        <v>6</v>
      </c>
    </row>
    <row r="281" spans="1:5" x14ac:dyDescent="0.25">
      <c r="A281" s="2" t="s">
        <v>293</v>
      </c>
      <c r="B281" s="4" t="s">
        <v>6</v>
      </c>
      <c r="C281" s="8" t="s">
        <v>7</v>
      </c>
      <c r="D281" s="4" t="s">
        <v>6</v>
      </c>
      <c r="E281" s="4" t="s">
        <v>6</v>
      </c>
    </row>
    <row r="282" spans="1:5" x14ac:dyDescent="0.25">
      <c r="A282" s="2" t="s">
        <v>242</v>
      </c>
      <c r="B282" s="4" t="s">
        <v>6</v>
      </c>
      <c r="C282" s="4" t="s">
        <v>6</v>
      </c>
      <c r="D282" s="4" t="s">
        <v>6</v>
      </c>
      <c r="E282" s="4" t="s">
        <v>6</v>
      </c>
    </row>
    <row r="283" spans="1:5" x14ac:dyDescent="0.25">
      <c r="A283" s="2" t="s">
        <v>241</v>
      </c>
      <c r="B283" s="4" t="s">
        <v>6</v>
      </c>
      <c r="C283" s="4" t="s">
        <v>6</v>
      </c>
      <c r="D283" s="4" t="s">
        <v>6</v>
      </c>
      <c r="E283" s="4" t="s">
        <v>6</v>
      </c>
    </row>
    <row r="284" spans="1:5" x14ac:dyDescent="0.25">
      <c r="A284" s="2" t="s">
        <v>426</v>
      </c>
      <c r="B284" s="4" t="s">
        <v>6</v>
      </c>
      <c r="C284" s="4" t="s">
        <v>6</v>
      </c>
      <c r="D284" s="4" t="s">
        <v>6</v>
      </c>
      <c r="E284" s="4" t="s">
        <v>6</v>
      </c>
    </row>
    <row r="285" spans="1:5" x14ac:dyDescent="0.25">
      <c r="A285" s="2" t="s">
        <v>310</v>
      </c>
      <c r="B285" s="4" t="s">
        <v>6</v>
      </c>
      <c r="C285" s="8" t="s">
        <v>7</v>
      </c>
      <c r="D285" s="4" t="s">
        <v>6</v>
      </c>
      <c r="E285" s="4" t="s">
        <v>6</v>
      </c>
    </row>
    <row r="286" spans="1:5" x14ac:dyDescent="0.25">
      <c r="A286" s="2" t="s">
        <v>235</v>
      </c>
      <c r="B286" s="4" t="s">
        <v>6</v>
      </c>
      <c r="C286" s="4" t="s">
        <v>6</v>
      </c>
      <c r="D286" s="4" t="s">
        <v>6</v>
      </c>
      <c r="E286" s="4" t="s">
        <v>6</v>
      </c>
    </row>
    <row r="287" spans="1:5" x14ac:dyDescent="0.25">
      <c r="A287" s="2" t="s">
        <v>240</v>
      </c>
      <c r="B287" s="4" t="s">
        <v>6</v>
      </c>
      <c r="C287" s="4" t="s">
        <v>6</v>
      </c>
      <c r="D287" s="4" t="s">
        <v>6</v>
      </c>
      <c r="E287" s="4" t="s">
        <v>6</v>
      </c>
    </row>
    <row r="288" spans="1:5" x14ac:dyDescent="0.25">
      <c r="A288" s="2" t="s">
        <v>308</v>
      </c>
      <c r="B288" s="4" t="s">
        <v>6</v>
      </c>
      <c r="C288" s="4" t="s">
        <v>6</v>
      </c>
      <c r="D288" s="4" t="s">
        <v>6</v>
      </c>
      <c r="E288" s="4" t="s">
        <v>6</v>
      </c>
    </row>
    <row r="289" spans="1:5" x14ac:dyDescent="0.25">
      <c r="A289" s="15" t="s">
        <v>309</v>
      </c>
      <c r="B289" s="21" t="s">
        <v>6</v>
      </c>
      <c r="C289" s="21" t="s">
        <v>6</v>
      </c>
      <c r="D289" s="21" t="s">
        <v>6</v>
      </c>
      <c r="E289" s="4" t="s">
        <v>6</v>
      </c>
    </row>
    <row r="290" spans="1:5" x14ac:dyDescent="0.25">
      <c r="A290" s="2" t="s">
        <v>6</v>
      </c>
      <c r="B290" s="84">
        <f>COUNTIF(B$228:B$289,"pass")</f>
        <v>56</v>
      </c>
      <c r="C290" s="84">
        <f>COUNTIF(C$228:C$289,"pass")</f>
        <v>57</v>
      </c>
      <c r="D290" s="84">
        <f>COUNTIF(D$228:D$289,"pass")</f>
        <v>61</v>
      </c>
      <c r="E290" s="88">
        <f>COUNTIF(E$228:E$289,"pass")</f>
        <v>55</v>
      </c>
    </row>
    <row r="291" spans="1:5" x14ac:dyDescent="0.25">
      <c r="A291" s="2" t="s">
        <v>143</v>
      </c>
      <c r="B291" s="35">
        <f>COUNTIF(B$228:B$289,"Ok")</f>
        <v>1</v>
      </c>
      <c r="C291" s="35">
        <f>COUNTIF(C$228:C$289,"Ok")</f>
        <v>0</v>
      </c>
      <c r="D291" s="35">
        <f>COUNTIF(D$228:D$289,"Ok")</f>
        <v>0</v>
      </c>
      <c r="E291" s="35">
        <f>COUNTIF(E$228:E$289,"Ok")</f>
        <v>0</v>
      </c>
    </row>
    <row r="292" spans="1:5" x14ac:dyDescent="0.25">
      <c r="A292" s="2" t="s">
        <v>463</v>
      </c>
      <c r="B292" s="85">
        <f>COUNTIF(B$228:B$289,"poor")</f>
        <v>1</v>
      </c>
      <c r="C292" s="85">
        <f>COUNTIF(C$228:C$289,"poor")</f>
        <v>1</v>
      </c>
      <c r="D292" s="85">
        <f>COUNTIF(D$228:D$289,"poor")</f>
        <v>0</v>
      </c>
      <c r="E292" s="85">
        <f>COUNTIF(E$228:E$289,"poor")</f>
        <v>0</v>
      </c>
    </row>
    <row r="293" spans="1:5" x14ac:dyDescent="0.25">
      <c r="A293" s="2" t="s">
        <v>7</v>
      </c>
      <c r="B293" s="86">
        <f>COUNTIF(B228:B289,"Fail")</f>
        <v>4</v>
      </c>
      <c r="C293" s="86">
        <f>COUNTIF(C228:C289,"Fail")</f>
        <v>4</v>
      </c>
      <c r="D293" s="86">
        <f>COUNTIF(D228:D289,"Fail")</f>
        <v>1</v>
      </c>
      <c r="E293" s="86">
        <f>COUNTIF(E228:E289,"Fail")</f>
        <v>7</v>
      </c>
    </row>
    <row r="294" spans="1:5" x14ac:dyDescent="0.25">
      <c r="A294" s="2" t="s">
        <v>145</v>
      </c>
      <c r="B294" s="99">
        <f>COUNT(B$233:B$275,"Untested")</f>
        <v>0</v>
      </c>
      <c r="C294" s="99">
        <f>COUNT(C$233:C$275,"Untested")</f>
        <v>0</v>
      </c>
      <c r="D294" s="99">
        <f>COUNT(D$233:D$275,"Untested")</f>
        <v>0</v>
      </c>
      <c r="E294" s="102">
        <f>COUNT(E$233:E$275,"Untested")</f>
        <v>0</v>
      </c>
    </row>
    <row r="295" spans="1:5" x14ac:dyDescent="0.25">
      <c r="A295" s="2" t="s">
        <v>139</v>
      </c>
      <c r="B295" s="99">
        <f>B$290+B$293+B$292+B$294+B$291</f>
        <v>62</v>
      </c>
      <c r="C295" s="99">
        <f>C$290+C$293+C$292+C$294+C$291</f>
        <v>62</v>
      </c>
      <c r="D295" s="99">
        <f>D$290+D$293+D$292+D$294+D$291</f>
        <v>62</v>
      </c>
      <c r="E295" s="102">
        <f>E$290+E$293+E$292+E$294+E$291</f>
        <v>62</v>
      </c>
    </row>
    <row r="296" spans="1:5" ht="15.75" thickBot="1" x14ac:dyDescent="0.3">
      <c r="A296" s="18" t="s">
        <v>8</v>
      </c>
      <c r="B296" s="87">
        <f>IF(B$295=0, 0, (B$290+B$291)/B$295)</f>
        <v>0.91935483870967738</v>
      </c>
      <c r="C296" s="87">
        <f>IF(C$295=0, 0, (C$290+C$291)/C$295)</f>
        <v>0.91935483870967738</v>
      </c>
      <c r="D296" s="87">
        <f>IF(D$295=0, 0, (D$290+D$291)/D$295)</f>
        <v>0.9838709677419355</v>
      </c>
      <c r="E296" s="87">
        <f>IF(E$295=0, 0, (E$290+E$291)/E$295)</f>
        <v>0.88709677419354838</v>
      </c>
    </row>
    <row r="297" spans="1:5" ht="15.75" thickBot="1" x14ac:dyDescent="0.3">
      <c r="A297" s="13"/>
      <c r="B297" s="16"/>
      <c r="C297" s="13"/>
      <c r="D297" s="13"/>
    </row>
    <row r="298" spans="1:5" x14ac:dyDescent="0.25">
      <c r="A298" s="19" t="s">
        <v>146</v>
      </c>
      <c r="B298" s="97" t="s">
        <v>5</v>
      </c>
      <c r="C298" s="98" t="s">
        <v>151</v>
      </c>
      <c r="D298" s="98" t="s">
        <v>188</v>
      </c>
      <c r="E298" s="101" t="s">
        <v>478</v>
      </c>
    </row>
    <row r="299" spans="1:5" x14ac:dyDescent="0.25">
      <c r="A299" s="23" t="s">
        <v>195</v>
      </c>
      <c r="B299" s="4" t="s">
        <v>6</v>
      </c>
      <c r="C299" s="99" t="s">
        <v>175</v>
      </c>
      <c r="D299" s="99" t="s">
        <v>175</v>
      </c>
      <c r="E299" s="102" t="s">
        <v>175</v>
      </c>
    </row>
    <row r="300" spans="1:5" x14ac:dyDescent="0.25">
      <c r="A300" s="2" t="s">
        <v>204</v>
      </c>
      <c r="B300" s="4" t="s">
        <v>6</v>
      </c>
      <c r="C300" s="4" t="s">
        <v>6</v>
      </c>
      <c r="D300" s="4" t="s">
        <v>6</v>
      </c>
      <c r="E300" s="102" t="s">
        <v>175</v>
      </c>
    </row>
    <row r="301" spans="1:5" x14ac:dyDescent="0.25">
      <c r="A301" s="2" t="s">
        <v>354</v>
      </c>
      <c r="B301" s="99" t="s">
        <v>175</v>
      </c>
      <c r="C301" s="4" t="s">
        <v>6</v>
      </c>
      <c r="D301" s="99" t="s">
        <v>175</v>
      </c>
      <c r="E301" s="102" t="s">
        <v>175</v>
      </c>
    </row>
    <row r="302" spans="1:5" x14ac:dyDescent="0.25">
      <c r="A302" s="2" t="s">
        <v>465</v>
      </c>
      <c r="B302" s="100" t="s">
        <v>175</v>
      </c>
      <c r="C302" s="100" t="s">
        <v>175</v>
      </c>
      <c r="D302" s="4" t="s">
        <v>6</v>
      </c>
      <c r="E302" s="102" t="s">
        <v>175</v>
      </c>
    </row>
    <row r="303" spans="1:5" x14ac:dyDescent="0.25">
      <c r="A303" s="2" t="s">
        <v>466</v>
      </c>
      <c r="B303" s="4" t="s">
        <v>6</v>
      </c>
      <c r="C303" s="4" t="s">
        <v>6</v>
      </c>
      <c r="D303" s="100" t="s">
        <v>175</v>
      </c>
      <c r="E303" s="102" t="s">
        <v>175</v>
      </c>
    </row>
    <row r="304" spans="1:5" x14ac:dyDescent="0.25">
      <c r="A304" s="2" t="s">
        <v>428</v>
      </c>
      <c r="B304" s="99" t="s">
        <v>175</v>
      </c>
      <c r="C304" s="4" t="s">
        <v>6</v>
      </c>
      <c r="D304" s="99" t="s">
        <v>175</v>
      </c>
      <c r="E304" s="102" t="s">
        <v>175</v>
      </c>
    </row>
    <row r="305" spans="1:5" x14ac:dyDescent="0.25">
      <c r="A305" s="2" t="s">
        <v>429</v>
      </c>
      <c r="B305" s="99" t="s">
        <v>175</v>
      </c>
      <c r="C305" s="4" t="s">
        <v>6</v>
      </c>
      <c r="D305" s="99" t="s">
        <v>175</v>
      </c>
      <c r="E305" s="102" t="s">
        <v>175</v>
      </c>
    </row>
    <row r="306" spans="1:5" x14ac:dyDescent="0.25">
      <c r="A306" s="2" t="s">
        <v>432</v>
      </c>
      <c r="B306" s="4" t="s">
        <v>6</v>
      </c>
      <c r="C306" s="99" t="s">
        <v>175</v>
      </c>
      <c r="D306" s="99" t="s">
        <v>175</v>
      </c>
      <c r="E306" s="102" t="s">
        <v>175</v>
      </c>
    </row>
    <row r="307" spans="1:5" x14ac:dyDescent="0.25">
      <c r="A307" s="2" t="s">
        <v>430</v>
      </c>
      <c r="B307" s="99" t="s">
        <v>175</v>
      </c>
      <c r="C307" s="4" t="s">
        <v>6</v>
      </c>
      <c r="D307" s="8" t="s">
        <v>7</v>
      </c>
      <c r="E307" s="102" t="s">
        <v>175</v>
      </c>
    </row>
    <row r="308" spans="1:5" x14ac:dyDescent="0.25">
      <c r="A308" s="2" t="s">
        <v>431</v>
      </c>
      <c r="B308" s="4" t="s">
        <v>6</v>
      </c>
      <c r="C308" s="99" t="s">
        <v>175</v>
      </c>
      <c r="D308" s="99" t="s">
        <v>175</v>
      </c>
      <c r="E308" s="102" t="s">
        <v>175</v>
      </c>
    </row>
    <row r="309" spans="1:5" x14ac:dyDescent="0.25">
      <c r="A309" s="2" t="s">
        <v>433</v>
      </c>
      <c r="B309" s="99" t="s">
        <v>175</v>
      </c>
      <c r="C309" s="4" t="s">
        <v>6</v>
      </c>
      <c r="D309" s="99" t="s">
        <v>175</v>
      </c>
      <c r="E309" s="102" t="s">
        <v>175</v>
      </c>
    </row>
    <row r="310" spans="1:5" x14ac:dyDescent="0.25">
      <c r="A310" s="2" t="s">
        <v>434</v>
      </c>
      <c r="B310" s="4" t="s">
        <v>6</v>
      </c>
      <c r="C310" s="99" t="s">
        <v>175</v>
      </c>
      <c r="D310" s="99" t="s">
        <v>175</v>
      </c>
      <c r="E310" s="102" t="s">
        <v>175</v>
      </c>
    </row>
    <row r="311" spans="1:5" x14ac:dyDescent="0.25">
      <c r="A311" s="2" t="s">
        <v>435</v>
      </c>
      <c r="B311" s="4" t="s">
        <v>6</v>
      </c>
      <c r="C311" s="99" t="s">
        <v>175</v>
      </c>
      <c r="D311" s="99" t="s">
        <v>175</v>
      </c>
      <c r="E311" s="102" t="s">
        <v>175</v>
      </c>
    </row>
    <row r="312" spans="1:5" x14ac:dyDescent="0.25">
      <c r="A312" s="2" t="s">
        <v>436</v>
      </c>
      <c r="B312" s="4" t="s">
        <v>6</v>
      </c>
      <c r="C312" s="99" t="s">
        <v>175</v>
      </c>
      <c r="D312" s="99" t="s">
        <v>175</v>
      </c>
      <c r="E312" s="102" t="s">
        <v>175</v>
      </c>
    </row>
    <row r="313" spans="1:5" x14ac:dyDescent="0.25">
      <c r="A313" s="2" t="s">
        <v>438</v>
      </c>
      <c r="B313" s="4" t="s">
        <v>6</v>
      </c>
      <c r="C313" s="99" t="s">
        <v>175</v>
      </c>
      <c r="D313" s="99" t="s">
        <v>175</v>
      </c>
      <c r="E313" s="102" t="s">
        <v>175</v>
      </c>
    </row>
    <row r="314" spans="1:5" x14ac:dyDescent="0.25">
      <c r="A314" s="2" t="s">
        <v>439</v>
      </c>
      <c r="B314" s="4" t="s">
        <v>6</v>
      </c>
      <c r="C314" s="99" t="s">
        <v>175</v>
      </c>
      <c r="D314" s="99" t="s">
        <v>175</v>
      </c>
      <c r="E314" s="102" t="s">
        <v>175</v>
      </c>
    </row>
    <row r="315" spans="1:5" x14ac:dyDescent="0.25">
      <c r="A315" s="2" t="s">
        <v>440</v>
      </c>
      <c r="B315" s="99" t="s">
        <v>175</v>
      </c>
      <c r="C315" s="8" t="s">
        <v>7</v>
      </c>
      <c r="D315" s="4" t="s">
        <v>6</v>
      </c>
      <c r="E315" s="102" t="s">
        <v>175</v>
      </c>
    </row>
    <row r="316" spans="1:5" x14ac:dyDescent="0.25">
      <c r="A316" s="2" t="s">
        <v>441</v>
      </c>
      <c r="B316" s="4" t="s">
        <v>6</v>
      </c>
      <c r="C316" s="99" t="s">
        <v>175</v>
      </c>
      <c r="D316" s="99" t="s">
        <v>175</v>
      </c>
      <c r="E316" s="102" t="s">
        <v>175</v>
      </c>
    </row>
    <row r="317" spans="1:5" x14ac:dyDescent="0.25">
      <c r="A317" s="2" t="s">
        <v>467</v>
      </c>
      <c r="B317" s="4" t="s">
        <v>6</v>
      </c>
      <c r="C317" s="100" t="s">
        <v>175</v>
      </c>
      <c r="D317" s="100" t="s">
        <v>175</v>
      </c>
      <c r="E317" s="102" t="s">
        <v>175</v>
      </c>
    </row>
    <row r="318" spans="1:5" x14ac:dyDescent="0.25">
      <c r="A318" s="2" t="s">
        <v>442</v>
      </c>
      <c r="B318" s="4" t="s">
        <v>6</v>
      </c>
      <c r="C318" s="99" t="s">
        <v>175</v>
      </c>
      <c r="D318" s="99" t="s">
        <v>175</v>
      </c>
      <c r="E318" s="102" t="s">
        <v>175</v>
      </c>
    </row>
    <row r="319" spans="1:5" x14ac:dyDescent="0.25">
      <c r="A319" s="2" t="s">
        <v>437</v>
      </c>
      <c r="B319" s="99" t="s">
        <v>175</v>
      </c>
      <c r="C319" s="4" t="s">
        <v>6</v>
      </c>
      <c r="D319" s="99" t="s">
        <v>175</v>
      </c>
      <c r="E319" s="102" t="s">
        <v>175</v>
      </c>
    </row>
    <row r="320" spans="1:5" x14ac:dyDescent="0.25">
      <c r="A320" s="2" t="s">
        <v>443</v>
      </c>
      <c r="B320" s="4" t="s">
        <v>6</v>
      </c>
      <c r="C320" s="99" t="s">
        <v>175</v>
      </c>
      <c r="D320" s="99" t="s">
        <v>175</v>
      </c>
      <c r="E320" s="102" t="s">
        <v>175</v>
      </c>
    </row>
    <row r="321" spans="1:5" x14ac:dyDescent="0.25">
      <c r="A321" s="2" t="s">
        <v>444</v>
      </c>
      <c r="B321" s="100" t="s">
        <v>175</v>
      </c>
      <c r="C321" s="8" t="s">
        <v>7</v>
      </c>
      <c r="D321" s="100" t="s">
        <v>175</v>
      </c>
      <c r="E321" s="102" t="s">
        <v>175</v>
      </c>
    </row>
    <row r="322" spans="1:5" x14ac:dyDescent="0.25">
      <c r="A322" s="2" t="s">
        <v>468</v>
      </c>
      <c r="B322" s="84" t="s">
        <v>6</v>
      </c>
      <c r="C322" s="100" t="s">
        <v>175</v>
      </c>
      <c r="D322" s="99" t="s">
        <v>175</v>
      </c>
      <c r="E322" s="102" t="s">
        <v>175</v>
      </c>
    </row>
    <row r="323" spans="1:5" x14ac:dyDescent="0.25">
      <c r="A323" s="58" t="s">
        <v>6</v>
      </c>
      <c r="B323" s="88">
        <f>COUNTIF(B299:B322,"pass")</f>
        <v>15</v>
      </c>
      <c r="C323" s="88">
        <f>COUNTIF(C299:C322,"pass")</f>
        <v>8</v>
      </c>
      <c r="D323" s="88">
        <f>COUNTIF(D299:D322,"pass")</f>
        <v>3</v>
      </c>
      <c r="E323" s="88">
        <f>COUNTIF(E299:E322,"pass")</f>
        <v>0</v>
      </c>
    </row>
    <row r="324" spans="1:5" x14ac:dyDescent="0.25">
      <c r="A324" s="2" t="s">
        <v>143</v>
      </c>
      <c r="B324" s="35">
        <f>COUNTIF(B299:B322,"Ok")</f>
        <v>0</v>
      </c>
      <c r="C324" s="35">
        <f>COUNTIF(C299:C322,"Ok")</f>
        <v>0</v>
      </c>
      <c r="D324" s="35">
        <f>COUNTIF(D299:D322,"Ok")</f>
        <v>0</v>
      </c>
      <c r="E324" s="35">
        <f>COUNTIF(E299:E322,"Ok")</f>
        <v>0</v>
      </c>
    </row>
    <row r="325" spans="1:5" x14ac:dyDescent="0.25">
      <c r="A325" s="2" t="s">
        <v>463</v>
      </c>
      <c r="B325" s="85">
        <f>COUNTIF(B299:B322,"workaround")</f>
        <v>0</v>
      </c>
      <c r="C325" s="85">
        <f>COUNTIF(C299:C322,"workaround")</f>
        <v>0</v>
      </c>
      <c r="D325" s="85">
        <f>COUNTIF(D299:D322,"workaround")</f>
        <v>0</v>
      </c>
      <c r="E325" s="85">
        <f>COUNTIF(E299:E322,"workaround")</f>
        <v>0</v>
      </c>
    </row>
    <row r="326" spans="1:5" x14ac:dyDescent="0.25">
      <c r="A326" s="2" t="s">
        <v>7</v>
      </c>
      <c r="B326" s="86">
        <f>COUNTIF(B299:B322,"Fail")</f>
        <v>0</v>
      </c>
      <c r="C326" s="86">
        <f>COUNTIF(C299:C322,"Fail")</f>
        <v>2</v>
      </c>
      <c r="D326" s="86">
        <f>COUNTIF(D299:D322,"Fail")</f>
        <v>1</v>
      </c>
      <c r="E326" s="86">
        <f>COUNTIF(E299:E322,"Fail")</f>
        <v>0</v>
      </c>
    </row>
    <row r="327" spans="1:5" x14ac:dyDescent="0.25">
      <c r="A327" s="2" t="s">
        <v>145</v>
      </c>
      <c r="B327" s="99">
        <f>COUNT(B301:B322,"Untested")</f>
        <v>0</v>
      </c>
      <c r="C327" s="99">
        <f>COUNT(C301:C322,"Untested")</f>
        <v>0</v>
      </c>
      <c r="D327" s="99">
        <f>COUNT(D301:D322,"Untested")</f>
        <v>0</v>
      </c>
      <c r="E327" s="102">
        <f>COUNT(E301:E322,"Untested")</f>
        <v>0</v>
      </c>
    </row>
    <row r="328" spans="1:5" x14ac:dyDescent="0.25">
      <c r="A328" s="2" t="s">
        <v>139</v>
      </c>
      <c r="B328" s="99">
        <f>B323+B326+B325+B327+B324</f>
        <v>15</v>
      </c>
      <c r="C328" s="99">
        <f t="shared" ref="C328:D328" si="35">C323+C326+C325+C327+C324</f>
        <v>10</v>
      </c>
      <c r="D328" s="99">
        <f t="shared" si="35"/>
        <v>4</v>
      </c>
      <c r="E328" s="102">
        <f t="shared" ref="E328" si="36">E323+E326+E325+E327+E324</f>
        <v>0</v>
      </c>
    </row>
    <row r="329" spans="1:5" ht="15.75" thickBot="1" x14ac:dyDescent="0.3">
      <c r="A329" s="18" t="s">
        <v>8</v>
      </c>
      <c r="B329" s="87">
        <f>IF(B$328=0, 0, (B$323+B$324)/B$328)</f>
        <v>1</v>
      </c>
      <c r="C329" s="87">
        <f>IF(C$328=0, 0, (C$323+C$324)/C$328)</f>
        <v>0.8</v>
      </c>
      <c r="D329" s="87">
        <f>IF(D$328=0, 0, (D$323+D$324)/D$328)</f>
        <v>0.75</v>
      </c>
      <c r="E329" s="87">
        <f>IF(E$328=0, 0, (E$323+E$324)/E$328)</f>
        <v>0</v>
      </c>
    </row>
    <row r="330" spans="1:5" ht="15.75" thickBot="1" x14ac:dyDescent="0.3">
      <c r="A330" s="13"/>
      <c r="B330" s="13"/>
      <c r="C330" s="13"/>
      <c r="D330" s="13"/>
    </row>
    <row r="331" spans="1:5" x14ac:dyDescent="0.25">
      <c r="A331" s="15" t="s">
        <v>345</v>
      </c>
      <c r="B331" s="97" t="s">
        <v>5</v>
      </c>
      <c r="C331" s="98" t="s">
        <v>151</v>
      </c>
      <c r="D331" s="98" t="s">
        <v>188</v>
      </c>
      <c r="E331" s="101" t="s">
        <v>478</v>
      </c>
    </row>
    <row r="332" spans="1:5" x14ac:dyDescent="0.25">
      <c r="A332" s="58" t="s">
        <v>346</v>
      </c>
      <c r="B332" s="8" t="s">
        <v>7</v>
      </c>
      <c r="C332" s="90" t="s">
        <v>175</v>
      </c>
      <c r="D332" s="89" t="s">
        <v>6</v>
      </c>
      <c r="E332" s="68" t="s">
        <v>175</v>
      </c>
    </row>
    <row r="333" spans="1:5" x14ac:dyDescent="0.25">
      <c r="A333" s="15" t="s">
        <v>445</v>
      </c>
      <c r="B333" s="8" t="s">
        <v>7</v>
      </c>
      <c r="C333" s="91" t="s">
        <v>175</v>
      </c>
      <c r="D333" s="8" t="s">
        <v>7</v>
      </c>
      <c r="E333" s="68" t="s">
        <v>175</v>
      </c>
    </row>
    <row r="334" spans="1:5" x14ac:dyDescent="0.25">
      <c r="A334" s="2" t="s">
        <v>6</v>
      </c>
      <c r="B334" s="84">
        <f>COUNTIF(B333,"pass")</f>
        <v>0</v>
      </c>
      <c r="C334" s="84">
        <f>COUNTIF(C333,"pass")</f>
        <v>0</v>
      </c>
      <c r="D334" s="84">
        <f>COUNTIF(D333,"pass")</f>
        <v>0</v>
      </c>
      <c r="E334" s="84">
        <f>COUNTIF(E333,"pass")</f>
        <v>0</v>
      </c>
    </row>
    <row r="335" spans="1:5" x14ac:dyDescent="0.25">
      <c r="A335" s="2" t="s">
        <v>143</v>
      </c>
      <c r="B335" s="35">
        <f>COUNTIF(B333,"Ok")</f>
        <v>0</v>
      </c>
      <c r="C335" s="35">
        <f>COUNTIF(C333,"Ok")</f>
        <v>0</v>
      </c>
      <c r="D335" s="35">
        <f>COUNTIF(D333,"Ok")</f>
        <v>0</v>
      </c>
      <c r="E335" s="35">
        <f>COUNTIF(E333,"Ok")</f>
        <v>0</v>
      </c>
    </row>
    <row r="336" spans="1:5" x14ac:dyDescent="0.25">
      <c r="A336" s="2" t="s">
        <v>140</v>
      </c>
      <c r="B336" s="85">
        <f>COUNTIF(B333,"workaround")</f>
        <v>0</v>
      </c>
      <c r="C336" s="85">
        <f>COUNTIF(C333,"workaround")</f>
        <v>0</v>
      </c>
      <c r="D336" s="85">
        <f>COUNTIF(D333,"workaround")</f>
        <v>0</v>
      </c>
      <c r="E336" s="85">
        <f>COUNTIF(E333,"workaround")</f>
        <v>0</v>
      </c>
    </row>
    <row r="337" spans="1:5" x14ac:dyDescent="0.25">
      <c r="A337" s="2" t="s">
        <v>7</v>
      </c>
      <c r="B337" s="86">
        <f>COUNTIF(B333,"Fail")</f>
        <v>1</v>
      </c>
      <c r="C337" s="86">
        <f>COUNTIF(C333,"Fail")</f>
        <v>0</v>
      </c>
      <c r="D337" s="86">
        <f>COUNTIF(D333,"Fail")</f>
        <v>1</v>
      </c>
      <c r="E337" s="86">
        <f>COUNTIF(E333,"Fail")</f>
        <v>0</v>
      </c>
    </row>
    <row r="338" spans="1:5" x14ac:dyDescent="0.25">
      <c r="A338" s="2" t="s">
        <v>145</v>
      </c>
      <c r="B338" s="99">
        <f>COUNT(B333,"Untested")</f>
        <v>0</v>
      </c>
      <c r="C338" s="99">
        <f>COUNT(C333,"Untested")</f>
        <v>0</v>
      </c>
      <c r="D338" s="99">
        <f>COUNT(D333,"Untested")</f>
        <v>0</v>
      </c>
      <c r="E338" s="102">
        <f>COUNT(E333,"Untested")</f>
        <v>0</v>
      </c>
    </row>
    <row r="339" spans="1:5" x14ac:dyDescent="0.25">
      <c r="A339" s="2" t="s">
        <v>139</v>
      </c>
      <c r="B339" s="99">
        <f>B334+B337+B336+B338+B335</f>
        <v>1</v>
      </c>
      <c r="C339" s="99">
        <f>C334+C337+C336+C338+C335</f>
        <v>0</v>
      </c>
      <c r="D339" s="99">
        <f>D334+D337+D336+D338+D335</f>
        <v>1</v>
      </c>
      <c r="E339" s="102">
        <f>E334+E337+E336+E338+E335</f>
        <v>0</v>
      </c>
    </row>
    <row r="340" spans="1:5" s="2" customFormat="1" ht="15.75" thickBot="1" x14ac:dyDescent="0.3">
      <c r="A340" s="18" t="s">
        <v>8</v>
      </c>
      <c r="B340" s="87">
        <f>IF(B$349=0, 0, (B$344+B$345)/B$349)</f>
        <v>1</v>
      </c>
      <c r="C340" s="87">
        <f>IF(C$349=0, 0, (C$344+C$345)/C$349)</f>
        <v>0</v>
      </c>
      <c r="D340" s="87">
        <f>IF(D$349=0, 0, (D$344+D$345)/D$349)</f>
        <v>1</v>
      </c>
      <c r="E340" s="87">
        <f>IF(E$349=0, 0, (E$344+E$345)/E$349)</f>
        <v>0</v>
      </c>
    </row>
    <row r="341" spans="1:5" ht="15.75" thickBot="1" x14ac:dyDescent="0.3">
      <c r="A341" s="13"/>
      <c r="B341" s="13"/>
      <c r="C341" s="13"/>
      <c r="D341" s="13"/>
    </row>
    <row r="342" spans="1:5" x14ac:dyDescent="0.25">
      <c r="A342" s="15" t="s">
        <v>10</v>
      </c>
      <c r="B342" s="97" t="s">
        <v>5</v>
      </c>
      <c r="C342" s="98" t="s">
        <v>151</v>
      </c>
      <c r="D342" s="98" t="s">
        <v>188</v>
      </c>
      <c r="E342" s="101" t="s">
        <v>478</v>
      </c>
    </row>
    <row r="343" spans="1:5" x14ac:dyDescent="0.25">
      <c r="A343" s="28" t="s">
        <v>11</v>
      </c>
      <c r="B343" s="29" t="s">
        <v>6</v>
      </c>
      <c r="C343" s="68" t="s">
        <v>175</v>
      </c>
      <c r="D343" s="29" t="s">
        <v>6</v>
      </c>
      <c r="E343" s="68" t="s">
        <v>175</v>
      </c>
    </row>
    <row r="344" spans="1:5" x14ac:dyDescent="0.25">
      <c r="A344" s="2" t="s">
        <v>6</v>
      </c>
      <c r="B344" s="84">
        <f>COUNTIF(B343,"pass")</f>
        <v>1</v>
      </c>
      <c r="C344" s="84">
        <f>COUNTIF(C343,"pass")</f>
        <v>0</v>
      </c>
      <c r="D344" s="84">
        <f>COUNTIF(D343,"pass")</f>
        <v>1</v>
      </c>
      <c r="E344" s="84">
        <f>COUNTIF(E343,"pass")</f>
        <v>0</v>
      </c>
    </row>
    <row r="345" spans="1:5" x14ac:dyDescent="0.25">
      <c r="A345" s="2" t="s">
        <v>143</v>
      </c>
      <c r="B345" s="35">
        <f>COUNTIF(B343,"Ok")</f>
        <v>0</v>
      </c>
      <c r="C345" s="35">
        <f>COUNTIF(C343,"Ok")</f>
        <v>0</v>
      </c>
      <c r="D345" s="35">
        <f>COUNTIF(D343,"Ok")</f>
        <v>0</v>
      </c>
      <c r="E345" s="35">
        <f>COUNTIF(E343,"Ok")</f>
        <v>0</v>
      </c>
    </row>
    <row r="346" spans="1:5" x14ac:dyDescent="0.25">
      <c r="A346" s="2" t="s">
        <v>463</v>
      </c>
      <c r="B346" s="85">
        <f>COUNTIF(B343,"workaround")</f>
        <v>0</v>
      </c>
      <c r="C346" s="85">
        <f>COUNTIF(C343,"workaround")</f>
        <v>0</v>
      </c>
      <c r="D346" s="85">
        <f>COUNTIF(D343,"workaround")</f>
        <v>0</v>
      </c>
      <c r="E346" s="85">
        <f>COUNTIF(E343,"workaround")</f>
        <v>0</v>
      </c>
    </row>
    <row r="347" spans="1:5" x14ac:dyDescent="0.25">
      <c r="A347" s="2" t="s">
        <v>7</v>
      </c>
      <c r="B347" s="86">
        <f>COUNTIF(B343,"Fail")</f>
        <v>0</v>
      </c>
      <c r="C347" s="86">
        <f>COUNTIF(C343,"Fail")</f>
        <v>0</v>
      </c>
      <c r="D347" s="86">
        <f>COUNTIF(D343,"Fail")</f>
        <v>0</v>
      </c>
      <c r="E347" s="86">
        <f>COUNTIF(E343,"Fail")</f>
        <v>0</v>
      </c>
    </row>
    <row r="348" spans="1:5" x14ac:dyDescent="0.25">
      <c r="A348" s="2" t="s">
        <v>145</v>
      </c>
      <c r="B348" s="99">
        <f>COUNT(B343,"Untested")</f>
        <v>0</v>
      </c>
      <c r="C348" s="99">
        <f>COUNT(C343,"Untested")</f>
        <v>0</v>
      </c>
      <c r="D348" s="99">
        <f>COUNT(D343,"Untested")</f>
        <v>0</v>
      </c>
      <c r="E348" s="102">
        <f>COUNT(E343,"Untested")</f>
        <v>0</v>
      </c>
    </row>
    <row r="349" spans="1:5" x14ac:dyDescent="0.25">
      <c r="A349" s="2" t="s">
        <v>139</v>
      </c>
      <c r="B349" s="99">
        <f>B344+B347+B346+B348+B345</f>
        <v>1</v>
      </c>
      <c r="C349" s="99">
        <f>C344+C347+C346+C348+C345</f>
        <v>0</v>
      </c>
      <c r="D349" s="99">
        <f>D344+D347+D346+D348+D345</f>
        <v>1</v>
      </c>
      <c r="E349" s="102">
        <f>E344+E347+E346+E348+E345</f>
        <v>0</v>
      </c>
    </row>
    <row r="350" spans="1:5" s="2" customFormat="1" ht="15.75" thickBot="1" x14ac:dyDescent="0.3">
      <c r="A350" s="18" t="s">
        <v>8</v>
      </c>
      <c r="B350" s="87">
        <f>IF(B$349=0, 0, (B$344+B$345)/B$349)</f>
        <v>1</v>
      </c>
      <c r="C350" s="87">
        <f>IF(C$349=0, 0, (C$344+C$345)/C$349)</f>
        <v>0</v>
      </c>
      <c r="D350" s="87">
        <f>IF(D$349=0, 0, (D$344+D$345)/D$349)</f>
        <v>1</v>
      </c>
      <c r="E350" s="87">
        <f>IF(E$349=0, 0, (E$344+E$345)/E$349)</f>
        <v>0</v>
      </c>
    </row>
    <row r="351" spans="1:5" s="2" customFormat="1" x14ac:dyDescent="0.25">
      <c r="A351" s="1"/>
      <c r="B351" s="1"/>
      <c r="C351" s="1"/>
      <c r="D351" s="1"/>
    </row>
    <row r="352" spans="1:5" s="2" customFormat="1" x14ac:dyDescent="0.25">
      <c r="B352" s="20"/>
      <c r="C352" s="20"/>
      <c r="D352" s="20"/>
    </row>
    <row r="353" spans="1:4" x14ac:dyDescent="0.25">
      <c r="A353" s="2"/>
      <c r="B353" s="20"/>
      <c r="C353" s="20"/>
      <c r="D353" s="20"/>
    </row>
    <row r="354" spans="1:4" x14ac:dyDescent="0.25">
      <c r="A354" s="2"/>
      <c r="B354" s="2"/>
      <c r="C354" s="2"/>
      <c r="D354" s="2"/>
    </row>
  </sheetData>
  <mergeCells count="3">
    <mergeCell ref="A1:D1"/>
    <mergeCell ref="A2:D2"/>
    <mergeCell ref="A4:D4"/>
  </mergeCells>
  <hyperlinks>
    <hyperlink ref="A4" r:id="rId1" display="http://www.g-truc.net"/>
    <hyperlink ref="B9" r:id="rId2"/>
    <hyperlink ref="C9" r:id="rId3"/>
    <hyperlink ref="D9" r:id="rId4"/>
    <hyperlink ref="E9" r:id="rId5"/>
    <hyperlink ref="A1:D1" r:id="rId6" display="OpenGL drivers status"/>
  </hyperlink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7"/>
  <drawing r:id="rId8"/>
  <legacyDrawing r:id="rId9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workbookViewId="0">
      <selection activeCell="K36" sqref="K36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6.42578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110" t="s">
        <v>393</v>
      </c>
      <c r="B1" s="110"/>
      <c r="C1" s="110"/>
      <c r="D1" s="110"/>
      <c r="E1" s="110"/>
    </row>
    <row r="2" spans="1:5" x14ac:dyDescent="0.25">
      <c r="A2" s="109" t="s">
        <v>168</v>
      </c>
      <c r="B2" s="109"/>
      <c r="C2" s="109"/>
      <c r="D2" s="109"/>
      <c r="E2" s="109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0" t="s">
        <v>5</v>
      </c>
      <c r="C4" s="41" t="s">
        <v>151</v>
      </c>
      <c r="D4" s="41" t="s">
        <v>188</v>
      </c>
      <c r="E4" s="3" t="s">
        <v>186</v>
      </c>
    </row>
    <row r="5" spans="1:5" x14ac:dyDescent="0.25">
      <c r="A5" s="2" t="s">
        <v>149</v>
      </c>
      <c r="B5" s="17">
        <v>41349</v>
      </c>
      <c r="C5" s="17">
        <v>41347</v>
      </c>
      <c r="D5" s="39">
        <v>41353</v>
      </c>
      <c r="E5" s="17">
        <v>41347</v>
      </c>
    </row>
    <row r="6" spans="1:5" x14ac:dyDescent="0.25">
      <c r="A6" s="2" t="s">
        <v>148</v>
      </c>
      <c r="B6" s="2" t="s">
        <v>320</v>
      </c>
      <c r="C6" s="2" t="s">
        <v>315</v>
      </c>
      <c r="D6" s="42" t="s">
        <v>318</v>
      </c>
      <c r="E6" s="23" t="s">
        <v>316</v>
      </c>
    </row>
    <row r="7" spans="1:5" ht="15.75" thickBot="1" x14ac:dyDescent="0.3">
      <c r="A7" s="26" t="s">
        <v>157</v>
      </c>
      <c r="B7" s="14" t="s">
        <v>314</v>
      </c>
      <c r="C7" s="14" t="s">
        <v>314</v>
      </c>
      <c r="D7" s="14" t="s">
        <v>314</v>
      </c>
      <c r="E7" s="14" t="s">
        <v>314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321</v>
      </c>
      <c r="C9" s="3" t="s">
        <v>319</v>
      </c>
      <c r="D9" s="3" t="s">
        <v>317</v>
      </c>
      <c r="E9" s="27" t="s">
        <v>187</v>
      </c>
    </row>
    <row r="10" spans="1:5" x14ac:dyDescent="0.25">
      <c r="A10" s="2" t="s">
        <v>193</v>
      </c>
      <c r="B10" s="20">
        <f>IF(B$55=0, 0,(B$50+B$51)/B$55)</f>
        <v>0.9285714285714286</v>
      </c>
      <c r="C10" s="20">
        <f>IF(C$55=0, 0,(C$50+C$51)/C$55)</f>
        <v>0.14285714285714285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192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191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190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189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194</v>
      </c>
      <c r="B15" s="25">
        <f>IF(B$207=0, 0, (B$202+B$203)/B$207)</f>
        <v>0.95454545454545459</v>
      </c>
      <c r="C15" s="25">
        <f>IF(C$207=0, 0, (C$202+C$203)/C$207)</f>
        <v>0.88636363636363635</v>
      </c>
      <c r="D15" s="25">
        <f>IF(D$207=0, 0, (D$202+D$203)/D$207)</f>
        <v>0.95454545454545459</v>
      </c>
      <c r="E15" s="25">
        <f>IF(E$207=0, 0, (E$202+E$203)/E$207)</f>
        <v>0.68181818181818177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40" t="s">
        <v>5</v>
      </c>
      <c r="C35" s="41" t="s">
        <v>151</v>
      </c>
      <c r="D35" s="41" t="s">
        <v>188</v>
      </c>
      <c r="E35" s="3" t="s">
        <v>186</v>
      </c>
    </row>
    <row r="36" spans="1:5" x14ac:dyDescent="0.25">
      <c r="A36" s="2" t="s">
        <v>205</v>
      </c>
      <c r="B36" s="4" t="s">
        <v>6</v>
      </c>
      <c r="C36" s="42" t="s">
        <v>175</v>
      </c>
      <c r="D36" s="42" t="s">
        <v>175</v>
      </c>
      <c r="E36" s="42" t="s">
        <v>175</v>
      </c>
    </row>
    <row r="37" spans="1:5" x14ac:dyDescent="0.25">
      <c r="A37" s="2" t="s">
        <v>206</v>
      </c>
      <c r="B37" s="7" t="s">
        <v>140</v>
      </c>
      <c r="C37" s="42" t="s">
        <v>175</v>
      </c>
      <c r="D37" s="42" t="s">
        <v>175</v>
      </c>
      <c r="E37" s="42" t="s">
        <v>175</v>
      </c>
    </row>
    <row r="38" spans="1:5" x14ac:dyDescent="0.25">
      <c r="A38" s="2" t="s">
        <v>207</v>
      </c>
      <c r="B38" s="4" t="s">
        <v>6</v>
      </c>
      <c r="C38" s="42" t="s">
        <v>175</v>
      </c>
      <c r="D38" s="42" t="s">
        <v>175</v>
      </c>
      <c r="E38" s="42" t="s">
        <v>175</v>
      </c>
    </row>
    <row r="39" spans="1:5" x14ac:dyDescent="0.25">
      <c r="A39" s="2" t="s">
        <v>208</v>
      </c>
      <c r="B39" s="4" t="s">
        <v>6</v>
      </c>
      <c r="C39" s="42" t="s">
        <v>175</v>
      </c>
      <c r="D39" s="42" t="s">
        <v>175</v>
      </c>
      <c r="E39" s="42" t="s">
        <v>175</v>
      </c>
    </row>
    <row r="40" spans="1:5" x14ac:dyDescent="0.25">
      <c r="A40" s="2" t="s">
        <v>209</v>
      </c>
      <c r="B40" s="4" t="s">
        <v>6</v>
      </c>
      <c r="C40" s="42" t="s">
        <v>175</v>
      </c>
      <c r="D40" s="42" t="s">
        <v>175</v>
      </c>
      <c r="E40" s="42" t="s">
        <v>175</v>
      </c>
    </row>
    <row r="41" spans="1:5" x14ac:dyDescent="0.25">
      <c r="A41" s="2" t="s">
        <v>210</v>
      </c>
      <c r="B41" s="4" t="s">
        <v>6</v>
      </c>
      <c r="C41" s="42" t="s">
        <v>175</v>
      </c>
      <c r="D41" s="42" t="s">
        <v>175</v>
      </c>
      <c r="E41" s="42" t="s">
        <v>175</v>
      </c>
    </row>
    <row r="42" spans="1:5" x14ac:dyDescent="0.25">
      <c r="A42" s="2" t="s">
        <v>211</v>
      </c>
      <c r="B42" s="4" t="s">
        <v>6</v>
      </c>
      <c r="C42" s="4" t="s">
        <v>6</v>
      </c>
      <c r="D42" s="42" t="s">
        <v>175</v>
      </c>
      <c r="E42" s="42" t="s">
        <v>175</v>
      </c>
    </row>
    <row r="43" spans="1:5" x14ac:dyDescent="0.25">
      <c r="A43" s="2" t="s">
        <v>212</v>
      </c>
      <c r="B43" s="4" t="s">
        <v>6</v>
      </c>
      <c r="C43" s="42" t="s">
        <v>175</v>
      </c>
      <c r="D43" s="42" t="s">
        <v>175</v>
      </c>
      <c r="E43" s="42" t="s">
        <v>175</v>
      </c>
    </row>
    <row r="44" spans="1:5" x14ac:dyDescent="0.25">
      <c r="A44" s="2" t="s">
        <v>213</v>
      </c>
      <c r="B44" s="4" t="s">
        <v>6</v>
      </c>
      <c r="C44" s="42" t="s">
        <v>175</v>
      </c>
      <c r="D44" s="42" t="s">
        <v>175</v>
      </c>
      <c r="E44" s="42" t="s">
        <v>175</v>
      </c>
    </row>
    <row r="45" spans="1:5" x14ac:dyDescent="0.25">
      <c r="A45" s="2" t="s">
        <v>214</v>
      </c>
      <c r="B45" s="4" t="s">
        <v>6</v>
      </c>
      <c r="C45" s="42" t="s">
        <v>175</v>
      </c>
      <c r="D45" s="42" t="s">
        <v>175</v>
      </c>
      <c r="E45" s="42" t="s">
        <v>175</v>
      </c>
    </row>
    <row r="46" spans="1:5" x14ac:dyDescent="0.25">
      <c r="A46" s="2" t="s">
        <v>215</v>
      </c>
      <c r="B46" s="4" t="s">
        <v>6</v>
      </c>
      <c r="C46" s="4" t="s">
        <v>6</v>
      </c>
      <c r="D46" s="42" t="s">
        <v>175</v>
      </c>
      <c r="E46" s="42" t="s">
        <v>175</v>
      </c>
    </row>
    <row r="47" spans="1:5" x14ac:dyDescent="0.25">
      <c r="A47" s="2" t="s">
        <v>216</v>
      </c>
      <c r="B47" s="4" t="s">
        <v>6</v>
      </c>
      <c r="C47" s="42" t="s">
        <v>175</v>
      </c>
      <c r="D47" s="42" t="s">
        <v>175</v>
      </c>
      <c r="E47" s="42" t="s">
        <v>175</v>
      </c>
    </row>
    <row r="48" spans="1:5" x14ac:dyDescent="0.25">
      <c r="A48" s="2" t="s">
        <v>217</v>
      </c>
      <c r="B48" s="4" t="s">
        <v>6</v>
      </c>
      <c r="C48" s="42" t="s">
        <v>175</v>
      </c>
      <c r="D48" s="42" t="s">
        <v>175</v>
      </c>
      <c r="E48" s="42" t="s">
        <v>175</v>
      </c>
    </row>
    <row r="49" spans="1:5" x14ac:dyDescent="0.25">
      <c r="A49" s="15" t="s">
        <v>218</v>
      </c>
      <c r="B49" s="21" t="s">
        <v>6</v>
      </c>
      <c r="C49" s="31" t="s">
        <v>175</v>
      </c>
      <c r="D49" s="31" t="s">
        <v>175</v>
      </c>
      <c r="E49" s="31" t="s">
        <v>175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2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0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175</v>
      </c>
      <c r="B54" s="2">
        <f>COUNT(B36:B49,"Untested")</f>
        <v>0</v>
      </c>
      <c r="C54" s="2">
        <f>COUNTIF(C36:C49,"unsupported")</f>
        <v>12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0.14285714285714285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40" t="s">
        <v>5</v>
      </c>
      <c r="C58" s="41" t="s">
        <v>151</v>
      </c>
      <c r="D58" s="41" t="s">
        <v>188</v>
      </c>
      <c r="E58" s="3" t="s">
        <v>186</v>
      </c>
    </row>
    <row r="59" spans="1:5" x14ac:dyDescent="0.25">
      <c r="A59" s="2" t="s">
        <v>205</v>
      </c>
      <c r="B59" s="4" t="s">
        <v>6</v>
      </c>
      <c r="C59" s="4" t="s">
        <v>6</v>
      </c>
      <c r="D59" s="42" t="s">
        <v>175</v>
      </c>
      <c r="E59" s="42" t="s">
        <v>175</v>
      </c>
    </row>
    <row r="60" spans="1:5" x14ac:dyDescent="0.25">
      <c r="A60" s="2" t="s">
        <v>219</v>
      </c>
      <c r="B60" s="4" t="s">
        <v>6</v>
      </c>
      <c r="C60" s="4" t="s">
        <v>6</v>
      </c>
      <c r="D60" s="42" t="s">
        <v>175</v>
      </c>
      <c r="E60" s="42" t="s">
        <v>175</v>
      </c>
    </row>
    <row r="61" spans="1:5" x14ac:dyDescent="0.25">
      <c r="A61" s="2" t="s">
        <v>220</v>
      </c>
      <c r="B61" s="4" t="s">
        <v>6</v>
      </c>
      <c r="C61" s="4" t="s">
        <v>6</v>
      </c>
      <c r="D61" s="42" t="s">
        <v>175</v>
      </c>
      <c r="E61" s="42" t="s">
        <v>175</v>
      </c>
    </row>
    <row r="62" spans="1:5" x14ac:dyDescent="0.25">
      <c r="A62" s="2" t="s">
        <v>221</v>
      </c>
      <c r="B62" s="4" t="s">
        <v>6</v>
      </c>
      <c r="C62" s="4" t="s">
        <v>6</v>
      </c>
      <c r="D62" s="42" t="s">
        <v>175</v>
      </c>
      <c r="E62" s="42" t="s">
        <v>175</v>
      </c>
    </row>
    <row r="63" spans="1:5" x14ac:dyDescent="0.25">
      <c r="A63" s="2" t="s">
        <v>222</v>
      </c>
      <c r="B63" s="4" t="s">
        <v>6</v>
      </c>
      <c r="C63" s="4" t="s">
        <v>6</v>
      </c>
      <c r="D63" s="42" t="s">
        <v>175</v>
      </c>
      <c r="E63" s="42" t="s">
        <v>175</v>
      </c>
    </row>
    <row r="64" spans="1:5" x14ac:dyDescent="0.25">
      <c r="A64" s="2" t="s">
        <v>223</v>
      </c>
      <c r="B64" s="4" t="s">
        <v>6</v>
      </c>
      <c r="C64" s="4" t="s">
        <v>6</v>
      </c>
      <c r="D64" s="42" t="s">
        <v>175</v>
      </c>
      <c r="E64" s="42" t="s">
        <v>175</v>
      </c>
    </row>
    <row r="65" spans="1:5" x14ac:dyDescent="0.25">
      <c r="A65" s="2" t="s">
        <v>224</v>
      </c>
      <c r="B65" s="4" t="s">
        <v>6</v>
      </c>
      <c r="C65" s="4" t="s">
        <v>6</v>
      </c>
      <c r="D65" s="42" t="s">
        <v>175</v>
      </c>
      <c r="E65" s="42" t="s">
        <v>175</v>
      </c>
    </row>
    <row r="66" spans="1:5" x14ac:dyDescent="0.25">
      <c r="A66" s="2" t="s">
        <v>225</v>
      </c>
      <c r="B66" s="4" t="s">
        <v>6</v>
      </c>
      <c r="C66" s="4" t="s">
        <v>6</v>
      </c>
      <c r="D66" s="42" t="s">
        <v>175</v>
      </c>
      <c r="E66" s="42" t="s">
        <v>175</v>
      </c>
    </row>
    <row r="67" spans="1:5" x14ac:dyDescent="0.25">
      <c r="A67" s="2" t="s">
        <v>209</v>
      </c>
      <c r="B67" s="4" t="s">
        <v>6</v>
      </c>
      <c r="C67" s="4" t="s">
        <v>6</v>
      </c>
      <c r="D67" s="42" t="s">
        <v>175</v>
      </c>
      <c r="E67" s="42" t="s">
        <v>175</v>
      </c>
    </row>
    <row r="68" spans="1:5" x14ac:dyDescent="0.25">
      <c r="A68" s="2" t="s">
        <v>226</v>
      </c>
      <c r="B68" s="4" t="s">
        <v>6</v>
      </c>
      <c r="C68" s="4" t="s">
        <v>6</v>
      </c>
      <c r="D68" s="42" t="s">
        <v>175</v>
      </c>
      <c r="E68" s="42" t="s">
        <v>175</v>
      </c>
    </row>
    <row r="69" spans="1:5" x14ac:dyDescent="0.25">
      <c r="A69" s="2" t="s">
        <v>210</v>
      </c>
      <c r="B69" s="5" t="s">
        <v>144</v>
      </c>
      <c r="C69" s="4" t="s">
        <v>6</v>
      </c>
      <c r="D69" s="42" t="s">
        <v>175</v>
      </c>
      <c r="E69" s="42" t="s">
        <v>175</v>
      </c>
    </row>
    <row r="70" spans="1:5" x14ac:dyDescent="0.25">
      <c r="A70" s="2" t="s">
        <v>227</v>
      </c>
      <c r="B70" s="4" t="s">
        <v>6</v>
      </c>
      <c r="C70" s="4" t="s">
        <v>6</v>
      </c>
      <c r="D70" s="42" t="s">
        <v>175</v>
      </c>
      <c r="E70" s="42" t="s">
        <v>175</v>
      </c>
    </row>
    <row r="71" spans="1:5" x14ac:dyDescent="0.25">
      <c r="A71" s="2" t="s">
        <v>228</v>
      </c>
      <c r="B71" s="4" t="s">
        <v>6</v>
      </c>
      <c r="C71" s="4" t="s">
        <v>6</v>
      </c>
      <c r="D71" s="42" t="s">
        <v>175</v>
      </c>
      <c r="E71" s="42" t="s">
        <v>175</v>
      </c>
    </row>
    <row r="72" spans="1:5" x14ac:dyDescent="0.25">
      <c r="A72" s="2" t="s">
        <v>229</v>
      </c>
      <c r="B72" s="4" t="s">
        <v>6</v>
      </c>
      <c r="C72" s="4" t="s">
        <v>6</v>
      </c>
      <c r="D72" s="42" t="s">
        <v>175</v>
      </c>
      <c r="E72" s="42" t="s">
        <v>175</v>
      </c>
    </row>
    <row r="73" spans="1:5" x14ac:dyDescent="0.25">
      <c r="A73" s="2" t="s">
        <v>230</v>
      </c>
      <c r="B73" s="4" t="s">
        <v>6</v>
      </c>
      <c r="C73" s="4" t="s">
        <v>6</v>
      </c>
      <c r="D73" s="42" t="s">
        <v>175</v>
      </c>
      <c r="E73" s="42" t="s">
        <v>175</v>
      </c>
    </row>
    <row r="74" spans="1:5" x14ac:dyDescent="0.25">
      <c r="A74" s="2" t="s">
        <v>231</v>
      </c>
      <c r="B74" s="4" t="s">
        <v>6</v>
      </c>
      <c r="C74" s="4" t="s">
        <v>6</v>
      </c>
      <c r="D74" s="42" t="s">
        <v>175</v>
      </c>
      <c r="E74" s="42" t="s">
        <v>175</v>
      </c>
    </row>
    <row r="75" spans="1:5" x14ac:dyDescent="0.25">
      <c r="A75" s="2" t="s">
        <v>232</v>
      </c>
      <c r="B75" s="4" t="s">
        <v>6</v>
      </c>
      <c r="C75" s="4" t="s">
        <v>6</v>
      </c>
      <c r="D75" s="42" t="s">
        <v>175</v>
      </c>
      <c r="E75" s="42" t="s">
        <v>175</v>
      </c>
    </row>
    <row r="76" spans="1:5" x14ac:dyDescent="0.25">
      <c r="A76" s="2" t="s">
        <v>233</v>
      </c>
      <c r="B76" s="4" t="s">
        <v>6</v>
      </c>
      <c r="C76" s="8" t="s">
        <v>7</v>
      </c>
      <c r="D76" s="42" t="s">
        <v>175</v>
      </c>
      <c r="E76" s="42" t="s">
        <v>175</v>
      </c>
    </row>
    <row r="77" spans="1:5" x14ac:dyDescent="0.25">
      <c r="A77" s="2" t="s">
        <v>234</v>
      </c>
      <c r="B77" s="4" t="s">
        <v>6</v>
      </c>
      <c r="C77" s="4" t="s">
        <v>6</v>
      </c>
      <c r="D77" s="42" t="s">
        <v>175</v>
      </c>
      <c r="E77" s="42" t="s">
        <v>175</v>
      </c>
    </row>
    <row r="78" spans="1:5" x14ac:dyDescent="0.25">
      <c r="A78" s="2" t="s">
        <v>235</v>
      </c>
      <c r="B78" s="4" t="s">
        <v>6</v>
      </c>
      <c r="C78" s="4" t="s">
        <v>6</v>
      </c>
      <c r="D78" s="42" t="s">
        <v>175</v>
      </c>
      <c r="E78" s="42" t="s">
        <v>175</v>
      </c>
    </row>
    <row r="79" spans="1:5" x14ac:dyDescent="0.25">
      <c r="A79" s="2" t="s">
        <v>236</v>
      </c>
      <c r="B79" s="4" t="s">
        <v>6</v>
      </c>
      <c r="C79" s="4" t="s">
        <v>6</v>
      </c>
      <c r="D79" s="42" t="s">
        <v>175</v>
      </c>
      <c r="E79" s="42" t="s">
        <v>175</v>
      </c>
    </row>
    <row r="80" spans="1:5" x14ac:dyDescent="0.25">
      <c r="A80" s="2" t="s">
        <v>217</v>
      </c>
      <c r="B80" s="4" t="s">
        <v>6</v>
      </c>
      <c r="C80" s="7" t="s">
        <v>140</v>
      </c>
      <c r="D80" s="42" t="s">
        <v>175</v>
      </c>
      <c r="E80" s="42" t="s">
        <v>175</v>
      </c>
    </row>
    <row r="81" spans="1:5" x14ac:dyDescent="0.25">
      <c r="A81" s="15" t="s">
        <v>237</v>
      </c>
      <c r="B81" s="21" t="s">
        <v>6</v>
      </c>
      <c r="C81" s="21" t="s">
        <v>6</v>
      </c>
      <c r="D81" s="31" t="s">
        <v>175</v>
      </c>
      <c r="E81" s="31" t="s">
        <v>175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40" t="s">
        <v>5</v>
      </c>
      <c r="C90" s="41" t="s">
        <v>151</v>
      </c>
      <c r="D90" s="41" t="s">
        <v>188</v>
      </c>
      <c r="E90" s="3" t="s">
        <v>186</v>
      </c>
    </row>
    <row r="91" spans="1:5" x14ac:dyDescent="0.25">
      <c r="A91" s="2" t="s">
        <v>266</v>
      </c>
      <c r="B91" s="4" t="s">
        <v>6</v>
      </c>
      <c r="C91" s="4" t="s">
        <v>6</v>
      </c>
      <c r="D91" s="42" t="s">
        <v>175</v>
      </c>
      <c r="E91" s="42" t="s">
        <v>175</v>
      </c>
    </row>
    <row r="92" spans="1:5" x14ac:dyDescent="0.25">
      <c r="A92" s="2" t="s">
        <v>301</v>
      </c>
      <c r="B92" s="4" t="s">
        <v>6</v>
      </c>
      <c r="C92" s="4" t="s">
        <v>6</v>
      </c>
      <c r="D92" s="42" t="s">
        <v>175</v>
      </c>
      <c r="E92" s="42" t="s">
        <v>175</v>
      </c>
    </row>
    <row r="93" spans="1:5" x14ac:dyDescent="0.25">
      <c r="A93" s="2" t="s">
        <v>303</v>
      </c>
      <c r="B93" s="4" t="s">
        <v>6</v>
      </c>
      <c r="C93" s="4" t="s">
        <v>6</v>
      </c>
      <c r="D93" s="42" t="s">
        <v>175</v>
      </c>
      <c r="E93" s="42" t="s">
        <v>175</v>
      </c>
    </row>
    <row r="94" spans="1:5" x14ac:dyDescent="0.25">
      <c r="A94" s="2" t="s">
        <v>304</v>
      </c>
      <c r="B94" s="4" t="s">
        <v>6</v>
      </c>
      <c r="C94" s="4" t="s">
        <v>6</v>
      </c>
      <c r="D94" s="42" t="s">
        <v>175</v>
      </c>
      <c r="E94" s="42" t="s">
        <v>175</v>
      </c>
    </row>
    <row r="95" spans="1:5" x14ac:dyDescent="0.25">
      <c r="A95" s="2" t="s">
        <v>299</v>
      </c>
      <c r="B95" s="4" t="s">
        <v>6</v>
      </c>
      <c r="C95" s="4" t="s">
        <v>6</v>
      </c>
      <c r="D95" s="42" t="s">
        <v>175</v>
      </c>
      <c r="E95" s="42" t="s">
        <v>175</v>
      </c>
    </row>
    <row r="96" spans="1:5" x14ac:dyDescent="0.25">
      <c r="A96" s="2" t="s">
        <v>305</v>
      </c>
      <c r="B96" s="4" t="s">
        <v>6</v>
      </c>
      <c r="C96" s="4" t="s">
        <v>6</v>
      </c>
      <c r="D96" s="42" t="s">
        <v>175</v>
      </c>
      <c r="E96" s="42" t="s">
        <v>175</v>
      </c>
    </row>
    <row r="97" spans="1:5" x14ac:dyDescent="0.25">
      <c r="A97" s="15" t="s">
        <v>306</v>
      </c>
      <c r="B97" s="21" t="s">
        <v>6</v>
      </c>
      <c r="C97" s="21" t="s">
        <v>6</v>
      </c>
      <c r="D97" s="31" t="s">
        <v>175</v>
      </c>
      <c r="E97" s="31" t="s">
        <v>175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40" t="s">
        <v>5</v>
      </c>
      <c r="C106" s="41" t="s">
        <v>151</v>
      </c>
      <c r="D106" s="41" t="s">
        <v>188</v>
      </c>
      <c r="E106" s="3" t="s">
        <v>186</v>
      </c>
    </row>
    <row r="107" spans="1:5" x14ac:dyDescent="0.25">
      <c r="A107" s="2" t="s">
        <v>291</v>
      </c>
      <c r="B107" s="4" t="s">
        <v>6</v>
      </c>
      <c r="C107" s="4" t="s">
        <v>6</v>
      </c>
      <c r="D107" s="4" t="s">
        <v>6</v>
      </c>
      <c r="E107" s="42" t="s">
        <v>175</v>
      </c>
    </row>
    <row r="108" spans="1:5" x14ac:dyDescent="0.25">
      <c r="A108" s="2" t="s">
        <v>302</v>
      </c>
      <c r="B108" s="4" t="s">
        <v>6</v>
      </c>
      <c r="C108" s="4" t="s">
        <v>6</v>
      </c>
      <c r="D108" s="4" t="s">
        <v>6</v>
      </c>
      <c r="E108" s="42" t="s">
        <v>175</v>
      </c>
    </row>
    <row r="109" spans="1:5" x14ac:dyDescent="0.25">
      <c r="A109" s="2" t="s">
        <v>266</v>
      </c>
      <c r="B109" s="4" t="s">
        <v>6</v>
      </c>
      <c r="C109" s="4" t="s">
        <v>6</v>
      </c>
      <c r="D109" s="4" t="s">
        <v>6</v>
      </c>
      <c r="E109" s="42" t="s">
        <v>175</v>
      </c>
    </row>
    <row r="110" spans="1:5" x14ac:dyDescent="0.25">
      <c r="A110" s="2" t="s">
        <v>285</v>
      </c>
      <c r="B110" s="4" t="s">
        <v>6</v>
      </c>
      <c r="C110" s="4" t="s">
        <v>6</v>
      </c>
      <c r="D110" s="4" t="s">
        <v>6</v>
      </c>
      <c r="E110" s="42" t="s">
        <v>175</v>
      </c>
    </row>
    <row r="111" spans="1:5" x14ac:dyDescent="0.25">
      <c r="A111" s="2" t="s">
        <v>264</v>
      </c>
      <c r="B111" s="4" t="s">
        <v>6</v>
      </c>
      <c r="C111" s="4" t="s">
        <v>6</v>
      </c>
      <c r="D111" s="4" t="s">
        <v>6</v>
      </c>
      <c r="E111" s="42" t="s">
        <v>175</v>
      </c>
    </row>
    <row r="112" spans="1:5" x14ac:dyDescent="0.25">
      <c r="A112" s="2" t="s">
        <v>268</v>
      </c>
      <c r="B112" s="4" t="s">
        <v>6</v>
      </c>
      <c r="C112" s="4" t="s">
        <v>6</v>
      </c>
      <c r="D112" s="4" t="s">
        <v>6</v>
      </c>
      <c r="E112" s="42" t="s">
        <v>175</v>
      </c>
    </row>
    <row r="113" spans="1:5" x14ac:dyDescent="0.25">
      <c r="A113" s="2" t="s">
        <v>255</v>
      </c>
      <c r="B113" s="4" t="s">
        <v>6</v>
      </c>
      <c r="C113" s="4" t="s">
        <v>6</v>
      </c>
      <c r="D113" s="4" t="s">
        <v>6</v>
      </c>
      <c r="E113" s="42" t="s">
        <v>175</v>
      </c>
    </row>
    <row r="114" spans="1:5" x14ac:dyDescent="0.25">
      <c r="A114" s="2" t="s">
        <v>301</v>
      </c>
      <c r="B114" s="4" t="s">
        <v>6</v>
      </c>
      <c r="C114" s="4" t="s">
        <v>6</v>
      </c>
      <c r="D114" s="4" t="s">
        <v>6</v>
      </c>
      <c r="E114" s="42" t="s">
        <v>175</v>
      </c>
    </row>
    <row r="115" spans="1:5" x14ac:dyDescent="0.25">
      <c r="A115" s="2" t="s">
        <v>276</v>
      </c>
      <c r="B115" s="4" t="s">
        <v>6</v>
      </c>
      <c r="C115" s="4" t="s">
        <v>6</v>
      </c>
      <c r="D115" s="36" t="s">
        <v>6</v>
      </c>
      <c r="E115" s="42" t="s">
        <v>175</v>
      </c>
    </row>
    <row r="116" spans="1:5" x14ac:dyDescent="0.25">
      <c r="A116" s="2" t="s">
        <v>300</v>
      </c>
      <c r="B116" s="4" t="s">
        <v>6</v>
      </c>
      <c r="C116" s="4" t="s">
        <v>6</v>
      </c>
      <c r="D116" s="4" t="s">
        <v>6</v>
      </c>
      <c r="E116" s="42" t="s">
        <v>175</v>
      </c>
    </row>
    <row r="117" spans="1:5" x14ac:dyDescent="0.25">
      <c r="A117" s="2" t="s">
        <v>299</v>
      </c>
      <c r="B117" s="4" t="s">
        <v>6</v>
      </c>
      <c r="C117" s="4" t="s">
        <v>6</v>
      </c>
      <c r="D117" s="4" t="s">
        <v>6</v>
      </c>
      <c r="E117" s="42" t="s">
        <v>175</v>
      </c>
    </row>
    <row r="118" spans="1:5" x14ac:dyDescent="0.25">
      <c r="A118" s="2" t="s">
        <v>214</v>
      </c>
      <c r="B118" s="4" t="s">
        <v>6</v>
      </c>
      <c r="C118" s="8" t="s">
        <v>7</v>
      </c>
      <c r="D118" s="4" t="s">
        <v>6</v>
      </c>
      <c r="E118" s="42" t="s">
        <v>175</v>
      </c>
    </row>
    <row r="119" spans="1:5" x14ac:dyDescent="0.25">
      <c r="A119" s="2" t="s">
        <v>298</v>
      </c>
      <c r="B119" s="4" t="s">
        <v>6</v>
      </c>
      <c r="C119" s="4" t="s">
        <v>6</v>
      </c>
      <c r="D119" s="4" t="s">
        <v>6</v>
      </c>
      <c r="E119" s="42" t="s">
        <v>175</v>
      </c>
    </row>
    <row r="120" spans="1:5" x14ac:dyDescent="0.25">
      <c r="A120" s="2" t="s">
        <v>297</v>
      </c>
      <c r="B120" s="4" t="s">
        <v>6</v>
      </c>
      <c r="C120" s="4" t="s">
        <v>6</v>
      </c>
      <c r="D120" s="4" t="s">
        <v>6</v>
      </c>
      <c r="E120" s="42" t="s">
        <v>175</v>
      </c>
    </row>
    <row r="121" spans="1:5" x14ac:dyDescent="0.25">
      <c r="A121" s="2" t="s">
        <v>296</v>
      </c>
      <c r="B121" s="4" t="s">
        <v>6</v>
      </c>
      <c r="C121" s="4" t="s">
        <v>6</v>
      </c>
      <c r="D121" s="4" t="s">
        <v>6</v>
      </c>
      <c r="E121" s="42" t="s">
        <v>175</v>
      </c>
    </row>
    <row r="122" spans="1:5" x14ac:dyDescent="0.25">
      <c r="A122" s="2" t="s">
        <v>230</v>
      </c>
      <c r="B122" s="4" t="s">
        <v>6</v>
      </c>
      <c r="C122" s="4" t="s">
        <v>6</v>
      </c>
      <c r="D122" s="4" t="s">
        <v>6</v>
      </c>
      <c r="E122" s="42" t="s">
        <v>175</v>
      </c>
    </row>
    <row r="123" spans="1:5" x14ac:dyDescent="0.25">
      <c r="A123" s="2" t="s">
        <v>295</v>
      </c>
      <c r="B123" s="4" t="s">
        <v>6</v>
      </c>
      <c r="C123" s="4" t="s">
        <v>6</v>
      </c>
      <c r="D123" s="4" t="s">
        <v>6</v>
      </c>
      <c r="E123" s="42" t="s">
        <v>175</v>
      </c>
    </row>
    <row r="124" spans="1:5" x14ac:dyDescent="0.25">
      <c r="A124" s="2" t="s">
        <v>294</v>
      </c>
      <c r="B124" s="4" t="s">
        <v>6</v>
      </c>
      <c r="C124" s="4" t="s">
        <v>6</v>
      </c>
      <c r="D124" s="4" t="s">
        <v>6</v>
      </c>
      <c r="E124" s="42" t="s">
        <v>175</v>
      </c>
    </row>
    <row r="125" spans="1:5" x14ac:dyDescent="0.25">
      <c r="A125" s="2" t="s">
        <v>275</v>
      </c>
      <c r="B125" s="4" t="s">
        <v>6</v>
      </c>
      <c r="C125" s="4" t="s">
        <v>6</v>
      </c>
      <c r="D125" s="4" t="s">
        <v>6</v>
      </c>
      <c r="E125" s="42" t="s">
        <v>175</v>
      </c>
    </row>
    <row r="126" spans="1:5" x14ac:dyDescent="0.25">
      <c r="A126" s="15" t="s">
        <v>274</v>
      </c>
      <c r="B126" s="22" t="s">
        <v>140</v>
      </c>
      <c r="C126" s="22" t="s">
        <v>140</v>
      </c>
      <c r="D126" s="21" t="s">
        <v>6</v>
      </c>
      <c r="E126" s="31" t="s">
        <v>175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40" t="s">
        <v>5</v>
      </c>
      <c r="C135" s="41" t="s">
        <v>151</v>
      </c>
      <c r="D135" s="41" t="s">
        <v>188</v>
      </c>
      <c r="E135" s="3" t="s">
        <v>186</v>
      </c>
    </row>
    <row r="136" spans="1:5" x14ac:dyDescent="0.25">
      <c r="A136" s="2" t="s">
        <v>292</v>
      </c>
      <c r="B136" s="4" t="s">
        <v>6</v>
      </c>
      <c r="C136" s="4" t="s">
        <v>6</v>
      </c>
      <c r="D136" s="4" t="s">
        <v>6</v>
      </c>
      <c r="E136" s="42" t="s">
        <v>175</v>
      </c>
    </row>
    <row r="137" spans="1:5" x14ac:dyDescent="0.25">
      <c r="A137" s="2" t="s">
        <v>291</v>
      </c>
      <c r="B137" s="4" t="s">
        <v>6</v>
      </c>
      <c r="C137" s="4" t="s">
        <v>6</v>
      </c>
      <c r="D137" s="4" t="s">
        <v>6</v>
      </c>
      <c r="E137" s="42" t="s">
        <v>175</v>
      </c>
    </row>
    <row r="138" spans="1:5" x14ac:dyDescent="0.25">
      <c r="A138" s="2" t="s">
        <v>290</v>
      </c>
      <c r="B138" s="8" t="s">
        <v>7</v>
      </c>
      <c r="C138" s="8" t="s">
        <v>7</v>
      </c>
      <c r="D138" s="8" t="s">
        <v>7</v>
      </c>
      <c r="E138" s="42" t="s">
        <v>175</v>
      </c>
    </row>
    <row r="139" spans="1:5" x14ac:dyDescent="0.25">
      <c r="A139" s="2" t="s">
        <v>287</v>
      </c>
      <c r="B139" s="4" t="s">
        <v>6</v>
      </c>
      <c r="C139" s="4" t="s">
        <v>6</v>
      </c>
      <c r="D139" s="4" t="s">
        <v>6</v>
      </c>
      <c r="E139" s="42" t="s">
        <v>175</v>
      </c>
    </row>
    <row r="140" spans="1:5" x14ac:dyDescent="0.25">
      <c r="A140" s="2" t="s">
        <v>283</v>
      </c>
      <c r="B140" s="4" t="s">
        <v>6</v>
      </c>
      <c r="C140" s="4" t="s">
        <v>6</v>
      </c>
      <c r="D140" s="4" t="s">
        <v>6</v>
      </c>
      <c r="E140" s="42" t="s">
        <v>175</v>
      </c>
    </row>
    <row r="141" spans="1:5" x14ac:dyDescent="0.25">
      <c r="A141" s="2" t="s">
        <v>282</v>
      </c>
      <c r="B141" s="4" t="s">
        <v>6</v>
      </c>
      <c r="C141" s="4" t="s">
        <v>6</v>
      </c>
      <c r="D141" s="4" t="s">
        <v>6</v>
      </c>
      <c r="E141" s="42" t="s">
        <v>175</v>
      </c>
    </row>
    <row r="142" spans="1:5" x14ac:dyDescent="0.25">
      <c r="A142" s="2" t="s">
        <v>281</v>
      </c>
      <c r="B142" s="4" t="s">
        <v>6</v>
      </c>
      <c r="C142" s="4" t="s">
        <v>6</v>
      </c>
      <c r="D142" s="4" t="s">
        <v>6</v>
      </c>
      <c r="E142" s="42" t="s">
        <v>175</v>
      </c>
    </row>
    <row r="143" spans="1:5" x14ac:dyDescent="0.25">
      <c r="A143" s="2" t="s">
        <v>280</v>
      </c>
      <c r="B143" s="4" t="s">
        <v>6</v>
      </c>
      <c r="C143" s="4" t="s">
        <v>6</v>
      </c>
      <c r="D143" s="4" t="s">
        <v>6</v>
      </c>
      <c r="E143" s="42" t="s">
        <v>175</v>
      </c>
    </row>
    <row r="144" spans="1:5" x14ac:dyDescent="0.25">
      <c r="A144" s="2" t="s">
        <v>279</v>
      </c>
      <c r="B144" s="4" t="s">
        <v>6</v>
      </c>
      <c r="C144" s="4" t="s">
        <v>6</v>
      </c>
      <c r="D144" s="4" t="s">
        <v>6</v>
      </c>
      <c r="E144" s="42" t="s">
        <v>175</v>
      </c>
    </row>
    <row r="145" spans="1:5" x14ac:dyDescent="0.25">
      <c r="A145" s="2" t="s">
        <v>278</v>
      </c>
      <c r="B145" s="4" t="s">
        <v>6</v>
      </c>
      <c r="C145" s="4" t="s">
        <v>6</v>
      </c>
      <c r="D145" s="4" t="s">
        <v>6</v>
      </c>
      <c r="E145" s="42" t="s">
        <v>175</v>
      </c>
    </row>
    <row r="146" spans="1:5" x14ac:dyDescent="0.25">
      <c r="A146" s="2" t="s">
        <v>307</v>
      </c>
      <c r="B146" s="4" t="s">
        <v>6</v>
      </c>
      <c r="C146" s="4" t="s">
        <v>6</v>
      </c>
      <c r="D146" s="4" t="s">
        <v>6</v>
      </c>
      <c r="E146" s="42" t="s">
        <v>175</v>
      </c>
    </row>
    <row r="147" spans="1:5" x14ac:dyDescent="0.25">
      <c r="A147" s="2" t="s">
        <v>239</v>
      </c>
      <c r="B147" s="4" t="s">
        <v>6</v>
      </c>
      <c r="C147" s="4" t="s">
        <v>6</v>
      </c>
      <c r="D147" s="4" t="s">
        <v>6</v>
      </c>
      <c r="E147" s="42" t="s">
        <v>175</v>
      </c>
    </row>
    <row r="148" spans="1:5" x14ac:dyDescent="0.25">
      <c r="A148" s="15" t="s">
        <v>238</v>
      </c>
      <c r="B148" s="21" t="s">
        <v>6</v>
      </c>
      <c r="C148" s="21" t="s">
        <v>6</v>
      </c>
      <c r="D148" s="21" t="s">
        <v>6</v>
      </c>
      <c r="E148" s="31" t="s">
        <v>175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176</v>
      </c>
      <c r="B157" s="40" t="s">
        <v>5</v>
      </c>
      <c r="C157" s="41" t="s">
        <v>151</v>
      </c>
      <c r="D157" s="41" t="s">
        <v>188</v>
      </c>
      <c r="E157" s="3" t="s">
        <v>186</v>
      </c>
    </row>
    <row r="158" spans="1:5" x14ac:dyDescent="0.25">
      <c r="A158" s="2" t="s">
        <v>219</v>
      </c>
      <c r="B158" s="4" t="s">
        <v>6</v>
      </c>
      <c r="C158" s="8" t="s">
        <v>7</v>
      </c>
      <c r="D158" s="8" t="s">
        <v>7</v>
      </c>
      <c r="E158" s="4" t="s">
        <v>6</v>
      </c>
    </row>
    <row r="159" spans="1:5" x14ac:dyDescent="0.25">
      <c r="A159" s="2" t="s">
        <v>260</v>
      </c>
      <c r="B159" s="4" t="s">
        <v>6</v>
      </c>
      <c r="C159" s="4" t="s">
        <v>6</v>
      </c>
      <c r="D159" s="4" t="s">
        <v>6</v>
      </c>
      <c r="E159" s="38" t="s">
        <v>140</v>
      </c>
    </row>
    <row r="160" spans="1:5" x14ac:dyDescent="0.25">
      <c r="A160" s="2" t="s">
        <v>289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288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259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258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286</v>
      </c>
      <c r="B164" s="4" t="s">
        <v>6</v>
      </c>
      <c r="C164" s="4" t="s">
        <v>6</v>
      </c>
      <c r="D164" s="4" t="s">
        <v>6</v>
      </c>
      <c r="E164" s="38" t="s">
        <v>140</v>
      </c>
    </row>
    <row r="165" spans="1:5" x14ac:dyDescent="0.25">
      <c r="A165" s="23" t="s">
        <v>207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224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265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257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256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266</v>
      </c>
      <c r="B170" s="4" t="s">
        <v>6</v>
      </c>
      <c r="C170" s="4" t="s">
        <v>6</v>
      </c>
      <c r="D170" s="4" t="s">
        <v>6</v>
      </c>
      <c r="E170" s="38" t="s">
        <v>140</v>
      </c>
    </row>
    <row r="171" spans="1:5" x14ac:dyDescent="0.25">
      <c r="A171" s="2" t="s">
        <v>285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267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284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264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268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3" t="s">
        <v>255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277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254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253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252</v>
      </c>
      <c r="B180" s="8" t="s">
        <v>7</v>
      </c>
      <c r="C180" s="4" t="s">
        <v>6</v>
      </c>
      <c r="D180" s="4" t="s">
        <v>6</v>
      </c>
      <c r="E180" s="4" t="s">
        <v>6</v>
      </c>
    </row>
    <row r="181" spans="1:5" x14ac:dyDescent="0.25">
      <c r="A181" s="2" t="s">
        <v>251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250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249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248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247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246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270</v>
      </c>
      <c r="B187" s="4" t="s">
        <v>6</v>
      </c>
      <c r="C187" s="4" t="s">
        <v>6</v>
      </c>
      <c r="D187" s="4" t="s">
        <v>6</v>
      </c>
      <c r="E187" s="38" t="s">
        <v>140</v>
      </c>
    </row>
    <row r="188" spans="1:5" x14ac:dyDescent="0.25">
      <c r="A188" s="2" t="s">
        <v>269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3" t="s">
        <v>245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244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215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243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234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293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242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241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310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235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240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308</v>
      </c>
      <c r="B200" s="4" t="s">
        <v>6</v>
      </c>
      <c r="C200" s="4" t="s">
        <v>6</v>
      </c>
      <c r="D200" s="4" t="s">
        <v>6</v>
      </c>
      <c r="E200" s="38" t="s">
        <v>140</v>
      </c>
    </row>
    <row r="201" spans="1:5" x14ac:dyDescent="0.25">
      <c r="A201" s="15" t="s">
        <v>309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41</v>
      </c>
      <c r="C202" s="10">
        <f>COUNTIF(C$158:C$201,"pass")</f>
        <v>39</v>
      </c>
      <c r="D202" s="10">
        <f>COUNTIF(D$158:D$201,"pass")</f>
        <v>42</v>
      </c>
      <c r="E202" s="10">
        <f>COUNTIF(E$158:E$201,"pass")</f>
        <v>30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10</v>
      </c>
    </row>
    <row r="205" spans="1:5" x14ac:dyDescent="0.25">
      <c r="A205" s="2" t="s">
        <v>7</v>
      </c>
      <c r="B205" s="12">
        <f>COUNTIF(B158:B201,"Fail")</f>
        <v>2</v>
      </c>
      <c r="C205" s="12">
        <f>COUNTIF(C158:C201,"Fail")</f>
        <v>5</v>
      </c>
      <c r="D205" s="12">
        <f>COUNTIF(D158:D201,"Fail")</f>
        <v>2</v>
      </c>
      <c r="E205" s="12">
        <f>COUNTIF(E158:E201,"Fail")</f>
        <v>4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0.95454545454545459</v>
      </c>
      <c r="C208" s="6">
        <f>IF(C$207=0, 0, (C$202+C$203)/C$207)</f>
        <v>0.88636363636363635</v>
      </c>
      <c r="D208" s="6">
        <f>IF(D$207=0, 0, (D$202+D$203)/D$207)</f>
        <v>0.95454545454545459</v>
      </c>
      <c r="E208" s="6">
        <f>IF(E$207=0, 0, (E$202+E$203)/E$207)</f>
        <v>0.68181818181818177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273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195</v>
      </c>
      <c r="B212" s="4" t="s">
        <v>6</v>
      </c>
      <c r="C212" s="2"/>
      <c r="D212" s="2"/>
      <c r="E212" s="2"/>
    </row>
    <row r="213" spans="1:5" x14ac:dyDescent="0.25">
      <c r="A213" s="2" t="s">
        <v>196</v>
      </c>
      <c r="B213" s="2"/>
      <c r="C213" s="4" t="s">
        <v>6</v>
      </c>
      <c r="D213" s="2"/>
      <c r="E213" s="2"/>
    </row>
    <row r="214" spans="1:5" x14ac:dyDescent="0.25">
      <c r="A214" s="2" t="s">
        <v>197</v>
      </c>
      <c r="B214" s="2"/>
      <c r="C214" s="4" t="s">
        <v>6</v>
      </c>
      <c r="D214" s="2"/>
      <c r="E214" s="2"/>
    </row>
    <row r="215" spans="1:5" x14ac:dyDescent="0.25">
      <c r="A215" s="2" t="s">
        <v>198</v>
      </c>
      <c r="B215" s="2"/>
      <c r="C215" s="4" t="s">
        <v>6</v>
      </c>
      <c r="D215" s="2"/>
      <c r="E215" s="2"/>
    </row>
    <row r="216" spans="1:5" x14ac:dyDescent="0.25">
      <c r="A216" s="2" t="s">
        <v>199</v>
      </c>
      <c r="B216" s="4" t="s">
        <v>6</v>
      </c>
      <c r="C216" s="2"/>
      <c r="D216" s="2"/>
      <c r="E216" s="2"/>
    </row>
    <row r="217" spans="1:5" x14ac:dyDescent="0.25">
      <c r="A217" s="2" t="s">
        <v>272</v>
      </c>
      <c r="B217" s="2"/>
      <c r="C217" s="4" t="s">
        <v>6</v>
      </c>
      <c r="D217" s="2"/>
      <c r="E217" s="2"/>
    </row>
    <row r="218" spans="1:5" x14ac:dyDescent="0.25">
      <c r="A218" s="2" t="s">
        <v>200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201</v>
      </c>
      <c r="B219" s="4" t="s">
        <v>6</v>
      </c>
      <c r="C219" s="2"/>
      <c r="D219" s="2"/>
      <c r="E219" s="2"/>
    </row>
    <row r="220" spans="1:5" x14ac:dyDescent="0.25">
      <c r="A220" s="2" t="s">
        <v>271</v>
      </c>
      <c r="B220" s="2"/>
      <c r="C220" s="4" t="s">
        <v>6</v>
      </c>
      <c r="D220" s="2"/>
      <c r="E220" s="2"/>
    </row>
    <row r="221" spans="1:5" x14ac:dyDescent="0.25">
      <c r="A221" s="2" t="s">
        <v>202</v>
      </c>
      <c r="B221" s="4" t="s">
        <v>6</v>
      </c>
      <c r="C221" s="2"/>
      <c r="D221" s="2"/>
      <c r="E221" s="2"/>
    </row>
    <row r="222" spans="1:5" x14ac:dyDescent="0.25">
      <c r="A222" s="2" t="s">
        <v>203</v>
      </c>
      <c r="B222" s="2"/>
      <c r="C222" s="4" t="s">
        <v>6</v>
      </c>
      <c r="D222" s="2"/>
      <c r="E222" s="2"/>
    </row>
    <row r="223" spans="1:5" x14ac:dyDescent="0.25">
      <c r="A223" s="15" t="s">
        <v>204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workbookViewId="0">
      <selection activeCell="I26" sqref="I26"/>
    </sheetView>
  </sheetViews>
  <sheetFormatPr defaultRowHeight="15" x14ac:dyDescent="0.25"/>
  <cols>
    <col min="1" max="1" width="29" style="1" bestFit="1" customWidth="1"/>
    <col min="2" max="2" width="13.5703125" style="1" bestFit="1" customWidth="1"/>
    <col min="3" max="3" width="13.8554687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110" t="s">
        <v>394</v>
      </c>
      <c r="B1" s="110"/>
      <c r="C1" s="110"/>
      <c r="D1" s="110"/>
      <c r="E1" s="110"/>
    </row>
    <row r="2" spans="1:5" x14ac:dyDescent="0.25">
      <c r="A2" s="109" t="s">
        <v>168</v>
      </c>
      <c r="B2" s="109"/>
      <c r="C2" s="109"/>
      <c r="D2" s="109"/>
      <c r="E2" s="109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32" t="s">
        <v>5</v>
      </c>
      <c r="C4" s="33" t="s">
        <v>151</v>
      </c>
      <c r="D4" s="33" t="s">
        <v>188</v>
      </c>
      <c r="E4" s="3" t="s">
        <v>186</v>
      </c>
    </row>
    <row r="5" spans="1:5" x14ac:dyDescent="0.25">
      <c r="A5" s="2" t="s">
        <v>149</v>
      </c>
      <c r="B5" s="17">
        <v>40957</v>
      </c>
      <c r="C5" s="17">
        <v>41324</v>
      </c>
      <c r="D5" s="39">
        <v>41296</v>
      </c>
      <c r="E5" s="17">
        <v>41186</v>
      </c>
    </row>
    <row r="6" spans="1:5" x14ac:dyDescent="0.25">
      <c r="A6" s="2" t="s">
        <v>148</v>
      </c>
      <c r="B6" s="2" t="s">
        <v>262</v>
      </c>
      <c r="C6" s="2" t="s">
        <v>263</v>
      </c>
      <c r="D6" s="37" t="s">
        <v>311</v>
      </c>
      <c r="E6" s="23" t="s">
        <v>187</v>
      </c>
    </row>
    <row r="7" spans="1:5" ht="15.75" thickBot="1" x14ac:dyDescent="0.3">
      <c r="A7" s="26" t="s">
        <v>157</v>
      </c>
      <c r="B7" s="14" t="s">
        <v>314</v>
      </c>
      <c r="C7" s="14" t="s">
        <v>314</v>
      </c>
      <c r="D7" s="14" t="s">
        <v>314</v>
      </c>
      <c r="E7" s="14" t="s">
        <v>314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261</v>
      </c>
      <c r="C9" s="3" t="s">
        <v>313</v>
      </c>
      <c r="D9" s="3" t="s">
        <v>312</v>
      </c>
      <c r="E9" s="27" t="s">
        <v>187</v>
      </c>
    </row>
    <row r="10" spans="1:5" x14ac:dyDescent="0.25">
      <c r="A10" s="2" t="s">
        <v>193</v>
      </c>
      <c r="B10" s="20">
        <f>IF(B$55=0, 0,(B$50+B$51)/B$55)</f>
        <v>0.9285714285714286</v>
      </c>
      <c r="C10" s="20">
        <f>IF(C$55=0, 0,(C$50+C$51)/C$55)</f>
        <v>0.14285714285714285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192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191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190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189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194</v>
      </c>
      <c r="B15" s="25">
        <f>IF(B$207=0, 0, (B$202+B$203)/B$207)</f>
        <v>0.95454545454545459</v>
      </c>
      <c r="C15" s="25">
        <f>IF(C$207=0, 0, (C$202+C$203)/C$207)</f>
        <v>0.88636363636363635</v>
      </c>
      <c r="D15" s="25">
        <f>IF(D$207=0, 0, (D$202+D$203)/D$207)</f>
        <v>0.95454545454545459</v>
      </c>
      <c r="E15" s="25">
        <f>IF(E$207=0, 0, (E$202+E$203)/E$207)</f>
        <v>0.61363636363636365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32" t="s">
        <v>5</v>
      </c>
      <c r="C35" s="33" t="s">
        <v>151</v>
      </c>
      <c r="D35" s="33" t="s">
        <v>188</v>
      </c>
      <c r="E35" s="3" t="s">
        <v>186</v>
      </c>
    </row>
    <row r="36" spans="1:5" x14ac:dyDescent="0.25">
      <c r="A36" s="2" t="s">
        <v>205</v>
      </c>
      <c r="B36" s="4" t="s">
        <v>6</v>
      </c>
      <c r="C36" s="34" t="s">
        <v>175</v>
      </c>
      <c r="D36" s="34" t="s">
        <v>175</v>
      </c>
      <c r="E36" s="34" t="s">
        <v>175</v>
      </c>
    </row>
    <row r="37" spans="1:5" x14ac:dyDescent="0.25">
      <c r="A37" s="2" t="s">
        <v>206</v>
      </c>
      <c r="B37" s="7" t="s">
        <v>140</v>
      </c>
      <c r="C37" s="34" t="s">
        <v>175</v>
      </c>
      <c r="D37" s="34" t="s">
        <v>175</v>
      </c>
      <c r="E37" s="34" t="s">
        <v>175</v>
      </c>
    </row>
    <row r="38" spans="1:5" x14ac:dyDescent="0.25">
      <c r="A38" s="2" t="s">
        <v>207</v>
      </c>
      <c r="B38" s="4" t="s">
        <v>6</v>
      </c>
      <c r="C38" s="34" t="s">
        <v>175</v>
      </c>
      <c r="D38" s="34" t="s">
        <v>175</v>
      </c>
      <c r="E38" s="34" t="s">
        <v>175</v>
      </c>
    </row>
    <row r="39" spans="1:5" x14ac:dyDescent="0.25">
      <c r="A39" s="2" t="s">
        <v>208</v>
      </c>
      <c r="B39" s="4" t="s">
        <v>6</v>
      </c>
      <c r="C39" s="34" t="s">
        <v>175</v>
      </c>
      <c r="D39" s="34" t="s">
        <v>175</v>
      </c>
      <c r="E39" s="34" t="s">
        <v>175</v>
      </c>
    </row>
    <row r="40" spans="1:5" x14ac:dyDescent="0.25">
      <c r="A40" s="2" t="s">
        <v>209</v>
      </c>
      <c r="B40" s="4" t="s">
        <v>6</v>
      </c>
      <c r="C40" s="34" t="s">
        <v>175</v>
      </c>
      <c r="D40" s="34" t="s">
        <v>175</v>
      </c>
      <c r="E40" s="34" t="s">
        <v>175</v>
      </c>
    </row>
    <row r="41" spans="1:5" x14ac:dyDescent="0.25">
      <c r="A41" s="2" t="s">
        <v>210</v>
      </c>
      <c r="B41" s="4" t="s">
        <v>6</v>
      </c>
      <c r="C41" s="34" t="s">
        <v>175</v>
      </c>
      <c r="D41" s="34" t="s">
        <v>175</v>
      </c>
      <c r="E41" s="34" t="s">
        <v>175</v>
      </c>
    </row>
    <row r="42" spans="1:5" x14ac:dyDescent="0.25">
      <c r="A42" s="2" t="s">
        <v>211</v>
      </c>
      <c r="B42" s="4" t="s">
        <v>6</v>
      </c>
      <c r="C42" s="4" t="s">
        <v>6</v>
      </c>
      <c r="D42" s="34" t="s">
        <v>175</v>
      </c>
      <c r="E42" s="34" t="s">
        <v>175</v>
      </c>
    </row>
    <row r="43" spans="1:5" x14ac:dyDescent="0.25">
      <c r="A43" s="2" t="s">
        <v>212</v>
      </c>
      <c r="B43" s="4" t="s">
        <v>6</v>
      </c>
      <c r="C43" s="34" t="s">
        <v>175</v>
      </c>
      <c r="D43" s="34" t="s">
        <v>175</v>
      </c>
      <c r="E43" s="34" t="s">
        <v>175</v>
      </c>
    </row>
    <row r="44" spans="1:5" x14ac:dyDescent="0.25">
      <c r="A44" s="2" t="s">
        <v>213</v>
      </c>
      <c r="B44" s="4" t="s">
        <v>6</v>
      </c>
      <c r="C44" s="34" t="s">
        <v>175</v>
      </c>
      <c r="D44" s="34" t="s">
        <v>175</v>
      </c>
      <c r="E44" s="34" t="s">
        <v>175</v>
      </c>
    </row>
    <row r="45" spans="1:5" x14ac:dyDescent="0.25">
      <c r="A45" s="2" t="s">
        <v>214</v>
      </c>
      <c r="B45" s="4" t="s">
        <v>6</v>
      </c>
      <c r="C45" s="34" t="s">
        <v>175</v>
      </c>
      <c r="D45" s="34" t="s">
        <v>175</v>
      </c>
      <c r="E45" s="34" t="s">
        <v>175</v>
      </c>
    </row>
    <row r="46" spans="1:5" x14ac:dyDescent="0.25">
      <c r="A46" s="2" t="s">
        <v>215</v>
      </c>
      <c r="B46" s="4" t="s">
        <v>6</v>
      </c>
      <c r="C46" s="4" t="s">
        <v>6</v>
      </c>
      <c r="D46" s="34" t="s">
        <v>175</v>
      </c>
      <c r="E46" s="34" t="s">
        <v>175</v>
      </c>
    </row>
    <row r="47" spans="1:5" x14ac:dyDescent="0.25">
      <c r="A47" s="2" t="s">
        <v>216</v>
      </c>
      <c r="B47" s="4" t="s">
        <v>6</v>
      </c>
      <c r="C47" s="34" t="s">
        <v>175</v>
      </c>
      <c r="D47" s="34" t="s">
        <v>175</v>
      </c>
      <c r="E47" s="34" t="s">
        <v>175</v>
      </c>
    </row>
    <row r="48" spans="1:5" x14ac:dyDescent="0.25">
      <c r="A48" s="2" t="s">
        <v>217</v>
      </c>
      <c r="B48" s="4" t="s">
        <v>6</v>
      </c>
      <c r="C48" s="34" t="s">
        <v>175</v>
      </c>
      <c r="D48" s="34" t="s">
        <v>175</v>
      </c>
      <c r="E48" s="34" t="s">
        <v>175</v>
      </c>
    </row>
    <row r="49" spans="1:5" x14ac:dyDescent="0.25">
      <c r="A49" s="15" t="s">
        <v>218</v>
      </c>
      <c r="B49" s="21" t="s">
        <v>6</v>
      </c>
      <c r="C49" s="31" t="s">
        <v>175</v>
      </c>
      <c r="D49" s="31" t="s">
        <v>175</v>
      </c>
      <c r="E49" s="31" t="s">
        <v>175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2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0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175</v>
      </c>
      <c r="B54" s="2">
        <f>COUNT(B36:B49,"Untested")</f>
        <v>0</v>
      </c>
      <c r="C54" s="2">
        <f>COUNTIF(C36:C49,"unsupported")</f>
        <v>12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0.14285714285714285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32" t="s">
        <v>5</v>
      </c>
      <c r="C58" s="33" t="s">
        <v>151</v>
      </c>
      <c r="D58" s="33" t="s">
        <v>188</v>
      </c>
      <c r="E58" s="3" t="s">
        <v>186</v>
      </c>
    </row>
    <row r="59" spans="1:5" x14ac:dyDescent="0.25">
      <c r="A59" s="2" t="s">
        <v>205</v>
      </c>
      <c r="B59" s="4" t="s">
        <v>6</v>
      </c>
      <c r="C59" s="4" t="s">
        <v>6</v>
      </c>
      <c r="D59" s="34" t="s">
        <v>175</v>
      </c>
      <c r="E59" s="34" t="s">
        <v>175</v>
      </c>
    </row>
    <row r="60" spans="1:5" x14ac:dyDescent="0.25">
      <c r="A60" s="2" t="s">
        <v>219</v>
      </c>
      <c r="B60" s="4" t="s">
        <v>6</v>
      </c>
      <c r="C60" s="4" t="s">
        <v>6</v>
      </c>
      <c r="D60" s="34" t="s">
        <v>175</v>
      </c>
      <c r="E60" s="34" t="s">
        <v>175</v>
      </c>
    </row>
    <row r="61" spans="1:5" x14ac:dyDescent="0.25">
      <c r="A61" s="2" t="s">
        <v>220</v>
      </c>
      <c r="B61" s="4" t="s">
        <v>6</v>
      </c>
      <c r="C61" s="4" t="s">
        <v>6</v>
      </c>
      <c r="D61" s="34" t="s">
        <v>175</v>
      </c>
      <c r="E61" s="34" t="s">
        <v>175</v>
      </c>
    </row>
    <row r="62" spans="1:5" x14ac:dyDescent="0.25">
      <c r="A62" s="2" t="s">
        <v>221</v>
      </c>
      <c r="B62" s="4" t="s">
        <v>6</v>
      </c>
      <c r="C62" s="4" t="s">
        <v>6</v>
      </c>
      <c r="D62" s="34" t="s">
        <v>175</v>
      </c>
      <c r="E62" s="34" t="s">
        <v>175</v>
      </c>
    </row>
    <row r="63" spans="1:5" x14ac:dyDescent="0.25">
      <c r="A63" s="2" t="s">
        <v>222</v>
      </c>
      <c r="B63" s="4" t="s">
        <v>6</v>
      </c>
      <c r="C63" s="4" t="s">
        <v>6</v>
      </c>
      <c r="D63" s="34" t="s">
        <v>175</v>
      </c>
      <c r="E63" s="34" t="s">
        <v>175</v>
      </c>
    </row>
    <row r="64" spans="1:5" x14ac:dyDescent="0.25">
      <c r="A64" s="2" t="s">
        <v>223</v>
      </c>
      <c r="B64" s="4" t="s">
        <v>6</v>
      </c>
      <c r="C64" s="4" t="s">
        <v>6</v>
      </c>
      <c r="D64" s="34" t="s">
        <v>175</v>
      </c>
      <c r="E64" s="34" t="s">
        <v>175</v>
      </c>
    </row>
    <row r="65" spans="1:5" x14ac:dyDescent="0.25">
      <c r="A65" s="2" t="s">
        <v>224</v>
      </c>
      <c r="B65" s="4" t="s">
        <v>6</v>
      </c>
      <c r="C65" s="4" t="s">
        <v>6</v>
      </c>
      <c r="D65" s="34" t="s">
        <v>175</v>
      </c>
      <c r="E65" s="34" t="s">
        <v>175</v>
      </c>
    </row>
    <row r="66" spans="1:5" x14ac:dyDescent="0.25">
      <c r="A66" s="2" t="s">
        <v>225</v>
      </c>
      <c r="B66" s="4" t="s">
        <v>6</v>
      </c>
      <c r="C66" s="4" t="s">
        <v>6</v>
      </c>
      <c r="D66" s="34" t="s">
        <v>175</v>
      </c>
      <c r="E66" s="34" t="s">
        <v>175</v>
      </c>
    </row>
    <row r="67" spans="1:5" x14ac:dyDescent="0.25">
      <c r="A67" s="2" t="s">
        <v>209</v>
      </c>
      <c r="B67" s="4" t="s">
        <v>6</v>
      </c>
      <c r="C67" s="4" t="s">
        <v>6</v>
      </c>
      <c r="D67" s="34" t="s">
        <v>175</v>
      </c>
      <c r="E67" s="34" t="s">
        <v>175</v>
      </c>
    </row>
    <row r="68" spans="1:5" x14ac:dyDescent="0.25">
      <c r="A68" s="2" t="s">
        <v>226</v>
      </c>
      <c r="B68" s="4" t="s">
        <v>6</v>
      </c>
      <c r="C68" s="4" t="s">
        <v>6</v>
      </c>
      <c r="D68" s="34" t="s">
        <v>175</v>
      </c>
      <c r="E68" s="34" t="s">
        <v>175</v>
      </c>
    </row>
    <row r="69" spans="1:5" x14ac:dyDescent="0.25">
      <c r="A69" s="2" t="s">
        <v>210</v>
      </c>
      <c r="B69" s="5" t="s">
        <v>144</v>
      </c>
      <c r="C69" s="4" t="s">
        <v>6</v>
      </c>
      <c r="D69" s="34" t="s">
        <v>175</v>
      </c>
      <c r="E69" s="34" t="s">
        <v>175</v>
      </c>
    </row>
    <row r="70" spans="1:5" x14ac:dyDescent="0.25">
      <c r="A70" s="2" t="s">
        <v>227</v>
      </c>
      <c r="B70" s="4" t="s">
        <v>6</v>
      </c>
      <c r="C70" s="4" t="s">
        <v>6</v>
      </c>
      <c r="D70" s="34" t="s">
        <v>175</v>
      </c>
      <c r="E70" s="34" t="s">
        <v>175</v>
      </c>
    </row>
    <row r="71" spans="1:5" x14ac:dyDescent="0.25">
      <c r="A71" s="2" t="s">
        <v>228</v>
      </c>
      <c r="B71" s="4" t="s">
        <v>6</v>
      </c>
      <c r="C71" s="4" t="s">
        <v>6</v>
      </c>
      <c r="D71" s="34" t="s">
        <v>175</v>
      </c>
      <c r="E71" s="34" t="s">
        <v>175</v>
      </c>
    </row>
    <row r="72" spans="1:5" x14ac:dyDescent="0.25">
      <c r="A72" s="2" t="s">
        <v>229</v>
      </c>
      <c r="B72" s="4" t="s">
        <v>6</v>
      </c>
      <c r="C72" s="4" t="s">
        <v>6</v>
      </c>
      <c r="D72" s="34" t="s">
        <v>175</v>
      </c>
      <c r="E72" s="34" t="s">
        <v>175</v>
      </c>
    </row>
    <row r="73" spans="1:5" x14ac:dyDescent="0.25">
      <c r="A73" s="2" t="s">
        <v>230</v>
      </c>
      <c r="B73" s="4" t="s">
        <v>6</v>
      </c>
      <c r="C73" s="4" t="s">
        <v>6</v>
      </c>
      <c r="D73" s="34" t="s">
        <v>175</v>
      </c>
      <c r="E73" s="34" t="s">
        <v>175</v>
      </c>
    </row>
    <row r="74" spans="1:5" x14ac:dyDescent="0.25">
      <c r="A74" s="2" t="s">
        <v>231</v>
      </c>
      <c r="B74" s="4" t="s">
        <v>6</v>
      </c>
      <c r="C74" s="4" t="s">
        <v>6</v>
      </c>
      <c r="D74" s="34" t="s">
        <v>175</v>
      </c>
      <c r="E74" s="34" t="s">
        <v>175</v>
      </c>
    </row>
    <row r="75" spans="1:5" x14ac:dyDescent="0.25">
      <c r="A75" s="2" t="s">
        <v>232</v>
      </c>
      <c r="B75" s="4" t="s">
        <v>6</v>
      </c>
      <c r="C75" s="4" t="s">
        <v>6</v>
      </c>
      <c r="D75" s="34" t="s">
        <v>175</v>
      </c>
      <c r="E75" s="34" t="s">
        <v>175</v>
      </c>
    </row>
    <row r="76" spans="1:5" x14ac:dyDescent="0.25">
      <c r="A76" s="2" t="s">
        <v>233</v>
      </c>
      <c r="B76" s="4" t="s">
        <v>6</v>
      </c>
      <c r="C76" s="8" t="s">
        <v>7</v>
      </c>
      <c r="D76" s="34" t="s">
        <v>175</v>
      </c>
      <c r="E76" s="34" t="s">
        <v>175</v>
      </c>
    </row>
    <row r="77" spans="1:5" x14ac:dyDescent="0.25">
      <c r="A77" s="2" t="s">
        <v>234</v>
      </c>
      <c r="B77" s="4" t="s">
        <v>6</v>
      </c>
      <c r="C77" s="4" t="s">
        <v>6</v>
      </c>
      <c r="D77" s="34" t="s">
        <v>175</v>
      </c>
      <c r="E77" s="34" t="s">
        <v>175</v>
      </c>
    </row>
    <row r="78" spans="1:5" x14ac:dyDescent="0.25">
      <c r="A78" s="2" t="s">
        <v>235</v>
      </c>
      <c r="B78" s="4" t="s">
        <v>6</v>
      </c>
      <c r="C78" s="4" t="s">
        <v>6</v>
      </c>
      <c r="D78" s="34" t="s">
        <v>175</v>
      </c>
      <c r="E78" s="34" t="s">
        <v>175</v>
      </c>
    </row>
    <row r="79" spans="1:5" x14ac:dyDescent="0.25">
      <c r="A79" s="2" t="s">
        <v>236</v>
      </c>
      <c r="B79" s="4" t="s">
        <v>6</v>
      </c>
      <c r="C79" s="4" t="s">
        <v>6</v>
      </c>
      <c r="D79" s="34" t="s">
        <v>175</v>
      </c>
      <c r="E79" s="34" t="s">
        <v>175</v>
      </c>
    </row>
    <row r="80" spans="1:5" x14ac:dyDescent="0.25">
      <c r="A80" s="2" t="s">
        <v>217</v>
      </c>
      <c r="B80" s="4" t="s">
        <v>6</v>
      </c>
      <c r="C80" s="7" t="s">
        <v>140</v>
      </c>
      <c r="D80" s="34" t="s">
        <v>175</v>
      </c>
      <c r="E80" s="34" t="s">
        <v>175</v>
      </c>
    </row>
    <row r="81" spans="1:5" x14ac:dyDescent="0.25">
      <c r="A81" s="15" t="s">
        <v>237</v>
      </c>
      <c r="B81" s="21" t="s">
        <v>6</v>
      </c>
      <c r="C81" s="21" t="s">
        <v>6</v>
      </c>
      <c r="D81" s="31" t="s">
        <v>175</v>
      </c>
      <c r="E81" s="31" t="s">
        <v>175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32" t="s">
        <v>5</v>
      </c>
      <c r="C90" s="33" t="s">
        <v>151</v>
      </c>
      <c r="D90" s="33" t="s">
        <v>188</v>
      </c>
      <c r="E90" s="3" t="s">
        <v>186</v>
      </c>
    </row>
    <row r="91" spans="1:5" x14ac:dyDescent="0.25">
      <c r="A91" s="2" t="s">
        <v>266</v>
      </c>
      <c r="B91" s="4" t="s">
        <v>6</v>
      </c>
      <c r="C91" s="4" t="s">
        <v>6</v>
      </c>
      <c r="D91" s="34" t="s">
        <v>175</v>
      </c>
      <c r="E91" s="34" t="s">
        <v>175</v>
      </c>
    </row>
    <row r="92" spans="1:5" x14ac:dyDescent="0.25">
      <c r="A92" s="2" t="s">
        <v>301</v>
      </c>
      <c r="B92" s="4" t="s">
        <v>6</v>
      </c>
      <c r="C92" s="4" t="s">
        <v>6</v>
      </c>
      <c r="D92" s="34" t="s">
        <v>175</v>
      </c>
      <c r="E92" s="34" t="s">
        <v>175</v>
      </c>
    </row>
    <row r="93" spans="1:5" x14ac:dyDescent="0.25">
      <c r="A93" s="2" t="s">
        <v>303</v>
      </c>
      <c r="B93" s="4" t="s">
        <v>6</v>
      </c>
      <c r="C93" s="4" t="s">
        <v>6</v>
      </c>
      <c r="D93" s="34" t="s">
        <v>175</v>
      </c>
      <c r="E93" s="34" t="s">
        <v>175</v>
      </c>
    </row>
    <row r="94" spans="1:5" x14ac:dyDescent="0.25">
      <c r="A94" s="2" t="s">
        <v>304</v>
      </c>
      <c r="B94" s="4" t="s">
        <v>6</v>
      </c>
      <c r="C94" s="4" t="s">
        <v>6</v>
      </c>
      <c r="D94" s="34" t="s">
        <v>175</v>
      </c>
      <c r="E94" s="34" t="s">
        <v>175</v>
      </c>
    </row>
    <row r="95" spans="1:5" x14ac:dyDescent="0.25">
      <c r="A95" s="2" t="s">
        <v>299</v>
      </c>
      <c r="B95" s="4" t="s">
        <v>6</v>
      </c>
      <c r="C95" s="4" t="s">
        <v>6</v>
      </c>
      <c r="D95" s="34" t="s">
        <v>175</v>
      </c>
      <c r="E95" s="34" t="s">
        <v>175</v>
      </c>
    </row>
    <row r="96" spans="1:5" x14ac:dyDescent="0.25">
      <c r="A96" s="2" t="s">
        <v>305</v>
      </c>
      <c r="B96" s="4" t="s">
        <v>6</v>
      </c>
      <c r="C96" s="4" t="s">
        <v>6</v>
      </c>
      <c r="D96" s="34" t="s">
        <v>175</v>
      </c>
      <c r="E96" s="34" t="s">
        <v>175</v>
      </c>
    </row>
    <row r="97" spans="1:5" x14ac:dyDescent="0.25">
      <c r="A97" s="15" t="s">
        <v>306</v>
      </c>
      <c r="B97" s="21" t="s">
        <v>6</v>
      </c>
      <c r="C97" s="21" t="s">
        <v>6</v>
      </c>
      <c r="D97" s="31" t="s">
        <v>175</v>
      </c>
      <c r="E97" s="31" t="s">
        <v>175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32" t="s">
        <v>5</v>
      </c>
      <c r="C106" s="33" t="s">
        <v>151</v>
      </c>
      <c r="D106" s="33" t="s">
        <v>188</v>
      </c>
      <c r="E106" s="3" t="s">
        <v>186</v>
      </c>
    </row>
    <row r="107" spans="1:5" x14ac:dyDescent="0.25">
      <c r="A107" s="2" t="s">
        <v>291</v>
      </c>
      <c r="B107" s="4" t="s">
        <v>6</v>
      </c>
      <c r="C107" s="4" t="s">
        <v>6</v>
      </c>
      <c r="D107" s="4" t="s">
        <v>6</v>
      </c>
      <c r="E107" s="34" t="s">
        <v>175</v>
      </c>
    </row>
    <row r="108" spans="1:5" x14ac:dyDescent="0.25">
      <c r="A108" s="2" t="s">
        <v>302</v>
      </c>
      <c r="B108" s="4" t="s">
        <v>6</v>
      </c>
      <c r="C108" s="4" t="s">
        <v>6</v>
      </c>
      <c r="D108" s="4" t="s">
        <v>6</v>
      </c>
      <c r="E108" s="34" t="s">
        <v>175</v>
      </c>
    </row>
    <row r="109" spans="1:5" x14ac:dyDescent="0.25">
      <c r="A109" s="2" t="s">
        <v>266</v>
      </c>
      <c r="B109" s="4" t="s">
        <v>6</v>
      </c>
      <c r="C109" s="4" t="s">
        <v>6</v>
      </c>
      <c r="D109" s="4" t="s">
        <v>6</v>
      </c>
      <c r="E109" s="34" t="s">
        <v>175</v>
      </c>
    </row>
    <row r="110" spans="1:5" x14ac:dyDescent="0.25">
      <c r="A110" s="2" t="s">
        <v>285</v>
      </c>
      <c r="B110" s="4" t="s">
        <v>6</v>
      </c>
      <c r="C110" s="4" t="s">
        <v>6</v>
      </c>
      <c r="D110" s="4" t="s">
        <v>6</v>
      </c>
      <c r="E110" s="34" t="s">
        <v>175</v>
      </c>
    </row>
    <row r="111" spans="1:5" x14ac:dyDescent="0.25">
      <c r="A111" s="2" t="s">
        <v>264</v>
      </c>
      <c r="B111" s="4" t="s">
        <v>6</v>
      </c>
      <c r="C111" s="4" t="s">
        <v>6</v>
      </c>
      <c r="D111" s="4" t="s">
        <v>6</v>
      </c>
      <c r="E111" s="34" t="s">
        <v>175</v>
      </c>
    </row>
    <row r="112" spans="1:5" x14ac:dyDescent="0.25">
      <c r="A112" s="2" t="s">
        <v>268</v>
      </c>
      <c r="B112" s="4" t="s">
        <v>6</v>
      </c>
      <c r="C112" s="4" t="s">
        <v>6</v>
      </c>
      <c r="D112" s="4" t="s">
        <v>6</v>
      </c>
      <c r="E112" s="34" t="s">
        <v>175</v>
      </c>
    </row>
    <row r="113" spans="1:5" x14ac:dyDescent="0.25">
      <c r="A113" s="2" t="s">
        <v>255</v>
      </c>
      <c r="B113" s="4" t="s">
        <v>6</v>
      </c>
      <c r="C113" s="4" t="s">
        <v>6</v>
      </c>
      <c r="D113" s="4" t="s">
        <v>6</v>
      </c>
      <c r="E113" s="34" t="s">
        <v>175</v>
      </c>
    </row>
    <row r="114" spans="1:5" x14ac:dyDescent="0.25">
      <c r="A114" s="2" t="s">
        <v>301</v>
      </c>
      <c r="B114" s="4" t="s">
        <v>6</v>
      </c>
      <c r="C114" s="4" t="s">
        <v>6</v>
      </c>
      <c r="D114" s="4" t="s">
        <v>6</v>
      </c>
      <c r="E114" s="34" t="s">
        <v>175</v>
      </c>
    </row>
    <row r="115" spans="1:5" x14ac:dyDescent="0.25">
      <c r="A115" s="2" t="s">
        <v>276</v>
      </c>
      <c r="B115" s="4" t="s">
        <v>6</v>
      </c>
      <c r="C115" s="4" t="s">
        <v>6</v>
      </c>
      <c r="D115" s="36" t="s">
        <v>6</v>
      </c>
      <c r="E115" s="34" t="s">
        <v>175</v>
      </c>
    </row>
    <row r="116" spans="1:5" x14ac:dyDescent="0.25">
      <c r="A116" s="2" t="s">
        <v>300</v>
      </c>
      <c r="B116" s="4" t="s">
        <v>6</v>
      </c>
      <c r="C116" s="4" t="s">
        <v>6</v>
      </c>
      <c r="D116" s="4" t="s">
        <v>6</v>
      </c>
      <c r="E116" s="34" t="s">
        <v>175</v>
      </c>
    </row>
    <row r="117" spans="1:5" x14ac:dyDescent="0.25">
      <c r="A117" s="2" t="s">
        <v>299</v>
      </c>
      <c r="B117" s="4" t="s">
        <v>6</v>
      </c>
      <c r="C117" s="4" t="s">
        <v>6</v>
      </c>
      <c r="D117" s="4" t="s">
        <v>6</v>
      </c>
      <c r="E117" s="34" t="s">
        <v>175</v>
      </c>
    </row>
    <row r="118" spans="1:5" x14ac:dyDescent="0.25">
      <c r="A118" s="2" t="s">
        <v>214</v>
      </c>
      <c r="B118" s="4" t="s">
        <v>6</v>
      </c>
      <c r="C118" s="8" t="s">
        <v>7</v>
      </c>
      <c r="D118" s="4" t="s">
        <v>6</v>
      </c>
      <c r="E118" s="34" t="s">
        <v>175</v>
      </c>
    </row>
    <row r="119" spans="1:5" x14ac:dyDescent="0.25">
      <c r="A119" s="2" t="s">
        <v>298</v>
      </c>
      <c r="B119" s="4" t="s">
        <v>6</v>
      </c>
      <c r="C119" s="4" t="s">
        <v>6</v>
      </c>
      <c r="D119" s="4" t="s">
        <v>6</v>
      </c>
      <c r="E119" s="34" t="s">
        <v>175</v>
      </c>
    </row>
    <row r="120" spans="1:5" x14ac:dyDescent="0.25">
      <c r="A120" s="2" t="s">
        <v>297</v>
      </c>
      <c r="B120" s="4" t="s">
        <v>6</v>
      </c>
      <c r="C120" s="4" t="s">
        <v>6</v>
      </c>
      <c r="D120" s="4" t="s">
        <v>6</v>
      </c>
      <c r="E120" s="34" t="s">
        <v>175</v>
      </c>
    </row>
    <row r="121" spans="1:5" x14ac:dyDescent="0.25">
      <c r="A121" s="2" t="s">
        <v>296</v>
      </c>
      <c r="B121" s="4" t="s">
        <v>6</v>
      </c>
      <c r="C121" s="4" t="s">
        <v>6</v>
      </c>
      <c r="D121" s="4" t="s">
        <v>6</v>
      </c>
      <c r="E121" s="34" t="s">
        <v>175</v>
      </c>
    </row>
    <row r="122" spans="1:5" x14ac:dyDescent="0.25">
      <c r="A122" s="2" t="s">
        <v>230</v>
      </c>
      <c r="B122" s="4" t="s">
        <v>6</v>
      </c>
      <c r="C122" s="4" t="s">
        <v>6</v>
      </c>
      <c r="D122" s="4" t="s">
        <v>6</v>
      </c>
      <c r="E122" s="34" t="s">
        <v>175</v>
      </c>
    </row>
    <row r="123" spans="1:5" x14ac:dyDescent="0.25">
      <c r="A123" s="2" t="s">
        <v>295</v>
      </c>
      <c r="B123" s="4" t="s">
        <v>6</v>
      </c>
      <c r="C123" s="4" t="s">
        <v>6</v>
      </c>
      <c r="D123" s="4" t="s">
        <v>6</v>
      </c>
      <c r="E123" s="34" t="s">
        <v>175</v>
      </c>
    </row>
    <row r="124" spans="1:5" x14ac:dyDescent="0.25">
      <c r="A124" s="2" t="s">
        <v>294</v>
      </c>
      <c r="B124" s="4" t="s">
        <v>6</v>
      </c>
      <c r="C124" s="4" t="s">
        <v>6</v>
      </c>
      <c r="D124" s="4" t="s">
        <v>6</v>
      </c>
      <c r="E124" s="34" t="s">
        <v>175</v>
      </c>
    </row>
    <row r="125" spans="1:5" x14ac:dyDescent="0.25">
      <c r="A125" s="2" t="s">
        <v>275</v>
      </c>
      <c r="B125" s="4" t="s">
        <v>6</v>
      </c>
      <c r="C125" s="4" t="s">
        <v>6</v>
      </c>
      <c r="D125" s="4" t="s">
        <v>6</v>
      </c>
      <c r="E125" s="34" t="s">
        <v>175</v>
      </c>
    </row>
    <row r="126" spans="1:5" x14ac:dyDescent="0.25">
      <c r="A126" s="15" t="s">
        <v>274</v>
      </c>
      <c r="B126" s="22" t="s">
        <v>140</v>
      </c>
      <c r="C126" s="22" t="s">
        <v>140</v>
      </c>
      <c r="D126" s="21" t="s">
        <v>6</v>
      </c>
      <c r="E126" s="31" t="s">
        <v>175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32" t="s">
        <v>5</v>
      </c>
      <c r="C135" s="33" t="s">
        <v>151</v>
      </c>
      <c r="D135" s="33" t="s">
        <v>188</v>
      </c>
      <c r="E135" s="3" t="s">
        <v>186</v>
      </c>
    </row>
    <row r="136" spans="1:5" x14ac:dyDescent="0.25">
      <c r="A136" s="2" t="s">
        <v>292</v>
      </c>
      <c r="B136" s="4" t="s">
        <v>6</v>
      </c>
      <c r="C136" s="4" t="s">
        <v>6</v>
      </c>
      <c r="D136" s="4" t="s">
        <v>6</v>
      </c>
      <c r="E136" s="34" t="s">
        <v>175</v>
      </c>
    </row>
    <row r="137" spans="1:5" x14ac:dyDescent="0.25">
      <c r="A137" s="2" t="s">
        <v>291</v>
      </c>
      <c r="B137" s="4" t="s">
        <v>6</v>
      </c>
      <c r="C137" s="4" t="s">
        <v>6</v>
      </c>
      <c r="D137" s="4" t="s">
        <v>6</v>
      </c>
      <c r="E137" s="34" t="s">
        <v>175</v>
      </c>
    </row>
    <row r="138" spans="1:5" x14ac:dyDescent="0.25">
      <c r="A138" s="2" t="s">
        <v>290</v>
      </c>
      <c r="B138" s="8" t="s">
        <v>7</v>
      </c>
      <c r="C138" s="8" t="s">
        <v>7</v>
      </c>
      <c r="D138" s="8" t="s">
        <v>7</v>
      </c>
      <c r="E138" s="34" t="s">
        <v>175</v>
      </c>
    </row>
    <row r="139" spans="1:5" x14ac:dyDescent="0.25">
      <c r="A139" s="2" t="s">
        <v>287</v>
      </c>
      <c r="B139" s="4" t="s">
        <v>6</v>
      </c>
      <c r="C139" s="4" t="s">
        <v>6</v>
      </c>
      <c r="D139" s="4" t="s">
        <v>6</v>
      </c>
      <c r="E139" s="34" t="s">
        <v>175</v>
      </c>
    </row>
    <row r="140" spans="1:5" x14ac:dyDescent="0.25">
      <c r="A140" s="2" t="s">
        <v>283</v>
      </c>
      <c r="B140" s="4" t="s">
        <v>6</v>
      </c>
      <c r="C140" s="4" t="s">
        <v>6</v>
      </c>
      <c r="D140" s="4" t="s">
        <v>6</v>
      </c>
      <c r="E140" s="34" t="s">
        <v>175</v>
      </c>
    </row>
    <row r="141" spans="1:5" x14ac:dyDescent="0.25">
      <c r="A141" s="2" t="s">
        <v>282</v>
      </c>
      <c r="B141" s="4" t="s">
        <v>6</v>
      </c>
      <c r="C141" s="4" t="s">
        <v>6</v>
      </c>
      <c r="D141" s="4" t="s">
        <v>6</v>
      </c>
      <c r="E141" s="34" t="s">
        <v>175</v>
      </c>
    </row>
    <row r="142" spans="1:5" x14ac:dyDescent="0.25">
      <c r="A142" s="2" t="s">
        <v>281</v>
      </c>
      <c r="B142" s="4" t="s">
        <v>6</v>
      </c>
      <c r="C142" s="4" t="s">
        <v>6</v>
      </c>
      <c r="D142" s="4" t="s">
        <v>6</v>
      </c>
      <c r="E142" s="34" t="s">
        <v>175</v>
      </c>
    </row>
    <row r="143" spans="1:5" x14ac:dyDescent="0.25">
      <c r="A143" s="2" t="s">
        <v>280</v>
      </c>
      <c r="B143" s="4" t="s">
        <v>6</v>
      </c>
      <c r="C143" s="4" t="s">
        <v>6</v>
      </c>
      <c r="D143" s="4" t="s">
        <v>6</v>
      </c>
      <c r="E143" s="34" t="s">
        <v>175</v>
      </c>
    </row>
    <row r="144" spans="1:5" x14ac:dyDescent="0.25">
      <c r="A144" s="2" t="s">
        <v>279</v>
      </c>
      <c r="B144" s="4" t="s">
        <v>6</v>
      </c>
      <c r="C144" s="4" t="s">
        <v>6</v>
      </c>
      <c r="D144" s="4" t="s">
        <v>6</v>
      </c>
      <c r="E144" s="34" t="s">
        <v>175</v>
      </c>
    </row>
    <row r="145" spans="1:5" x14ac:dyDescent="0.25">
      <c r="A145" s="2" t="s">
        <v>278</v>
      </c>
      <c r="B145" s="4" t="s">
        <v>6</v>
      </c>
      <c r="C145" s="4" t="s">
        <v>6</v>
      </c>
      <c r="D145" s="4" t="s">
        <v>6</v>
      </c>
      <c r="E145" s="34" t="s">
        <v>175</v>
      </c>
    </row>
    <row r="146" spans="1:5" x14ac:dyDescent="0.25">
      <c r="A146" s="2" t="s">
        <v>307</v>
      </c>
      <c r="B146" s="4" t="s">
        <v>6</v>
      </c>
      <c r="C146" s="4" t="s">
        <v>6</v>
      </c>
      <c r="D146" s="4" t="s">
        <v>6</v>
      </c>
      <c r="E146" s="37" t="s">
        <v>175</v>
      </c>
    </row>
    <row r="147" spans="1:5" x14ac:dyDescent="0.25">
      <c r="A147" s="2" t="s">
        <v>239</v>
      </c>
      <c r="B147" s="4" t="s">
        <v>6</v>
      </c>
      <c r="C147" s="4" t="s">
        <v>6</v>
      </c>
      <c r="D147" s="4" t="s">
        <v>6</v>
      </c>
      <c r="E147" s="34" t="s">
        <v>175</v>
      </c>
    </row>
    <row r="148" spans="1:5" x14ac:dyDescent="0.25">
      <c r="A148" s="15" t="s">
        <v>238</v>
      </c>
      <c r="B148" s="21" t="s">
        <v>6</v>
      </c>
      <c r="C148" s="21" t="s">
        <v>6</v>
      </c>
      <c r="D148" s="21" t="s">
        <v>6</v>
      </c>
      <c r="E148" s="31" t="s">
        <v>175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176</v>
      </c>
      <c r="B157" s="32" t="s">
        <v>5</v>
      </c>
      <c r="C157" s="33" t="s">
        <v>151</v>
      </c>
      <c r="D157" s="33" t="s">
        <v>188</v>
      </c>
      <c r="E157" s="3" t="s">
        <v>186</v>
      </c>
    </row>
    <row r="158" spans="1:5" x14ac:dyDescent="0.25">
      <c r="A158" s="2" t="s">
        <v>219</v>
      </c>
      <c r="B158" s="4" t="s">
        <v>6</v>
      </c>
      <c r="C158" s="8" t="s">
        <v>7</v>
      </c>
      <c r="D158" s="8" t="s">
        <v>7</v>
      </c>
      <c r="E158" s="4" t="s">
        <v>6</v>
      </c>
    </row>
    <row r="159" spans="1:5" x14ac:dyDescent="0.25">
      <c r="A159" s="2" t="s">
        <v>260</v>
      </c>
      <c r="B159" s="4" t="s">
        <v>6</v>
      </c>
      <c r="C159" s="4" t="s">
        <v>6</v>
      </c>
      <c r="D159" s="4" t="s">
        <v>6</v>
      </c>
      <c r="E159" s="8" t="s">
        <v>7</v>
      </c>
    </row>
    <row r="160" spans="1:5" x14ac:dyDescent="0.25">
      <c r="A160" s="2" t="s">
        <v>289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288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259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258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286</v>
      </c>
      <c r="B164" s="4" t="s">
        <v>6</v>
      </c>
      <c r="C164" s="4" t="s">
        <v>6</v>
      </c>
      <c r="D164" s="4" t="s">
        <v>6</v>
      </c>
      <c r="E164" s="38" t="s">
        <v>140</v>
      </c>
    </row>
    <row r="165" spans="1:5" x14ac:dyDescent="0.25">
      <c r="A165" s="23" t="s">
        <v>207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224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265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257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256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266</v>
      </c>
      <c r="B170" s="4" t="s">
        <v>6</v>
      </c>
      <c r="C170" s="4" t="s">
        <v>6</v>
      </c>
      <c r="D170" s="4" t="s">
        <v>6</v>
      </c>
      <c r="E170" s="38" t="s">
        <v>140</v>
      </c>
    </row>
    <row r="171" spans="1:5" x14ac:dyDescent="0.25">
      <c r="A171" s="2" t="s">
        <v>285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267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284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264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268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3" t="s">
        <v>255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277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254</v>
      </c>
      <c r="B178" s="4" t="s">
        <v>6</v>
      </c>
      <c r="C178" s="4" t="s">
        <v>6</v>
      </c>
      <c r="D178" s="4" t="s">
        <v>6</v>
      </c>
      <c r="E178" s="8" t="s">
        <v>7</v>
      </c>
    </row>
    <row r="179" spans="1:5" x14ac:dyDescent="0.25">
      <c r="A179" s="2" t="s">
        <v>253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252</v>
      </c>
      <c r="B180" s="8" t="s">
        <v>7</v>
      </c>
      <c r="C180" s="4" t="s">
        <v>6</v>
      </c>
      <c r="D180" s="4" t="s">
        <v>6</v>
      </c>
      <c r="E180" s="8" t="s">
        <v>7</v>
      </c>
    </row>
    <row r="181" spans="1:5" x14ac:dyDescent="0.25">
      <c r="A181" s="2" t="s">
        <v>251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250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249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248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247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246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270</v>
      </c>
      <c r="B187" s="4" t="s">
        <v>6</v>
      </c>
      <c r="C187" s="4" t="s">
        <v>6</v>
      </c>
      <c r="D187" s="4" t="s">
        <v>6</v>
      </c>
      <c r="E187" s="38" t="s">
        <v>140</v>
      </c>
    </row>
    <row r="188" spans="1:5" x14ac:dyDescent="0.25">
      <c r="A188" s="2" t="s">
        <v>269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3" t="s">
        <v>245</v>
      </c>
      <c r="B189" s="4" t="s">
        <v>6</v>
      </c>
      <c r="C189" s="4" t="s">
        <v>6</v>
      </c>
      <c r="D189" s="4" t="s">
        <v>6</v>
      </c>
      <c r="E189" s="8" t="s">
        <v>7</v>
      </c>
    </row>
    <row r="190" spans="1:5" x14ac:dyDescent="0.25">
      <c r="A190" s="2" t="s">
        <v>244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215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243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234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293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242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241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310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235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240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308</v>
      </c>
      <c r="B200" s="4" t="s">
        <v>6</v>
      </c>
      <c r="C200" s="4" t="s">
        <v>6</v>
      </c>
      <c r="D200" s="4" t="s">
        <v>6</v>
      </c>
      <c r="E200" s="38" t="s">
        <v>140</v>
      </c>
    </row>
    <row r="201" spans="1:5" x14ac:dyDescent="0.25">
      <c r="A201" s="15" t="s">
        <v>309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41</v>
      </c>
      <c r="C202" s="10">
        <f>COUNTIF(C$158:C$201,"pass")</f>
        <v>39</v>
      </c>
      <c r="D202" s="10">
        <f>COUNTIF(D$158:D$201,"pass")</f>
        <v>42</v>
      </c>
      <c r="E202" s="10">
        <f>COUNTIF(E$158:E$201,"pass")</f>
        <v>27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9</v>
      </c>
    </row>
    <row r="205" spans="1:5" x14ac:dyDescent="0.25">
      <c r="A205" s="2" t="s">
        <v>7</v>
      </c>
      <c r="B205" s="12">
        <f>COUNTIF(B158:B201,"Fail")</f>
        <v>2</v>
      </c>
      <c r="C205" s="12">
        <f>COUNTIF(C158:C201,"Fail")</f>
        <v>5</v>
      </c>
      <c r="D205" s="12">
        <f>COUNTIF(D158:D201,"Fail")</f>
        <v>2</v>
      </c>
      <c r="E205" s="12">
        <f>COUNTIF(E158:E201,"Fail")</f>
        <v>8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0.95454545454545459</v>
      </c>
      <c r="C208" s="6">
        <f>IF(C$207=0, 0, (C$202+C$203)/C$207)</f>
        <v>0.88636363636363635</v>
      </c>
      <c r="D208" s="6">
        <f>IF(D$207=0, 0, (D$202+D$203)/D$207)</f>
        <v>0.95454545454545459</v>
      </c>
      <c r="E208" s="6">
        <f>IF(E$207=0, 0, (E$202+E$203)/E$207)</f>
        <v>0.61363636363636365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273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195</v>
      </c>
      <c r="B212" s="4" t="s">
        <v>6</v>
      </c>
      <c r="C212" s="2"/>
      <c r="D212" s="2"/>
      <c r="E212" s="2"/>
    </row>
    <row r="213" spans="1:5" x14ac:dyDescent="0.25">
      <c r="A213" s="2" t="s">
        <v>196</v>
      </c>
      <c r="B213" s="2"/>
      <c r="C213" s="4" t="s">
        <v>6</v>
      </c>
      <c r="D213" s="2"/>
      <c r="E213" s="2"/>
    </row>
    <row r="214" spans="1:5" x14ac:dyDescent="0.25">
      <c r="A214" s="2" t="s">
        <v>197</v>
      </c>
      <c r="B214" s="2"/>
      <c r="C214" s="4" t="s">
        <v>6</v>
      </c>
      <c r="D214" s="2"/>
      <c r="E214" s="2"/>
    </row>
    <row r="215" spans="1:5" x14ac:dyDescent="0.25">
      <c r="A215" s="2" t="s">
        <v>198</v>
      </c>
      <c r="B215" s="2"/>
      <c r="C215" s="4" t="s">
        <v>6</v>
      </c>
      <c r="D215" s="2"/>
      <c r="E215" s="2"/>
    </row>
    <row r="216" spans="1:5" x14ac:dyDescent="0.25">
      <c r="A216" s="2" t="s">
        <v>199</v>
      </c>
      <c r="B216" s="4" t="s">
        <v>6</v>
      </c>
      <c r="C216" s="2"/>
      <c r="D216" s="2"/>
      <c r="E216" s="2"/>
    </row>
    <row r="217" spans="1:5" x14ac:dyDescent="0.25">
      <c r="A217" s="2" t="s">
        <v>272</v>
      </c>
      <c r="B217" s="2"/>
      <c r="C217" s="4" t="s">
        <v>6</v>
      </c>
      <c r="D217" s="2"/>
      <c r="E217" s="2"/>
    </row>
    <row r="218" spans="1:5" x14ac:dyDescent="0.25">
      <c r="A218" s="2" t="s">
        <v>200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201</v>
      </c>
      <c r="B219" s="4" t="s">
        <v>6</v>
      </c>
      <c r="C219" s="2"/>
      <c r="D219" s="2"/>
      <c r="E219" s="2"/>
    </row>
    <row r="220" spans="1:5" x14ac:dyDescent="0.25">
      <c r="A220" s="2" t="s">
        <v>271</v>
      </c>
      <c r="B220" s="2"/>
      <c r="C220" s="4" t="s">
        <v>6</v>
      </c>
      <c r="D220" s="2"/>
      <c r="E220" s="2"/>
    </row>
    <row r="221" spans="1:5" x14ac:dyDescent="0.25">
      <c r="A221" s="2" t="s">
        <v>202</v>
      </c>
      <c r="B221" s="4" t="s">
        <v>6</v>
      </c>
      <c r="C221" s="2"/>
      <c r="D221" s="2"/>
      <c r="E221" s="2"/>
    </row>
    <row r="222" spans="1:5" x14ac:dyDescent="0.25">
      <c r="A222" s="2" t="s">
        <v>203</v>
      </c>
      <c r="B222" s="2"/>
      <c r="C222" s="4" t="s">
        <v>6</v>
      </c>
      <c r="D222" s="2"/>
      <c r="E222" s="2"/>
    </row>
    <row r="223" spans="1:5" x14ac:dyDescent="0.25">
      <c r="A223" s="15" t="s">
        <v>204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2:E2"/>
    <mergeCell ref="A1:E1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8"/>
  <sheetViews>
    <sheetView workbookViewId="0">
      <selection activeCell="M29" sqref="M29"/>
    </sheetView>
  </sheetViews>
  <sheetFormatPr defaultRowHeight="15" x14ac:dyDescent="0.25"/>
  <cols>
    <col min="1" max="1" width="36.42578125" style="1" bestFit="1" customWidth="1"/>
    <col min="2" max="3" width="13.5703125" style="1" bestFit="1" customWidth="1"/>
    <col min="4" max="4" width="12.85546875" style="1" bestFit="1" customWidth="1"/>
    <col min="5" max="5" width="14" style="1" bestFit="1" customWidth="1"/>
    <col min="6" max="6" width="12.7109375" style="1" bestFit="1" customWidth="1"/>
    <col min="7" max="7" width="17.5703125" style="1" bestFit="1" customWidth="1"/>
    <col min="8" max="16384" width="9.140625" style="1"/>
  </cols>
  <sheetData>
    <row r="1" spans="1:7" ht="20.25" x14ac:dyDescent="0.3">
      <c r="A1" s="110" t="s">
        <v>395</v>
      </c>
      <c r="B1" s="110"/>
      <c r="C1" s="110"/>
      <c r="D1" s="110"/>
      <c r="E1" s="110"/>
      <c r="F1" s="110"/>
      <c r="G1" s="110"/>
    </row>
    <row r="2" spans="1:7" x14ac:dyDescent="0.25">
      <c r="A2" s="109" t="s">
        <v>168</v>
      </c>
      <c r="B2" s="111"/>
      <c r="C2" s="111"/>
      <c r="D2" s="111"/>
      <c r="E2" s="111"/>
      <c r="F2" s="111"/>
      <c r="G2" s="111"/>
    </row>
    <row r="3" spans="1:7" ht="15.75" thickBot="1" x14ac:dyDescent="0.3">
      <c r="A3" s="14"/>
      <c r="B3" s="14"/>
      <c r="C3" s="14"/>
      <c r="D3" s="14"/>
      <c r="E3" s="14"/>
      <c r="F3" s="14"/>
      <c r="G3" s="14"/>
    </row>
    <row r="4" spans="1:7" x14ac:dyDescent="0.25">
      <c r="A4" s="3" t="s">
        <v>147</v>
      </c>
      <c r="B4" s="112" t="s">
        <v>5</v>
      </c>
      <c r="C4" s="112"/>
      <c r="D4" s="113" t="s">
        <v>151</v>
      </c>
      <c r="E4" s="113"/>
      <c r="F4" s="113" t="s">
        <v>150</v>
      </c>
      <c r="G4" s="113"/>
    </row>
    <row r="5" spans="1:7" x14ac:dyDescent="0.25">
      <c r="A5" s="2" t="s">
        <v>149</v>
      </c>
      <c r="B5" s="17">
        <v>41241</v>
      </c>
      <c r="C5" s="17">
        <v>40936</v>
      </c>
      <c r="D5" s="17">
        <v>41247</v>
      </c>
      <c r="E5" s="17">
        <v>41303</v>
      </c>
      <c r="F5" s="17">
        <v>41250</v>
      </c>
      <c r="G5" s="17">
        <v>41259</v>
      </c>
    </row>
    <row r="6" spans="1:7" x14ac:dyDescent="0.25">
      <c r="A6" s="2" t="s">
        <v>148</v>
      </c>
      <c r="B6" s="2" t="s">
        <v>141</v>
      </c>
      <c r="C6" s="2" t="s">
        <v>169</v>
      </c>
      <c r="D6" s="2" t="s">
        <v>152</v>
      </c>
      <c r="E6" s="2" t="s">
        <v>171</v>
      </c>
      <c r="F6" s="2" t="s">
        <v>154</v>
      </c>
      <c r="G6" s="23" t="s">
        <v>160</v>
      </c>
    </row>
    <row r="7" spans="1:7" ht="15.75" thickBot="1" x14ac:dyDescent="0.3">
      <c r="A7" s="26" t="s">
        <v>157</v>
      </c>
      <c r="B7" s="14" t="s">
        <v>159</v>
      </c>
      <c r="C7" s="14" t="s">
        <v>173</v>
      </c>
      <c r="D7" s="14" t="s">
        <v>159</v>
      </c>
      <c r="E7" s="14" t="s">
        <v>173</v>
      </c>
      <c r="F7" s="14" t="s">
        <v>159</v>
      </c>
      <c r="G7" s="14" t="s">
        <v>173</v>
      </c>
    </row>
    <row r="8" spans="1:7" ht="15.75" thickBot="1" x14ac:dyDescent="0.3">
      <c r="A8" s="26"/>
      <c r="B8" s="14"/>
      <c r="C8" s="14"/>
      <c r="D8" s="14"/>
      <c r="E8" s="14"/>
      <c r="F8" s="14"/>
      <c r="G8" s="14"/>
    </row>
    <row r="9" spans="1:7" x14ac:dyDescent="0.25">
      <c r="A9" s="27" t="s">
        <v>161</v>
      </c>
      <c r="B9" s="3" t="s">
        <v>162</v>
      </c>
      <c r="C9" s="3" t="s">
        <v>170</v>
      </c>
      <c r="D9" s="3" t="s">
        <v>165</v>
      </c>
      <c r="E9" s="3" t="s">
        <v>172</v>
      </c>
      <c r="F9" s="3" t="s">
        <v>166</v>
      </c>
      <c r="G9" s="3" t="s">
        <v>167</v>
      </c>
    </row>
    <row r="10" spans="1:7" x14ac:dyDescent="0.25">
      <c r="A10" s="2" t="s">
        <v>128</v>
      </c>
      <c r="B10" s="20">
        <f t="shared" ref="B10:G10" si="0">IF(B$58=0, 0,(B$53+B$54)/B$58)</f>
        <v>0.7857142857142857</v>
      </c>
      <c r="C10" s="20">
        <f t="shared" si="0"/>
        <v>0.9285714285714286</v>
      </c>
      <c r="D10" s="20">
        <f t="shared" si="0"/>
        <v>0</v>
      </c>
      <c r="E10" s="20">
        <f t="shared" si="0"/>
        <v>0.14285714285714285</v>
      </c>
      <c r="F10" s="20">
        <f t="shared" si="0"/>
        <v>0</v>
      </c>
      <c r="G10" s="20">
        <f t="shared" si="0"/>
        <v>0</v>
      </c>
    </row>
    <row r="11" spans="1:7" x14ac:dyDescent="0.25">
      <c r="A11" s="2" t="s">
        <v>102</v>
      </c>
      <c r="B11" s="20">
        <f t="shared" ref="B11:G11" si="1">IF(B$90=0,0,(B$85+B$86)/B$90)</f>
        <v>0.95652173913043481</v>
      </c>
      <c r="C11" s="20">
        <f t="shared" si="1"/>
        <v>0.95652173913043481</v>
      </c>
      <c r="D11" s="20">
        <f t="shared" si="1"/>
        <v>0.91304347826086951</v>
      </c>
      <c r="E11" s="20">
        <f t="shared" si="1"/>
        <v>0.91304347826086951</v>
      </c>
      <c r="F11" s="20">
        <f t="shared" si="1"/>
        <v>0</v>
      </c>
      <c r="G11" s="20">
        <f t="shared" si="1"/>
        <v>0</v>
      </c>
    </row>
    <row r="12" spans="1:7" x14ac:dyDescent="0.25">
      <c r="A12" s="2" t="s">
        <v>85</v>
      </c>
      <c r="B12" s="20">
        <f t="shared" ref="B12:G12" si="2">IF(B$107=0, 0, (B$102+B$103)/B$107)</f>
        <v>0.88888888888888884</v>
      </c>
      <c r="C12" s="20">
        <f t="shared" si="2"/>
        <v>0.88888888888888884</v>
      </c>
      <c r="D12" s="20">
        <f t="shared" si="2"/>
        <v>0.88888888888888884</v>
      </c>
      <c r="E12" s="20">
        <f t="shared" si="2"/>
        <v>0.88888888888888884</v>
      </c>
      <c r="F12" s="20">
        <f t="shared" si="2"/>
        <v>0</v>
      </c>
      <c r="G12" s="20">
        <f t="shared" si="2"/>
        <v>0</v>
      </c>
    </row>
    <row r="13" spans="1:7" x14ac:dyDescent="0.25">
      <c r="A13" s="2" t="s">
        <v>64</v>
      </c>
      <c r="B13" s="20">
        <f t="shared" ref="B13:G13" si="3">IF(B$135=0, 0, (B$130+B$131)/B$135)</f>
        <v>0.94736842105263153</v>
      </c>
      <c r="C13" s="20">
        <f t="shared" si="3"/>
        <v>0.94736842105263153</v>
      </c>
      <c r="D13" s="20">
        <f t="shared" si="3"/>
        <v>0.89473684210526316</v>
      </c>
      <c r="E13" s="20">
        <f t="shared" si="3"/>
        <v>0.89473684210526316</v>
      </c>
      <c r="F13" s="20">
        <f t="shared" si="3"/>
        <v>0.73684210526315785</v>
      </c>
      <c r="G13" s="20">
        <f t="shared" si="3"/>
        <v>0.94736842105263153</v>
      </c>
    </row>
    <row r="14" spans="1:7" x14ac:dyDescent="0.25">
      <c r="A14" s="2" t="s">
        <v>12</v>
      </c>
      <c r="B14" s="20">
        <f t="shared" ref="B14:G14" si="4">IF(B$194=0, 0, (B$189+B$190)/B$194)</f>
        <v>1</v>
      </c>
      <c r="C14" s="20">
        <f t="shared" si="4"/>
        <v>1</v>
      </c>
      <c r="D14" s="20">
        <f t="shared" si="4"/>
        <v>1</v>
      </c>
      <c r="E14" s="20">
        <f t="shared" si="4"/>
        <v>1</v>
      </c>
      <c r="F14" s="20">
        <f t="shared" si="4"/>
        <v>0.86</v>
      </c>
      <c r="G14" s="20">
        <f t="shared" si="4"/>
        <v>0.92</v>
      </c>
    </row>
    <row r="15" spans="1:7" ht="15.75" thickBot="1" x14ac:dyDescent="0.3">
      <c r="A15" s="14" t="s">
        <v>176</v>
      </c>
      <c r="B15" s="25">
        <f t="shared" ref="B15:G15" si="5">IF(B$211=0, 0, (B$206+B$207)/B$211)</f>
        <v>0</v>
      </c>
      <c r="C15" s="25">
        <f t="shared" si="5"/>
        <v>1</v>
      </c>
      <c r="D15" s="25">
        <f t="shared" si="5"/>
        <v>0</v>
      </c>
      <c r="E15" s="25">
        <f t="shared" si="5"/>
        <v>0.75</v>
      </c>
      <c r="F15" s="25">
        <f t="shared" si="5"/>
        <v>0</v>
      </c>
      <c r="G15" s="25">
        <f t="shared" si="5"/>
        <v>0.875</v>
      </c>
    </row>
    <row r="16" spans="1:7" x14ac:dyDescent="0.25">
      <c r="A16" s="2"/>
      <c r="B16" s="20"/>
      <c r="C16" s="20"/>
      <c r="D16" s="20"/>
      <c r="E16" s="20"/>
      <c r="F16" s="20"/>
      <c r="G16" s="20"/>
    </row>
    <row r="17" spans="1:7" x14ac:dyDescent="0.25">
      <c r="A17" s="2"/>
      <c r="B17" s="20"/>
      <c r="C17" s="20"/>
      <c r="D17" s="20"/>
      <c r="E17" s="20"/>
      <c r="F17" s="20"/>
      <c r="G17" s="20"/>
    </row>
    <row r="18" spans="1:7" x14ac:dyDescent="0.25">
      <c r="A18" s="2"/>
      <c r="B18" s="20"/>
      <c r="C18" s="20"/>
      <c r="D18" s="20"/>
      <c r="E18" s="20"/>
      <c r="F18" s="20"/>
      <c r="G18" s="20"/>
    </row>
    <row r="19" spans="1:7" x14ac:dyDescent="0.25">
      <c r="A19" s="2"/>
      <c r="B19" s="20"/>
      <c r="C19" s="20"/>
      <c r="D19" s="20"/>
      <c r="E19" s="20"/>
      <c r="F19" s="20"/>
      <c r="G19" s="20"/>
    </row>
    <row r="20" spans="1:7" x14ac:dyDescent="0.25">
      <c r="A20" s="2"/>
      <c r="B20" s="20"/>
      <c r="C20" s="20"/>
      <c r="D20" s="20"/>
      <c r="E20" s="20"/>
      <c r="F20" s="20"/>
      <c r="G20" s="20"/>
    </row>
    <row r="21" spans="1:7" x14ac:dyDescent="0.25">
      <c r="A21" s="2"/>
      <c r="B21" s="20"/>
      <c r="C21" s="20"/>
      <c r="D21" s="20"/>
      <c r="E21" s="20"/>
      <c r="F21" s="20"/>
      <c r="G21" s="20"/>
    </row>
    <row r="22" spans="1:7" x14ac:dyDescent="0.25">
      <c r="A22" s="2"/>
      <c r="B22" s="20"/>
      <c r="C22" s="20"/>
      <c r="D22" s="20"/>
      <c r="E22" s="20"/>
      <c r="F22" s="20"/>
      <c r="G22" s="20"/>
    </row>
    <row r="23" spans="1:7" x14ac:dyDescent="0.25">
      <c r="A23" s="2"/>
      <c r="B23" s="20"/>
      <c r="C23" s="20"/>
      <c r="D23" s="20"/>
      <c r="E23" s="20"/>
      <c r="F23" s="20"/>
      <c r="G23" s="20"/>
    </row>
    <row r="24" spans="1:7" x14ac:dyDescent="0.25">
      <c r="A24" s="2"/>
      <c r="B24" s="20"/>
      <c r="C24" s="20"/>
      <c r="D24" s="20"/>
      <c r="E24" s="20"/>
      <c r="F24" s="20"/>
      <c r="G24" s="20"/>
    </row>
    <row r="25" spans="1:7" x14ac:dyDescent="0.25">
      <c r="A25" s="2"/>
      <c r="B25" s="20"/>
      <c r="C25" s="20"/>
      <c r="D25" s="20"/>
      <c r="E25" s="20"/>
      <c r="F25" s="20"/>
      <c r="G25" s="20"/>
    </row>
    <row r="26" spans="1:7" x14ac:dyDescent="0.25">
      <c r="A26" s="2"/>
      <c r="B26" s="20"/>
      <c r="C26" s="20"/>
      <c r="D26" s="20"/>
      <c r="E26" s="20"/>
      <c r="F26" s="20"/>
      <c r="G26" s="20"/>
    </row>
    <row r="27" spans="1:7" x14ac:dyDescent="0.25">
      <c r="A27" s="2"/>
      <c r="B27" s="20"/>
      <c r="C27" s="20"/>
      <c r="D27" s="20"/>
      <c r="E27" s="20"/>
      <c r="F27" s="20"/>
      <c r="G27" s="20"/>
    </row>
    <row r="28" spans="1:7" x14ac:dyDescent="0.25">
      <c r="A28" s="2"/>
      <c r="B28" s="20"/>
      <c r="C28" s="20"/>
      <c r="D28" s="20"/>
      <c r="E28" s="20"/>
      <c r="F28" s="20"/>
      <c r="G28" s="20"/>
    </row>
    <row r="29" spans="1:7" x14ac:dyDescent="0.25">
      <c r="A29" s="2"/>
      <c r="B29" s="20"/>
      <c r="C29" s="20"/>
      <c r="D29" s="20"/>
      <c r="E29" s="20"/>
      <c r="F29" s="20"/>
      <c r="G29" s="20"/>
    </row>
    <row r="30" spans="1:7" x14ac:dyDescent="0.25">
      <c r="A30" s="2"/>
      <c r="B30" s="20"/>
      <c r="C30" s="20"/>
      <c r="D30" s="20"/>
      <c r="E30" s="20"/>
      <c r="F30" s="20"/>
      <c r="G30" s="20"/>
    </row>
    <row r="31" spans="1:7" x14ac:dyDescent="0.25">
      <c r="A31" s="2"/>
      <c r="B31" s="20"/>
      <c r="C31" s="20"/>
      <c r="D31" s="20"/>
      <c r="E31" s="20"/>
      <c r="F31" s="20"/>
      <c r="G31" s="20"/>
    </row>
    <row r="32" spans="1:7" x14ac:dyDescent="0.25">
      <c r="A32" s="2"/>
      <c r="B32" s="20"/>
      <c r="C32" s="20"/>
      <c r="D32" s="20"/>
      <c r="E32" s="20"/>
      <c r="F32" s="20"/>
      <c r="G32" s="20"/>
    </row>
    <row r="33" spans="1:7" x14ac:dyDescent="0.25">
      <c r="A33" s="2"/>
      <c r="B33" s="20"/>
      <c r="C33" s="20"/>
      <c r="D33" s="20"/>
      <c r="E33" s="20"/>
      <c r="F33" s="20"/>
      <c r="G33" s="20"/>
    </row>
    <row r="34" spans="1:7" x14ac:dyDescent="0.25">
      <c r="A34" s="2"/>
      <c r="B34" s="20"/>
      <c r="C34" s="20"/>
      <c r="D34" s="20"/>
      <c r="E34" s="20"/>
      <c r="F34" s="20"/>
      <c r="G34" s="20"/>
    </row>
    <row r="35" spans="1:7" x14ac:dyDescent="0.25">
      <c r="A35" s="2"/>
      <c r="B35" s="20"/>
      <c r="C35" s="20"/>
      <c r="D35" s="20"/>
      <c r="E35" s="20"/>
      <c r="F35" s="20"/>
      <c r="G35" s="20"/>
    </row>
    <row r="36" spans="1:7" x14ac:dyDescent="0.25">
      <c r="A36" s="2"/>
      <c r="B36" s="20"/>
      <c r="C36" s="20"/>
      <c r="D36" s="20"/>
      <c r="E36" s="20"/>
      <c r="F36" s="20"/>
      <c r="G36" s="20"/>
    </row>
    <row r="37" spans="1:7" ht="15.75" thickBot="1" x14ac:dyDescent="0.3">
      <c r="A37" s="2"/>
      <c r="B37" s="17"/>
      <c r="C37" s="17"/>
      <c r="D37" s="17"/>
      <c r="E37" s="17"/>
      <c r="F37" s="17"/>
    </row>
    <row r="38" spans="1:7" x14ac:dyDescent="0.25">
      <c r="A38" s="3" t="s">
        <v>128</v>
      </c>
      <c r="B38" s="3"/>
      <c r="C38" s="3"/>
      <c r="D38" s="3"/>
      <c r="E38" s="3"/>
      <c r="F38" s="3"/>
      <c r="G38" s="3"/>
    </row>
    <row r="39" spans="1:7" x14ac:dyDescent="0.25">
      <c r="A39" s="2" t="s">
        <v>129</v>
      </c>
      <c r="B39" s="4" t="s">
        <v>6</v>
      </c>
      <c r="C39" s="4" t="s">
        <v>6</v>
      </c>
      <c r="D39" s="30" t="s">
        <v>175</v>
      </c>
      <c r="E39" s="30" t="s">
        <v>175</v>
      </c>
      <c r="F39" s="30" t="s">
        <v>175</v>
      </c>
      <c r="G39" s="30" t="s">
        <v>175</v>
      </c>
    </row>
    <row r="40" spans="1:7" x14ac:dyDescent="0.25">
      <c r="A40" s="2" t="s">
        <v>130</v>
      </c>
      <c r="B40" s="7" t="s">
        <v>140</v>
      </c>
      <c r="C40" s="7" t="s">
        <v>140</v>
      </c>
      <c r="D40" s="30" t="s">
        <v>175</v>
      </c>
      <c r="E40" s="30" t="s">
        <v>175</v>
      </c>
      <c r="F40" s="30" t="s">
        <v>175</v>
      </c>
      <c r="G40" s="30" t="s">
        <v>175</v>
      </c>
    </row>
    <row r="41" spans="1:7" x14ac:dyDescent="0.25">
      <c r="A41" s="2" t="s">
        <v>132</v>
      </c>
      <c r="B41" s="4" t="s">
        <v>6</v>
      </c>
      <c r="C41" s="4" t="s">
        <v>6</v>
      </c>
      <c r="D41" s="30" t="s">
        <v>175</v>
      </c>
      <c r="E41" s="30" t="s">
        <v>175</v>
      </c>
      <c r="F41" s="30" t="s">
        <v>175</v>
      </c>
      <c r="G41" s="30" t="s">
        <v>175</v>
      </c>
    </row>
    <row r="42" spans="1:7" x14ac:dyDescent="0.25">
      <c r="A42" s="2" t="s">
        <v>133</v>
      </c>
      <c r="B42" s="4" t="s">
        <v>6</v>
      </c>
      <c r="C42" s="4" t="s">
        <v>6</v>
      </c>
      <c r="D42" s="30" t="s">
        <v>175</v>
      </c>
      <c r="E42" s="30" t="s">
        <v>175</v>
      </c>
      <c r="F42" s="30" t="s">
        <v>175</v>
      </c>
      <c r="G42" s="30" t="s">
        <v>175</v>
      </c>
    </row>
    <row r="43" spans="1:7" x14ac:dyDescent="0.25">
      <c r="A43" s="2" t="s">
        <v>134</v>
      </c>
      <c r="B43" s="7" t="s">
        <v>140</v>
      </c>
      <c r="C43" s="4" t="s">
        <v>6</v>
      </c>
      <c r="D43" s="30" t="s">
        <v>175</v>
      </c>
      <c r="E43" s="30" t="s">
        <v>175</v>
      </c>
      <c r="F43" s="30" t="s">
        <v>175</v>
      </c>
      <c r="G43" s="30" t="s">
        <v>175</v>
      </c>
    </row>
    <row r="44" spans="1:7" x14ac:dyDescent="0.25">
      <c r="A44" s="2" t="s">
        <v>135</v>
      </c>
      <c r="B44" s="8" t="s">
        <v>7</v>
      </c>
      <c r="C44" s="4" t="s">
        <v>6</v>
      </c>
      <c r="D44" s="30" t="s">
        <v>175</v>
      </c>
      <c r="E44" s="30" t="s">
        <v>175</v>
      </c>
      <c r="F44" s="30" t="s">
        <v>175</v>
      </c>
      <c r="G44" s="30" t="s">
        <v>175</v>
      </c>
    </row>
    <row r="45" spans="1:7" x14ac:dyDescent="0.25">
      <c r="A45" s="2" t="s">
        <v>136</v>
      </c>
      <c r="B45" s="4" t="s">
        <v>6</v>
      </c>
      <c r="C45" s="4" t="s">
        <v>6</v>
      </c>
      <c r="D45" s="30" t="s">
        <v>175</v>
      </c>
      <c r="E45" s="4" t="s">
        <v>6</v>
      </c>
      <c r="F45" s="30" t="s">
        <v>175</v>
      </c>
      <c r="G45" s="30" t="s">
        <v>175</v>
      </c>
    </row>
    <row r="46" spans="1:7" x14ac:dyDescent="0.25">
      <c r="A46" s="2" t="s">
        <v>137</v>
      </c>
      <c r="B46" s="4" t="s">
        <v>6</v>
      </c>
      <c r="C46" s="4" t="s">
        <v>6</v>
      </c>
      <c r="D46" s="30" t="s">
        <v>175</v>
      </c>
      <c r="E46" s="30" t="s">
        <v>175</v>
      </c>
      <c r="F46" s="30" t="s">
        <v>175</v>
      </c>
      <c r="G46" s="30" t="s">
        <v>175</v>
      </c>
    </row>
    <row r="47" spans="1:7" x14ac:dyDescent="0.25">
      <c r="A47" s="2" t="s">
        <v>138</v>
      </c>
      <c r="B47" s="4" t="s">
        <v>6</v>
      </c>
      <c r="C47" s="4" t="s">
        <v>6</v>
      </c>
      <c r="D47" s="30" t="s">
        <v>175</v>
      </c>
      <c r="E47" s="30" t="s">
        <v>175</v>
      </c>
      <c r="F47" s="30" t="s">
        <v>175</v>
      </c>
      <c r="G47" s="30" t="s">
        <v>175</v>
      </c>
    </row>
    <row r="48" spans="1:7" x14ac:dyDescent="0.25">
      <c r="A48" s="2" t="s">
        <v>9</v>
      </c>
      <c r="B48" s="4" t="s">
        <v>6</v>
      </c>
      <c r="C48" s="4" t="s">
        <v>6</v>
      </c>
      <c r="D48" s="30" t="s">
        <v>175</v>
      </c>
      <c r="E48" s="30" t="s">
        <v>175</v>
      </c>
      <c r="F48" s="30" t="s">
        <v>175</v>
      </c>
      <c r="G48" s="30" t="s">
        <v>175</v>
      </c>
    </row>
    <row r="49" spans="1:7" x14ac:dyDescent="0.25">
      <c r="A49" s="2" t="s">
        <v>174</v>
      </c>
      <c r="B49" s="4" t="s">
        <v>6</v>
      </c>
      <c r="C49" s="4" t="s">
        <v>6</v>
      </c>
      <c r="D49" s="30" t="s">
        <v>175</v>
      </c>
      <c r="E49" s="4" t="s">
        <v>6</v>
      </c>
      <c r="F49" s="30" t="s">
        <v>175</v>
      </c>
      <c r="G49" s="30" t="s">
        <v>175</v>
      </c>
    </row>
    <row r="50" spans="1:7" x14ac:dyDescent="0.25">
      <c r="A50" s="2" t="s">
        <v>3</v>
      </c>
      <c r="B50" s="4" t="s">
        <v>6</v>
      </c>
      <c r="C50" s="4" t="s">
        <v>6</v>
      </c>
      <c r="D50" s="30" t="s">
        <v>175</v>
      </c>
      <c r="E50" s="30" t="s">
        <v>175</v>
      </c>
      <c r="F50" s="30" t="s">
        <v>175</v>
      </c>
      <c r="G50" s="30" t="s">
        <v>175</v>
      </c>
    </row>
    <row r="51" spans="1:7" x14ac:dyDescent="0.25">
      <c r="A51" s="2" t="s">
        <v>1</v>
      </c>
      <c r="B51" s="4" t="s">
        <v>6</v>
      </c>
      <c r="C51" s="4" t="s">
        <v>6</v>
      </c>
      <c r="D51" s="30" t="s">
        <v>175</v>
      </c>
      <c r="E51" s="30" t="s">
        <v>175</v>
      </c>
      <c r="F51" s="30" t="s">
        <v>175</v>
      </c>
      <c r="G51" s="30" t="s">
        <v>175</v>
      </c>
    </row>
    <row r="52" spans="1:7" x14ac:dyDescent="0.25">
      <c r="A52" s="15" t="s">
        <v>0</v>
      </c>
      <c r="B52" s="21" t="s">
        <v>6</v>
      </c>
      <c r="C52" s="21" t="s">
        <v>6</v>
      </c>
      <c r="D52" s="31" t="s">
        <v>175</v>
      </c>
      <c r="E52" s="31" t="s">
        <v>175</v>
      </c>
      <c r="F52" s="31" t="s">
        <v>175</v>
      </c>
      <c r="G52" s="31" t="s">
        <v>175</v>
      </c>
    </row>
    <row r="53" spans="1:7" x14ac:dyDescent="0.25">
      <c r="A53" s="2" t="s">
        <v>6</v>
      </c>
      <c r="B53" s="10">
        <f t="shared" ref="B53:G53" si="6">COUNTIF(B39:B52,"pass")</f>
        <v>11</v>
      </c>
      <c r="C53" s="10">
        <f t="shared" si="6"/>
        <v>13</v>
      </c>
      <c r="D53" s="10">
        <f t="shared" si="6"/>
        <v>0</v>
      </c>
      <c r="E53" s="10">
        <f t="shared" si="6"/>
        <v>2</v>
      </c>
      <c r="F53" s="10">
        <f t="shared" si="6"/>
        <v>0</v>
      </c>
      <c r="G53" s="10">
        <f t="shared" si="6"/>
        <v>0</v>
      </c>
    </row>
    <row r="54" spans="1:7" x14ac:dyDescent="0.25">
      <c r="A54" s="2" t="s">
        <v>143</v>
      </c>
      <c r="B54" s="5">
        <f t="shared" ref="B54:G54" si="7">COUNTIF(B39:B52,"Ok")</f>
        <v>0</v>
      </c>
      <c r="C54" s="5">
        <f t="shared" si="7"/>
        <v>0</v>
      </c>
      <c r="D54" s="5">
        <f t="shared" si="7"/>
        <v>0</v>
      </c>
      <c r="E54" s="5">
        <f t="shared" si="7"/>
        <v>0</v>
      </c>
      <c r="F54" s="5">
        <f t="shared" si="7"/>
        <v>0</v>
      </c>
      <c r="G54" s="5">
        <f t="shared" si="7"/>
        <v>0</v>
      </c>
    </row>
    <row r="55" spans="1:7" x14ac:dyDescent="0.25">
      <c r="A55" s="2" t="s">
        <v>140</v>
      </c>
      <c r="B55" s="11">
        <f t="shared" ref="B55:G55" si="8">COUNTIF(B39:B52,"workaround")</f>
        <v>2</v>
      </c>
      <c r="C55" s="11">
        <f t="shared" si="8"/>
        <v>1</v>
      </c>
      <c r="D55" s="11">
        <f t="shared" si="8"/>
        <v>0</v>
      </c>
      <c r="E55" s="11">
        <f t="shared" si="8"/>
        <v>0</v>
      </c>
      <c r="F55" s="11">
        <f t="shared" si="8"/>
        <v>0</v>
      </c>
      <c r="G55" s="11">
        <f t="shared" si="8"/>
        <v>0</v>
      </c>
    </row>
    <row r="56" spans="1:7" x14ac:dyDescent="0.25">
      <c r="A56" s="2" t="s">
        <v>7</v>
      </c>
      <c r="B56" s="12">
        <f t="shared" ref="B56:G56" si="9">COUNTIF(B39:B52,"Fail")</f>
        <v>1</v>
      </c>
      <c r="C56" s="12">
        <f t="shared" si="9"/>
        <v>0</v>
      </c>
      <c r="D56" s="12">
        <f t="shared" si="9"/>
        <v>0</v>
      </c>
      <c r="E56" s="12">
        <f t="shared" si="9"/>
        <v>0</v>
      </c>
      <c r="F56" s="12">
        <f t="shared" si="9"/>
        <v>0</v>
      </c>
      <c r="G56" s="12">
        <f t="shared" si="9"/>
        <v>0</v>
      </c>
    </row>
    <row r="57" spans="1:7" x14ac:dyDescent="0.25">
      <c r="A57" s="2" t="s">
        <v>175</v>
      </c>
      <c r="B57" s="2">
        <f>COUNT(B39:B52,"Untested")</f>
        <v>0</v>
      </c>
      <c r="C57" s="2">
        <f>COUNT(C39:C52,"Untested")</f>
        <v>0</v>
      </c>
      <c r="D57" s="2">
        <f>COUNT(D39:D52,"Untested")</f>
        <v>0</v>
      </c>
      <c r="E57" s="2">
        <f>COUNTIF(E39:E52,"unsupported")</f>
        <v>12</v>
      </c>
      <c r="F57" s="2">
        <f>COUNT(F39:F52,"Untested")</f>
        <v>0</v>
      </c>
      <c r="G57" s="2">
        <f>COUNT(G39:G52,"Untested")</f>
        <v>0</v>
      </c>
    </row>
    <row r="58" spans="1:7" x14ac:dyDescent="0.25">
      <c r="A58" s="2" t="s">
        <v>139</v>
      </c>
      <c r="B58" s="2">
        <f t="shared" ref="B58:G58" si="10">B53+B56+B55+B57+B54</f>
        <v>14</v>
      </c>
      <c r="C58" s="2">
        <f t="shared" si="10"/>
        <v>14</v>
      </c>
      <c r="D58" s="2">
        <f t="shared" si="10"/>
        <v>0</v>
      </c>
      <c r="E58" s="2">
        <f t="shared" si="10"/>
        <v>14</v>
      </c>
      <c r="F58" s="2">
        <f t="shared" si="10"/>
        <v>0</v>
      </c>
      <c r="G58" s="2">
        <f t="shared" si="10"/>
        <v>0</v>
      </c>
    </row>
    <row r="59" spans="1:7" ht="15.75" thickBot="1" x14ac:dyDescent="0.3">
      <c r="A59" s="18" t="s">
        <v>8</v>
      </c>
      <c r="B59" s="6">
        <f t="shared" ref="B59:G59" si="11">IF(B$58=0, 0,(B$53+B$54)/B$58)</f>
        <v>0.7857142857142857</v>
      </c>
      <c r="C59" s="6">
        <f t="shared" si="11"/>
        <v>0.9285714285714286</v>
      </c>
      <c r="D59" s="6">
        <f t="shared" si="11"/>
        <v>0</v>
      </c>
      <c r="E59" s="6">
        <f t="shared" si="11"/>
        <v>0.14285714285714285</v>
      </c>
      <c r="F59" s="6">
        <f t="shared" si="11"/>
        <v>0</v>
      </c>
      <c r="G59" s="6">
        <f t="shared" si="11"/>
        <v>0</v>
      </c>
    </row>
    <row r="60" spans="1:7" ht="15.75" thickBot="1" x14ac:dyDescent="0.3">
      <c r="A60" s="2"/>
      <c r="B60" s="20"/>
      <c r="C60" s="20"/>
      <c r="D60" s="20"/>
      <c r="E60" s="20"/>
      <c r="F60" s="20"/>
      <c r="G60" s="20"/>
    </row>
    <row r="61" spans="1:7" x14ac:dyDescent="0.25">
      <c r="A61" s="3" t="s">
        <v>102</v>
      </c>
      <c r="B61" s="3"/>
      <c r="C61" s="3"/>
      <c r="D61" s="3"/>
      <c r="E61" s="3"/>
      <c r="F61" s="3"/>
      <c r="G61" s="3"/>
    </row>
    <row r="62" spans="1:7" x14ac:dyDescent="0.25">
      <c r="A62" s="2" t="s">
        <v>94</v>
      </c>
      <c r="B62" s="4" t="s">
        <v>6</v>
      </c>
      <c r="C62" s="4" t="s">
        <v>6</v>
      </c>
      <c r="D62" s="4" t="s">
        <v>6</v>
      </c>
      <c r="E62" s="4" t="s">
        <v>6</v>
      </c>
      <c r="F62" s="30" t="s">
        <v>175</v>
      </c>
      <c r="G62" s="30" t="s">
        <v>175</v>
      </c>
    </row>
    <row r="63" spans="1:7" x14ac:dyDescent="0.25">
      <c r="A63" s="2" t="s">
        <v>97</v>
      </c>
      <c r="B63" s="4" t="s">
        <v>6</v>
      </c>
      <c r="C63" s="4" t="s">
        <v>6</v>
      </c>
      <c r="D63" s="4" t="s">
        <v>6</v>
      </c>
      <c r="E63" s="4" t="s">
        <v>6</v>
      </c>
      <c r="F63" s="30" t="s">
        <v>175</v>
      </c>
      <c r="G63" s="30" t="s">
        <v>175</v>
      </c>
    </row>
    <row r="64" spans="1:7" x14ac:dyDescent="0.25">
      <c r="A64" s="2" t="s">
        <v>98</v>
      </c>
      <c r="B64" s="4" t="s">
        <v>6</v>
      </c>
      <c r="C64" s="4" t="s">
        <v>6</v>
      </c>
      <c r="D64" s="4" t="s">
        <v>6</v>
      </c>
      <c r="E64" s="4" t="s">
        <v>6</v>
      </c>
      <c r="F64" s="30" t="s">
        <v>175</v>
      </c>
      <c r="G64" s="30" t="s">
        <v>175</v>
      </c>
    </row>
    <row r="65" spans="1:7" x14ac:dyDescent="0.25">
      <c r="A65" s="2" t="s">
        <v>99</v>
      </c>
      <c r="B65" s="4" t="s">
        <v>6</v>
      </c>
      <c r="C65" s="4" t="s">
        <v>6</v>
      </c>
      <c r="D65" s="4" t="s">
        <v>6</v>
      </c>
      <c r="E65" s="4" t="s">
        <v>6</v>
      </c>
      <c r="F65" s="30" t="s">
        <v>175</v>
      </c>
      <c r="G65" s="30" t="s">
        <v>175</v>
      </c>
    </row>
    <row r="66" spans="1:7" x14ac:dyDescent="0.25">
      <c r="A66" s="2" t="s">
        <v>100</v>
      </c>
      <c r="B66" s="4" t="s">
        <v>6</v>
      </c>
      <c r="C66" s="4" t="s">
        <v>6</v>
      </c>
      <c r="D66" s="4" t="s">
        <v>6</v>
      </c>
      <c r="E66" s="4" t="s">
        <v>6</v>
      </c>
      <c r="F66" s="30" t="s">
        <v>175</v>
      </c>
      <c r="G66" s="30" t="s">
        <v>175</v>
      </c>
    </row>
    <row r="67" spans="1:7" x14ac:dyDescent="0.25">
      <c r="A67" s="2" t="s">
        <v>101</v>
      </c>
      <c r="B67" s="4" t="s">
        <v>6</v>
      </c>
      <c r="C67" s="4" t="s">
        <v>6</v>
      </c>
      <c r="D67" s="4" t="s">
        <v>6</v>
      </c>
      <c r="E67" s="4" t="s">
        <v>6</v>
      </c>
      <c r="F67" s="30" t="s">
        <v>175</v>
      </c>
      <c r="G67" s="30" t="s">
        <v>175</v>
      </c>
    </row>
    <row r="68" spans="1:7" x14ac:dyDescent="0.25">
      <c r="A68" s="2" t="s">
        <v>103</v>
      </c>
      <c r="B68" s="4" t="s">
        <v>6</v>
      </c>
      <c r="C68" s="4" t="s">
        <v>6</v>
      </c>
      <c r="D68" s="4" t="s">
        <v>6</v>
      </c>
      <c r="E68" s="4" t="s">
        <v>6</v>
      </c>
      <c r="F68" s="30" t="s">
        <v>175</v>
      </c>
      <c r="G68" s="30" t="s">
        <v>175</v>
      </c>
    </row>
    <row r="69" spans="1:7" x14ac:dyDescent="0.25">
      <c r="A69" s="2" t="s">
        <v>108</v>
      </c>
      <c r="B69" s="4" t="s">
        <v>6</v>
      </c>
      <c r="C69" s="4" t="s">
        <v>6</v>
      </c>
      <c r="D69" s="4" t="s">
        <v>6</v>
      </c>
      <c r="E69" s="4" t="s">
        <v>6</v>
      </c>
      <c r="F69" s="30" t="s">
        <v>175</v>
      </c>
      <c r="G69" s="30" t="s">
        <v>175</v>
      </c>
    </row>
    <row r="70" spans="1:7" x14ac:dyDescent="0.25">
      <c r="A70" s="2" t="s">
        <v>109</v>
      </c>
      <c r="B70" s="4" t="s">
        <v>6</v>
      </c>
      <c r="C70" s="4" t="s">
        <v>6</v>
      </c>
      <c r="D70" s="4" t="s">
        <v>6</v>
      </c>
      <c r="E70" s="4" t="s">
        <v>6</v>
      </c>
      <c r="F70" s="30" t="s">
        <v>175</v>
      </c>
      <c r="G70" s="30" t="s">
        <v>175</v>
      </c>
    </row>
    <row r="71" spans="1:7" x14ac:dyDescent="0.25">
      <c r="A71" s="2" t="s">
        <v>110</v>
      </c>
      <c r="B71" s="4" t="s">
        <v>6</v>
      </c>
      <c r="C71" s="4" t="s">
        <v>6</v>
      </c>
      <c r="D71" s="4" t="s">
        <v>6</v>
      </c>
      <c r="E71" s="4" t="s">
        <v>6</v>
      </c>
      <c r="F71" s="30" t="s">
        <v>175</v>
      </c>
      <c r="G71" s="30" t="s">
        <v>175</v>
      </c>
    </row>
    <row r="72" spans="1:7" x14ac:dyDescent="0.25">
      <c r="A72" s="2" t="s">
        <v>111</v>
      </c>
      <c r="B72" s="5" t="s">
        <v>144</v>
      </c>
      <c r="C72" s="5" t="s">
        <v>144</v>
      </c>
      <c r="D72" s="4" t="s">
        <v>6</v>
      </c>
      <c r="E72" s="4" t="s">
        <v>6</v>
      </c>
      <c r="F72" s="30" t="s">
        <v>175</v>
      </c>
      <c r="G72" s="30" t="s">
        <v>175</v>
      </c>
    </row>
    <row r="73" spans="1:7" x14ac:dyDescent="0.25">
      <c r="A73" s="2" t="s">
        <v>112</v>
      </c>
      <c r="B73" s="4" t="s">
        <v>6</v>
      </c>
      <c r="C73" s="4" t="s">
        <v>6</v>
      </c>
      <c r="D73" s="4" t="s">
        <v>6</v>
      </c>
      <c r="E73" s="4" t="s">
        <v>6</v>
      </c>
      <c r="F73" s="30" t="s">
        <v>175</v>
      </c>
      <c r="G73" s="30" t="s">
        <v>175</v>
      </c>
    </row>
    <row r="74" spans="1:7" x14ac:dyDescent="0.25">
      <c r="A74" s="2" t="s">
        <v>113</v>
      </c>
      <c r="B74" s="4" t="s">
        <v>6</v>
      </c>
      <c r="C74" s="4" t="s">
        <v>6</v>
      </c>
      <c r="D74" s="4" t="s">
        <v>6</v>
      </c>
      <c r="E74" s="4" t="s">
        <v>6</v>
      </c>
      <c r="F74" s="30" t="s">
        <v>175</v>
      </c>
      <c r="G74" s="30" t="s">
        <v>175</v>
      </c>
    </row>
    <row r="75" spans="1:7" x14ac:dyDescent="0.25">
      <c r="A75" s="2" t="s">
        <v>115</v>
      </c>
      <c r="B75" s="4" t="s">
        <v>6</v>
      </c>
      <c r="C75" s="4" t="s">
        <v>6</v>
      </c>
      <c r="D75" s="4" t="s">
        <v>6</v>
      </c>
      <c r="E75" s="4" t="s">
        <v>6</v>
      </c>
      <c r="F75" s="30" t="s">
        <v>175</v>
      </c>
      <c r="G75" s="30" t="s">
        <v>175</v>
      </c>
    </row>
    <row r="76" spans="1:7" x14ac:dyDescent="0.25">
      <c r="A76" s="2" t="s">
        <v>116</v>
      </c>
      <c r="B76" s="4" t="s">
        <v>6</v>
      </c>
      <c r="C76" s="4" t="s">
        <v>6</v>
      </c>
      <c r="D76" s="4" t="s">
        <v>6</v>
      </c>
      <c r="E76" s="4" t="s">
        <v>6</v>
      </c>
      <c r="F76" s="30" t="s">
        <v>175</v>
      </c>
      <c r="G76" s="30" t="s">
        <v>175</v>
      </c>
    </row>
    <row r="77" spans="1:7" x14ac:dyDescent="0.25">
      <c r="A77" s="2" t="s">
        <v>118</v>
      </c>
      <c r="B77" s="4" t="s">
        <v>6</v>
      </c>
      <c r="C77" s="4" t="s">
        <v>6</v>
      </c>
      <c r="D77" s="4" t="s">
        <v>6</v>
      </c>
      <c r="E77" s="4" t="s">
        <v>6</v>
      </c>
      <c r="F77" s="30" t="s">
        <v>175</v>
      </c>
      <c r="G77" s="30" t="s">
        <v>175</v>
      </c>
    </row>
    <row r="78" spans="1:7" x14ac:dyDescent="0.25">
      <c r="A78" s="2" t="s">
        <v>120</v>
      </c>
      <c r="B78" s="4" t="s">
        <v>6</v>
      </c>
      <c r="C78" s="4" t="s">
        <v>6</v>
      </c>
      <c r="D78" s="4" t="s">
        <v>6</v>
      </c>
      <c r="E78" s="4" t="s">
        <v>6</v>
      </c>
      <c r="F78" s="30" t="s">
        <v>175</v>
      </c>
      <c r="G78" s="30" t="s">
        <v>175</v>
      </c>
    </row>
    <row r="79" spans="1:7" x14ac:dyDescent="0.25">
      <c r="A79" s="2" t="s">
        <v>121</v>
      </c>
      <c r="B79" s="4" t="s">
        <v>6</v>
      </c>
      <c r="C79" s="4" t="s">
        <v>6</v>
      </c>
      <c r="D79" s="8" t="s">
        <v>7</v>
      </c>
      <c r="E79" s="8" t="s">
        <v>7</v>
      </c>
      <c r="F79" s="30" t="s">
        <v>175</v>
      </c>
      <c r="G79" s="30" t="s">
        <v>175</v>
      </c>
    </row>
    <row r="80" spans="1:7" x14ac:dyDescent="0.25">
      <c r="A80" s="2" t="s">
        <v>122</v>
      </c>
      <c r="B80" s="4" t="s">
        <v>6</v>
      </c>
      <c r="C80" s="4" t="s">
        <v>6</v>
      </c>
      <c r="D80" s="4" t="s">
        <v>6</v>
      </c>
      <c r="E80" s="4" t="s">
        <v>6</v>
      </c>
      <c r="F80" s="30" t="s">
        <v>175</v>
      </c>
      <c r="G80" s="30" t="s">
        <v>175</v>
      </c>
    </row>
    <row r="81" spans="1:7" x14ac:dyDescent="0.25">
      <c r="A81" s="2" t="s">
        <v>123</v>
      </c>
      <c r="B81" s="4" t="s">
        <v>6</v>
      </c>
      <c r="C81" s="4" t="s">
        <v>6</v>
      </c>
      <c r="D81" s="4" t="s">
        <v>6</v>
      </c>
      <c r="E81" s="4" t="s">
        <v>6</v>
      </c>
      <c r="F81" s="30" t="s">
        <v>175</v>
      </c>
      <c r="G81" s="30" t="s">
        <v>175</v>
      </c>
    </row>
    <row r="82" spans="1:7" x14ac:dyDescent="0.25">
      <c r="A82" s="2" t="s">
        <v>124</v>
      </c>
      <c r="B82" s="4" t="s">
        <v>6</v>
      </c>
      <c r="C82" s="4" t="s">
        <v>6</v>
      </c>
      <c r="D82" s="4" t="s">
        <v>6</v>
      </c>
      <c r="E82" s="4" t="s">
        <v>6</v>
      </c>
      <c r="F82" s="30" t="s">
        <v>175</v>
      </c>
      <c r="G82" s="30" t="s">
        <v>175</v>
      </c>
    </row>
    <row r="83" spans="1:7" x14ac:dyDescent="0.25">
      <c r="A83" s="2" t="s">
        <v>126</v>
      </c>
      <c r="B83" s="7" t="s">
        <v>140</v>
      </c>
      <c r="C83" s="7" t="s">
        <v>140</v>
      </c>
      <c r="D83" s="7" t="s">
        <v>140</v>
      </c>
      <c r="E83" s="7" t="s">
        <v>140</v>
      </c>
      <c r="F83" s="30" t="s">
        <v>175</v>
      </c>
      <c r="G83" s="30" t="s">
        <v>175</v>
      </c>
    </row>
    <row r="84" spans="1:7" x14ac:dyDescent="0.25">
      <c r="A84" s="15" t="s">
        <v>127</v>
      </c>
      <c r="B84" s="21" t="s">
        <v>6</v>
      </c>
      <c r="C84" s="21" t="s">
        <v>6</v>
      </c>
      <c r="D84" s="21" t="s">
        <v>6</v>
      </c>
      <c r="E84" s="21" t="s">
        <v>6</v>
      </c>
      <c r="F84" s="31" t="s">
        <v>175</v>
      </c>
      <c r="G84" s="31" t="s">
        <v>175</v>
      </c>
    </row>
    <row r="85" spans="1:7" x14ac:dyDescent="0.25">
      <c r="A85" s="2" t="s">
        <v>6</v>
      </c>
      <c r="B85" s="10">
        <f t="shared" ref="B85:G85" si="12">COUNTIF(B62:B84,"pass")</f>
        <v>21</v>
      </c>
      <c r="C85" s="10">
        <f t="shared" si="12"/>
        <v>21</v>
      </c>
      <c r="D85" s="10">
        <f t="shared" si="12"/>
        <v>21</v>
      </c>
      <c r="E85" s="10">
        <f t="shared" si="12"/>
        <v>21</v>
      </c>
      <c r="F85" s="10">
        <f t="shared" si="12"/>
        <v>0</v>
      </c>
      <c r="G85" s="10">
        <f t="shared" si="12"/>
        <v>0</v>
      </c>
    </row>
    <row r="86" spans="1:7" x14ac:dyDescent="0.25">
      <c r="A86" s="2" t="s">
        <v>143</v>
      </c>
      <c r="B86" s="5">
        <f t="shared" ref="B86:G86" si="13">COUNTIF(B62:B84,"Ok")</f>
        <v>1</v>
      </c>
      <c r="C86" s="5">
        <f t="shared" si="13"/>
        <v>1</v>
      </c>
      <c r="D86" s="5">
        <f t="shared" si="13"/>
        <v>0</v>
      </c>
      <c r="E86" s="5">
        <f t="shared" si="13"/>
        <v>0</v>
      </c>
      <c r="F86" s="5">
        <f t="shared" si="13"/>
        <v>0</v>
      </c>
      <c r="G86" s="5">
        <f t="shared" si="13"/>
        <v>0</v>
      </c>
    </row>
    <row r="87" spans="1:7" x14ac:dyDescent="0.25">
      <c r="A87" s="2" t="s">
        <v>140</v>
      </c>
      <c r="B87" s="11">
        <f t="shared" ref="B87:G87" si="14">COUNTIF(B62:B84,"workaround")</f>
        <v>1</v>
      </c>
      <c r="C87" s="11">
        <f t="shared" si="14"/>
        <v>1</v>
      </c>
      <c r="D87" s="11">
        <f t="shared" si="14"/>
        <v>1</v>
      </c>
      <c r="E87" s="11">
        <f t="shared" si="14"/>
        <v>1</v>
      </c>
      <c r="F87" s="11">
        <f t="shared" si="14"/>
        <v>0</v>
      </c>
      <c r="G87" s="11">
        <f t="shared" si="14"/>
        <v>0</v>
      </c>
    </row>
    <row r="88" spans="1:7" x14ac:dyDescent="0.25">
      <c r="A88" s="2" t="s">
        <v>7</v>
      </c>
      <c r="B88" s="12">
        <f t="shared" ref="B88:G88" si="15">COUNTIF(B62:B84,"Fail")</f>
        <v>0</v>
      </c>
      <c r="C88" s="12">
        <f t="shared" si="15"/>
        <v>0</v>
      </c>
      <c r="D88" s="12">
        <f t="shared" si="15"/>
        <v>1</v>
      </c>
      <c r="E88" s="12">
        <f t="shared" si="15"/>
        <v>1</v>
      </c>
      <c r="F88" s="12">
        <f t="shared" si="15"/>
        <v>0</v>
      </c>
      <c r="G88" s="12">
        <f t="shared" si="15"/>
        <v>0</v>
      </c>
    </row>
    <row r="89" spans="1:7" x14ac:dyDescent="0.25">
      <c r="A89" s="2" t="s">
        <v>145</v>
      </c>
      <c r="B89" s="2">
        <f t="shared" ref="B89:G89" si="16">COUNT(B62:B84,"Untested")</f>
        <v>0</v>
      </c>
      <c r="C89" s="2">
        <f t="shared" si="16"/>
        <v>0</v>
      </c>
      <c r="D89" s="2">
        <f t="shared" si="16"/>
        <v>0</v>
      </c>
      <c r="E89" s="2">
        <f t="shared" si="16"/>
        <v>0</v>
      </c>
      <c r="F89" s="2">
        <f t="shared" si="16"/>
        <v>0</v>
      </c>
      <c r="G89" s="2">
        <f t="shared" si="16"/>
        <v>0</v>
      </c>
    </row>
    <row r="90" spans="1:7" x14ac:dyDescent="0.25">
      <c r="A90" s="2" t="s">
        <v>139</v>
      </c>
      <c r="B90" s="2">
        <f t="shared" ref="B90:G90" si="17">B85+B88+B87+B89+B86</f>
        <v>23</v>
      </c>
      <c r="C90" s="2">
        <f t="shared" si="17"/>
        <v>23</v>
      </c>
      <c r="D90" s="2">
        <f t="shared" si="17"/>
        <v>23</v>
      </c>
      <c r="E90" s="2">
        <f t="shared" si="17"/>
        <v>23</v>
      </c>
      <c r="F90" s="2">
        <f t="shared" si="17"/>
        <v>0</v>
      </c>
      <c r="G90" s="2">
        <f t="shared" si="17"/>
        <v>0</v>
      </c>
    </row>
    <row r="91" spans="1:7" ht="15.75" thickBot="1" x14ac:dyDescent="0.3">
      <c r="A91" s="18" t="s">
        <v>8</v>
      </c>
      <c r="B91" s="6">
        <f t="shared" ref="B91:G91" si="18">IF(B$90=0,0,(B$85+B$86)/B$90)</f>
        <v>0.95652173913043481</v>
      </c>
      <c r="C91" s="6">
        <f t="shared" si="18"/>
        <v>0.95652173913043481</v>
      </c>
      <c r="D91" s="6">
        <f t="shared" si="18"/>
        <v>0.91304347826086951</v>
      </c>
      <c r="E91" s="6">
        <f t="shared" si="18"/>
        <v>0.91304347826086951</v>
      </c>
      <c r="F91" s="6">
        <f t="shared" si="18"/>
        <v>0</v>
      </c>
      <c r="G91" s="6">
        <f t="shared" si="18"/>
        <v>0</v>
      </c>
    </row>
    <row r="92" spans="1:7" ht="15.75" thickBot="1" x14ac:dyDescent="0.3">
      <c r="A92" s="2"/>
      <c r="B92" s="20"/>
      <c r="C92" s="20"/>
      <c r="D92" s="20"/>
      <c r="E92" s="20"/>
      <c r="F92" s="20"/>
      <c r="G92" s="20"/>
    </row>
    <row r="93" spans="1:7" x14ac:dyDescent="0.25">
      <c r="A93" s="3" t="s">
        <v>85</v>
      </c>
      <c r="B93" s="3"/>
      <c r="C93" s="3"/>
      <c r="D93" s="3"/>
      <c r="E93" s="3"/>
      <c r="F93" s="3"/>
      <c r="G93" s="3"/>
    </row>
    <row r="94" spans="1:7" x14ac:dyDescent="0.25">
      <c r="A94" s="2" t="s">
        <v>86</v>
      </c>
      <c r="B94" s="4" t="s">
        <v>6</v>
      </c>
      <c r="C94" s="4" t="s">
        <v>6</v>
      </c>
      <c r="D94" s="4" t="s">
        <v>6</v>
      </c>
      <c r="E94" s="4" t="s">
        <v>6</v>
      </c>
      <c r="F94" s="30" t="s">
        <v>175</v>
      </c>
      <c r="G94" s="30" t="s">
        <v>175</v>
      </c>
    </row>
    <row r="95" spans="1:7" x14ac:dyDescent="0.25">
      <c r="A95" s="2" t="s">
        <v>87</v>
      </c>
      <c r="B95" s="4" t="s">
        <v>6</v>
      </c>
      <c r="C95" s="4" t="s">
        <v>6</v>
      </c>
      <c r="D95" s="4" t="s">
        <v>6</v>
      </c>
      <c r="E95" s="4" t="s">
        <v>6</v>
      </c>
      <c r="F95" s="30" t="s">
        <v>175</v>
      </c>
      <c r="G95" s="30" t="s">
        <v>175</v>
      </c>
    </row>
    <row r="96" spans="1:7" x14ac:dyDescent="0.25">
      <c r="A96" s="2" t="s">
        <v>88</v>
      </c>
      <c r="B96" s="4" t="s">
        <v>6</v>
      </c>
      <c r="C96" s="4" t="s">
        <v>6</v>
      </c>
      <c r="D96" s="4" t="s">
        <v>6</v>
      </c>
      <c r="E96" s="4" t="s">
        <v>6</v>
      </c>
      <c r="F96" s="30" t="s">
        <v>175</v>
      </c>
      <c r="G96" s="30" t="s">
        <v>175</v>
      </c>
    </row>
    <row r="97" spans="1:7" x14ac:dyDescent="0.25">
      <c r="A97" s="2" t="s">
        <v>89</v>
      </c>
      <c r="B97" s="4" t="s">
        <v>6</v>
      </c>
      <c r="C97" s="4" t="s">
        <v>6</v>
      </c>
      <c r="D97" s="4" t="s">
        <v>6</v>
      </c>
      <c r="E97" s="4" t="s">
        <v>6</v>
      </c>
      <c r="F97" s="30" t="s">
        <v>175</v>
      </c>
      <c r="G97" s="30" t="s">
        <v>175</v>
      </c>
    </row>
    <row r="98" spans="1:7" x14ac:dyDescent="0.25">
      <c r="A98" s="2" t="s">
        <v>90</v>
      </c>
      <c r="B98" s="4" t="s">
        <v>6</v>
      </c>
      <c r="C98" s="4" t="s">
        <v>6</v>
      </c>
      <c r="D98" s="4" t="s">
        <v>6</v>
      </c>
      <c r="E98" s="4" t="s">
        <v>6</v>
      </c>
      <c r="F98" s="30" t="s">
        <v>175</v>
      </c>
      <c r="G98" s="30" t="s">
        <v>175</v>
      </c>
    </row>
    <row r="99" spans="1:7" x14ac:dyDescent="0.25">
      <c r="A99" s="2" t="s">
        <v>91</v>
      </c>
      <c r="B99" s="4" t="s">
        <v>6</v>
      </c>
      <c r="C99" s="4" t="s">
        <v>6</v>
      </c>
      <c r="D99" s="4" t="s">
        <v>6</v>
      </c>
      <c r="E99" s="4" t="s">
        <v>6</v>
      </c>
      <c r="F99" s="30" t="s">
        <v>175</v>
      </c>
      <c r="G99" s="30" t="s">
        <v>175</v>
      </c>
    </row>
    <row r="100" spans="1:7" x14ac:dyDescent="0.25">
      <c r="A100" s="2" t="s">
        <v>92</v>
      </c>
      <c r="B100" s="4" t="s">
        <v>6</v>
      </c>
      <c r="C100" s="4" t="s">
        <v>6</v>
      </c>
      <c r="D100" s="4" t="s">
        <v>6</v>
      </c>
      <c r="E100" s="4" t="s">
        <v>6</v>
      </c>
      <c r="F100" s="30" t="s">
        <v>175</v>
      </c>
      <c r="G100" s="30" t="s">
        <v>175</v>
      </c>
    </row>
    <row r="101" spans="1:7" x14ac:dyDescent="0.25">
      <c r="A101" s="15" t="s">
        <v>93</v>
      </c>
      <c r="B101" s="21" t="s">
        <v>6</v>
      </c>
      <c r="C101" s="21" t="s">
        <v>6</v>
      </c>
      <c r="D101" s="21" t="s">
        <v>6</v>
      </c>
      <c r="E101" s="21" t="s">
        <v>6</v>
      </c>
      <c r="F101" s="31" t="s">
        <v>175</v>
      </c>
      <c r="G101" s="31" t="s">
        <v>175</v>
      </c>
    </row>
    <row r="102" spans="1:7" x14ac:dyDescent="0.25">
      <c r="A102" s="2" t="s">
        <v>6</v>
      </c>
      <c r="B102" s="10">
        <f t="shared" ref="B102:G102" si="19">COUNTIF(B94:B101,"pass")</f>
        <v>8</v>
      </c>
      <c r="C102" s="10">
        <f t="shared" si="19"/>
        <v>8</v>
      </c>
      <c r="D102" s="10">
        <f t="shared" si="19"/>
        <v>8</v>
      </c>
      <c r="E102" s="10">
        <f t="shared" si="19"/>
        <v>8</v>
      </c>
      <c r="F102" s="10">
        <f t="shared" si="19"/>
        <v>0</v>
      </c>
      <c r="G102" s="10">
        <f t="shared" si="19"/>
        <v>0</v>
      </c>
    </row>
    <row r="103" spans="1:7" x14ac:dyDescent="0.25">
      <c r="A103" s="2" t="s">
        <v>143</v>
      </c>
      <c r="B103" s="5">
        <f t="shared" ref="B103:G103" si="20">COUNTIF(B94:B101,"Ok")</f>
        <v>0</v>
      </c>
      <c r="C103" s="5">
        <f t="shared" si="20"/>
        <v>0</v>
      </c>
      <c r="D103" s="5">
        <f t="shared" si="20"/>
        <v>0</v>
      </c>
      <c r="E103" s="5">
        <f t="shared" si="20"/>
        <v>0</v>
      </c>
      <c r="F103" s="5">
        <f t="shared" si="20"/>
        <v>0</v>
      </c>
      <c r="G103" s="5">
        <f t="shared" si="20"/>
        <v>0</v>
      </c>
    </row>
    <row r="104" spans="1:7" x14ac:dyDescent="0.25">
      <c r="A104" s="2" t="s">
        <v>140</v>
      </c>
      <c r="B104" s="11">
        <f t="shared" ref="B104:G104" si="21">COUNTIF(B125:B195,"workaround")</f>
        <v>1</v>
      </c>
      <c r="C104" s="11">
        <f t="shared" si="21"/>
        <v>1</v>
      </c>
      <c r="D104" s="11">
        <f t="shared" si="21"/>
        <v>1</v>
      </c>
      <c r="E104" s="11">
        <f t="shared" si="21"/>
        <v>1</v>
      </c>
      <c r="F104" s="11">
        <f t="shared" si="21"/>
        <v>1</v>
      </c>
      <c r="G104" s="11">
        <f t="shared" si="21"/>
        <v>1</v>
      </c>
    </row>
    <row r="105" spans="1:7" x14ac:dyDescent="0.25">
      <c r="A105" s="2" t="s">
        <v>7</v>
      </c>
      <c r="B105" s="12">
        <f t="shared" ref="B105:G105" si="22">COUNTIF(B94:B101,"Fail")</f>
        <v>0</v>
      </c>
      <c r="C105" s="12">
        <f t="shared" si="22"/>
        <v>0</v>
      </c>
      <c r="D105" s="12">
        <f t="shared" si="22"/>
        <v>0</v>
      </c>
      <c r="E105" s="12">
        <f t="shared" si="22"/>
        <v>0</v>
      </c>
      <c r="F105" s="12">
        <f t="shared" si="22"/>
        <v>0</v>
      </c>
      <c r="G105" s="12">
        <f t="shared" si="22"/>
        <v>0</v>
      </c>
    </row>
    <row r="106" spans="1:7" x14ac:dyDescent="0.25">
      <c r="A106" s="2" t="s">
        <v>145</v>
      </c>
      <c r="B106" s="2">
        <f t="shared" ref="B106:G106" si="23">COUNT(B94:B101,"Untested")</f>
        <v>0</v>
      </c>
      <c r="C106" s="2">
        <f t="shared" si="23"/>
        <v>0</v>
      </c>
      <c r="D106" s="2">
        <f t="shared" si="23"/>
        <v>0</v>
      </c>
      <c r="E106" s="2">
        <f t="shared" si="23"/>
        <v>0</v>
      </c>
      <c r="F106" s="2">
        <f t="shared" si="23"/>
        <v>0</v>
      </c>
      <c r="G106" s="2">
        <f t="shared" si="23"/>
        <v>0</v>
      </c>
    </row>
    <row r="107" spans="1:7" x14ac:dyDescent="0.25">
      <c r="A107" s="2" t="s">
        <v>139</v>
      </c>
      <c r="B107" s="2">
        <f t="shared" ref="B107:G107" si="24">B102+B105+B104+B106+B103</f>
        <v>9</v>
      </c>
      <c r="C107" s="2">
        <f t="shared" si="24"/>
        <v>9</v>
      </c>
      <c r="D107" s="2">
        <f t="shared" si="24"/>
        <v>9</v>
      </c>
      <c r="E107" s="2">
        <f t="shared" si="24"/>
        <v>9</v>
      </c>
      <c r="F107" s="2">
        <f t="shared" si="24"/>
        <v>1</v>
      </c>
      <c r="G107" s="2">
        <f t="shared" si="24"/>
        <v>1</v>
      </c>
    </row>
    <row r="108" spans="1:7" ht="15.75" thickBot="1" x14ac:dyDescent="0.3">
      <c r="A108" s="18" t="s">
        <v>8</v>
      </c>
      <c r="B108" s="6">
        <f t="shared" ref="B108:G108" si="25">IF(B$107=0, 0, (B$102+B$103)/B$107)</f>
        <v>0.88888888888888884</v>
      </c>
      <c r="C108" s="6">
        <f t="shared" si="25"/>
        <v>0.88888888888888884</v>
      </c>
      <c r="D108" s="6">
        <f t="shared" si="25"/>
        <v>0.88888888888888884</v>
      </c>
      <c r="E108" s="6">
        <f t="shared" si="25"/>
        <v>0.88888888888888884</v>
      </c>
      <c r="F108" s="6">
        <f t="shared" si="25"/>
        <v>0</v>
      </c>
      <c r="G108" s="6">
        <f t="shared" si="25"/>
        <v>0</v>
      </c>
    </row>
    <row r="109" spans="1:7" ht="15.75" thickBot="1" x14ac:dyDescent="0.3">
      <c r="A109" s="13"/>
      <c r="B109" s="16"/>
      <c r="C109" s="16"/>
      <c r="D109" s="16"/>
      <c r="E109" s="16"/>
      <c r="F109" s="16"/>
      <c r="G109" s="16"/>
    </row>
    <row r="110" spans="1:7" x14ac:dyDescent="0.25">
      <c r="A110" s="15" t="s">
        <v>64</v>
      </c>
      <c r="B110" s="15"/>
      <c r="C110" s="15"/>
      <c r="D110" s="15"/>
      <c r="E110" s="15"/>
      <c r="F110" s="15"/>
      <c r="G110" s="15"/>
    </row>
    <row r="111" spans="1:7" x14ac:dyDescent="0.25">
      <c r="A111" s="2" t="s">
        <v>65</v>
      </c>
      <c r="B111" s="4" t="s">
        <v>6</v>
      </c>
      <c r="C111" s="4" t="s">
        <v>6</v>
      </c>
      <c r="D111" s="4" t="s">
        <v>6</v>
      </c>
      <c r="E111" s="4" t="s">
        <v>6</v>
      </c>
      <c r="F111" s="4" t="s">
        <v>6</v>
      </c>
      <c r="G111" s="4" t="s">
        <v>6</v>
      </c>
    </row>
    <row r="112" spans="1:7" x14ac:dyDescent="0.25">
      <c r="A112" s="2" t="s">
        <v>67</v>
      </c>
      <c r="B112" s="4" t="s">
        <v>6</v>
      </c>
      <c r="C112" s="4" t="s">
        <v>6</v>
      </c>
      <c r="D112" s="4" t="s">
        <v>6</v>
      </c>
      <c r="E112" s="4" t="s">
        <v>6</v>
      </c>
      <c r="F112" s="8" t="s">
        <v>7</v>
      </c>
      <c r="G112" s="4" t="s">
        <v>6</v>
      </c>
    </row>
    <row r="113" spans="1:7" x14ac:dyDescent="0.25">
      <c r="A113" s="2" t="s">
        <v>68</v>
      </c>
      <c r="B113" s="4" t="s">
        <v>6</v>
      </c>
      <c r="C113" s="4" t="s">
        <v>6</v>
      </c>
      <c r="D113" s="4" t="s">
        <v>6</v>
      </c>
      <c r="E113" s="4" t="s">
        <v>6</v>
      </c>
      <c r="F113" s="8" t="s">
        <v>7</v>
      </c>
      <c r="G113" s="4" t="s">
        <v>6</v>
      </c>
    </row>
    <row r="114" spans="1:7" x14ac:dyDescent="0.25">
      <c r="A114" s="2" t="s">
        <v>69</v>
      </c>
      <c r="B114" s="4" t="s">
        <v>6</v>
      </c>
      <c r="C114" s="4" t="s">
        <v>6</v>
      </c>
      <c r="D114" s="4" t="s">
        <v>6</v>
      </c>
      <c r="E114" s="4" t="s">
        <v>6</v>
      </c>
      <c r="F114" s="4" t="s">
        <v>6</v>
      </c>
      <c r="G114" s="4" t="s">
        <v>6</v>
      </c>
    </row>
    <row r="115" spans="1:7" x14ac:dyDescent="0.25">
      <c r="A115" s="2" t="s">
        <v>70</v>
      </c>
      <c r="B115" s="4" t="s">
        <v>6</v>
      </c>
      <c r="C115" s="4" t="s">
        <v>6</v>
      </c>
      <c r="D115" s="4" t="s">
        <v>6</v>
      </c>
      <c r="E115" s="4" t="s">
        <v>6</v>
      </c>
      <c r="F115" s="8" t="s">
        <v>7</v>
      </c>
      <c r="G115" s="4" t="s">
        <v>6</v>
      </c>
    </row>
    <row r="116" spans="1:7" x14ac:dyDescent="0.25">
      <c r="A116" s="2" t="s">
        <v>71</v>
      </c>
      <c r="B116" s="4" t="s">
        <v>6</v>
      </c>
      <c r="C116" s="4" t="s">
        <v>6</v>
      </c>
      <c r="D116" s="4" t="s">
        <v>6</v>
      </c>
      <c r="E116" s="4" t="s">
        <v>6</v>
      </c>
      <c r="F116" s="8" t="s">
        <v>7</v>
      </c>
      <c r="G116" s="4" t="s">
        <v>6</v>
      </c>
    </row>
    <row r="117" spans="1:7" x14ac:dyDescent="0.25">
      <c r="A117" s="2" t="s">
        <v>72</v>
      </c>
      <c r="B117" s="4" t="s">
        <v>6</v>
      </c>
      <c r="C117" s="4" t="s">
        <v>6</v>
      </c>
      <c r="D117" s="4" t="s">
        <v>6</v>
      </c>
      <c r="E117" s="4" t="s">
        <v>6</v>
      </c>
      <c r="F117" s="4" t="s">
        <v>6</v>
      </c>
      <c r="G117" s="4" t="s">
        <v>6</v>
      </c>
    </row>
    <row r="118" spans="1:7" x14ac:dyDescent="0.25">
      <c r="A118" s="2" t="s">
        <v>73</v>
      </c>
      <c r="B118" s="4" t="s">
        <v>6</v>
      </c>
      <c r="C118" s="4" t="s">
        <v>6</v>
      </c>
      <c r="D118" s="4" t="s">
        <v>6</v>
      </c>
      <c r="E118" s="4" t="s">
        <v>6</v>
      </c>
      <c r="F118" s="8" t="s">
        <v>7</v>
      </c>
      <c r="G118" s="8" t="s">
        <v>7</v>
      </c>
    </row>
    <row r="119" spans="1:7" x14ac:dyDescent="0.25">
      <c r="A119" s="2" t="s">
        <v>74</v>
      </c>
      <c r="B119" s="4" t="s">
        <v>6</v>
      </c>
      <c r="C119" s="4" t="s">
        <v>6</v>
      </c>
      <c r="D119" s="4" t="s">
        <v>6</v>
      </c>
      <c r="E119" s="4" t="s">
        <v>6</v>
      </c>
      <c r="F119" s="4" t="s">
        <v>6</v>
      </c>
      <c r="G119" s="4" t="s">
        <v>6</v>
      </c>
    </row>
    <row r="120" spans="1:7" x14ac:dyDescent="0.25">
      <c r="A120" s="2" t="s">
        <v>75</v>
      </c>
      <c r="B120" s="4" t="s">
        <v>6</v>
      </c>
      <c r="C120" s="4" t="s">
        <v>6</v>
      </c>
      <c r="D120" s="4" t="s">
        <v>6</v>
      </c>
      <c r="E120" s="4" t="s">
        <v>6</v>
      </c>
      <c r="F120" s="4" t="s">
        <v>6</v>
      </c>
      <c r="G120" s="4" t="s">
        <v>6</v>
      </c>
    </row>
    <row r="121" spans="1:7" x14ac:dyDescent="0.25">
      <c r="A121" s="2" t="s">
        <v>76</v>
      </c>
      <c r="B121" s="4" t="s">
        <v>6</v>
      </c>
      <c r="C121" s="4" t="s">
        <v>6</v>
      </c>
      <c r="D121" s="8" t="s">
        <v>7</v>
      </c>
      <c r="E121" s="8" t="s">
        <v>7</v>
      </c>
      <c r="F121" s="4" t="s">
        <v>6</v>
      </c>
      <c r="G121" s="4" t="s">
        <v>6</v>
      </c>
    </row>
    <row r="122" spans="1:7" x14ac:dyDescent="0.25">
      <c r="A122" s="2" t="s">
        <v>77</v>
      </c>
      <c r="B122" s="4" t="s">
        <v>6</v>
      </c>
      <c r="C122" s="4" t="s">
        <v>6</v>
      </c>
      <c r="D122" s="4" t="s">
        <v>6</v>
      </c>
      <c r="E122" s="4" t="s">
        <v>6</v>
      </c>
      <c r="F122" s="4" t="s">
        <v>6</v>
      </c>
      <c r="G122" s="4" t="s">
        <v>6</v>
      </c>
    </row>
    <row r="123" spans="1:7" x14ac:dyDescent="0.25">
      <c r="A123" s="2" t="s">
        <v>78</v>
      </c>
      <c r="B123" s="4" t="s">
        <v>6</v>
      </c>
      <c r="C123" s="4" t="s">
        <v>6</v>
      </c>
      <c r="D123" s="4" t="s">
        <v>6</v>
      </c>
      <c r="E123" s="4" t="s">
        <v>6</v>
      </c>
      <c r="F123" s="4" t="s">
        <v>6</v>
      </c>
      <c r="G123" s="4" t="s">
        <v>6</v>
      </c>
    </row>
    <row r="124" spans="1:7" x14ac:dyDescent="0.25">
      <c r="A124" s="2" t="s">
        <v>79</v>
      </c>
      <c r="B124" s="4" t="s">
        <v>6</v>
      </c>
      <c r="C124" s="4" t="s">
        <v>6</v>
      </c>
      <c r="D124" s="4" t="s">
        <v>6</v>
      </c>
      <c r="E124" s="4" t="s">
        <v>6</v>
      </c>
      <c r="F124" s="4" t="s">
        <v>6</v>
      </c>
      <c r="G124" s="4" t="s">
        <v>6</v>
      </c>
    </row>
    <row r="125" spans="1:7" x14ac:dyDescent="0.25">
      <c r="A125" s="2" t="s">
        <v>80</v>
      </c>
      <c r="B125" s="4" t="s">
        <v>6</v>
      </c>
      <c r="C125" s="4" t="s">
        <v>6</v>
      </c>
      <c r="D125" s="4" t="s">
        <v>6</v>
      </c>
      <c r="E125" s="4" t="s">
        <v>6</v>
      </c>
      <c r="F125" s="4" t="s">
        <v>6</v>
      </c>
      <c r="G125" s="4" t="s">
        <v>6</v>
      </c>
    </row>
    <row r="126" spans="1:7" x14ac:dyDescent="0.25">
      <c r="A126" s="2" t="s">
        <v>81</v>
      </c>
      <c r="B126" s="4" t="s">
        <v>6</v>
      </c>
      <c r="C126" s="4" t="s">
        <v>6</v>
      </c>
      <c r="D126" s="4" t="s">
        <v>6</v>
      </c>
      <c r="E126" s="4" t="s">
        <v>6</v>
      </c>
      <c r="F126" s="4" t="s">
        <v>6</v>
      </c>
      <c r="G126" s="4" t="s">
        <v>6</v>
      </c>
    </row>
    <row r="127" spans="1:7" x14ac:dyDescent="0.25">
      <c r="A127" s="2" t="s">
        <v>82</v>
      </c>
      <c r="B127" s="4" t="s">
        <v>6</v>
      </c>
      <c r="C127" s="4" t="s">
        <v>6</v>
      </c>
      <c r="D127" s="4" t="s">
        <v>6</v>
      </c>
      <c r="E127" s="4" t="s">
        <v>6</v>
      </c>
      <c r="F127" s="4" t="s">
        <v>6</v>
      </c>
      <c r="G127" s="4" t="s">
        <v>6</v>
      </c>
    </row>
    <row r="128" spans="1:7" x14ac:dyDescent="0.25">
      <c r="A128" s="2" t="s">
        <v>83</v>
      </c>
      <c r="B128" s="4" t="s">
        <v>6</v>
      </c>
      <c r="C128" s="4" t="s">
        <v>6</v>
      </c>
      <c r="D128" s="4" t="s">
        <v>6</v>
      </c>
      <c r="E128" s="4" t="s">
        <v>6</v>
      </c>
      <c r="F128" s="4" t="s">
        <v>6</v>
      </c>
      <c r="G128" s="4" t="s">
        <v>6</v>
      </c>
    </row>
    <row r="129" spans="1:7" x14ac:dyDescent="0.25">
      <c r="A129" s="15" t="s">
        <v>84</v>
      </c>
      <c r="B129" s="22" t="s">
        <v>140</v>
      </c>
      <c r="C129" s="22" t="s">
        <v>140</v>
      </c>
      <c r="D129" s="22" t="s">
        <v>140</v>
      </c>
      <c r="E129" s="22" t="s">
        <v>140</v>
      </c>
      <c r="F129" s="21" t="s">
        <v>6</v>
      </c>
      <c r="G129" s="21" t="s">
        <v>6</v>
      </c>
    </row>
    <row r="130" spans="1:7" x14ac:dyDescent="0.25">
      <c r="A130" s="2" t="s">
        <v>6</v>
      </c>
      <c r="B130" s="10">
        <f t="shared" ref="B130:G130" si="26">COUNTIF(B111:B129,"pass")</f>
        <v>18</v>
      </c>
      <c r="C130" s="10">
        <f t="shared" si="26"/>
        <v>18</v>
      </c>
      <c r="D130" s="10">
        <f t="shared" si="26"/>
        <v>17</v>
      </c>
      <c r="E130" s="10">
        <f t="shared" si="26"/>
        <v>17</v>
      </c>
      <c r="F130" s="10">
        <f t="shared" si="26"/>
        <v>14</v>
      </c>
      <c r="G130" s="10">
        <f t="shared" si="26"/>
        <v>18</v>
      </c>
    </row>
    <row r="131" spans="1:7" x14ac:dyDescent="0.25">
      <c r="A131" s="2" t="s">
        <v>143</v>
      </c>
      <c r="B131" s="5">
        <f t="shared" ref="B131:G131" si="27">COUNTIF(B111:B129,"Ok")</f>
        <v>0</v>
      </c>
      <c r="C131" s="5">
        <f t="shared" si="27"/>
        <v>0</v>
      </c>
      <c r="D131" s="5">
        <f t="shared" si="27"/>
        <v>0</v>
      </c>
      <c r="E131" s="5">
        <f t="shared" si="27"/>
        <v>0</v>
      </c>
      <c r="F131" s="5">
        <f t="shared" si="27"/>
        <v>0</v>
      </c>
      <c r="G131" s="5">
        <f t="shared" si="27"/>
        <v>0</v>
      </c>
    </row>
    <row r="132" spans="1:7" x14ac:dyDescent="0.25">
      <c r="A132" s="2" t="s">
        <v>140</v>
      </c>
      <c r="B132" s="11">
        <f t="shared" ref="B132:G132" si="28">COUNTIF(B111:B129,"workaround")</f>
        <v>1</v>
      </c>
      <c r="C132" s="11">
        <f t="shared" si="28"/>
        <v>1</v>
      </c>
      <c r="D132" s="11">
        <f t="shared" si="28"/>
        <v>1</v>
      </c>
      <c r="E132" s="11">
        <f t="shared" si="28"/>
        <v>1</v>
      </c>
      <c r="F132" s="11">
        <f t="shared" si="28"/>
        <v>0</v>
      </c>
      <c r="G132" s="11">
        <f t="shared" si="28"/>
        <v>0</v>
      </c>
    </row>
    <row r="133" spans="1:7" x14ac:dyDescent="0.25">
      <c r="A133" s="2" t="s">
        <v>7</v>
      </c>
      <c r="B133" s="12">
        <f t="shared" ref="B133:G133" si="29">COUNTIF(B111:B129,"Fail")</f>
        <v>0</v>
      </c>
      <c r="C133" s="12">
        <f t="shared" si="29"/>
        <v>0</v>
      </c>
      <c r="D133" s="12">
        <f t="shared" si="29"/>
        <v>1</v>
      </c>
      <c r="E133" s="12">
        <f t="shared" si="29"/>
        <v>1</v>
      </c>
      <c r="F133" s="12">
        <f t="shared" si="29"/>
        <v>5</v>
      </c>
      <c r="G133" s="12">
        <f t="shared" si="29"/>
        <v>1</v>
      </c>
    </row>
    <row r="134" spans="1:7" x14ac:dyDescent="0.25">
      <c r="A134" s="2" t="s">
        <v>145</v>
      </c>
      <c r="B134" s="2">
        <f t="shared" ref="B134:G134" si="30">COUNT(B111:B129,"Untested")</f>
        <v>0</v>
      </c>
      <c r="C134" s="2">
        <f t="shared" si="30"/>
        <v>0</v>
      </c>
      <c r="D134" s="2">
        <f t="shared" si="30"/>
        <v>0</v>
      </c>
      <c r="E134" s="2">
        <f t="shared" si="30"/>
        <v>0</v>
      </c>
      <c r="F134" s="2">
        <f t="shared" si="30"/>
        <v>0</v>
      </c>
      <c r="G134" s="2">
        <f t="shared" si="30"/>
        <v>0</v>
      </c>
    </row>
    <row r="135" spans="1:7" x14ac:dyDescent="0.25">
      <c r="A135" s="2" t="s">
        <v>139</v>
      </c>
      <c r="B135" s="2">
        <f t="shared" ref="B135:G135" si="31">B130+B133+B132+B134+B131</f>
        <v>19</v>
      </c>
      <c r="C135" s="2">
        <f t="shared" si="31"/>
        <v>19</v>
      </c>
      <c r="D135" s="2">
        <f t="shared" si="31"/>
        <v>19</v>
      </c>
      <c r="E135" s="2">
        <f t="shared" si="31"/>
        <v>19</v>
      </c>
      <c r="F135" s="2">
        <f t="shared" si="31"/>
        <v>19</v>
      </c>
      <c r="G135" s="2">
        <f t="shared" si="31"/>
        <v>19</v>
      </c>
    </row>
    <row r="136" spans="1:7" ht="15.75" thickBot="1" x14ac:dyDescent="0.3">
      <c r="A136" s="18" t="s">
        <v>8</v>
      </c>
      <c r="B136" s="6">
        <f t="shared" ref="B136:G136" si="32">IF(B$135=0, 0, (B$130+B$131)/B$135)</f>
        <v>0.94736842105263153</v>
      </c>
      <c r="C136" s="6">
        <f t="shared" si="32"/>
        <v>0.94736842105263153</v>
      </c>
      <c r="D136" s="6">
        <f t="shared" si="32"/>
        <v>0.89473684210526316</v>
      </c>
      <c r="E136" s="6">
        <f t="shared" si="32"/>
        <v>0.89473684210526316</v>
      </c>
      <c r="F136" s="6">
        <f t="shared" si="32"/>
        <v>0.73684210526315785</v>
      </c>
      <c r="G136" s="6">
        <f t="shared" si="32"/>
        <v>0.94736842105263153</v>
      </c>
    </row>
    <row r="137" spans="1:7" ht="15.75" thickBot="1" x14ac:dyDescent="0.3">
      <c r="A137" s="14"/>
      <c r="B137" s="14"/>
      <c r="C137" s="14"/>
      <c r="D137" s="14"/>
      <c r="E137" s="14"/>
      <c r="F137" s="14"/>
      <c r="G137" s="14"/>
    </row>
    <row r="138" spans="1:7" x14ac:dyDescent="0.25">
      <c r="A138" s="15" t="s">
        <v>12</v>
      </c>
      <c r="B138" s="15"/>
      <c r="C138" s="15"/>
      <c r="D138" s="15"/>
      <c r="E138" s="15"/>
      <c r="F138" s="15"/>
      <c r="G138" s="15"/>
    </row>
    <row r="139" spans="1:7" x14ac:dyDescent="0.25">
      <c r="A139" s="2" t="s">
        <v>14</v>
      </c>
      <c r="B139" s="4" t="s">
        <v>6</v>
      </c>
      <c r="C139" s="4" t="s">
        <v>6</v>
      </c>
      <c r="D139" s="4" t="s">
        <v>6</v>
      </c>
      <c r="E139" s="4" t="s">
        <v>6</v>
      </c>
      <c r="F139" s="4" t="s">
        <v>6</v>
      </c>
      <c r="G139" s="4" t="s">
        <v>6</v>
      </c>
    </row>
    <row r="140" spans="1:7" x14ac:dyDescent="0.25">
      <c r="A140" s="2" t="s">
        <v>15</v>
      </c>
      <c r="B140" s="4" t="s">
        <v>6</v>
      </c>
      <c r="C140" s="4" t="s">
        <v>6</v>
      </c>
      <c r="D140" s="4" t="s">
        <v>6</v>
      </c>
      <c r="E140" s="4" t="s">
        <v>6</v>
      </c>
      <c r="F140" s="8" t="s">
        <v>7</v>
      </c>
      <c r="G140" s="8" t="s">
        <v>7</v>
      </c>
    </row>
    <row r="141" spans="1:7" x14ac:dyDescent="0.25">
      <c r="A141" s="2" t="s">
        <v>16</v>
      </c>
      <c r="B141" s="4" t="s">
        <v>6</v>
      </c>
      <c r="C141" s="4" t="s">
        <v>6</v>
      </c>
      <c r="D141" s="4" t="s">
        <v>6</v>
      </c>
      <c r="E141" s="4" t="s">
        <v>6</v>
      </c>
      <c r="F141" s="4" t="s">
        <v>6</v>
      </c>
      <c r="G141" s="4" t="s">
        <v>6</v>
      </c>
    </row>
    <row r="142" spans="1:7" x14ac:dyDescent="0.25">
      <c r="A142" s="2" t="s">
        <v>17</v>
      </c>
      <c r="B142" s="4" t="s">
        <v>6</v>
      </c>
      <c r="C142" s="4" t="s">
        <v>6</v>
      </c>
      <c r="D142" s="4" t="s">
        <v>6</v>
      </c>
      <c r="E142" s="4" t="s">
        <v>6</v>
      </c>
      <c r="F142" s="4" t="s">
        <v>6</v>
      </c>
      <c r="G142" s="4" t="s">
        <v>6</v>
      </c>
    </row>
    <row r="143" spans="1:7" x14ac:dyDescent="0.25">
      <c r="A143" s="2" t="s">
        <v>18</v>
      </c>
      <c r="B143" s="4" t="s">
        <v>6</v>
      </c>
      <c r="C143" s="4" t="s">
        <v>6</v>
      </c>
      <c r="D143" s="4" t="s">
        <v>6</v>
      </c>
      <c r="E143" s="4" t="s">
        <v>6</v>
      </c>
      <c r="F143" s="4" t="s">
        <v>6</v>
      </c>
      <c r="G143" s="4" t="s">
        <v>6</v>
      </c>
    </row>
    <row r="144" spans="1:7" x14ac:dyDescent="0.25">
      <c r="A144" s="2" t="s">
        <v>19</v>
      </c>
      <c r="B144" s="4" t="s">
        <v>6</v>
      </c>
      <c r="C144" s="4" t="s">
        <v>6</v>
      </c>
      <c r="D144" s="4" t="s">
        <v>6</v>
      </c>
      <c r="E144" s="4" t="s">
        <v>6</v>
      </c>
      <c r="F144" s="4" t="s">
        <v>6</v>
      </c>
      <c r="G144" s="4" t="s">
        <v>6</v>
      </c>
    </row>
    <row r="145" spans="1:7" x14ac:dyDescent="0.25">
      <c r="A145" s="2" t="s">
        <v>20</v>
      </c>
      <c r="B145" s="4" t="s">
        <v>6</v>
      </c>
      <c r="C145" s="4" t="s">
        <v>6</v>
      </c>
      <c r="D145" s="4" t="s">
        <v>6</v>
      </c>
      <c r="E145" s="4" t="s">
        <v>6</v>
      </c>
      <c r="F145" s="4" t="s">
        <v>6</v>
      </c>
      <c r="G145" s="4" t="s">
        <v>6</v>
      </c>
    </row>
    <row r="146" spans="1:7" x14ac:dyDescent="0.25">
      <c r="A146" s="2" t="s">
        <v>21</v>
      </c>
      <c r="B146" s="4" t="s">
        <v>6</v>
      </c>
      <c r="C146" s="4" t="s">
        <v>6</v>
      </c>
      <c r="D146" s="4" t="s">
        <v>6</v>
      </c>
      <c r="E146" s="4" t="s">
        <v>6</v>
      </c>
      <c r="F146" s="4" t="s">
        <v>6</v>
      </c>
      <c r="G146" s="4" t="s">
        <v>6</v>
      </c>
    </row>
    <row r="147" spans="1:7" x14ac:dyDescent="0.25">
      <c r="A147" s="2" t="s">
        <v>22</v>
      </c>
      <c r="B147" s="4" t="s">
        <v>6</v>
      </c>
      <c r="C147" s="4" t="s">
        <v>6</v>
      </c>
      <c r="D147" s="4" t="s">
        <v>6</v>
      </c>
      <c r="E147" s="4" t="s">
        <v>6</v>
      </c>
      <c r="F147" s="4" t="s">
        <v>6</v>
      </c>
      <c r="G147" s="4" t="s">
        <v>6</v>
      </c>
    </row>
    <row r="148" spans="1:7" x14ac:dyDescent="0.25">
      <c r="A148" s="2" t="s">
        <v>23</v>
      </c>
      <c r="B148" s="4" t="s">
        <v>6</v>
      </c>
      <c r="C148" s="4" t="s">
        <v>6</v>
      </c>
      <c r="D148" s="4" t="s">
        <v>6</v>
      </c>
      <c r="E148" s="4" t="s">
        <v>6</v>
      </c>
      <c r="F148" s="4" t="s">
        <v>6</v>
      </c>
      <c r="G148" s="4" t="s">
        <v>6</v>
      </c>
    </row>
    <row r="149" spans="1:7" x14ac:dyDescent="0.25">
      <c r="A149" s="2" t="s">
        <v>24</v>
      </c>
      <c r="B149" s="4" t="s">
        <v>6</v>
      </c>
      <c r="C149" s="4" t="s">
        <v>6</v>
      </c>
      <c r="D149" s="4" t="s">
        <v>6</v>
      </c>
      <c r="E149" s="4" t="s">
        <v>6</v>
      </c>
      <c r="F149" s="4" t="s">
        <v>6</v>
      </c>
      <c r="G149" s="4" t="s">
        <v>6</v>
      </c>
    </row>
    <row r="150" spans="1:7" x14ac:dyDescent="0.25">
      <c r="A150" s="2" t="s">
        <v>25</v>
      </c>
      <c r="B150" s="4" t="s">
        <v>6</v>
      </c>
      <c r="C150" s="4" t="s">
        <v>6</v>
      </c>
      <c r="D150" s="4" t="s">
        <v>6</v>
      </c>
      <c r="E150" s="4" t="s">
        <v>6</v>
      </c>
      <c r="F150" s="4" t="s">
        <v>6</v>
      </c>
      <c r="G150" s="4" t="s">
        <v>6</v>
      </c>
    </row>
    <row r="151" spans="1:7" x14ac:dyDescent="0.25">
      <c r="A151" s="2" t="s">
        <v>26</v>
      </c>
      <c r="B151" s="4" t="s">
        <v>6</v>
      </c>
      <c r="C151" s="4" t="s">
        <v>6</v>
      </c>
      <c r="D151" s="4" t="s">
        <v>6</v>
      </c>
      <c r="E151" s="4" t="s">
        <v>6</v>
      </c>
      <c r="F151" s="8" t="s">
        <v>7</v>
      </c>
      <c r="G151" s="4" t="s">
        <v>6</v>
      </c>
    </row>
    <row r="152" spans="1:7" x14ac:dyDescent="0.25">
      <c r="A152" s="2" t="s">
        <v>27</v>
      </c>
      <c r="B152" s="4" t="s">
        <v>6</v>
      </c>
      <c r="C152" s="4" t="s">
        <v>6</v>
      </c>
      <c r="D152" s="4" t="s">
        <v>6</v>
      </c>
      <c r="E152" s="4" t="s">
        <v>6</v>
      </c>
      <c r="F152" s="4" t="s">
        <v>6</v>
      </c>
      <c r="G152" s="4" t="s">
        <v>6</v>
      </c>
    </row>
    <row r="153" spans="1:7" x14ac:dyDescent="0.25">
      <c r="A153" s="2" t="s">
        <v>28</v>
      </c>
      <c r="B153" s="4" t="s">
        <v>6</v>
      </c>
      <c r="C153" s="4" t="s">
        <v>6</v>
      </c>
      <c r="D153" s="4" t="s">
        <v>6</v>
      </c>
      <c r="E153" s="4" t="s">
        <v>6</v>
      </c>
      <c r="F153" s="4" t="s">
        <v>6</v>
      </c>
      <c r="G153" s="4" t="s">
        <v>6</v>
      </c>
    </row>
    <row r="154" spans="1:7" x14ac:dyDescent="0.25">
      <c r="A154" s="2" t="s">
        <v>29</v>
      </c>
      <c r="B154" s="4" t="s">
        <v>6</v>
      </c>
      <c r="C154" s="4" t="s">
        <v>6</v>
      </c>
      <c r="D154" s="4" t="s">
        <v>6</v>
      </c>
      <c r="E154" s="4" t="s">
        <v>6</v>
      </c>
      <c r="F154" s="4" t="s">
        <v>6</v>
      </c>
      <c r="G154" s="4" t="s">
        <v>6</v>
      </c>
    </row>
    <row r="155" spans="1:7" x14ac:dyDescent="0.25">
      <c r="A155" s="2" t="s">
        <v>31</v>
      </c>
      <c r="B155" s="4" t="s">
        <v>6</v>
      </c>
      <c r="C155" s="4" t="s">
        <v>6</v>
      </c>
      <c r="D155" s="4" t="s">
        <v>6</v>
      </c>
      <c r="E155" s="4" t="s">
        <v>6</v>
      </c>
      <c r="F155" s="8" t="s">
        <v>7</v>
      </c>
      <c r="G155" s="4" t="s">
        <v>6</v>
      </c>
    </row>
    <row r="156" spans="1:7" x14ac:dyDescent="0.25">
      <c r="A156" s="2" t="s">
        <v>32</v>
      </c>
      <c r="B156" s="4" t="s">
        <v>6</v>
      </c>
      <c r="C156" s="4" t="s">
        <v>6</v>
      </c>
      <c r="D156" s="4" t="s">
        <v>6</v>
      </c>
      <c r="E156" s="4" t="s">
        <v>6</v>
      </c>
      <c r="F156" s="4" t="s">
        <v>6</v>
      </c>
      <c r="G156" s="4" t="s">
        <v>6</v>
      </c>
    </row>
    <row r="157" spans="1:7" x14ac:dyDescent="0.25">
      <c r="A157" s="2" t="s">
        <v>33</v>
      </c>
      <c r="B157" s="4" t="s">
        <v>6</v>
      </c>
      <c r="C157" s="4" t="s">
        <v>6</v>
      </c>
      <c r="D157" s="4" t="s">
        <v>6</v>
      </c>
      <c r="E157" s="4" t="s">
        <v>6</v>
      </c>
      <c r="F157" s="4" t="s">
        <v>6</v>
      </c>
      <c r="G157" s="4" t="s">
        <v>6</v>
      </c>
    </row>
    <row r="158" spans="1:7" x14ac:dyDescent="0.25">
      <c r="A158" s="2" t="s">
        <v>34</v>
      </c>
      <c r="B158" s="4" t="s">
        <v>6</v>
      </c>
      <c r="C158" s="4" t="s">
        <v>6</v>
      </c>
      <c r="D158" s="4" t="s">
        <v>6</v>
      </c>
      <c r="E158" s="4" t="s">
        <v>6</v>
      </c>
      <c r="F158" s="4" t="s">
        <v>6</v>
      </c>
      <c r="G158" s="4" t="s">
        <v>6</v>
      </c>
    </row>
    <row r="159" spans="1:7" x14ac:dyDescent="0.25">
      <c r="A159" s="2" t="s">
        <v>35</v>
      </c>
      <c r="B159" s="4" t="s">
        <v>6</v>
      </c>
      <c r="C159" s="4" t="s">
        <v>6</v>
      </c>
      <c r="D159" s="4" t="s">
        <v>6</v>
      </c>
      <c r="E159" s="4" t="s">
        <v>6</v>
      </c>
      <c r="F159" s="4" t="s">
        <v>6</v>
      </c>
      <c r="G159" s="4" t="s">
        <v>6</v>
      </c>
    </row>
    <row r="160" spans="1:7" x14ac:dyDescent="0.25">
      <c r="A160" s="2" t="s">
        <v>36</v>
      </c>
      <c r="B160" s="4" t="s">
        <v>6</v>
      </c>
      <c r="C160" s="4" t="s">
        <v>6</v>
      </c>
      <c r="D160" s="4" t="s">
        <v>6</v>
      </c>
      <c r="E160" s="4" t="s">
        <v>6</v>
      </c>
      <c r="F160" s="4" t="s">
        <v>6</v>
      </c>
      <c r="G160" s="4" t="s">
        <v>6</v>
      </c>
    </row>
    <row r="161" spans="1:7" x14ac:dyDescent="0.25">
      <c r="A161" s="2" t="s">
        <v>37</v>
      </c>
      <c r="B161" s="5" t="s">
        <v>144</v>
      </c>
      <c r="C161" s="5" t="s">
        <v>144</v>
      </c>
      <c r="D161" s="4" t="s">
        <v>6</v>
      </c>
      <c r="E161" s="4" t="s">
        <v>6</v>
      </c>
      <c r="F161" s="8" t="s">
        <v>7</v>
      </c>
      <c r="G161" s="4" t="s">
        <v>6</v>
      </c>
    </row>
    <row r="162" spans="1:7" x14ac:dyDescent="0.25">
      <c r="A162" s="2" t="s">
        <v>38</v>
      </c>
      <c r="B162" s="4" t="s">
        <v>6</v>
      </c>
      <c r="C162" s="4" t="s">
        <v>6</v>
      </c>
      <c r="D162" s="4" t="s">
        <v>6</v>
      </c>
      <c r="E162" s="4" t="s">
        <v>6</v>
      </c>
      <c r="F162" s="4" t="s">
        <v>6</v>
      </c>
      <c r="G162" s="4" t="s">
        <v>6</v>
      </c>
    </row>
    <row r="163" spans="1:7" x14ac:dyDescent="0.25">
      <c r="A163" s="2" t="s">
        <v>39</v>
      </c>
      <c r="B163" s="4" t="s">
        <v>6</v>
      </c>
      <c r="C163" s="4" t="s">
        <v>6</v>
      </c>
      <c r="D163" s="4" t="s">
        <v>6</v>
      </c>
      <c r="E163" s="4" t="s">
        <v>6</v>
      </c>
      <c r="F163" s="4" t="s">
        <v>6</v>
      </c>
      <c r="G163" s="4" t="s">
        <v>6</v>
      </c>
    </row>
    <row r="164" spans="1:7" x14ac:dyDescent="0.25">
      <c r="A164" s="2" t="s">
        <v>40</v>
      </c>
      <c r="B164" s="4" t="s">
        <v>6</v>
      </c>
      <c r="C164" s="4" t="s">
        <v>6</v>
      </c>
      <c r="D164" s="4" t="s">
        <v>6</v>
      </c>
      <c r="E164" s="4" t="s">
        <v>6</v>
      </c>
      <c r="F164" s="4" t="s">
        <v>6</v>
      </c>
      <c r="G164" s="4" t="s">
        <v>6</v>
      </c>
    </row>
    <row r="165" spans="1:7" x14ac:dyDescent="0.25">
      <c r="A165" s="2" t="s">
        <v>41</v>
      </c>
      <c r="B165" s="4" t="s">
        <v>6</v>
      </c>
      <c r="C165" s="4" t="s">
        <v>6</v>
      </c>
      <c r="D165" s="4" t="s">
        <v>6</v>
      </c>
      <c r="E165" s="4" t="s">
        <v>6</v>
      </c>
      <c r="F165" s="4" t="s">
        <v>6</v>
      </c>
      <c r="G165" s="4" t="s">
        <v>6</v>
      </c>
    </row>
    <row r="166" spans="1:7" x14ac:dyDescent="0.25">
      <c r="A166" s="2" t="s">
        <v>42</v>
      </c>
      <c r="B166" s="4" t="s">
        <v>6</v>
      </c>
      <c r="C166" s="4" t="s">
        <v>6</v>
      </c>
      <c r="D166" s="4" t="s">
        <v>6</v>
      </c>
      <c r="E166" s="4" t="s">
        <v>6</v>
      </c>
      <c r="F166" s="4" t="s">
        <v>6</v>
      </c>
      <c r="G166" s="4" t="s">
        <v>6</v>
      </c>
    </row>
    <row r="167" spans="1:7" x14ac:dyDescent="0.25">
      <c r="A167" s="2" t="s">
        <v>43</v>
      </c>
      <c r="B167" s="4" t="s">
        <v>6</v>
      </c>
      <c r="C167" s="4" t="s">
        <v>6</v>
      </c>
      <c r="D167" s="4" t="s">
        <v>6</v>
      </c>
      <c r="E167" s="4" t="s">
        <v>6</v>
      </c>
      <c r="F167" s="4" t="s">
        <v>6</v>
      </c>
      <c r="G167" s="4" t="s">
        <v>6</v>
      </c>
    </row>
    <row r="168" spans="1:7" x14ac:dyDescent="0.25">
      <c r="A168" s="2" t="s">
        <v>44</v>
      </c>
      <c r="B168" s="4" t="s">
        <v>6</v>
      </c>
      <c r="C168" s="4" t="s">
        <v>6</v>
      </c>
      <c r="D168" s="4" t="s">
        <v>6</v>
      </c>
      <c r="E168" s="4" t="s">
        <v>6</v>
      </c>
      <c r="F168" s="4" t="s">
        <v>6</v>
      </c>
      <c r="G168" s="4" t="s">
        <v>6</v>
      </c>
    </row>
    <row r="169" spans="1:7" x14ac:dyDescent="0.25">
      <c r="A169" s="2" t="s">
        <v>45</v>
      </c>
      <c r="B169" s="4" t="s">
        <v>6</v>
      </c>
      <c r="C169" s="4" t="s">
        <v>6</v>
      </c>
      <c r="D169" s="4" t="s">
        <v>6</v>
      </c>
      <c r="E169" s="4" t="s">
        <v>6</v>
      </c>
      <c r="F169" s="4" t="s">
        <v>6</v>
      </c>
      <c r="G169" s="4" t="s">
        <v>6</v>
      </c>
    </row>
    <row r="170" spans="1:7" x14ac:dyDescent="0.25">
      <c r="A170" s="2" t="s">
        <v>46</v>
      </c>
      <c r="B170" s="4" t="s">
        <v>6</v>
      </c>
      <c r="C170" s="4" t="s">
        <v>6</v>
      </c>
      <c r="D170" s="4" t="s">
        <v>6</v>
      </c>
      <c r="E170" s="4" t="s">
        <v>6</v>
      </c>
      <c r="F170" s="8" t="s">
        <v>7</v>
      </c>
      <c r="G170" s="8" t="s">
        <v>7</v>
      </c>
    </row>
    <row r="171" spans="1:7" x14ac:dyDescent="0.25">
      <c r="A171" s="2" t="s">
        <v>47</v>
      </c>
      <c r="B171" s="4" t="s">
        <v>6</v>
      </c>
      <c r="C171" s="4" t="s">
        <v>6</v>
      </c>
      <c r="D171" s="4" t="s">
        <v>6</v>
      </c>
      <c r="E171" s="4" t="s">
        <v>6</v>
      </c>
      <c r="F171" s="4" t="s">
        <v>6</v>
      </c>
      <c r="G171" s="4" t="s">
        <v>6</v>
      </c>
    </row>
    <row r="172" spans="1:7" x14ac:dyDescent="0.25">
      <c r="A172" s="2" t="s">
        <v>48</v>
      </c>
      <c r="B172" s="4" t="s">
        <v>6</v>
      </c>
      <c r="C172" s="4" t="s">
        <v>6</v>
      </c>
      <c r="D172" s="4" t="s">
        <v>6</v>
      </c>
      <c r="E172" s="4" t="s">
        <v>6</v>
      </c>
      <c r="F172" s="4" t="s">
        <v>6</v>
      </c>
      <c r="G172" s="4" t="s">
        <v>6</v>
      </c>
    </row>
    <row r="173" spans="1:7" x14ac:dyDescent="0.25">
      <c r="A173" s="2" t="s">
        <v>49</v>
      </c>
      <c r="B173" s="4" t="s">
        <v>6</v>
      </c>
      <c r="C173" s="4" t="s">
        <v>6</v>
      </c>
      <c r="D173" s="4" t="s">
        <v>6</v>
      </c>
      <c r="E173" s="4" t="s">
        <v>6</v>
      </c>
      <c r="F173" s="4" t="s">
        <v>6</v>
      </c>
      <c r="G173" s="4" t="s">
        <v>6</v>
      </c>
    </row>
    <row r="174" spans="1:7" x14ac:dyDescent="0.25">
      <c r="A174" s="2" t="s">
        <v>50</v>
      </c>
      <c r="B174" s="4" t="s">
        <v>6</v>
      </c>
      <c r="C174" s="4" t="s">
        <v>6</v>
      </c>
      <c r="D174" s="4" t="s">
        <v>6</v>
      </c>
      <c r="E174" s="4" t="s">
        <v>6</v>
      </c>
      <c r="F174" s="4" t="s">
        <v>6</v>
      </c>
      <c r="G174" s="4" t="s">
        <v>6</v>
      </c>
    </row>
    <row r="175" spans="1:7" x14ac:dyDescent="0.25">
      <c r="A175" s="2" t="s">
        <v>51</v>
      </c>
      <c r="B175" s="4" t="s">
        <v>6</v>
      </c>
      <c r="C175" s="4" t="s">
        <v>6</v>
      </c>
      <c r="D175" s="4" t="s">
        <v>6</v>
      </c>
      <c r="E175" s="4" t="s">
        <v>6</v>
      </c>
      <c r="F175" s="7" t="s">
        <v>140</v>
      </c>
      <c r="G175" s="7" t="s">
        <v>140</v>
      </c>
    </row>
    <row r="176" spans="1:7" x14ac:dyDescent="0.25">
      <c r="A176" s="2" t="s">
        <v>52</v>
      </c>
      <c r="B176" s="4" t="s">
        <v>6</v>
      </c>
      <c r="C176" s="4" t="s">
        <v>6</v>
      </c>
      <c r="D176" s="4" t="s">
        <v>6</v>
      </c>
      <c r="E176" s="4" t="s">
        <v>6</v>
      </c>
      <c r="F176" s="4" t="s">
        <v>6</v>
      </c>
      <c r="G176" s="4" t="s">
        <v>6</v>
      </c>
    </row>
    <row r="177" spans="1:7" x14ac:dyDescent="0.25">
      <c r="A177" s="2" t="s">
        <v>53</v>
      </c>
      <c r="B177" s="4" t="s">
        <v>6</v>
      </c>
      <c r="C177" s="4" t="s">
        <v>6</v>
      </c>
      <c r="D177" s="4" t="s">
        <v>6</v>
      </c>
      <c r="E177" s="4" t="s">
        <v>6</v>
      </c>
      <c r="F177" s="4" t="s">
        <v>6</v>
      </c>
      <c r="G177" s="4" t="s">
        <v>6</v>
      </c>
    </row>
    <row r="178" spans="1:7" x14ac:dyDescent="0.25">
      <c r="A178" s="2" t="s">
        <v>54</v>
      </c>
      <c r="B178" s="4" t="s">
        <v>6</v>
      </c>
      <c r="C178" s="4" t="s">
        <v>6</v>
      </c>
      <c r="D178" s="4" t="s">
        <v>6</v>
      </c>
      <c r="E178" s="4" t="s">
        <v>6</v>
      </c>
      <c r="F178" s="4" t="s">
        <v>6</v>
      </c>
      <c r="G178" s="4" t="s">
        <v>6</v>
      </c>
    </row>
    <row r="179" spans="1:7" x14ac:dyDescent="0.25">
      <c r="A179" s="2" t="s">
        <v>55</v>
      </c>
      <c r="B179" s="4" t="s">
        <v>6</v>
      </c>
      <c r="C179" s="4" t="s">
        <v>6</v>
      </c>
      <c r="D179" s="4" t="s">
        <v>6</v>
      </c>
      <c r="E179" s="4" t="s">
        <v>6</v>
      </c>
      <c r="F179" s="4" t="s">
        <v>6</v>
      </c>
      <c r="G179" s="4" t="s">
        <v>6</v>
      </c>
    </row>
    <row r="180" spans="1:7" x14ac:dyDescent="0.25">
      <c r="A180" s="2" t="s">
        <v>56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  <c r="G180" s="4" t="s">
        <v>6</v>
      </c>
    </row>
    <row r="181" spans="1:7" x14ac:dyDescent="0.25">
      <c r="A181" s="2" t="s">
        <v>57</v>
      </c>
      <c r="B181" s="4" t="s">
        <v>6</v>
      </c>
      <c r="C181" s="4" t="s">
        <v>6</v>
      </c>
      <c r="D181" s="4" t="s">
        <v>6</v>
      </c>
      <c r="E181" s="4" t="s">
        <v>6</v>
      </c>
      <c r="F181" s="4" t="s">
        <v>6</v>
      </c>
      <c r="G181" s="4" t="s">
        <v>6</v>
      </c>
    </row>
    <row r="182" spans="1:7" x14ac:dyDescent="0.25">
      <c r="A182" s="2" t="s">
        <v>185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  <c r="G182" s="4" t="s">
        <v>6</v>
      </c>
    </row>
    <row r="183" spans="1:7" x14ac:dyDescent="0.25">
      <c r="A183" s="2" t="s">
        <v>58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  <c r="G183" s="4" t="s">
        <v>6</v>
      </c>
    </row>
    <row r="184" spans="1:7" x14ac:dyDescent="0.25">
      <c r="A184" s="2" t="s">
        <v>59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  <c r="G184" s="4" t="s">
        <v>6</v>
      </c>
    </row>
    <row r="185" spans="1:7" x14ac:dyDescent="0.25">
      <c r="A185" s="2" t="s">
        <v>60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  <c r="G185" s="4" t="s">
        <v>6</v>
      </c>
    </row>
    <row r="186" spans="1:7" x14ac:dyDescent="0.25">
      <c r="A186" s="2" t="s">
        <v>61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  <c r="G186" s="4" t="s">
        <v>6</v>
      </c>
    </row>
    <row r="187" spans="1:7" x14ac:dyDescent="0.25">
      <c r="A187" s="2" t="s">
        <v>62</v>
      </c>
      <c r="B187" s="4" t="s">
        <v>6</v>
      </c>
      <c r="C187" s="4" t="s">
        <v>6</v>
      </c>
      <c r="D187" s="4" t="s">
        <v>6</v>
      </c>
      <c r="E187" s="4" t="s">
        <v>6</v>
      </c>
      <c r="F187" s="8" t="s">
        <v>7</v>
      </c>
      <c r="G187" s="8" t="s">
        <v>7</v>
      </c>
    </row>
    <row r="188" spans="1:7" x14ac:dyDescent="0.25">
      <c r="A188" s="15" t="s">
        <v>63</v>
      </c>
      <c r="B188" s="21" t="s">
        <v>6</v>
      </c>
      <c r="C188" s="21" t="s">
        <v>6</v>
      </c>
      <c r="D188" s="21" t="s">
        <v>6</v>
      </c>
      <c r="E188" s="21" t="s">
        <v>6</v>
      </c>
      <c r="F188" s="21" t="s">
        <v>6</v>
      </c>
      <c r="G188" s="21" t="s">
        <v>6</v>
      </c>
    </row>
    <row r="189" spans="1:7" x14ac:dyDescent="0.25">
      <c r="A189" s="2" t="s">
        <v>6</v>
      </c>
      <c r="B189" s="10">
        <f t="shared" ref="B189:G189" si="33">COUNTIF(B139:B188,"pass")</f>
        <v>49</v>
      </c>
      <c r="C189" s="10">
        <f t="shared" si="33"/>
        <v>49</v>
      </c>
      <c r="D189" s="10">
        <f t="shared" si="33"/>
        <v>50</v>
      </c>
      <c r="E189" s="10">
        <f t="shared" si="33"/>
        <v>50</v>
      </c>
      <c r="F189" s="10">
        <f t="shared" si="33"/>
        <v>43</v>
      </c>
      <c r="G189" s="10">
        <f t="shared" si="33"/>
        <v>46</v>
      </c>
    </row>
    <row r="190" spans="1:7" x14ac:dyDescent="0.25">
      <c r="A190" s="2" t="s">
        <v>143</v>
      </c>
      <c r="B190" s="5">
        <f t="shared" ref="B190:G190" si="34">COUNTIF(B139:B188,"Ok")</f>
        <v>1</v>
      </c>
      <c r="C190" s="5">
        <f t="shared" si="34"/>
        <v>1</v>
      </c>
      <c r="D190" s="5">
        <f t="shared" si="34"/>
        <v>0</v>
      </c>
      <c r="E190" s="5">
        <f t="shared" si="34"/>
        <v>0</v>
      </c>
      <c r="F190" s="5">
        <f t="shared" si="34"/>
        <v>0</v>
      </c>
      <c r="G190" s="5">
        <f t="shared" si="34"/>
        <v>0</v>
      </c>
    </row>
    <row r="191" spans="1:7" x14ac:dyDescent="0.25">
      <c r="A191" s="2" t="s">
        <v>140</v>
      </c>
      <c r="B191" s="11">
        <f t="shared" ref="B191:G191" si="35">COUNTIF(B139:B188,"workaround")</f>
        <v>0</v>
      </c>
      <c r="C191" s="11">
        <f t="shared" si="35"/>
        <v>0</v>
      </c>
      <c r="D191" s="11">
        <f t="shared" si="35"/>
        <v>0</v>
      </c>
      <c r="E191" s="11">
        <f t="shared" si="35"/>
        <v>0</v>
      </c>
      <c r="F191" s="11">
        <f t="shared" si="35"/>
        <v>1</v>
      </c>
      <c r="G191" s="11">
        <f t="shared" si="35"/>
        <v>1</v>
      </c>
    </row>
    <row r="192" spans="1:7" x14ac:dyDescent="0.25">
      <c r="A192" s="2" t="s">
        <v>7</v>
      </c>
      <c r="B192" s="12">
        <f t="shared" ref="B192:G192" si="36">COUNTIF(B139:B188,"Fail")</f>
        <v>0</v>
      </c>
      <c r="C192" s="12">
        <f t="shared" si="36"/>
        <v>0</v>
      </c>
      <c r="D192" s="12">
        <f t="shared" si="36"/>
        <v>0</v>
      </c>
      <c r="E192" s="12">
        <f t="shared" si="36"/>
        <v>0</v>
      </c>
      <c r="F192" s="12">
        <f t="shared" si="36"/>
        <v>6</v>
      </c>
      <c r="G192" s="12">
        <f t="shared" si="36"/>
        <v>3</v>
      </c>
    </row>
    <row r="193" spans="1:7" x14ac:dyDescent="0.25">
      <c r="A193" s="2" t="s">
        <v>145</v>
      </c>
      <c r="B193" s="2">
        <f t="shared" ref="B193:G193" si="37">COUNT(B139:B188,"Untested")</f>
        <v>0</v>
      </c>
      <c r="C193" s="2">
        <f t="shared" si="37"/>
        <v>0</v>
      </c>
      <c r="D193" s="2">
        <f t="shared" si="37"/>
        <v>0</v>
      </c>
      <c r="E193" s="2">
        <f t="shared" si="37"/>
        <v>0</v>
      </c>
      <c r="F193" s="2">
        <f t="shared" si="37"/>
        <v>0</v>
      </c>
      <c r="G193" s="2">
        <f t="shared" si="37"/>
        <v>0</v>
      </c>
    </row>
    <row r="194" spans="1:7" x14ac:dyDescent="0.25">
      <c r="A194" s="2" t="s">
        <v>139</v>
      </c>
      <c r="B194" s="2">
        <f t="shared" ref="B194:G194" si="38">B189+B192+B191+B193+B190</f>
        <v>50</v>
      </c>
      <c r="C194" s="2">
        <f t="shared" si="38"/>
        <v>50</v>
      </c>
      <c r="D194" s="2">
        <f t="shared" si="38"/>
        <v>50</v>
      </c>
      <c r="E194" s="2">
        <f t="shared" si="38"/>
        <v>50</v>
      </c>
      <c r="F194" s="2">
        <f t="shared" si="38"/>
        <v>50</v>
      </c>
      <c r="G194" s="2">
        <f t="shared" si="38"/>
        <v>50</v>
      </c>
    </row>
    <row r="195" spans="1:7" ht="15.75" thickBot="1" x14ac:dyDescent="0.3">
      <c r="A195" s="18" t="s">
        <v>8</v>
      </c>
      <c r="B195" s="6">
        <f t="shared" ref="B195:G195" si="39">IF(B$194=0, 0, (B$189+B$190)/B$194)</f>
        <v>1</v>
      </c>
      <c r="C195" s="6">
        <f t="shared" si="39"/>
        <v>1</v>
      </c>
      <c r="D195" s="6">
        <f t="shared" si="39"/>
        <v>1</v>
      </c>
      <c r="E195" s="6">
        <f t="shared" si="39"/>
        <v>1</v>
      </c>
      <c r="F195" s="6">
        <f t="shared" si="39"/>
        <v>0.86</v>
      </c>
      <c r="G195" s="6">
        <f t="shared" si="39"/>
        <v>0.92</v>
      </c>
    </row>
    <row r="196" spans="1:7" ht="15.75" thickBot="1" x14ac:dyDescent="0.3">
      <c r="A196" s="13"/>
      <c r="B196" s="16"/>
      <c r="C196" s="16"/>
      <c r="D196" s="13"/>
      <c r="E196" s="13"/>
      <c r="F196" s="13"/>
      <c r="G196" s="13"/>
    </row>
    <row r="197" spans="1:7" x14ac:dyDescent="0.25">
      <c r="A197" s="15" t="s">
        <v>176</v>
      </c>
      <c r="B197" s="15"/>
      <c r="C197" s="15"/>
      <c r="D197" s="15"/>
      <c r="E197" s="15"/>
      <c r="F197" s="15"/>
      <c r="G197" s="15"/>
    </row>
    <row r="198" spans="1:7" x14ac:dyDescent="0.25">
      <c r="A198" s="23" t="s">
        <v>177</v>
      </c>
      <c r="B198" s="2"/>
      <c r="C198" s="4" t="s">
        <v>6</v>
      </c>
      <c r="D198" s="2"/>
      <c r="E198" s="4" t="s">
        <v>6</v>
      </c>
      <c r="F198" s="2"/>
      <c r="G198" s="4" t="s">
        <v>6</v>
      </c>
    </row>
    <row r="199" spans="1:7" x14ac:dyDescent="0.25">
      <c r="A199" s="23" t="s">
        <v>178</v>
      </c>
      <c r="B199" s="2"/>
      <c r="C199" s="4" t="s">
        <v>6</v>
      </c>
      <c r="D199" s="2"/>
      <c r="E199" s="4" t="s">
        <v>6</v>
      </c>
      <c r="F199" s="2"/>
      <c r="G199" s="4" t="s">
        <v>6</v>
      </c>
    </row>
    <row r="200" spans="1:7" x14ac:dyDescent="0.25">
      <c r="A200" s="23" t="s">
        <v>179</v>
      </c>
      <c r="B200" s="2"/>
      <c r="C200" s="4" t="s">
        <v>6</v>
      </c>
      <c r="D200" s="2"/>
      <c r="E200" s="4" t="s">
        <v>6</v>
      </c>
      <c r="F200" s="2"/>
      <c r="G200" s="4" t="s">
        <v>6</v>
      </c>
    </row>
    <row r="201" spans="1:7" x14ac:dyDescent="0.25">
      <c r="A201" s="23" t="s">
        <v>180</v>
      </c>
      <c r="B201" s="2"/>
      <c r="C201" s="4" t="s">
        <v>6</v>
      </c>
      <c r="D201" s="2"/>
      <c r="E201" s="4" t="s">
        <v>6</v>
      </c>
      <c r="F201" s="2"/>
      <c r="G201" s="4" t="s">
        <v>6</v>
      </c>
    </row>
    <row r="202" spans="1:7" x14ac:dyDescent="0.25">
      <c r="A202" s="23" t="s">
        <v>181</v>
      </c>
      <c r="B202" s="2"/>
      <c r="C202" s="4" t="s">
        <v>6</v>
      </c>
      <c r="D202" s="2"/>
      <c r="E202" s="8" t="s">
        <v>7</v>
      </c>
      <c r="F202" s="2"/>
      <c r="G202" s="4" t="s">
        <v>6</v>
      </c>
    </row>
    <row r="203" spans="1:7" x14ac:dyDescent="0.25">
      <c r="A203" s="23" t="s">
        <v>182</v>
      </c>
      <c r="B203" s="2"/>
      <c r="C203" s="4" t="s">
        <v>6</v>
      </c>
      <c r="D203" s="2"/>
      <c r="E203" s="8" t="s">
        <v>7</v>
      </c>
      <c r="F203" s="2"/>
      <c r="G203" s="8" t="s">
        <v>7</v>
      </c>
    </row>
    <row r="204" spans="1:7" x14ac:dyDescent="0.25">
      <c r="A204" s="23" t="s">
        <v>183</v>
      </c>
      <c r="B204" s="2"/>
      <c r="C204" s="4" t="s">
        <v>6</v>
      </c>
      <c r="D204" s="2"/>
      <c r="E204" s="4" t="s">
        <v>6</v>
      </c>
      <c r="F204" s="2"/>
      <c r="G204" s="4" t="s">
        <v>6</v>
      </c>
    </row>
    <row r="205" spans="1:7" x14ac:dyDescent="0.25">
      <c r="A205" s="19" t="s">
        <v>184</v>
      </c>
      <c r="B205" s="15"/>
      <c r="C205" s="21" t="s">
        <v>6</v>
      </c>
      <c r="D205" s="15"/>
      <c r="E205" s="21" t="s">
        <v>6</v>
      </c>
      <c r="F205" s="15"/>
      <c r="G205" s="21" t="s">
        <v>6</v>
      </c>
    </row>
    <row r="206" spans="1:7" x14ac:dyDescent="0.25">
      <c r="A206" s="2" t="s">
        <v>6</v>
      </c>
      <c r="B206" s="10">
        <f t="shared" ref="B206:G206" si="40">COUNTIF(B$198:B$205,"pass")</f>
        <v>0</v>
      </c>
      <c r="C206" s="10">
        <f t="shared" si="40"/>
        <v>8</v>
      </c>
      <c r="D206" s="10">
        <f t="shared" si="40"/>
        <v>0</v>
      </c>
      <c r="E206" s="10">
        <f t="shared" si="40"/>
        <v>6</v>
      </c>
      <c r="F206" s="10">
        <f t="shared" si="40"/>
        <v>0</v>
      </c>
      <c r="G206" s="10">
        <f t="shared" si="40"/>
        <v>7</v>
      </c>
    </row>
    <row r="207" spans="1:7" x14ac:dyDescent="0.25">
      <c r="A207" s="2" t="s">
        <v>143</v>
      </c>
      <c r="B207" s="5">
        <f t="shared" ref="B207:G207" si="41">COUNTIF(B$198:B$205,"Ok")</f>
        <v>0</v>
      </c>
      <c r="C207" s="5">
        <f t="shared" si="41"/>
        <v>0</v>
      </c>
      <c r="D207" s="5">
        <f t="shared" si="41"/>
        <v>0</v>
      </c>
      <c r="E207" s="5">
        <f t="shared" si="41"/>
        <v>0</v>
      </c>
      <c r="F207" s="5">
        <f t="shared" si="41"/>
        <v>0</v>
      </c>
      <c r="G207" s="5">
        <f t="shared" si="41"/>
        <v>0</v>
      </c>
    </row>
    <row r="208" spans="1:7" x14ac:dyDescent="0.25">
      <c r="A208" s="2" t="s">
        <v>140</v>
      </c>
      <c r="B208" s="11">
        <f t="shared" ref="B208:G208" si="42">COUNTIF(B$198:B$205,"workaround")</f>
        <v>0</v>
      </c>
      <c r="C208" s="11">
        <f t="shared" si="42"/>
        <v>0</v>
      </c>
      <c r="D208" s="11">
        <f t="shared" si="42"/>
        <v>0</v>
      </c>
      <c r="E208" s="11">
        <f t="shared" si="42"/>
        <v>0</v>
      </c>
      <c r="F208" s="11">
        <f t="shared" si="42"/>
        <v>0</v>
      </c>
      <c r="G208" s="11">
        <f t="shared" si="42"/>
        <v>0</v>
      </c>
    </row>
    <row r="209" spans="1:7" x14ac:dyDescent="0.25">
      <c r="A209" s="2" t="s">
        <v>7</v>
      </c>
      <c r="B209" s="12">
        <f t="shared" ref="B209:G209" si="43">COUNTIF(B198:B205,"Fail")</f>
        <v>0</v>
      </c>
      <c r="C209" s="12">
        <f t="shared" si="43"/>
        <v>0</v>
      </c>
      <c r="D209" s="12">
        <f t="shared" si="43"/>
        <v>0</v>
      </c>
      <c r="E209" s="12">
        <f t="shared" si="43"/>
        <v>2</v>
      </c>
      <c r="F209" s="12">
        <f t="shared" si="43"/>
        <v>0</v>
      </c>
      <c r="G209" s="12">
        <f t="shared" si="43"/>
        <v>1</v>
      </c>
    </row>
    <row r="210" spans="1:7" x14ac:dyDescent="0.25">
      <c r="A210" s="2" t="s">
        <v>145</v>
      </c>
      <c r="B210" s="2">
        <f t="shared" ref="B210:G210" si="44">COUNT(B$198:B$205,"Untested")</f>
        <v>0</v>
      </c>
      <c r="C210" s="2">
        <f t="shared" si="44"/>
        <v>0</v>
      </c>
      <c r="D210" s="2">
        <f t="shared" si="44"/>
        <v>0</v>
      </c>
      <c r="E210" s="2">
        <f t="shared" si="44"/>
        <v>0</v>
      </c>
      <c r="F210" s="2">
        <f t="shared" si="44"/>
        <v>0</v>
      </c>
      <c r="G210" s="2">
        <f t="shared" si="44"/>
        <v>0</v>
      </c>
    </row>
    <row r="211" spans="1:7" x14ac:dyDescent="0.25">
      <c r="A211" s="2" t="s">
        <v>139</v>
      </c>
      <c r="B211" s="2">
        <f t="shared" ref="B211:G211" si="45">B$206+B$209+B$208+B$210+B$207</f>
        <v>0</v>
      </c>
      <c r="C211" s="2">
        <f t="shared" si="45"/>
        <v>8</v>
      </c>
      <c r="D211" s="2">
        <f t="shared" si="45"/>
        <v>0</v>
      </c>
      <c r="E211" s="2">
        <f t="shared" si="45"/>
        <v>8</v>
      </c>
      <c r="F211" s="2">
        <f t="shared" si="45"/>
        <v>0</v>
      </c>
      <c r="G211" s="2">
        <f t="shared" si="45"/>
        <v>8</v>
      </c>
    </row>
    <row r="212" spans="1:7" ht="15.75" thickBot="1" x14ac:dyDescent="0.3">
      <c r="A212" s="18" t="s">
        <v>8</v>
      </c>
      <c r="B212" s="6">
        <f t="shared" ref="B212:G212" si="46">IF(B$211=0, 0, (B$206+B$207)/B$211)</f>
        <v>0</v>
      </c>
      <c r="C212" s="6">
        <f t="shared" si="46"/>
        <v>1</v>
      </c>
      <c r="D212" s="6">
        <f t="shared" si="46"/>
        <v>0</v>
      </c>
      <c r="E212" s="6">
        <f t="shared" si="46"/>
        <v>0.75</v>
      </c>
      <c r="F212" s="6">
        <f t="shared" si="46"/>
        <v>0</v>
      </c>
      <c r="G212" s="6">
        <f t="shared" si="46"/>
        <v>0.875</v>
      </c>
    </row>
    <row r="213" spans="1:7" x14ac:dyDescent="0.25">
      <c r="A213" s="15"/>
      <c r="B213" s="15"/>
      <c r="C213" s="15"/>
      <c r="D213" s="15"/>
      <c r="E213" s="15"/>
      <c r="F213" s="15"/>
      <c r="G213" s="15"/>
    </row>
    <row r="214" spans="1:7" x14ac:dyDescent="0.25">
      <c r="A214" s="19" t="s">
        <v>146</v>
      </c>
      <c r="B214" s="15"/>
      <c r="C214" s="15"/>
      <c r="D214" s="15"/>
      <c r="E214" s="15"/>
      <c r="F214" s="15"/>
      <c r="G214" s="15"/>
    </row>
    <row r="215" spans="1:7" x14ac:dyDescent="0.25">
      <c r="A215" s="2" t="s">
        <v>30</v>
      </c>
      <c r="B215" s="4" t="s">
        <v>6</v>
      </c>
      <c r="C215" s="4" t="s">
        <v>6</v>
      </c>
      <c r="D215" s="4" t="s">
        <v>6</v>
      </c>
      <c r="E215" s="4" t="s">
        <v>6</v>
      </c>
      <c r="F215" s="2"/>
      <c r="G215" s="2"/>
    </row>
    <row r="216" spans="1:7" x14ac:dyDescent="0.25">
      <c r="A216" s="23" t="s">
        <v>156</v>
      </c>
      <c r="B216" s="4" t="s">
        <v>6</v>
      </c>
      <c r="C216" s="4" t="s">
        <v>6</v>
      </c>
      <c r="D216" s="2"/>
      <c r="E216" s="2"/>
      <c r="F216" s="2"/>
      <c r="G216" s="2"/>
    </row>
    <row r="217" spans="1:7" x14ac:dyDescent="0.25">
      <c r="A217" s="2" t="s">
        <v>95</v>
      </c>
      <c r="B217" s="2"/>
      <c r="C217" s="2"/>
      <c r="D217" s="4" t="s">
        <v>6</v>
      </c>
      <c r="E217" s="4" t="s">
        <v>6</v>
      </c>
      <c r="F217" s="2"/>
      <c r="G217" s="2"/>
    </row>
    <row r="218" spans="1:7" x14ac:dyDescent="0.25">
      <c r="A218" s="2" t="s">
        <v>96</v>
      </c>
      <c r="B218" s="2"/>
      <c r="C218" s="2"/>
      <c r="D218" s="4" t="s">
        <v>6</v>
      </c>
      <c r="E218" s="4" t="s">
        <v>6</v>
      </c>
      <c r="F218" s="2"/>
      <c r="G218" s="2"/>
    </row>
    <row r="219" spans="1:7" x14ac:dyDescent="0.25">
      <c r="A219" s="2" t="s">
        <v>104</v>
      </c>
      <c r="B219" s="2"/>
      <c r="C219" s="2"/>
      <c r="D219" s="4" t="s">
        <v>6</v>
      </c>
      <c r="E219" s="4" t="s">
        <v>6</v>
      </c>
      <c r="F219" s="2"/>
      <c r="G219" s="2"/>
    </row>
    <row r="220" spans="1:7" x14ac:dyDescent="0.25">
      <c r="A220" s="2" t="s">
        <v>105</v>
      </c>
      <c r="B220" s="4" t="s">
        <v>6</v>
      </c>
      <c r="C220" s="4" t="s">
        <v>6</v>
      </c>
      <c r="D220" s="2"/>
      <c r="E220" s="2"/>
      <c r="F220" s="2"/>
      <c r="G220" s="2"/>
    </row>
    <row r="221" spans="1:7" x14ac:dyDescent="0.25">
      <c r="A221" s="2" t="s">
        <v>106</v>
      </c>
      <c r="B221" s="2"/>
      <c r="C221" s="2"/>
      <c r="D221" s="4" t="s">
        <v>6</v>
      </c>
      <c r="E221" s="4" t="s">
        <v>6</v>
      </c>
      <c r="F221" s="2"/>
      <c r="G221" s="2"/>
    </row>
    <row r="222" spans="1:7" x14ac:dyDescent="0.25">
      <c r="A222" s="2" t="s">
        <v>107</v>
      </c>
      <c r="B222" s="4" t="s">
        <v>6</v>
      </c>
      <c r="C222" s="4" t="s">
        <v>6</v>
      </c>
      <c r="D222" s="4" t="s">
        <v>6</v>
      </c>
      <c r="E222" s="4" t="s">
        <v>6</v>
      </c>
      <c r="F222" s="2"/>
      <c r="G222" s="2"/>
    </row>
    <row r="223" spans="1:7" x14ac:dyDescent="0.25">
      <c r="A223" s="2" t="s">
        <v>114</v>
      </c>
      <c r="B223" s="4" t="s">
        <v>6</v>
      </c>
      <c r="C223" s="4" t="s">
        <v>6</v>
      </c>
      <c r="D223" s="2"/>
      <c r="E223" s="2"/>
      <c r="F223" s="2"/>
      <c r="G223" s="2"/>
    </row>
    <row r="224" spans="1:7" x14ac:dyDescent="0.25">
      <c r="A224" s="2" t="s">
        <v>117</v>
      </c>
      <c r="B224" s="2"/>
      <c r="C224" s="2"/>
      <c r="D224" s="4" t="s">
        <v>6</v>
      </c>
      <c r="E224" s="4" t="s">
        <v>6</v>
      </c>
      <c r="F224" s="2"/>
      <c r="G224" s="2"/>
    </row>
    <row r="225" spans="1:7" x14ac:dyDescent="0.25">
      <c r="A225" s="2" t="s">
        <v>119</v>
      </c>
      <c r="B225" s="4" t="s">
        <v>6</v>
      </c>
      <c r="C225" s="4" t="s">
        <v>6</v>
      </c>
      <c r="D225" s="2"/>
      <c r="E225" s="2"/>
      <c r="F225" s="2"/>
      <c r="G225" s="2"/>
    </row>
    <row r="226" spans="1:7" x14ac:dyDescent="0.25">
      <c r="A226" s="2" t="s">
        <v>125</v>
      </c>
      <c r="B226" s="2"/>
      <c r="C226" s="2"/>
      <c r="D226" s="4" t="s">
        <v>6</v>
      </c>
      <c r="E226" s="4" t="s">
        <v>6</v>
      </c>
      <c r="F226" s="2"/>
      <c r="G226" s="2"/>
    </row>
    <row r="227" spans="1:7" x14ac:dyDescent="0.25">
      <c r="A227" s="15" t="s">
        <v>131</v>
      </c>
      <c r="B227" s="21" t="s">
        <v>6</v>
      </c>
      <c r="C227" s="21" t="s">
        <v>6</v>
      </c>
      <c r="D227" s="15"/>
      <c r="E227" s="15"/>
      <c r="F227" s="15"/>
      <c r="G227" s="15"/>
    </row>
    <row r="228" spans="1:7" x14ac:dyDescent="0.25">
      <c r="A228" s="2" t="s">
        <v>6</v>
      </c>
      <c r="B228" s="10">
        <f t="shared" ref="B228:G228" si="47">COUNTIF(B215:B227,"pass")</f>
        <v>7</v>
      </c>
      <c r="C228" s="10">
        <f t="shared" si="47"/>
        <v>7</v>
      </c>
      <c r="D228" s="10">
        <f t="shared" si="47"/>
        <v>8</v>
      </c>
      <c r="E228" s="10">
        <f t="shared" si="47"/>
        <v>8</v>
      </c>
      <c r="F228" s="10">
        <f t="shared" si="47"/>
        <v>0</v>
      </c>
      <c r="G228" s="10">
        <f t="shared" si="47"/>
        <v>0</v>
      </c>
    </row>
    <row r="229" spans="1:7" x14ac:dyDescent="0.25">
      <c r="A229" s="2" t="s">
        <v>143</v>
      </c>
      <c r="B229" s="5">
        <f t="shared" ref="B229:G229" si="48">COUNTIF(B215:B227,"Ok")</f>
        <v>0</v>
      </c>
      <c r="C229" s="5">
        <f t="shared" si="48"/>
        <v>0</v>
      </c>
      <c r="D229" s="5">
        <f t="shared" si="48"/>
        <v>0</v>
      </c>
      <c r="E229" s="5">
        <f t="shared" si="48"/>
        <v>0</v>
      </c>
      <c r="F229" s="5">
        <f t="shared" si="48"/>
        <v>0</v>
      </c>
      <c r="G229" s="5">
        <f t="shared" si="48"/>
        <v>0</v>
      </c>
    </row>
    <row r="230" spans="1:7" x14ac:dyDescent="0.25">
      <c r="A230" s="2" t="s">
        <v>140</v>
      </c>
      <c r="B230" s="11">
        <f t="shared" ref="B230:G230" si="49">COUNTIF(B215:B227,"workaround")</f>
        <v>0</v>
      </c>
      <c r="C230" s="11">
        <f t="shared" si="49"/>
        <v>0</v>
      </c>
      <c r="D230" s="11">
        <f t="shared" si="49"/>
        <v>0</v>
      </c>
      <c r="E230" s="11">
        <f t="shared" si="49"/>
        <v>0</v>
      </c>
      <c r="F230" s="11">
        <f t="shared" si="49"/>
        <v>0</v>
      </c>
      <c r="G230" s="11">
        <f t="shared" si="49"/>
        <v>0</v>
      </c>
    </row>
    <row r="231" spans="1:7" x14ac:dyDescent="0.25">
      <c r="A231" s="2" t="s">
        <v>7</v>
      </c>
      <c r="B231" s="12">
        <f t="shared" ref="B231:G231" si="50">COUNTIF(B215:B227,"Fail")</f>
        <v>0</v>
      </c>
      <c r="C231" s="12">
        <f t="shared" si="50"/>
        <v>0</v>
      </c>
      <c r="D231" s="12">
        <f t="shared" si="50"/>
        <v>0</v>
      </c>
      <c r="E231" s="12">
        <f t="shared" si="50"/>
        <v>0</v>
      </c>
      <c r="F231" s="12">
        <f t="shared" si="50"/>
        <v>0</v>
      </c>
      <c r="G231" s="12">
        <f t="shared" si="50"/>
        <v>0</v>
      </c>
    </row>
    <row r="232" spans="1:7" x14ac:dyDescent="0.25">
      <c r="A232" s="2" t="s">
        <v>145</v>
      </c>
      <c r="B232" s="2">
        <f t="shared" ref="B232:G232" si="51">COUNT(B215:B227,"Untested")</f>
        <v>0</v>
      </c>
      <c r="C232" s="2">
        <f t="shared" si="51"/>
        <v>0</v>
      </c>
      <c r="D232" s="2">
        <f t="shared" si="51"/>
        <v>0</v>
      </c>
      <c r="E232" s="2">
        <f t="shared" si="51"/>
        <v>0</v>
      </c>
      <c r="F232" s="2">
        <f t="shared" si="51"/>
        <v>0</v>
      </c>
      <c r="G232" s="2">
        <f t="shared" si="51"/>
        <v>0</v>
      </c>
    </row>
    <row r="233" spans="1:7" x14ac:dyDescent="0.25">
      <c r="A233" s="2" t="s">
        <v>139</v>
      </c>
      <c r="B233" s="2">
        <f t="shared" ref="B233:G233" si="52">B228+B231+B230+B232+B229</f>
        <v>7</v>
      </c>
      <c r="C233" s="2">
        <f t="shared" si="52"/>
        <v>7</v>
      </c>
      <c r="D233" s="2">
        <f t="shared" si="52"/>
        <v>8</v>
      </c>
      <c r="E233" s="2">
        <f t="shared" si="52"/>
        <v>8</v>
      </c>
      <c r="F233" s="2">
        <f t="shared" si="52"/>
        <v>0</v>
      </c>
      <c r="G233" s="2">
        <f t="shared" si="52"/>
        <v>0</v>
      </c>
    </row>
    <row r="234" spans="1:7" ht="15.75" thickBot="1" x14ac:dyDescent="0.3">
      <c r="A234" s="18" t="s">
        <v>8</v>
      </c>
      <c r="B234" s="6">
        <f t="shared" ref="B234:G234" si="53">IF(B$233=0, 0, (B$228+B$229)/B$233)</f>
        <v>1</v>
      </c>
      <c r="C234" s="6">
        <f t="shared" si="53"/>
        <v>1</v>
      </c>
      <c r="D234" s="6">
        <f t="shared" si="53"/>
        <v>1</v>
      </c>
      <c r="E234" s="6">
        <f t="shared" si="53"/>
        <v>1</v>
      </c>
      <c r="F234" s="6">
        <f t="shared" si="53"/>
        <v>0</v>
      </c>
      <c r="G234" s="6">
        <f t="shared" si="53"/>
        <v>0</v>
      </c>
    </row>
    <row r="235" spans="1:7" ht="15.75" thickBot="1" x14ac:dyDescent="0.3">
      <c r="A235" s="13"/>
      <c r="B235" s="13"/>
      <c r="C235" s="13"/>
      <c r="D235" s="13"/>
      <c r="E235" s="13"/>
      <c r="F235" s="13"/>
      <c r="G235" s="13"/>
    </row>
    <row r="236" spans="1:7" x14ac:dyDescent="0.25">
      <c r="A236" s="15" t="s">
        <v>10</v>
      </c>
      <c r="B236" s="15"/>
      <c r="C236" s="15"/>
      <c r="D236" s="15"/>
      <c r="E236" s="15"/>
      <c r="F236" s="15"/>
      <c r="G236" s="15"/>
    </row>
    <row r="237" spans="1:7" x14ac:dyDescent="0.25">
      <c r="A237" s="28" t="s">
        <v>11</v>
      </c>
      <c r="B237" s="29" t="s">
        <v>6</v>
      </c>
      <c r="C237" s="29" t="s">
        <v>6</v>
      </c>
      <c r="D237" s="28"/>
      <c r="E237" s="28"/>
      <c r="F237" s="29" t="s">
        <v>6</v>
      </c>
      <c r="G237" s="29" t="s">
        <v>6</v>
      </c>
    </row>
    <row r="238" spans="1:7" x14ac:dyDescent="0.25">
      <c r="A238" s="2" t="s">
        <v>6</v>
      </c>
      <c r="B238" s="10">
        <f t="shared" ref="B238:G238" si="54">COUNTIF(B237,"pass")</f>
        <v>1</v>
      </c>
      <c r="C238" s="10">
        <f t="shared" si="54"/>
        <v>1</v>
      </c>
      <c r="D238" s="10">
        <f t="shared" si="54"/>
        <v>0</v>
      </c>
      <c r="E238" s="10">
        <f t="shared" si="54"/>
        <v>0</v>
      </c>
      <c r="F238" s="10">
        <f t="shared" si="54"/>
        <v>1</v>
      </c>
      <c r="G238" s="10">
        <f t="shared" si="54"/>
        <v>1</v>
      </c>
    </row>
    <row r="239" spans="1:7" x14ac:dyDescent="0.25">
      <c r="A239" s="2" t="s">
        <v>143</v>
      </c>
      <c r="B239" s="5">
        <f t="shared" ref="B239:G239" si="55">COUNTIF(B237,"Ok")</f>
        <v>0</v>
      </c>
      <c r="C239" s="5">
        <f t="shared" si="55"/>
        <v>0</v>
      </c>
      <c r="D239" s="5">
        <f t="shared" si="55"/>
        <v>0</v>
      </c>
      <c r="E239" s="5">
        <f t="shared" si="55"/>
        <v>0</v>
      </c>
      <c r="F239" s="5">
        <f t="shared" si="55"/>
        <v>0</v>
      </c>
      <c r="G239" s="5">
        <f t="shared" si="55"/>
        <v>0</v>
      </c>
    </row>
    <row r="240" spans="1:7" x14ac:dyDescent="0.25">
      <c r="A240" s="2" t="s">
        <v>140</v>
      </c>
      <c r="B240" s="11">
        <f t="shared" ref="B240:G240" si="56">COUNTIF(B237,"workaround")</f>
        <v>0</v>
      </c>
      <c r="C240" s="11">
        <f t="shared" si="56"/>
        <v>0</v>
      </c>
      <c r="D240" s="11">
        <f t="shared" si="56"/>
        <v>0</v>
      </c>
      <c r="E240" s="11">
        <f t="shared" si="56"/>
        <v>0</v>
      </c>
      <c r="F240" s="11">
        <f t="shared" si="56"/>
        <v>0</v>
      </c>
      <c r="G240" s="11">
        <f t="shared" si="56"/>
        <v>0</v>
      </c>
    </row>
    <row r="241" spans="1:7" x14ac:dyDescent="0.25">
      <c r="A241" s="2" t="s">
        <v>7</v>
      </c>
      <c r="B241" s="12">
        <f t="shared" ref="B241:G241" si="57">COUNTIF(B237,"Fail")</f>
        <v>0</v>
      </c>
      <c r="C241" s="12">
        <f t="shared" si="57"/>
        <v>0</v>
      </c>
      <c r="D241" s="12">
        <f t="shared" si="57"/>
        <v>0</v>
      </c>
      <c r="E241" s="12">
        <f t="shared" si="57"/>
        <v>0</v>
      </c>
      <c r="F241" s="12">
        <f t="shared" si="57"/>
        <v>0</v>
      </c>
      <c r="G241" s="12">
        <f t="shared" si="57"/>
        <v>0</v>
      </c>
    </row>
    <row r="242" spans="1:7" x14ac:dyDescent="0.25">
      <c r="A242" s="2" t="s">
        <v>145</v>
      </c>
      <c r="B242" s="2">
        <f t="shared" ref="B242:G242" si="58">COUNT(B237,"Untested")</f>
        <v>0</v>
      </c>
      <c r="C242" s="2">
        <f t="shared" si="58"/>
        <v>0</v>
      </c>
      <c r="D242" s="2">
        <f t="shared" si="58"/>
        <v>0</v>
      </c>
      <c r="E242" s="2">
        <f t="shared" si="58"/>
        <v>0</v>
      </c>
      <c r="F242" s="2">
        <f t="shared" si="58"/>
        <v>0</v>
      </c>
      <c r="G242" s="2">
        <f t="shared" si="58"/>
        <v>0</v>
      </c>
    </row>
    <row r="243" spans="1:7" x14ac:dyDescent="0.25">
      <c r="A243" s="2" t="s">
        <v>139</v>
      </c>
      <c r="B243" s="2">
        <f t="shared" ref="B243:G243" si="59">B238+B241+B240+B242+B239</f>
        <v>1</v>
      </c>
      <c r="C243" s="2">
        <f t="shared" si="59"/>
        <v>1</v>
      </c>
      <c r="D243" s="2">
        <f t="shared" si="59"/>
        <v>0</v>
      </c>
      <c r="E243" s="2">
        <f t="shared" si="59"/>
        <v>0</v>
      </c>
      <c r="F243" s="2">
        <f t="shared" si="59"/>
        <v>1</v>
      </c>
      <c r="G243" s="2">
        <f t="shared" si="59"/>
        <v>1</v>
      </c>
    </row>
    <row r="244" spans="1:7" s="2" customFormat="1" ht="15.75" thickBot="1" x14ac:dyDescent="0.3">
      <c r="A244" s="18" t="s">
        <v>8</v>
      </c>
      <c r="B244" s="6">
        <f t="shared" ref="B244:G244" si="60">IF(B$243=0, 0, (B$238+B$239)/B$243)</f>
        <v>1</v>
      </c>
      <c r="C244" s="6">
        <f t="shared" si="60"/>
        <v>1</v>
      </c>
      <c r="D244" s="6">
        <f t="shared" si="60"/>
        <v>0</v>
      </c>
      <c r="E244" s="6">
        <f t="shared" si="60"/>
        <v>0</v>
      </c>
      <c r="F244" s="6">
        <f t="shared" si="60"/>
        <v>1</v>
      </c>
      <c r="G244" s="6">
        <f t="shared" si="60"/>
        <v>1</v>
      </c>
    </row>
    <row r="245" spans="1:7" s="2" customFormat="1" x14ac:dyDescent="0.25">
      <c r="A245" s="1"/>
      <c r="B245" s="1"/>
      <c r="C245" s="1"/>
      <c r="D245" s="1"/>
      <c r="E245" s="1"/>
      <c r="F245" s="1"/>
      <c r="G245" s="1"/>
    </row>
    <row r="246" spans="1:7" s="2" customFormat="1" x14ac:dyDescent="0.25">
      <c r="B246" s="20"/>
      <c r="C246" s="20"/>
      <c r="D246" s="20"/>
      <c r="E246" s="20"/>
      <c r="F246" s="20"/>
      <c r="G246" s="20"/>
    </row>
    <row r="247" spans="1:7" x14ac:dyDescent="0.25">
      <c r="A247" s="2"/>
      <c r="B247" s="20"/>
      <c r="C247" s="20"/>
      <c r="D247" s="20"/>
      <c r="E247" s="20"/>
      <c r="F247" s="20"/>
      <c r="G247" s="20"/>
    </row>
    <row r="248" spans="1:7" x14ac:dyDescent="0.25">
      <c r="A248" s="2"/>
      <c r="B248" s="2"/>
      <c r="C248" s="2"/>
      <c r="D248" s="2"/>
      <c r="E248" s="2"/>
      <c r="F248" s="2"/>
      <c r="G248" s="2"/>
    </row>
  </sheetData>
  <mergeCells count="5">
    <mergeCell ref="A1:G1"/>
    <mergeCell ref="A2:G2"/>
    <mergeCell ref="B4:C4"/>
    <mergeCell ref="D4:E4"/>
    <mergeCell ref="F4:G4"/>
  </mergeCells>
  <hyperlinks>
    <hyperlink ref="A2" r:id="rId1" display="http://www.g-truc.net"/>
  </hyperlinks>
  <pageMargins left="0.25" right="0.25" top="0.75" bottom="0.75" header="0.3" footer="0.3"/>
  <pageSetup paperSize="9" orientation="landscape" r:id="rId2"/>
  <drawing r:id="rId3"/>
  <legacy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31"/>
  <sheetViews>
    <sheetView workbookViewId="0">
      <selection activeCell="I27" sqref="I27"/>
    </sheetView>
  </sheetViews>
  <sheetFormatPr defaultRowHeight="15" x14ac:dyDescent="0.25"/>
  <cols>
    <col min="1" max="1" width="36.42578125" style="1" bestFit="1" customWidth="1"/>
    <col min="2" max="3" width="13.5703125" style="1" bestFit="1" customWidth="1"/>
    <col min="4" max="4" width="12.85546875" style="1" bestFit="1" customWidth="1"/>
    <col min="5" max="5" width="14" style="1" bestFit="1" customWidth="1"/>
    <col min="6" max="6" width="12.7109375" style="1" bestFit="1" customWidth="1"/>
    <col min="7" max="7" width="17.5703125" style="1" bestFit="1" customWidth="1"/>
    <col min="8" max="16384" width="9.140625" style="1"/>
  </cols>
  <sheetData>
    <row r="1" spans="1:7" ht="20.25" x14ac:dyDescent="0.3">
      <c r="A1" s="110" t="s">
        <v>396</v>
      </c>
      <c r="B1" s="110"/>
      <c r="C1" s="110"/>
      <c r="D1" s="110"/>
      <c r="E1" s="110"/>
      <c r="F1" s="110"/>
      <c r="G1" s="110"/>
    </row>
    <row r="2" spans="1:7" x14ac:dyDescent="0.25">
      <c r="A2" s="109" t="s">
        <v>168</v>
      </c>
      <c r="B2" s="111"/>
      <c r="C2" s="111"/>
      <c r="D2" s="111"/>
      <c r="E2" s="111"/>
      <c r="F2" s="111"/>
      <c r="G2" s="111"/>
    </row>
    <row r="3" spans="1:7" ht="15.75" thickBot="1" x14ac:dyDescent="0.3">
      <c r="A3" s="14"/>
      <c r="B3" s="14"/>
      <c r="C3" s="14"/>
      <c r="D3" s="14"/>
      <c r="E3" s="14"/>
      <c r="F3" s="14"/>
      <c r="G3" s="14"/>
    </row>
    <row r="4" spans="1:7" x14ac:dyDescent="0.25">
      <c r="A4" s="3" t="s">
        <v>147</v>
      </c>
      <c r="B4" s="112" t="s">
        <v>5</v>
      </c>
      <c r="C4" s="112"/>
      <c r="D4" s="113" t="s">
        <v>151</v>
      </c>
      <c r="E4" s="113"/>
      <c r="F4" s="113" t="s">
        <v>150</v>
      </c>
      <c r="G4" s="113"/>
    </row>
    <row r="5" spans="1:7" x14ac:dyDescent="0.25">
      <c r="A5" s="2" t="s">
        <v>149</v>
      </c>
      <c r="B5" s="17">
        <v>41206</v>
      </c>
      <c r="C5" s="17">
        <v>41241</v>
      </c>
      <c r="D5" s="17">
        <v>41205</v>
      </c>
      <c r="E5" s="17">
        <v>41247</v>
      </c>
      <c r="F5" s="17">
        <v>41250</v>
      </c>
      <c r="G5" s="17">
        <v>41259</v>
      </c>
    </row>
    <row r="6" spans="1:7" x14ac:dyDescent="0.25">
      <c r="A6" s="2" t="s">
        <v>148</v>
      </c>
      <c r="B6" s="2" t="s">
        <v>142</v>
      </c>
      <c r="C6" s="2" t="s">
        <v>141</v>
      </c>
      <c r="D6" s="2" t="s">
        <v>153</v>
      </c>
      <c r="E6" s="2" t="s">
        <v>152</v>
      </c>
      <c r="F6" s="2" t="s">
        <v>154</v>
      </c>
      <c r="G6" s="23" t="s">
        <v>160</v>
      </c>
    </row>
    <row r="7" spans="1:7" ht="15.75" thickBot="1" x14ac:dyDescent="0.3">
      <c r="A7" s="26" t="s">
        <v>157</v>
      </c>
      <c r="B7" s="14" t="s">
        <v>158</v>
      </c>
      <c r="C7" s="14" t="s">
        <v>159</v>
      </c>
      <c r="D7" s="14" t="s">
        <v>158</v>
      </c>
      <c r="E7" s="14" t="s">
        <v>159</v>
      </c>
      <c r="F7" s="14" t="s">
        <v>159</v>
      </c>
      <c r="G7" s="14" t="s">
        <v>159</v>
      </c>
    </row>
    <row r="8" spans="1:7" ht="15.75" thickBot="1" x14ac:dyDescent="0.3">
      <c r="A8" s="26"/>
      <c r="B8" s="14"/>
      <c r="C8" s="14"/>
      <c r="D8" s="14"/>
      <c r="E8" s="14"/>
      <c r="F8" s="14"/>
      <c r="G8" s="14"/>
    </row>
    <row r="9" spans="1:7" x14ac:dyDescent="0.25">
      <c r="A9" s="27" t="s">
        <v>161</v>
      </c>
      <c r="B9" s="3" t="s">
        <v>162</v>
      </c>
      <c r="C9" s="3" t="s">
        <v>163</v>
      </c>
      <c r="D9" s="3" t="s">
        <v>164</v>
      </c>
      <c r="E9" s="3" t="s">
        <v>165</v>
      </c>
      <c r="F9" s="3" t="s">
        <v>166</v>
      </c>
      <c r="G9" s="3" t="s">
        <v>167</v>
      </c>
    </row>
    <row r="10" spans="1:7" x14ac:dyDescent="0.25">
      <c r="A10" s="2" t="s">
        <v>128</v>
      </c>
      <c r="B10" s="20">
        <f t="shared" ref="B10:G10" si="0">IF(B$59=0, 0,(B$54+B$55)/B$59)</f>
        <v>0.73333333333333328</v>
      </c>
      <c r="C10" s="20">
        <f t="shared" si="0"/>
        <v>0.8</v>
      </c>
      <c r="D10" s="20">
        <f t="shared" si="0"/>
        <v>0</v>
      </c>
      <c r="E10" s="20">
        <f t="shared" si="0"/>
        <v>0</v>
      </c>
      <c r="F10" s="20">
        <f t="shared" si="0"/>
        <v>0</v>
      </c>
      <c r="G10" s="20">
        <f t="shared" si="0"/>
        <v>0</v>
      </c>
    </row>
    <row r="11" spans="1:7" x14ac:dyDescent="0.25">
      <c r="A11" s="2" t="s">
        <v>102</v>
      </c>
      <c r="B11" s="20">
        <f t="shared" ref="B11:G11" si="1">IF(B$91=0,0,(B$86+B$87)/B$91)</f>
        <v>0.95454545454545459</v>
      </c>
      <c r="C11" s="20">
        <f t="shared" si="1"/>
        <v>0.95652173913043481</v>
      </c>
      <c r="D11" s="20">
        <f t="shared" si="1"/>
        <v>0.90909090909090906</v>
      </c>
      <c r="E11" s="20">
        <f t="shared" si="1"/>
        <v>0.91304347826086951</v>
      </c>
      <c r="F11" s="20">
        <f t="shared" si="1"/>
        <v>0</v>
      </c>
      <c r="G11" s="20">
        <f t="shared" si="1"/>
        <v>0</v>
      </c>
    </row>
    <row r="12" spans="1:7" x14ac:dyDescent="0.25">
      <c r="A12" s="2" t="s">
        <v>85</v>
      </c>
      <c r="B12" s="20">
        <f t="shared" ref="B12:G12" si="2">IF(B$108=0, 0, (B$103+B$104)/B$108)</f>
        <v>0.88888888888888884</v>
      </c>
      <c r="C12" s="20">
        <f t="shared" si="2"/>
        <v>0.88888888888888884</v>
      </c>
      <c r="D12" s="20">
        <f t="shared" si="2"/>
        <v>0.88888888888888884</v>
      </c>
      <c r="E12" s="20">
        <f t="shared" si="2"/>
        <v>0.88888888888888884</v>
      </c>
      <c r="F12" s="20">
        <f t="shared" si="2"/>
        <v>0</v>
      </c>
      <c r="G12" s="20">
        <f t="shared" si="2"/>
        <v>0</v>
      </c>
    </row>
    <row r="13" spans="1:7" x14ac:dyDescent="0.25">
      <c r="A13" s="2" t="s">
        <v>64</v>
      </c>
      <c r="B13" s="20">
        <f t="shared" ref="B13:G13" si="3">IF(B$136=0, 0, (B$131+B$132)/B$136)</f>
        <v>0.94736842105263153</v>
      </c>
      <c r="C13" s="20">
        <f t="shared" si="3"/>
        <v>0.94736842105263153</v>
      </c>
      <c r="D13" s="20">
        <f t="shared" si="3"/>
        <v>0.89473684210526316</v>
      </c>
      <c r="E13" s="20">
        <f t="shared" si="3"/>
        <v>0.89473684210526316</v>
      </c>
      <c r="F13" s="20">
        <f t="shared" si="3"/>
        <v>0.73684210526315785</v>
      </c>
      <c r="G13" s="20">
        <f t="shared" si="3"/>
        <v>0.94736842105263153</v>
      </c>
    </row>
    <row r="14" spans="1:7" ht="15.75" thickBot="1" x14ac:dyDescent="0.3">
      <c r="A14" s="14" t="s">
        <v>12</v>
      </c>
      <c r="B14" s="25">
        <f t="shared" ref="B14:G14" si="4">IF(B$194=0, 0, (B$189+B$190)/B$194)</f>
        <v>1</v>
      </c>
      <c r="C14" s="25">
        <f t="shared" si="4"/>
        <v>1</v>
      </c>
      <c r="D14" s="25">
        <f t="shared" si="4"/>
        <v>1</v>
      </c>
      <c r="E14" s="25">
        <f t="shared" si="4"/>
        <v>1</v>
      </c>
      <c r="F14" s="25">
        <f t="shared" si="4"/>
        <v>0.8571428571428571</v>
      </c>
      <c r="G14" s="25">
        <f t="shared" si="4"/>
        <v>0.91836734693877553</v>
      </c>
    </row>
    <row r="15" spans="1:7" x14ac:dyDescent="0.25">
      <c r="A15" s="2"/>
      <c r="B15" s="20"/>
      <c r="C15" s="20"/>
      <c r="D15" s="20"/>
      <c r="E15" s="20"/>
      <c r="F15" s="20"/>
      <c r="G15" s="20"/>
    </row>
    <row r="16" spans="1:7" x14ac:dyDescent="0.25">
      <c r="A16" s="2"/>
      <c r="B16" s="20"/>
      <c r="C16" s="20"/>
      <c r="D16" s="20"/>
      <c r="E16" s="20"/>
      <c r="F16" s="20"/>
      <c r="G16" s="20"/>
    </row>
    <row r="17" spans="1:7" x14ac:dyDescent="0.25">
      <c r="A17" s="2"/>
      <c r="B17" s="20"/>
      <c r="C17" s="20"/>
      <c r="D17" s="20"/>
      <c r="E17" s="20"/>
      <c r="F17" s="20"/>
      <c r="G17" s="20"/>
    </row>
    <row r="18" spans="1:7" x14ac:dyDescent="0.25">
      <c r="A18" s="2"/>
      <c r="B18" s="20"/>
      <c r="C18" s="20"/>
      <c r="D18" s="20"/>
      <c r="E18" s="20"/>
      <c r="F18" s="20"/>
      <c r="G18" s="20"/>
    </row>
    <row r="19" spans="1:7" x14ac:dyDescent="0.25">
      <c r="A19" s="2"/>
      <c r="B19" s="20"/>
      <c r="C19" s="20"/>
      <c r="D19" s="20"/>
      <c r="E19" s="20"/>
      <c r="F19" s="20"/>
      <c r="G19" s="20"/>
    </row>
    <row r="20" spans="1:7" x14ac:dyDescent="0.25">
      <c r="A20" s="2"/>
      <c r="B20" s="20"/>
      <c r="C20" s="20"/>
      <c r="D20" s="20"/>
      <c r="E20" s="20"/>
      <c r="F20" s="20"/>
      <c r="G20" s="20"/>
    </row>
    <row r="21" spans="1:7" x14ac:dyDescent="0.25">
      <c r="A21" s="2"/>
      <c r="B21" s="20"/>
      <c r="C21" s="20"/>
      <c r="D21" s="20"/>
      <c r="E21" s="20"/>
      <c r="F21" s="20"/>
      <c r="G21" s="20"/>
    </row>
    <row r="22" spans="1:7" x14ac:dyDescent="0.25">
      <c r="A22" s="2"/>
      <c r="B22" s="20"/>
      <c r="C22" s="20"/>
      <c r="D22" s="20"/>
      <c r="E22" s="20"/>
      <c r="F22" s="20"/>
      <c r="G22" s="20"/>
    </row>
    <row r="23" spans="1:7" x14ac:dyDescent="0.25">
      <c r="A23" s="2"/>
      <c r="B23" s="20"/>
      <c r="C23" s="20"/>
      <c r="D23" s="20"/>
      <c r="E23" s="20"/>
      <c r="F23" s="20"/>
      <c r="G23" s="20"/>
    </row>
    <row r="24" spans="1:7" x14ac:dyDescent="0.25">
      <c r="A24" s="2"/>
      <c r="B24" s="20"/>
      <c r="C24" s="20"/>
      <c r="D24" s="20"/>
      <c r="E24" s="20"/>
      <c r="F24" s="20"/>
      <c r="G24" s="20"/>
    </row>
    <row r="25" spans="1:7" x14ac:dyDescent="0.25">
      <c r="A25" s="2"/>
      <c r="B25" s="20"/>
      <c r="C25" s="20"/>
      <c r="D25" s="20"/>
      <c r="E25" s="20"/>
      <c r="F25" s="20"/>
      <c r="G25" s="20"/>
    </row>
    <row r="26" spans="1:7" x14ac:dyDescent="0.25">
      <c r="A26" s="2"/>
      <c r="B26" s="20"/>
      <c r="C26" s="20"/>
      <c r="D26" s="20"/>
      <c r="E26" s="20"/>
      <c r="F26" s="20"/>
      <c r="G26" s="20"/>
    </row>
    <row r="27" spans="1:7" x14ac:dyDescent="0.25">
      <c r="A27" s="2"/>
      <c r="B27" s="20"/>
      <c r="C27" s="20"/>
      <c r="D27" s="20"/>
      <c r="E27" s="20"/>
      <c r="F27" s="20"/>
      <c r="G27" s="20"/>
    </row>
    <row r="28" spans="1:7" x14ac:dyDescent="0.25">
      <c r="A28" s="2"/>
      <c r="B28" s="20"/>
      <c r="C28" s="20"/>
      <c r="D28" s="20"/>
      <c r="E28" s="20"/>
      <c r="F28" s="20"/>
      <c r="G28" s="20"/>
    </row>
    <row r="29" spans="1:7" x14ac:dyDescent="0.25">
      <c r="A29" s="2"/>
      <c r="B29" s="20"/>
      <c r="C29" s="20"/>
      <c r="D29" s="20"/>
      <c r="E29" s="20"/>
      <c r="F29" s="20"/>
      <c r="G29" s="20"/>
    </row>
    <row r="30" spans="1:7" x14ac:dyDescent="0.25">
      <c r="A30" s="2"/>
      <c r="B30" s="20"/>
      <c r="C30" s="20"/>
      <c r="D30" s="20"/>
      <c r="E30" s="20"/>
      <c r="F30" s="20"/>
      <c r="G30" s="20"/>
    </row>
    <row r="31" spans="1:7" x14ac:dyDescent="0.25">
      <c r="A31" s="2"/>
      <c r="B31" s="20"/>
      <c r="C31" s="20"/>
      <c r="D31" s="20"/>
      <c r="E31" s="20"/>
      <c r="F31" s="20"/>
      <c r="G31" s="20"/>
    </row>
    <row r="32" spans="1:7" x14ac:dyDescent="0.25">
      <c r="A32" s="2"/>
      <c r="B32" s="20"/>
      <c r="C32" s="20"/>
      <c r="D32" s="20"/>
      <c r="E32" s="20"/>
      <c r="F32" s="20"/>
      <c r="G32" s="20"/>
    </row>
    <row r="33" spans="1:7" x14ac:dyDescent="0.25">
      <c r="A33" s="2"/>
      <c r="B33" s="20"/>
      <c r="C33" s="20"/>
      <c r="D33" s="20"/>
      <c r="E33" s="20"/>
      <c r="F33" s="20"/>
      <c r="G33" s="20"/>
    </row>
    <row r="34" spans="1:7" x14ac:dyDescent="0.25">
      <c r="A34" s="2"/>
      <c r="B34" s="20"/>
      <c r="C34" s="20"/>
      <c r="D34" s="20"/>
      <c r="E34" s="20"/>
      <c r="F34" s="20"/>
      <c r="G34" s="20"/>
    </row>
    <row r="35" spans="1:7" x14ac:dyDescent="0.25">
      <c r="A35" s="2"/>
      <c r="B35" s="20"/>
      <c r="C35" s="20"/>
      <c r="D35" s="20"/>
      <c r="E35" s="20"/>
      <c r="F35" s="20"/>
      <c r="G35" s="20"/>
    </row>
    <row r="36" spans="1:7" x14ac:dyDescent="0.25">
      <c r="A36" s="2"/>
      <c r="B36" s="20"/>
      <c r="C36" s="20"/>
      <c r="D36" s="20"/>
      <c r="E36" s="20"/>
      <c r="F36" s="20"/>
      <c r="G36" s="20"/>
    </row>
    <row r="37" spans="1:7" ht="15.75" thickBot="1" x14ac:dyDescent="0.3">
      <c r="A37" s="2"/>
      <c r="B37" s="17"/>
      <c r="C37" s="17"/>
      <c r="D37" s="17"/>
      <c r="E37" s="17"/>
      <c r="F37" s="17"/>
    </row>
    <row r="38" spans="1:7" x14ac:dyDescent="0.25">
      <c r="A38" s="3" t="s">
        <v>128</v>
      </c>
      <c r="B38" s="3"/>
      <c r="C38" s="3"/>
      <c r="D38" s="3"/>
      <c r="E38" s="3"/>
      <c r="F38" s="3"/>
      <c r="G38" s="3"/>
    </row>
    <row r="39" spans="1:7" x14ac:dyDescent="0.25">
      <c r="A39" s="2" t="s">
        <v>129</v>
      </c>
      <c r="B39" s="4" t="s">
        <v>6</v>
      </c>
      <c r="C39" s="4" t="s">
        <v>6</v>
      </c>
      <c r="D39" s="2"/>
      <c r="E39" s="2"/>
      <c r="F39" s="2"/>
    </row>
    <row r="40" spans="1:7" x14ac:dyDescent="0.25">
      <c r="A40" s="2" t="s">
        <v>130</v>
      </c>
      <c r="B40" s="7" t="s">
        <v>140</v>
      </c>
      <c r="C40" s="7" t="s">
        <v>140</v>
      </c>
      <c r="D40" s="2"/>
      <c r="E40" s="2"/>
      <c r="F40" s="2"/>
    </row>
    <row r="41" spans="1:7" x14ac:dyDescent="0.25">
      <c r="A41" s="2" t="s">
        <v>132</v>
      </c>
      <c r="B41" s="4" t="s">
        <v>6</v>
      </c>
      <c r="C41" s="4" t="s">
        <v>6</v>
      </c>
      <c r="D41" s="2"/>
      <c r="E41" s="2"/>
      <c r="F41" s="2"/>
    </row>
    <row r="42" spans="1:7" x14ac:dyDescent="0.25">
      <c r="A42" s="2" t="s">
        <v>133</v>
      </c>
      <c r="B42" s="4" t="s">
        <v>6</v>
      </c>
      <c r="C42" s="4" t="s">
        <v>6</v>
      </c>
      <c r="D42" s="2"/>
      <c r="E42" s="2"/>
      <c r="F42" s="2"/>
    </row>
    <row r="43" spans="1:7" x14ac:dyDescent="0.25">
      <c r="A43" s="2" t="s">
        <v>134</v>
      </c>
      <c r="B43" s="7" t="s">
        <v>140</v>
      </c>
      <c r="C43" s="7" t="s">
        <v>140</v>
      </c>
      <c r="D43" s="2"/>
      <c r="E43" s="2"/>
      <c r="F43" s="2"/>
    </row>
    <row r="44" spans="1:7" x14ac:dyDescent="0.25">
      <c r="A44" s="2" t="s">
        <v>135</v>
      </c>
      <c r="B44" s="8" t="s">
        <v>7</v>
      </c>
      <c r="C44" s="9" t="s">
        <v>7</v>
      </c>
      <c r="D44" s="2"/>
      <c r="E44" s="2"/>
      <c r="F44" s="2"/>
    </row>
    <row r="45" spans="1:7" x14ac:dyDescent="0.25">
      <c r="A45" s="2" t="s">
        <v>136</v>
      </c>
      <c r="B45" s="4" t="s">
        <v>6</v>
      </c>
      <c r="C45" s="4" t="s">
        <v>6</v>
      </c>
      <c r="D45" s="2"/>
      <c r="E45" s="2"/>
      <c r="F45" s="2"/>
    </row>
    <row r="46" spans="1:7" x14ac:dyDescent="0.25">
      <c r="A46" s="2" t="s">
        <v>137</v>
      </c>
      <c r="B46" s="7" t="s">
        <v>140</v>
      </c>
      <c r="C46" s="4" t="s">
        <v>6</v>
      </c>
      <c r="D46" s="2"/>
      <c r="E46" s="2"/>
      <c r="F46" s="2"/>
    </row>
    <row r="47" spans="1:7" x14ac:dyDescent="0.25">
      <c r="A47" s="2" t="s">
        <v>138</v>
      </c>
      <c r="B47" s="4" t="s">
        <v>6</v>
      </c>
      <c r="C47" s="4" t="s">
        <v>6</v>
      </c>
      <c r="D47" s="2"/>
      <c r="E47" s="2"/>
      <c r="F47" s="2"/>
    </row>
    <row r="48" spans="1:7" x14ac:dyDescent="0.25">
      <c r="A48" s="2" t="s">
        <v>9</v>
      </c>
      <c r="B48" s="4" t="s">
        <v>6</v>
      </c>
      <c r="C48" s="4" t="s">
        <v>6</v>
      </c>
      <c r="D48" s="2"/>
      <c r="E48" s="2"/>
      <c r="F48" s="2"/>
    </row>
    <row r="49" spans="1:7" x14ac:dyDescent="0.25">
      <c r="A49" s="2" t="s">
        <v>0</v>
      </c>
      <c r="B49" s="4" t="s">
        <v>6</v>
      </c>
      <c r="C49" s="4" t="s">
        <v>6</v>
      </c>
      <c r="D49" s="2"/>
      <c r="E49" s="2"/>
      <c r="F49" s="2"/>
    </row>
    <row r="50" spans="1:7" x14ac:dyDescent="0.25">
      <c r="A50" s="2" t="s">
        <v>1</v>
      </c>
      <c r="B50" s="4" t="s">
        <v>6</v>
      </c>
      <c r="C50" s="4" t="s">
        <v>6</v>
      </c>
      <c r="D50" s="2"/>
      <c r="E50" s="2"/>
      <c r="F50" s="2"/>
    </row>
    <row r="51" spans="1:7" x14ac:dyDescent="0.25">
      <c r="A51" s="2" t="s">
        <v>2</v>
      </c>
      <c r="B51" s="4" t="s">
        <v>6</v>
      </c>
      <c r="C51" s="4" t="s">
        <v>6</v>
      </c>
      <c r="D51" s="2"/>
      <c r="E51" s="2"/>
      <c r="F51" s="2"/>
    </row>
    <row r="52" spans="1:7" x14ac:dyDescent="0.25">
      <c r="A52" s="2" t="s">
        <v>3</v>
      </c>
      <c r="B52" s="4" t="s">
        <v>6</v>
      </c>
      <c r="C52" s="4" t="s">
        <v>6</v>
      </c>
      <c r="D52" s="2"/>
      <c r="E52" s="2"/>
      <c r="F52" s="2"/>
    </row>
    <row r="53" spans="1:7" x14ac:dyDescent="0.25">
      <c r="A53" s="15" t="s">
        <v>4</v>
      </c>
      <c r="B53" s="21" t="s">
        <v>6</v>
      </c>
      <c r="C53" s="21" t="s">
        <v>6</v>
      </c>
      <c r="D53" s="15"/>
      <c r="E53" s="15"/>
      <c r="F53" s="15"/>
      <c r="G53" s="15"/>
    </row>
    <row r="54" spans="1:7" x14ac:dyDescent="0.25">
      <c r="A54" s="2" t="s">
        <v>6</v>
      </c>
      <c r="B54" s="10">
        <f t="shared" ref="B54:G54" si="5">COUNTIF(B39:B53,"pass")</f>
        <v>11</v>
      </c>
      <c r="C54" s="10">
        <f t="shared" si="5"/>
        <v>12</v>
      </c>
      <c r="D54" s="10">
        <f t="shared" si="5"/>
        <v>0</v>
      </c>
      <c r="E54" s="10">
        <f t="shared" si="5"/>
        <v>0</v>
      </c>
      <c r="F54" s="10">
        <f t="shared" si="5"/>
        <v>0</v>
      </c>
      <c r="G54" s="10">
        <f t="shared" si="5"/>
        <v>0</v>
      </c>
    </row>
    <row r="55" spans="1:7" x14ac:dyDescent="0.25">
      <c r="A55" s="2" t="s">
        <v>143</v>
      </c>
      <c r="B55" s="5">
        <f t="shared" ref="B55:G55" si="6">COUNTIF(B39:B53,"Ok")</f>
        <v>0</v>
      </c>
      <c r="C55" s="5">
        <f t="shared" si="6"/>
        <v>0</v>
      </c>
      <c r="D55" s="5">
        <f t="shared" si="6"/>
        <v>0</v>
      </c>
      <c r="E55" s="5">
        <f t="shared" si="6"/>
        <v>0</v>
      </c>
      <c r="F55" s="5">
        <f t="shared" si="6"/>
        <v>0</v>
      </c>
      <c r="G55" s="5">
        <f t="shared" si="6"/>
        <v>0</v>
      </c>
    </row>
    <row r="56" spans="1:7" x14ac:dyDescent="0.25">
      <c r="A56" s="2" t="s">
        <v>140</v>
      </c>
      <c r="B56" s="11">
        <f t="shared" ref="B56:G56" si="7">COUNTIF(B39:B53,"workaround")</f>
        <v>3</v>
      </c>
      <c r="C56" s="11">
        <f t="shared" si="7"/>
        <v>2</v>
      </c>
      <c r="D56" s="11">
        <f t="shared" si="7"/>
        <v>0</v>
      </c>
      <c r="E56" s="11">
        <f t="shared" si="7"/>
        <v>0</v>
      </c>
      <c r="F56" s="11">
        <f t="shared" si="7"/>
        <v>0</v>
      </c>
      <c r="G56" s="11">
        <f t="shared" si="7"/>
        <v>0</v>
      </c>
    </row>
    <row r="57" spans="1:7" x14ac:dyDescent="0.25">
      <c r="A57" s="2" t="s">
        <v>7</v>
      </c>
      <c r="B57" s="12">
        <f t="shared" ref="B57:G57" si="8">COUNTIF(B39:B53,"Fail")</f>
        <v>1</v>
      </c>
      <c r="C57" s="12">
        <f t="shared" si="8"/>
        <v>1</v>
      </c>
      <c r="D57" s="12">
        <f t="shared" si="8"/>
        <v>0</v>
      </c>
      <c r="E57" s="12">
        <f t="shared" si="8"/>
        <v>0</v>
      </c>
      <c r="F57" s="12">
        <f t="shared" si="8"/>
        <v>0</v>
      </c>
      <c r="G57" s="12">
        <f t="shared" si="8"/>
        <v>0</v>
      </c>
    </row>
    <row r="58" spans="1:7" x14ac:dyDescent="0.25">
      <c r="A58" s="2" t="s">
        <v>145</v>
      </c>
      <c r="B58" s="2">
        <f t="shared" ref="B58:G58" si="9">COUNT(B39:B53,"Untested")</f>
        <v>0</v>
      </c>
      <c r="C58" s="2">
        <f t="shared" si="9"/>
        <v>0</v>
      </c>
      <c r="D58" s="2">
        <f t="shared" si="9"/>
        <v>0</v>
      </c>
      <c r="E58" s="2">
        <f t="shared" si="9"/>
        <v>0</v>
      </c>
      <c r="F58" s="2">
        <f t="shared" si="9"/>
        <v>0</v>
      </c>
      <c r="G58" s="2">
        <f t="shared" si="9"/>
        <v>0</v>
      </c>
    </row>
    <row r="59" spans="1:7" x14ac:dyDescent="0.25">
      <c r="A59" s="2" t="s">
        <v>139</v>
      </c>
      <c r="B59" s="2">
        <f t="shared" ref="B59:G59" si="10">B54+B57+B56+B58+B55</f>
        <v>15</v>
      </c>
      <c r="C59" s="2">
        <f t="shared" si="10"/>
        <v>15</v>
      </c>
      <c r="D59" s="2">
        <f t="shared" si="10"/>
        <v>0</v>
      </c>
      <c r="E59" s="2">
        <f t="shared" si="10"/>
        <v>0</v>
      </c>
      <c r="F59" s="2">
        <f t="shared" si="10"/>
        <v>0</v>
      </c>
      <c r="G59" s="2">
        <f t="shared" si="10"/>
        <v>0</v>
      </c>
    </row>
    <row r="60" spans="1:7" ht="15.75" thickBot="1" x14ac:dyDescent="0.3">
      <c r="A60" s="18" t="s">
        <v>8</v>
      </c>
      <c r="B60" s="6">
        <f t="shared" ref="B60:G60" si="11">IF(B$59=0, 0,(B$54+B$55)/B$59)</f>
        <v>0.73333333333333328</v>
      </c>
      <c r="C60" s="6">
        <f t="shared" si="11"/>
        <v>0.8</v>
      </c>
      <c r="D60" s="6">
        <f t="shared" si="11"/>
        <v>0</v>
      </c>
      <c r="E60" s="6">
        <f t="shared" si="11"/>
        <v>0</v>
      </c>
      <c r="F60" s="6">
        <f t="shared" si="11"/>
        <v>0</v>
      </c>
      <c r="G60" s="6">
        <f t="shared" si="11"/>
        <v>0</v>
      </c>
    </row>
    <row r="61" spans="1:7" ht="15.75" thickBot="1" x14ac:dyDescent="0.3">
      <c r="A61" s="2"/>
      <c r="B61" s="20"/>
      <c r="C61" s="20"/>
      <c r="D61" s="20"/>
      <c r="E61" s="20"/>
      <c r="F61" s="20"/>
      <c r="G61" s="20"/>
    </row>
    <row r="62" spans="1:7" x14ac:dyDescent="0.25">
      <c r="A62" s="3" t="s">
        <v>102</v>
      </c>
      <c r="B62" s="3"/>
      <c r="C62" s="3"/>
      <c r="D62" s="3"/>
      <c r="E62" s="3"/>
      <c r="F62" s="3"/>
      <c r="G62" s="3"/>
    </row>
    <row r="63" spans="1:7" x14ac:dyDescent="0.25">
      <c r="A63" s="2" t="s">
        <v>94</v>
      </c>
      <c r="B63" s="4" t="s">
        <v>6</v>
      </c>
      <c r="C63" s="4" t="s">
        <v>6</v>
      </c>
      <c r="D63" s="4" t="s">
        <v>6</v>
      </c>
      <c r="E63" s="4" t="s">
        <v>6</v>
      </c>
      <c r="F63" s="2"/>
      <c r="G63" s="2"/>
    </row>
    <row r="64" spans="1:7" x14ac:dyDescent="0.25">
      <c r="A64" s="2" t="s">
        <v>97</v>
      </c>
      <c r="B64" s="4" t="s">
        <v>6</v>
      </c>
      <c r="C64" s="4" t="s">
        <v>6</v>
      </c>
      <c r="D64" s="4" t="s">
        <v>6</v>
      </c>
      <c r="E64" s="4" t="s">
        <v>6</v>
      </c>
      <c r="F64" s="2"/>
      <c r="G64" s="2"/>
    </row>
    <row r="65" spans="1:7" x14ac:dyDescent="0.25">
      <c r="A65" s="2" t="s">
        <v>98</v>
      </c>
      <c r="B65" s="4" t="s">
        <v>6</v>
      </c>
      <c r="C65" s="4" t="s">
        <v>6</v>
      </c>
      <c r="D65" s="4" t="s">
        <v>6</v>
      </c>
      <c r="E65" s="4" t="s">
        <v>6</v>
      </c>
      <c r="F65" s="2"/>
      <c r="G65" s="2"/>
    </row>
    <row r="66" spans="1:7" x14ac:dyDescent="0.25">
      <c r="A66" s="2" t="s">
        <v>99</v>
      </c>
      <c r="B66" s="4" t="s">
        <v>6</v>
      </c>
      <c r="C66" s="4" t="s">
        <v>6</v>
      </c>
      <c r="D66" s="4" t="s">
        <v>6</v>
      </c>
      <c r="E66" s="4" t="s">
        <v>6</v>
      </c>
      <c r="F66" s="2"/>
      <c r="G66" s="2"/>
    </row>
    <row r="67" spans="1:7" x14ac:dyDescent="0.25">
      <c r="A67" s="2" t="s">
        <v>100</v>
      </c>
      <c r="B67" s="4" t="s">
        <v>6</v>
      </c>
      <c r="C67" s="4" t="s">
        <v>6</v>
      </c>
      <c r="D67" s="4" t="s">
        <v>6</v>
      </c>
      <c r="E67" s="4" t="s">
        <v>6</v>
      </c>
      <c r="F67" s="2"/>
      <c r="G67" s="2"/>
    </row>
    <row r="68" spans="1:7" x14ac:dyDescent="0.25">
      <c r="A68" s="2" t="s">
        <v>101</v>
      </c>
      <c r="B68" s="24"/>
      <c r="C68" s="4" t="s">
        <v>6</v>
      </c>
      <c r="D68" s="24"/>
      <c r="E68" s="4" t="s">
        <v>6</v>
      </c>
      <c r="F68" s="2"/>
      <c r="G68" s="2"/>
    </row>
    <row r="69" spans="1:7" x14ac:dyDescent="0.25">
      <c r="A69" s="2" t="s">
        <v>103</v>
      </c>
      <c r="B69" s="4" t="s">
        <v>6</v>
      </c>
      <c r="C69" s="4" t="s">
        <v>6</v>
      </c>
      <c r="D69" s="4" t="s">
        <v>6</v>
      </c>
      <c r="E69" s="4" t="s">
        <v>6</v>
      </c>
      <c r="F69" s="2"/>
      <c r="G69" s="2"/>
    </row>
    <row r="70" spans="1:7" x14ac:dyDescent="0.25">
      <c r="A70" s="2" t="s">
        <v>108</v>
      </c>
      <c r="B70" s="4" t="s">
        <v>6</v>
      </c>
      <c r="C70" s="4" t="s">
        <v>6</v>
      </c>
      <c r="D70" s="4" t="s">
        <v>6</v>
      </c>
      <c r="E70" s="4" t="s">
        <v>6</v>
      </c>
      <c r="F70" s="2"/>
      <c r="G70" s="2"/>
    </row>
    <row r="71" spans="1:7" x14ac:dyDescent="0.25">
      <c r="A71" s="2" t="s">
        <v>109</v>
      </c>
      <c r="B71" s="4" t="s">
        <v>6</v>
      </c>
      <c r="C71" s="4" t="s">
        <v>6</v>
      </c>
      <c r="D71" s="4" t="s">
        <v>6</v>
      </c>
      <c r="E71" s="4" t="s">
        <v>6</v>
      </c>
      <c r="F71" s="2"/>
      <c r="G71" s="2"/>
    </row>
    <row r="72" spans="1:7" x14ac:dyDescent="0.25">
      <c r="A72" s="2" t="s">
        <v>110</v>
      </c>
      <c r="B72" s="4" t="s">
        <v>6</v>
      </c>
      <c r="C72" s="4" t="s">
        <v>6</v>
      </c>
      <c r="D72" s="4" t="s">
        <v>6</v>
      </c>
      <c r="E72" s="4" t="s">
        <v>6</v>
      </c>
      <c r="F72" s="2"/>
      <c r="G72" s="2"/>
    </row>
    <row r="73" spans="1:7" x14ac:dyDescent="0.25">
      <c r="A73" s="2" t="s">
        <v>111</v>
      </c>
      <c r="B73" s="5" t="s">
        <v>144</v>
      </c>
      <c r="C73" s="5" t="s">
        <v>144</v>
      </c>
      <c r="D73" s="4" t="s">
        <v>6</v>
      </c>
      <c r="E73" s="4" t="s">
        <v>6</v>
      </c>
      <c r="F73" s="2"/>
      <c r="G73" s="2"/>
    </row>
    <row r="74" spans="1:7" x14ac:dyDescent="0.25">
      <c r="A74" s="2" t="s">
        <v>112</v>
      </c>
      <c r="B74" s="4" t="s">
        <v>6</v>
      </c>
      <c r="C74" s="4" t="s">
        <v>6</v>
      </c>
      <c r="D74" s="4" t="s">
        <v>6</v>
      </c>
      <c r="E74" s="4" t="s">
        <v>6</v>
      </c>
      <c r="F74" s="2"/>
      <c r="G74" s="2"/>
    </row>
    <row r="75" spans="1:7" x14ac:dyDescent="0.25">
      <c r="A75" s="2" t="s">
        <v>113</v>
      </c>
      <c r="B75" s="4" t="s">
        <v>6</v>
      </c>
      <c r="C75" s="4" t="s">
        <v>6</v>
      </c>
      <c r="D75" s="4" t="s">
        <v>6</v>
      </c>
      <c r="E75" s="4" t="s">
        <v>6</v>
      </c>
      <c r="F75" s="2"/>
      <c r="G75" s="2"/>
    </row>
    <row r="76" spans="1:7" x14ac:dyDescent="0.25">
      <c r="A76" s="2" t="s">
        <v>115</v>
      </c>
      <c r="B76" s="4" t="s">
        <v>6</v>
      </c>
      <c r="C76" s="4" t="s">
        <v>6</v>
      </c>
      <c r="D76" s="4" t="s">
        <v>6</v>
      </c>
      <c r="E76" s="4" t="s">
        <v>6</v>
      </c>
      <c r="F76" s="2"/>
      <c r="G76" s="2"/>
    </row>
    <row r="77" spans="1:7" x14ac:dyDescent="0.25">
      <c r="A77" s="2" t="s">
        <v>116</v>
      </c>
      <c r="B77" s="4" t="s">
        <v>6</v>
      </c>
      <c r="C77" s="4" t="s">
        <v>6</v>
      </c>
      <c r="D77" s="4" t="s">
        <v>6</v>
      </c>
      <c r="E77" s="4" t="s">
        <v>6</v>
      </c>
      <c r="F77" s="2"/>
      <c r="G77" s="2"/>
    </row>
    <row r="78" spans="1:7" x14ac:dyDescent="0.25">
      <c r="A78" s="2" t="s">
        <v>118</v>
      </c>
      <c r="B78" s="4" t="s">
        <v>6</v>
      </c>
      <c r="C78" s="4" t="s">
        <v>6</v>
      </c>
      <c r="D78" s="4" t="s">
        <v>6</v>
      </c>
      <c r="E78" s="4" t="s">
        <v>6</v>
      </c>
      <c r="F78" s="2"/>
      <c r="G78" s="2"/>
    </row>
    <row r="79" spans="1:7" x14ac:dyDescent="0.25">
      <c r="A79" s="2" t="s">
        <v>120</v>
      </c>
      <c r="B79" s="4" t="s">
        <v>6</v>
      </c>
      <c r="C79" s="4" t="s">
        <v>6</v>
      </c>
      <c r="D79" s="4" t="s">
        <v>6</v>
      </c>
      <c r="E79" s="4" t="s">
        <v>6</v>
      </c>
      <c r="F79" s="2"/>
      <c r="G79" s="2"/>
    </row>
    <row r="80" spans="1:7" x14ac:dyDescent="0.25">
      <c r="A80" s="2" t="s">
        <v>121</v>
      </c>
      <c r="B80" s="4" t="s">
        <v>6</v>
      </c>
      <c r="C80" s="4" t="s">
        <v>6</v>
      </c>
      <c r="D80" s="8" t="s">
        <v>7</v>
      </c>
      <c r="E80" s="8" t="s">
        <v>7</v>
      </c>
      <c r="F80" s="2"/>
      <c r="G80" s="2"/>
    </row>
    <row r="81" spans="1:7" x14ac:dyDescent="0.25">
      <c r="A81" s="2" t="s">
        <v>122</v>
      </c>
      <c r="B81" s="4" t="s">
        <v>6</v>
      </c>
      <c r="C81" s="4" t="s">
        <v>6</v>
      </c>
      <c r="D81" s="4" t="s">
        <v>6</v>
      </c>
      <c r="E81" s="4" t="s">
        <v>6</v>
      </c>
      <c r="F81" s="2"/>
      <c r="G81" s="2"/>
    </row>
    <row r="82" spans="1:7" x14ac:dyDescent="0.25">
      <c r="A82" s="2" t="s">
        <v>123</v>
      </c>
      <c r="B82" s="4" t="s">
        <v>6</v>
      </c>
      <c r="C82" s="4" t="s">
        <v>6</v>
      </c>
      <c r="D82" s="4" t="s">
        <v>6</v>
      </c>
      <c r="E82" s="4" t="s">
        <v>6</v>
      </c>
      <c r="F82" s="2"/>
      <c r="G82" s="2"/>
    </row>
    <row r="83" spans="1:7" x14ac:dyDescent="0.25">
      <c r="A83" s="2" t="s">
        <v>124</v>
      </c>
      <c r="B83" s="4" t="s">
        <v>6</v>
      </c>
      <c r="C83" s="4" t="s">
        <v>6</v>
      </c>
      <c r="D83" s="4" t="s">
        <v>6</v>
      </c>
      <c r="E83" s="4" t="s">
        <v>6</v>
      </c>
      <c r="F83" s="2"/>
      <c r="G83" s="2"/>
    </row>
    <row r="84" spans="1:7" x14ac:dyDescent="0.25">
      <c r="A84" s="2" t="s">
        <v>126</v>
      </c>
      <c r="B84" s="7" t="s">
        <v>140</v>
      </c>
      <c r="C84" s="7" t="s">
        <v>140</v>
      </c>
      <c r="D84" s="7" t="s">
        <v>140</v>
      </c>
      <c r="E84" s="7" t="s">
        <v>140</v>
      </c>
      <c r="F84" s="2"/>
      <c r="G84" s="2"/>
    </row>
    <row r="85" spans="1:7" x14ac:dyDescent="0.25">
      <c r="A85" s="15" t="s">
        <v>127</v>
      </c>
      <c r="B85" s="21" t="s">
        <v>6</v>
      </c>
      <c r="C85" s="21" t="s">
        <v>6</v>
      </c>
      <c r="D85" s="21" t="s">
        <v>6</v>
      </c>
      <c r="E85" s="21" t="s">
        <v>6</v>
      </c>
      <c r="F85" s="15"/>
      <c r="G85" s="15"/>
    </row>
    <row r="86" spans="1:7" x14ac:dyDescent="0.25">
      <c r="A86" s="2" t="s">
        <v>6</v>
      </c>
      <c r="B86" s="10">
        <f t="shared" ref="B86:G86" si="12">COUNTIF(B63:B85,"pass")</f>
        <v>20</v>
      </c>
      <c r="C86" s="10">
        <f t="shared" si="12"/>
        <v>21</v>
      </c>
      <c r="D86" s="10">
        <f t="shared" si="12"/>
        <v>20</v>
      </c>
      <c r="E86" s="10">
        <f t="shared" si="12"/>
        <v>21</v>
      </c>
      <c r="F86" s="10">
        <f t="shared" si="12"/>
        <v>0</v>
      </c>
      <c r="G86" s="10">
        <f t="shared" si="12"/>
        <v>0</v>
      </c>
    </row>
    <row r="87" spans="1:7" x14ac:dyDescent="0.25">
      <c r="A87" s="2" t="s">
        <v>143</v>
      </c>
      <c r="B87" s="5">
        <f t="shared" ref="B87:G87" si="13">COUNTIF(B63:B85,"Ok")</f>
        <v>1</v>
      </c>
      <c r="C87" s="5">
        <f t="shared" si="13"/>
        <v>1</v>
      </c>
      <c r="D87" s="5">
        <f t="shared" si="13"/>
        <v>0</v>
      </c>
      <c r="E87" s="5">
        <f t="shared" si="13"/>
        <v>0</v>
      </c>
      <c r="F87" s="5">
        <f t="shared" si="13"/>
        <v>0</v>
      </c>
      <c r="G87" s="5">
        <f t="shared" si="13"/>
        <v>0</v>
      </c>
    </row>
    <row r="88" spans="1:7" x14ac:dyDescent="0.25">
      <c r="A88" s="2" t="s">
        <v>140</v>
      </c>
      <c r="B88" s="11">
        <f t="shared" ref="B88:G88" si="14">COUNTIF(B63:B85,"workaround")</f>
        <v>1</v>
      </c>
      <c r="C88" s="11">
        <f t="shared" si="14"/>
        <v>1</v>
      </c>
      <c r="D88" s="11">
        <f t="shared" si="14"/>
        <v>1</v>
      </c>
      <c r="E88" s="11">
        <f t="shared" si="14"/>
        <v>1</v>
      </c>
      <c r="F88" s="11">
        <f t="shared" si="14"/>
        <v>0</v>
      </c>
      <c r="G88" s="11">
        <f t="shared" si="14"/>
        <v>0</v>
      </c>
    </row>
    <row r="89" spans="1:7" x14ac:dyDescent="0.25">
      <c r="A89" s="2" t="s">
        <v>7</v>
      </c>
      <c r="B89" s="12">
        <f t="shared" ref="B89:G89" si="15">COUNTIF(B63:B85,"Fail")</f>
        <v>0</v>
      </c>
      <c r="C89" s="12">
        <f t="shared" si="15"/>
        <v>0</v>
      </c>
      <c r="D89" s="12">
        <f t="shared" si="15"/>
        <v>1</v>
      </c>
      <c r="E89" s="12">
        <f t="shared" si="15"/>
        <v>1</v>
      </c>
      <c r="F89" s="12">
        <f t="shared" si="15"/>
        <v>0</v>
      </c>
      <c r="G89" s="12">
        <f t="shared" si="15"/>
        <v>0</v>
      </c>
    </row>
    <row r="90" spans="1:7" x14ac:dyDescent="0.25">
      <c r="A90" s="2" t="s">
        <v>145</v>
      </c>
      <c r="B90" s="2">
        <f t="shared" ref="B90:G90" si="16">COUNT(B63:B85,"Untested")</f>
        <v>0</v>
      </c>
      <c r="C90" s="2">
        <f t="shared" si="16"/>
        <v>0</v>
      </c>
      <c r="D90" s="2">
        <f t="shared" si="16"/>
        <v>0</v>
      </c>
      <c r="E90" s="2">
        <f t="shared" si="16"/>
        <v>0</v>
      </c>
      <c r="F90" s="2">
        <f t="shared" si="16"/>
        <v>0</v>
      </c>
      <c r="G90" s="2">
        <f t="shared" si="16"/>
        <v>0</v>
      </c>
    </row>
    <row r="91" spans="1:7" x14ac:dyDescent="0.25">
      <c r="A91" s="2" t="s">
        <v>139</v>
      </c>
      <c r="B91" s="2">
        <f t="shared" ref="B91:G91" si="17">B86+B89+B88+B90+B87</f>
        <v>22</v>
      </c>
      <c r="C91" s="2">
        <f t="shared" si="17"/>
        <v>23</v>
      </c>
      <c r="D91" s="2">
        <f t="shared" si="17"/>
        <v>22</v>
      </c>
      <c r="E91" s="2">
        <f t="shared" si="17"/>
        <v>23</v>
      </c>
      <c r="F91" s="2">
        <f t="shared" si="17"/>
        <v>0</v>
      </c>
      <c r="G91" s="2">
        <f t="shared" si="17"/>
        <v>0</v>
      </c>
    </row>
    <row r="92" spans="1:7" ht="15.75" thickBot="1" x14ac:dyDescent="0.3">
      <c r="A92" s="18" t="s">
        <v>8</v>
      </c>
      <c r="B92" s="6">
        <f t="shared" ref="B92:G92" si="18">IF(B$91=0,0,(B$86+B$87)/B$91)</f>
        <v>0.95454545454545459</v>
      </c>
      <c r="C92" s="6">
        <f t="shared" si="18"/>
        <v>0.95652173913043481</v>
      </c>
      <c r="D92" s="6">
        <f t="shared" si="18"/>
        <v>0.90909090909090906</v>
      </c>
      <c r="E92" s="6">
        <f t="shared" si="18"/>
        <v>0.91304347826086951</v>
      </c>
      <c r="F92" s="6">
        <f t="shared" si="18"/>
        <v>0</v>
      </c>
      <c r="G92" s="6">
        <f t="shared" si="18"/>
        <v>0</v>
      </c>
    </row>
    <row r="93" spans="1:7" ht="15.75" thickBot="1" x14ac:dyDescent="0.3">
      <c r="A93" s="2"/>
      <c r="B93" s="20"/>
      <c r="C93" s="20"/>
      <c r="D93" s="20"/>
      <c r="E93" s="20"/>
      <c r="F93" s="20"/>
      <c r="G93" s="20"/>
    </row>
    <row r="94" spans="1:7" x14ac:dyDescent="0.25">
      <c r="A94" s="3" t="s">
        <v>85</v>
      </c>
      <c r="B94" s="3"/>
      <c r="C94" s="3"/>
      <c r="D94" s="3"/>
      <c r="E94" s="3"/>
      <c r="F94" s="3"/>
      <c r="G94" s="3"/>
    </row>
    <row r="95" spans="1:7" x14ac:dyDescent="0.25">
      <c r="A95" s="2" t="s">
        <v>86</v>
      </c>
      <c r="B95" s="4" t="s">
        <v>6</v>
      </c>
      <c r="C95" s="4" t="s">
        <v>6</v>
      </c>
      <c r="D95" s="4" t="s">
        <v>6</v>
      </c>
      <c r="E95" s="4" t="s">
        <v>6</v>
      </c>
      <c r="F95" s="2"/>
      <c r="G95" s="2"/>
    </row>
    <row r="96" spans="1:7" x14ac:dyDescent="0.25">
      <c r="A96" s="2" t="s">
        <v>87</v>
      </c>
      <c r="B96" s="4" t="s">
        <v>6</v>
      </c>
      <c r="C96" s="4" t="s">
        <v>6</v>
      </c>
      <c r="D96" s="4" t="s">
        <v>6</v>
      </c>
      <c r="E96" s="4" t="s">
        <v>6</v>
      </c>
      <c r="F96" s="2"/>
      <c r="G96" s="2"/>
    </row>
    <row r="97" spans="1:7" x14ac:dyDescent="0.25">
      <c r="A97" s="2" t="s">
        <v>88</v>
      </c>
      <c r="B97" s="4" t="s">
        <v>6</v>
      </c>
      <c r="C97" s="4" t="s">
        <v>6</v>
      </c>
      <c r="D97" s="4" t="s">
        <v>6</v>
      </c>
      <c r="E97" s="4" t="s">
        <v>6</v>
      </c>
      <c r="F97" s="2"/>
      <c r="G97" s="2"/>
    </row>
    <row r="98" spans="1:7" x14ac:dyDescent="0.25">
      <c r="A98" s="2" t="s">
        <v>89</v>
      </c>
      <c r="B98" s="4" t="s">
        <v>6</v>
      </c>
      <c r="C98" s="4" t="s">
        <v>6</v>
      </c>
      <c r="D98" s="4" t="s">
        <v>6</v>
      </c>
      <c r="E98" s="4" t="s">
        <v>6</v>
      </c>
      <c r="F98" s="2"/>
      <c r="G98" s="2"/>
    </row>
    <row r="99" spans="1:7" x14ac:dyDescent="0.25">
      <c r="A99" s="2" t="s">
        <v>90</v>
      </c>
      <c r="B99" s="4" t="s">
        <v>6</v>
      </c>
      <c r="C99" s="4" t="s">
        <v>6</v>
      </c>
      <c r="D99" s="4" t="s">
        <v>6</v>
      </c>
      <c r="E99" s="4" t="s">
        <v>6</v>
      </c>
      <c r="F99" s="2"/>
      <c r="G99" s="2"/>
    </row>
    <row r="100" spans="1:7" x14ac:dyDescent="0.25">
      <c r="A100" s="2" t="s">
        <v>91</v>
      </c>
      <c r="B100" s="4" t="s">
        <v>6</v>
      </c>
      <c r="C100" s="4" t="s">
        <v>6</v>
      </c>
      <c r="D100" s="4" t="s">
        <v>6</v>
      </c>
      <c r="E100" s="4" t="s">
        <v>6</v>
      </c>
      <c r="F100" s="2"/>
      <c r="G100" s="2"/>
    </row>
    <row r="101" spans="1:7" x14ac:dyDescent="0.25">
      <c r="A101" s="2" t="s">
        <v>92</v>
      </c>
      <c r="B101" s="4" t="s">
        <v>6</v>
      </c>
      <c r="C101" s="4" t="s">
        <v>6</v>
      </c>
      <c r="D101" s="4" t="s">
        <v>6</v>
      </c>
      <c r="E101" s="4" t="s">
        <v>6</v>
      </c>
      <c r="F101" s="2"/>
      <c r="G101" s="2"/>
    </row>
    <row r="102" spans="1:7" x14ac:dyDescent="0.25">
      <c r="A102" s="15" t="s">
        <v>93</v>
      </c>
      <c r="B102" s="21" t="s">
        <v>6</v>
      </c>
      <c r="C102" s="21" t="s">
        <v>6</v>
      </c>
      <c r="D102" s="21" t="s">
        <v>6</v>
      </c>
      <c r="E102" s="21" t="s">
        <v>6</v>
      </c>
      <c r="F102" s="15"/>
      <c r="G102" s="15"/>
    </row>
    <row r="103" spans="1:7" x14ac:dyDescent="0.25">
      <c r="A103" s="2" t="s">
        <v>6</v>
      </c>
      <c r="B103" s="10">
        <f t="shared" ref="B103:G103" si="19">COUNTIF(B95:B102,"pass")</f>
        <v>8</v>
      </c>
      <c r="C103" s="10">
        <f t="shared" si="19"/>
        <v>8</v>
      </c>
      <c r="D103" s="10">
        <f t="shared" si="19"/>
        <v>8</v>
      </c>
      <c r="E103" s="10">
        <f t="shared" si="19"/>
        <v>8</v>
      </c>
      <c r="F103" s="10">
        <f t="shared" si="19"/>
        <v>0</v>
      </c>
      <c r="G103" s="10">
        <f t="shared" si="19"/>
        <v>0</v>
      </c>
    </row>
    <row r="104" spans="1:7" x14ac:dyDescent="0.25">
      <c r="A104" s="2" t="s">
        <v>143</v>
      </c>
      <c r="B104" s="5">
        <f t="shared" ref="B104:G104" si="20">COUNTIF(B95:B102,"Ok")</f>
        <v>0</v>
      </c>
      <c r="C104" s="5">
        <f t="shared" si="20"/>
        <v>0</v>
      </c>
      <c r="D104" s="5">
        <f t="shared" si="20"/>
        <v>0</v>
      </c>
      <c r="E104" s="5">
        <f t="shared" si="20"/>
        <v>0</v>
      </c>
      <c r="F104" s="5">
        <f t="shared" si="20"/>
        <v>0</v>
      </c>
      <c r="G104" s="5">
        <f t="shared" si="20"/>
        <v>0</v>
      </c>
    </row>
    <row r="105" spans="1:7" x14ac:dyDescent="0.25">
      <c r="A105" s="2" t="s">
        <v>140</v>
      </c>
      <c r="B105" s="11">
        <f t="shared" ref="B105:G105" si="21">COUNTIF(B126:B195,"workaround")</f>
        <v>1</v>
      </c>
      <c r="C105" s="11">
        <f t="shared" si="21"/>
        <v>1</v>
      </c>
      <c r="D105" s="11">
        <f t="shared" si="21"/>
        <v>1</v>
      </c>
      <c r="E105" s="11">
        <f t="shared" si="21"/>
        <v>1</v>
      </c>
      <c r="F105" s="11">
        <f t="shared" si="21"/>
        <v>1</v>
      </c>
      <c r="G105" s="11">
        <f t="shared" si="21"/>
        <v>1</v>
      </c>
    </row>
    <row r="106" spans="1:7" x14ac:dyDescent="0.25">
      <c r="A106" s="2" t="s">
        <v>7</v>
      </c>
      <c r="B106" s="12">
        <f t="shared" ref="B106:G106" si="22">COUNTIF(B95:B102,"Fail")</f>
        <v>0</v>
      </c>
      <c r="C106" s="12">
        <f t="shared" si="22"/>
        <v>0</v>
      </c>
      <c r="D106" s="12">
        <f t="shared" si="22"/>
        <v>0</v>
      </c>
      <c r="E106" s="12">
        <f t="shared" si="22"/>
        <v>0</v>
      </c>
      <c r="F106" s="12">
        <f t="shared" si="22"/>
        <v>0</v>
      </c>
      <c r="G106" s="12">
        <f t="shared" si="22"/>
        <v>0</v>
      </c>
    </row>
    <row r="107" spans="1:7" x14ac:dyDescent="0.25">
      <c r="A107" s="2" t="s">
        <v>145</v>
      </c>
      <c r="B107" s="2">
        <f t="shared" ref="B107:G107" si="23">COUNT(B95:B102,"Untested")</f>
        <v>0</v>
      </c>
      <c r="C107" s="2">
        <f t="shared" si="23"/>
        <v>0</v>
      </c>
      <c r="D107" s="2">
        <f t="shared" si="23"/>
        <v>0</v>
      </c>
      <c r="E107" s="2">
        <f t="shared" si="23"/>
        <v>0</v>
      </c>
      <c r="F107" s="2">
        <f t="shared" si="23"/>
        <v>0</v>
      </c>
      <c r="G107" s="2">
        <f t="shared" si="23"/>
        <v>0</v>
      </c>
    </row>
    <row r="108" spans="1:7" x14ac:dyDescent="0.25">
      <c r="A108" s="2" t="s">
        <v>139</v>
      </c>
      <c r="B108" s="2">
        <f t="shared" ref="B108:G108" si="24">B103+B106+B105+B107+B104</f>
        <v>9</v>
      </c>
      <c r="C108" s="2">
        <f t="shared" si="24"/>
        <v>9</v>
      </c>
      <c r="D108" s="2">
        <f t="shared" si="24"/>
        <v>9</v>
      </c>
      <c r="E108" s="2">
        <f t="shared" si="24"/>
        <v>9</v>
      </c>
      <c r="F108" s="2">
        <f t="shared" si="24"/>
        <v>1</v>
      </c>
      <c r="G108" s="2">
        <f t="shared" si="24"/>
        <v>1</v>
      </c>
    </row>
    <row r="109" spans="1:7" ht="15.75" thickBot="1" x14ac:dyDescent="0.3">
      <c r="A109" s="18" t="s">
        <v>8</v>
      </c>
      <c r="B109" s="6">
        <f t="shared" ref="B109:G109" si="25">IF(B$108=0, 0, (B$103+B$104)/B$108)</f>
        <v>0.88888888888888884</v>
      </c>
      <c r="C109" s="6">
        <f t="shared" si="25"/>
        <v>0.88888888888888884</v>
      </c>
      <c r="D109" s="6">
        <f t="shared" si="25"/>
        <v>0.88888888888888884</v>
      </c>
      <c r="E109" s="6">
        <f t="shared" si="25"/>
        <v>0.88888888888888884</v>
      </c>
      <c r="F109" s="6">
        <f t="shared" si="25"/>
        <v>0</v>
      </c>
      <c r="G109" s="6">
        <f t="shared" si="25"/>
        <v>0</v>
      </c>
    </row>
    <row r="110" spans="1:7" ht="15.75" thickBot="1" x14ac:dyDescent="0.3">
      <c r="A110" s="13"/>
      <c r="B110" s="16"/>
      <c r="C110" s="16"/>
      <c r="D110" s="16"/>
      <c r="E110" s="16"/>
      <c r="F110" s="16"/>
      <c r="G110" s="16"/>
    </row>
    <row r="111" spans="1:7" x14ac:dyDescent="0.25">
      <c r="A111" s="15" t="s">
        <v>64</v>
      </c>
      <c r="B111" s="15"/>
      <c r="C111" s="15"/>
      <c r="D111" s="15"/>
      <c r="E111" s="15"/>
      <c r="F111" s="15"/>
      <c r="G111" s="15"/>
    </row>
    <row r="112" spans="1:7" x14ac:dyDescent="0.25">
      <c r="A112" s="2" t="s">
        <v>65</v>
      </c>
      <c r="B112" s="4" t="s">
        <v>6</v>
      </c>
      <c r="C112" s="4" t="s">
        <v>6</v>
      </c>
      <c r="D112" s="4" t="s">
        <v>6</v>
      </c>
      <c r="E112" s="4" t="s">
        <v>6</v>
      </c>
      <c r="F112" s="4" t="s">
        <v>6</v>
      </c>
      <c r="G112" s="4" t="s">
        <v>6</v>
      </c>
    </row>
    <row r="113" spans="1:7" x14ac:dyDescent="0.25">
      <c r="A113" s="2" t="s">
        <v>67</v>
      </c>
      <c r="B113" s="4" t="s">
        <v>6</v>
      </c>
      <c r="C113" s="4" t="s">
        <v>6</v>
      </c>
      <c r="D113" s="4" t="s">
        <v>6</v>
      </c>
      <c r="E113" s="4" t="s">
        <v>6</v>
      </c>
      <c r="F113" s="8" t="s">
        <v>7</v>
      </c>
      <c r="G113" s="4" t="s">
        <v>6</v>
      </c>
    </row>
    <row r="114" spans="1:7" x14ac:dyDescent="0.25">
      <c r="A114" s="2" t="s">
        <v>68</v>
      </c>
      <c r="B114" s="4" t="s">
        <v>6</v>
      </c>
      <c r="C114" s="4" t="s">
        <v>6</v>
      </c>
      <c r="D114" s="4" t="s">
        <v>6</v>
      </c>
      <c r="E114" s="4" t="s">
        <v>6</v>
      </c>
      <c r="F114" s="8" t="s">
        <v>7</v>
      </c>
      <c r="G114" s="4" t="s">
        <v>6</v>
      </c>
    </row>
    <row r="115" spans="1:7" x14ac:dyDescent="0.25">
      <c r="A115" s="2" t="s">
        <v>69</v>
      </c>
      <c r="B115" s="4" t="s">
        <v>6</v>
      </c>
      <c r="C115" s="4" t="s">
        <v>6</v>
      </c>
      <c r="D115" s="4" t="s">
        <v>6</v>
      </c>
      <c r="E115" s="4" t="s">
        <v>6</v>
      </c>
      <c r="F115" s="4" t="s">
        <v>6</v>
      </c>
      <c r="G115" s="4" t="s">
        <v>6</v>
      </c>
    </row>
    <row r="116" spans="1:7" x14ac:dyDescent="0.25">
      <c r="A116" s="2" t="s">
        <v>70</v>
      </c>
      <c r="B116" s="4" t="s">
        <v>6</v>
      </c>
      <c r="C116" s="4" t="s">
        <v>6</v>
      </c>
      <c r="D116" s="4" t="s">
        <v>6</v>
      </c>
      <c r="E116" s="4" t="s">
        <v>6</v>
      </c>
      <c r="F116" s="8" t="s">
        <v>7</v>
      </c>
      <c r="G116" s="4" t="s">
        <v>6</v>
      </c>
    </row>
    <row r="117" spans="1:7" x14ac:dyDescent="0.25">
      <c r="A117" s="2" t="s">
        <v>71</v>
      </c>
      <c r="B117" s="4" t="s">
        <v>6</v>
      </c>
      <c r="C117" s="4" t="s">
        <v>6</v>
      </c>
      <c r="D117" s="4" t="s">
        <v>6</v>
      </c>
      <c r="E117" s="4" t="s">
        <v>6</v>
      </c>
      <c r="F117" s="8" t="s">
        <v>7</v>
      </c>
      <c r="G117" s="4" t="s">
        <v>6</v>
      </c>
    </row>
    <row r="118" spans="1:7" x14ac:dyDescent="0.25">
      <c r="A118" s="2" t="s">
        <v>72</v>
      </c>
      <c r="B118" s="4" t="s">
        <v>6</v>
      </c>
      <c r="C118" s="4" t="s">
        <v>6</v>
      </c>
      <c r="D118" s="4" t="s">
        <v>6</v>
      </c>
      <c r="E118" s="4" t="s">
        <v>6</v>
      </c>
      <c r="F118" s="4" t="s">
        <v>6</v>
      </c>
      <c r="G118" s="4" t="s">
        <v>6</v>
      </c>
    </row>
    <row r="119" spans="1:7" x14ac:dyDescent="0.25">
      <c r="A119" s="2" t="s">
        <v>73</v>
      </c>
      <c r="B119" s="4" t="s">
        <v>6</v>
      </c>
      <c r="C119" s="4" t="s">
        <v>6</v>
      </c>
      <c r="D119" s="4" t="s">
        <v>6</v>
      </c>
      <c r="E119" s="4" t="s">
        <v>6</v>
      </c>
      <c r="F119" s="8" t="s">
        <v>7</v>
      </c>
      <c r="G119" s="8" t="s">
        <v>7</v>
      </c>
    </row>
    <row r="120" spans="1:7" x14ac:dyDescent="0.25">
      <c r="A120" s="2" t="s">
        <v>74</v>
      </c>
      <c r="B120" s="4" t="s">
        <v>6</v>
      </c>
      <c r="C120" s="4" t="s">
        <v>6</v>
      </c>
      <c r="D120" s="4" t="s">
        <v>6</v>
      </c>
      <c r="E120" s="4" t="s">
        <v>6</v>
      </c>
      <c r="F120" s="4" t="s">
        <v>6</v>
      </c>
      <c r="G120" s="4" t="s">
        <v>6</v>
      </c>
    </row>
    <row r="121" spans="1:7" x14ac:dyDescent="0.25">
      <c r="A121" s="2" t="s">
        <v>75</v>
      </c>
      <c r="B121" s="4" t="s">
        <v>6</v>
      </c>
      <c r="C121" s="4" t="s">
        <v>6</v>
      </c>
      <c r="D121" s="4" t="s">
        <v>6</v>
      </c>
      <c r="E121" s="4" t="s">
        <v>6</v>
      </c>
      <c r="F121" s="4" t="s">
        <v>6</v>
      </c>
      <c r="G121" s="4" t="s">
        <v>6</v>
      </c>
    </row>
    <row r="122" spans="1:7" x14ac:dyDescent="0.25">
      <c r="A122" s="2" t="s">
        <v>76</v>
      </c>
      <c r="B122" s="4" t="s">
        <v>6</v>
      </c>
      <c r="C122" s="4" t="s">
        <v>6</v>
      </c>
      <c r="D122" s="8" t="s">
        <v>7</v>
      </c>
      <c r="E122" s="8" t="s">
        <v>7</v>
      </c>
      <c r="F122" s="4" t="s">
        <v>6</v>
      </c>
      <c r="G122" s="4" t="s">
        <v>6</v>
      </c>
    </row>
    <row r="123" spans="1:7" x14ac:dyDescent="0.25">
      <c r="A123" s="2" t="s">
        <v>77</v>
      </c>
      <c r="B123" s="4" t="s">
        <v>6</v>
      </c>
      <c r="C123" s="4" t="s">
        <v>6</v>
      </c>
      <c r="D123" s="4" t="s">
        <v>6</v>
      </c>
      <c r="E123" s="4" t="s">
        <v>6</v>
      </c>
      <c r="F123" s="4" t="s">
        <v>6</v>
      </c>
      <c r="G123" s="4" t="s">
        <v>6</v>
      </c>
    </row>
    <row r="124" spans="1:7" x14ac:dyDescent="0.25">
      <c r="A124" s="2" t="s">
        <v>78</v>
      </c>
      <c r="B124" s="4" t="s">
        <v>6</v>
      </c>
      <c r="C124" s="4" t="s">
        <v>6</v>
      </c>
      <c r="D124" s="4" t="s">
        <v>6</v>
      </c>
      <c r="E124" s="4" t="s">
        <v>6</v>
      </c>
      <c r="F124" s="4" t="s">
        <v>6</v>
      </c>
      <c r="G124" s="4" t="s">
        <v>6</v>
      </c>
    </row>
    <row r="125" spans="1:7" x14ac:dyDescent="0.25">
      <c r="A125" s="2" t="s">
        <v>79</v>
      </c>
      <c r="B125" s="4" t="s">
        <v>6</v>
      </c>
      <c r="C125" s="4" t="s">
        <v>6</v>
      </c>
      <c r="D125" s="4" t="s">
        <v>6</v>
      </c>
      <c r="E125" s="4" t="s">
        <v>6</v>
      </c>
      <c r="F125" s="4" t="s">
        <v>6</v>
      </c>
      <c r="G125" s="4" t="s">
        <v>6</v>
      </c>
    </row>
    <row r="126" spans="1:7" x14ac:dyDescent="0.25">
      <c r="A126" s="2" t="s">
        <v>80</v>
      </c>
      <c r="B126" s="4" t="s">
        <v>6</v>
      </c>
      <c r="C126" s="4" t="s">
        <v>6</v>
      </c>
      <c r="D126" s="4" t="s">
        <v>6</v>
      </c>
      <c r="E126" s="4" t="s">
        <v>6</v>
      </c>
      <c r="F126" s="4" t="s">
        <v>6</v>
      </c>
      <c r="G126" s="4" t="s">
        <v>6</v>
      </c>
    </row>
    <row r="127" spans="1:7" x14ac:dyDescent="0.25">
      <c r="A127" s="2" t="s">
        <v>81</v>
      </c>
      <c r="B127" s="4" t="s">
        <v>6</v>
      </c>
      <c r="C127" s="4" t="s">
        <v>6</v>
      </c>
      <c r="D127" s="4" t="s">
        <v>6</v>
      </c>
      <c r="E127" s="4" t="s">
        <v>6</v>
      </c>
      <c r="F127" s="4" t="s">
        <v>6</v>
      </c>
      <c r="G127" s="4" t="s">
        <v>6</v>
      </c>
    </row>
    <row r="128" spans="1:7" x14ac:dyDescent="0.25">
      <c r="A128" s="2" t="s">
        <v>82</v>
      </c>
      <c r="B128" s="4" t="s">
        <v>6</v>
      </c>
      <c r="C128" s="4" t="s">
        <v>6</v>
      </c>
      <c r="D128" s="4" t="s">
        <v>6</v>
      </c>
      <c r="E128" s="4" t="s">
        <v>6</v>
      </c>
      <c r="F128" s="4" t="s">
        <v>6</v>
      </c>
      <c r="G128" s="4" t="s">
        <v>6</v>
      </c>
    </row>
    <row r="129" spans="1:7" x14ac:dyDescent="0.25">
      <c r="A129" s="2" t="s">
        <v>83</v>
      </c>
      <c r="B129" s="4" t="s">
        <v>6</v>
      </c>
      <c r="C129" s="4" t="s">
        <v>6</v>
      </c>
      <c r="D129" s="4" t="s">
        <v>6</v>
      </c>
      <c r="E129" s="4" t="s">
        <v>6</v>
      </c>
      <c r="F129" s="4" t="s">
        <v>6</v>
      </c>
      <c r="G129" s="4" t="s">
        <v>6</v>
      </c>
    </row>
    <row r="130" spans="1:7" x14ac:dyDescent="0.25">
      <c r="A130" s="15" t="s">
        <v>84</v>
      </c>
      <c r="B130" s="22" t="s">
        <v>140</v>
      </c>
      <c r="C130" s="22" t="s">
        <v>140</v>
      </c>
      <c r="D130" s="22" t="s">
        <v>140</v>
      </c>
      <c r="E130" s="22" t="s">
        <v>140</v>
      </c>
      <c r="F130" s="21" t="s">
        <v>6</v>
      </c>
      <c r="G130" s="21" t="s">
        <v>6</v>
      </c>
    </row>
    <row r="131" spans="1:7" x14ac:dyDescent="0.25">
      <c r="A131" s="2" t="s">
        <v>6</v>
      </c>
      <c r="B131" s="10">
        <f t="shared" ref="B131:G131" si="26">COUNTIF(B112:B130,"pass")</f>
        <v>18</v>
      </c>
      <c r="C131" s="10">
        <f t="shared" si="26"/>
        <v>18</v>
      </c>
      <c r="D131" s="10">
        <f t="shared" si="26"/>
        <v>17</v>
      </c>
      <c r="E131" s="10">
        <f t="shared" si="26"/>
        <v>17</v>
      </c>
      <c r="F131" s="10">
        <f t="shared" si="26"/>
        <v>14</v>
      </c>
      <c r="G131" s="10">
        <f t="shared" si="26"/>
        <v>18</v>
      </c>
    </row>
    <row r="132" spans="1:7" x14ac:dyDescent="0.25">
      <c r="A132" s="2" t="s">
        <v>143</v>
      </c>
      <c r="B132" s="5">
        <f t="shared" ref="B132:G132" si="27">COUNTIF(B112:B130,"Ok")</f>
        <v>0</v>
      </c>
      <c r="C132" s="5">
        <f t="shared" si="27"/>
        <v>0</v>
      </c>
      <c r="D132" s="5">
        <f t="shared" si="27"/>
        <v>0</v>
      </c>
      <c r="E132" s="5">
        <f t="shared" si="27"/>
        <v>0</v>
      </c>
      <c r="F132" s="5">
        <f t="shared" si="27"/>
        <v>0</v>
      </c>
      <c r="G132" s="5">
        <f t="shared" si="27"/>
        <v>0</v>
      </c>
    </row>
    <row r="133" spans="1:7" x14ac:dyDescent="0.25">
      <c r="A133" s="2" t="s">
        <v>140</v>
      </c>
      <c r="B133" s="11">
        <f t="shared" ref="B133:G133" si="28">COUNTIF(B112:B130,"workaround")</f>
        <v>1</v>
      </c>
      <c r="C133" s="11">
        <f t="shared" si="28"/>
        <v>1</v>
      </c>
      <c r="D133" s="11">
        <f t="shared" si="28"/>
        <v>1</v>
      </c>
      <c r="E133" s="11">
        <f t="shared" si="28"/>
        <v>1</v>
      </c>
      <c r="F133" s="11">
        <f t="shared" si="28"/>
        <v>0</v>
      </c>
      <c r="G133" s="11">
        <f t="shared" si="28"/>
        <v>0</v>
      </c>
    </row>
    <row r="134" spans="1:7" x14ac:dyDescent="0.25">
      <c r="A134" s="2" t="s">
        <v>7</v>
      </c>
      <c r="B134" s="12">
        <f t="shared" ref="B134:G134" si="29">COUNTIF(B112:B130,"Fail")</f>
        <v>0</v>
      </c>
      <c r="C134" s="12">
        <f t="shared" si="29"/>
        <v>0</v>
      </c>
      <c r="D134" s="12">
        <f t="shared" si="29"/>
        <v>1</v>
      </c>
      <c r="E134" s="12">
        <f t="shared" si="29"/>
        <v>1</v>
      </c>
      <c r="F134" s="12">
        <f t="shared" si="29"/>
        <v>5</v>
      </c>
      <c r="G134" s="12">
        <f t="shared" si="29"/>
        <v>1</v>
      </c>
    </row>
    <row r="135" spans="1:7" x14ac:dyDescent="0.25">
      <c r="A135" s="2" t="s">
        <v>145</v>
      </c>
      <c r="B135" s="2">
        <f t="shared" ref="B135:G135" si="30">COUNT(B112:B130,"Untested")</f>
        <v>0</v>
      </c>
      <c r="C135" s="2">
        <f t="shared" si="30"/>
        <v>0</v>
      </c>
      <c r="D135" s="2">
        <f t="shared" si="30"/>
        <v>0</v>
      </c>
      <c r="E135" s="2">
        <f t="shared" si="30"/>
        <v>0</v>
      </c>
      <c r="F135" s="2">
        <f t="shared" si="30"/>
        <v>0</v>
      </c>
      <c r="G135" s="2">
        <f t="shared" si="30"/>
        <v>0</v>
      </c>
    </row>
    <row r="136" spans="1:7" x14ac:dyDescent="0.25">
      <c r="A136" s="2" t="s">
        <v>139</v>
      </c>
      <c r="B136" s="2">
        <f t="shared" ref="B136:G136" si="31">B131+B134+B133+B135+B132</f>
        <v>19</v>
      </c>
      <c r="C136" s="2">
        <f t="shared" si="31"/>
        <v>19</v>
      </c>
      <c r="D136" s="2">
        <f t="shared" si="31"/>
        <v>19</v>
      </c>
      <c r="E136" s="2">
        <f t="shared" si="31"/>
        <v>19</v>
      </c>
      <c r="F136" s="2">
        <f t="shared" si="31"/>
        <v>19</v>
      </c>
      <c r="G136" s="2">
        <f t="shared" si="31"/>
        <v>19</v>
      </c>
    </row>
    <row r="137" spans="1:7" ht="15.75" thickBot="1" x14ac:dyDescent="0.3">
      <c r="A137" s="18" t="s">
        <v>8</v>
      </c>
      <c r="B137" s="6">
        <f t="shared" ref="B137:G137" si="32">IF(B$136=0, 0, (B$131+B$132)/B$136)</f>
        <v>0.94736842105263153</v>
      </c>
      <c r="C137" s="6">
        <f t="shared" si="32"/>
        <v>0.94736842105263153</v>
      </c>
      <c r="D137" s="6">
        <f t="shared" si="32"/>
        <v>0.89473684210526316</v>
      </c>
      <c r="E137" s="6">
        <f t="shared" si="32"/>
        <v>0.89473684210526316</v>
      </c>
      <c r="F137" s="6">
        <f t="shared" si="32"/>
        <v>0.73684210526315785</v>
      </c>
      <c r="G137" s="6">
        <f t="shared" si="32"/>
        <v>0.94736842105263153</v>
      </c>
    </row>
    <row r="138" spans="1:7" ht="15.75" thickBot="1" x14ac:dyDescent="0.3">
      <c r="A138" s="14"/>
      <c r="B138" s="14"/>
      <c r="C138" s="14"/>
      <c r="D138" s="14"/>
      <c r="E138" s="14"/>
      <c r="F138" s="14"/>
      <c r="G138" s="14"/>
    </row>
    <row r="139" spans="1:7" x14ac:dyDescent="0.25">
      <c r="A139" s="15" t="s">
        <v>12</v>
      </c>
      <c r="B139" s="15"/>
      <c r="C139" s="15"/>
      <c r="D139" s="15"/>
      <c r="E139" s="15"/>
      <c r="F139" s="15"/>
      <c r="G139" s="15"/>
    </row>
    <row r="140" spans="1:7" x14ac:dyDescent="0.25">
      <c r="A140" s="2" t="s">
        <v>14</v>
      </c>
      <c r="B140" s="4" t="s">
        <v>6</v>
      </c>
      <c r="C140" s="4" t="s">
        <v>6</v>
      </c>
      <c r="D140" s="4" t="s">
        <v>6</v>
      </c>
      <c r="E140" s="4" t="s">
        <v>6</v>
      </c>
      <c r="F140" s="4" t="s">
        <v>6</v>
      </c>
      <c r="G140" s="4" t="s">
        <v>6</v>
      </c>
    </row>
    <row r="141" spans="1:7" x14ac:dyDescent="0.25">
      <c r="A141" s="2" t="s">
        <v>15</v>
      </c>
      <c r="B141" s="4" t="s">
        <v>6</v>
      </c>
      <c r="C141" s="4" t="s">
        <v>6</v>
      </c>
      <c r="D141" s="4" t="s">
        <v>6</v>
      </c>
      <c r="E141" s="4" t="s">
        <v>6</v>
      </c>
      <c r="F141" s="8" t="s">
        <v>7</v>
      </c>
      <c r="G141" s="8" t="s">
        <v>7</v>
      </c>
    </row>
    <row r="142" spans="1:7" x14ac:dyDescent="0.25">
      <c r="A142" s="2" t="s">
        <v>16</v>
      </c>
      <c r="B142" s="4" t="s">
        <v>6</v>
      </c>
      <c r="C142" s="4" t="s">
        <v>6</v>
      </c>
      <c r="D142" s="4" t="s">
        <v>6</v>
      </c>
      <c r="E142" s="4" t="s">
        <v>6</v>
      </c>
      <c r="F142" s="4" t="s">
        <v>6</v>
      </c>
      <c r="G142" s="4" t="s">
        <v>6</v>
      </c>
    </row>
    <row r="143" spans="1:7" x14ac:dyDescent="0.25">
      <c r="A143" s="2" t="s">
        <v>17</v>
      </c>
      <c r="B143" s="4" t="s">
        <v>6</v>
      </c>
      <c r="C143" s="4" t="s">
        <v>6</v>
      </c>
      <c r="D143" s="4" t="s">
        <v>6</v>
      </c>
      <c r="E143" s="4" t="s">
        <v>6</v>
      </c>
      <c r="F143" s="4" t="s">
        <v>6</v>
      </c>
      <c r="G143" s="4" t="s">
        <v>6</v>
      </c>
    </row>
    <row r="144" spans="1:7" x14ac:dyDescent="0.25">
      <c r="A144" s="2" t="s">
        <v>18</v>
      </c>
      <c r="B144" s="4" t="s">
        <v>6</v>
      </c>
      <c r="C144" s="4" t="s">
        <v>6</v>
      </c>
      <c r="D144" s="4" t="s">
        <v>6</v>
      </c>
      <c r="E144" s="4" t="s">
        <v>6</v>
      </c>
      <c r="F144" s="4" t="s">
        <v>6</v>
      </c>
      <c r="G144" s="4" t="s">
        <v>6</v>
      </c>
    </row>
    <row r="145" spans="1:7" x14ac:dyDescent="0.25">
      <c r="A145" s="2" t="s">
        <v>19</v>
      </c>
      <c r="B145" s="4" t="s">
        <v>6</v>
      </c>
      <c r="C145" s="4" t="s">
        <v>6</v>
      </c>
      <c r="D145" s="4" t="s">
        <v>6</v>
      </c>
      <c r="E145" s="4" t="s">
        <v>6</v>
      </c>
      <c r="F145" s="4" t="s">
        <v>6</v>
      </c>
      <c r="G145" s="4" t="s">
        <v>6</v>
      </c>
    </row>
    <row r="146" spans="1:7" x14ac:dyDescent="0.25">
      <c r="A146" s="2" t="s">
        <v>20</v>
      </c>
      <c r="B146" s="4" t="s">
        <v>6</v>
      </c>
      <c r="C146" s="4" t="s">
        <v>6</v>
      </c>
      <c r="D146" s="4" t="s">
        <v>6</v>
      </c>
      <c r="E146" s="4" t="s">
        <v>6</v>
      </c>
      <c r="F146" s="4" t="s">
        <v>6</v>
      </c>
      <c r="G146" s="4" t="s">
        <v>6</v>
      </c>
    </row>
    <row r="147" spans="1:7" x14ac:dyDescent="0.25">
      <c r="A147" s="2" t="s">
        <v>21</v>
      </c>
      <c r="B147" s="4" t="s">
        <v>6</v>
      </c>
      <c r="C147" s="4" t="s">
        <v>6</v>
      </c>
      <c r="D147" s="4" t="s">
        <v>6</v>
      </c>
      <c r="E147" s="4" t="s">
        <v>6</v>
      </c>
      <c r="F147" s="4" t="s">
        <v>6</v>
      </c>
      <c r="G147" s="4" t="s">
        <v>6</v>
      </c>
    </row>
    <row r="148" spans="1:7" x14ac:dyDescent="0.25">
      <c r="A148" s="2" t="s">
        <v>22</v>
      </c>
      <c r="B148" s="4" t="s">
        <v>6</v>
      </c>
      <c r="C148" s="4" t="s">
        <v>6</v>
      </c>
      <c r="D148" s="4" t="s">
        <v>6</v>
      </c>
      <c r="E148" s="4" t="s">
        <v>6</v>
      </c>
      <c r="F148" s="4" t="s">
        <v>6</v>
      </c>
      <c r="G148" s="4" t="s">
        <v>6</v>
      </c>
    </row>
    <row r="149" spans="1:7" x14ac:dyDescent="0.25">
      <c r="A149" s="2" t="s">
        <v>23</v>
      </c>
      <c r="B149" s="4" t="s">
        <v>6</v>
      </c>
      <c r="C149" s="4" t="s">
        <v>6</v>
      </c>
      <c r="D149" s="4" t="s">
        <v>6</v>
      </c>
      <c r="E149" s="4" t="s">
        <v>6</v>
      </c>
      <c r="F149" s="4" t="s">
        <v>6</v>
      </c>
      <c r="G149" s="4" t="s">
        <v>6</v>
      </c>
    </row>
    <row r="150" spans="1:7" x14ac:dyDescent="0.25">
      <c r="A150" s="2" t="s">
        <v>24</v>
      </c>
      <c r="B150" s="4" t="s">
        <v>6</v>
      </c>
      <c r="C150" s="4" t="s">
        <v>6</v>
      </c>
      <c r="D150" s="4" t="s">
        <v>6</v>
      </c>
      <c r="E150" s="4" t="s">
        <v>6</v>
      </c>
      <c r="F150" s="4" t="s">
        <v>6</v>
      </c>
      <c r="G150" s="4" t="s">
        <v>6</v>
      </c>
    </row>
    <row r="151" spans="1:7" x14ac:dyDescent="0.25">
      <c r="A151" s="2" t="s">
        <v>25</v>
      </c>
      <c r="B151" s="4" t="s">
        <v>6</v>
      </c>
      <c r="C151" s="4" t="s">
        <v>6</v>
      </c>
      <c r="D151" s="4" t="s">
        <v>6</v>
      </c>
      <c r="E151" s="4" t="s">
        <v>6</v>
      </c>
      <c r="F151" s="4" t="s">
        <v>6</v>
      </c>
      <c r="G151" s="4" t="s">
        <v>6</v>
      </c>
    </row>
    <row r="152" spans="1:7" x14ac:dyDescent="0.25">
      <c r="A152" s="2" t="s">
        <v>26</v>
      </c>
      <c r="B152" s="4" t="s">
        <v>6</v>
      </c>
      <c r="C152" s="4" t="s">
        <v>6</v>
      </c>
      <c r="D152" s="4" t="s">
        <v>6</v>
      </c>
      <c r="E152" s="4" t="s">
        <v>6</v>
      </c>
      <c r="F152" s="8" t="s">
        <v>7</v>
      </c>
      <c r="G152" s="4" t="s">
        <v>6</v>
      </c>
    </row>
    <row r="153" spans="1:7" x14ac:dyDescent="0.25">
      <c r="A153" s="2" t="s">
        <v>27</v>
      </c>
      <c r="B153" s="4" t="s">
        <v>6</v>
      </c>
      <c r="C153" s="4" t="s">
        <v>6</v>
      </c>
      <c r="D153" s="4" t="s">
        <v>6</v>
      </c>
      <c r="E153" s="4" t="s">
        <v>6</v>
      </c>
      <c r="F153" s="4" t="s">
        <v>6</v>
      </c>
      <c r="G153" s="4" t="s">
        <v>6</v>
      </c>
    </row>
    <row r="154" spans="1:7" x14ac:dyDescent="0.25">
      <c r="A154" s="2" t="s">
        <v>28</v>
      </c>
      <c r="B154" s="4" t="s">
        <v>6</v>
      </c>
      <c r="C154" s="4" t="s">
        <v>6</v>
      </c>
      <c r="D154" s="4" t="s">
        <v>6</v>
      </c>
      <c r="E154" s="4" t="s">
        <v>6</v>
      </c>
      <c r="F154" s="4" t="s">
        <v>6</v>
      </c>
      <c r="G154" s="4" t="s">
        <v>6</v>
      </c>
    </row>
    <row r="155" spans="1:7" x14ac:dyDescent="0.25">
      <c r="A155" s="2" t="s">
        <v>29</v>
      </c>
      <c r="B155" s="4" t="s">
        <v>6</v>
      </c>
      <c r="C155" s="4" t="s">
        <v>6</v>
      </c>
      <c r="D155" s="4" t="s">
        <v>6</v>
      </c>
      <c r="E155" s="4" t="s">
        <v>6</v>
      </c>
      <c r="F155" s="4" t="s">
        <v>6</v>
      </c>
      <c r="G155" s="4" t="s">
        <v>6</v>
      </c>
    </row>
    <row r="156" spans="1:7" x14ac:dyDescent="0.25">
      <c r="A156" s="2" t="s">
        <v>31</v>
      </c>
      <c r="B156" s="4" t="s">
        <v>6</v>
      </c>
      <c r="C156" s="4" t="s">
        <v>6</v>
      </c>
      <c r="D156" s="4" t="s">
        <v>6</v>
      </c>
      <c r="E156" s="4" t="s">
        <v>6</v>
      </c>
      <c r="F156" s="8" t="s">
        <v>7</v>
      </c>
      <c r="G156" s="4" t="s">
        <v>6</v>
      </c>
    </row>
    <row r="157" spans="1:7" x14ac:dyDescent="0.25">
      <c r="A157" s="2" t="s">
        <v>32</v>
      </c>
      <c r="B157" s="4" t="s">
        <v>6</v>
      </c>
      <c r="C157" s="4" t="s">
        <v>6</v>
      </c>
      <c r="D157" s="4" t="s">
        <v>6</v>
      </c>
      <c r="E157" s="4" t="s">
        <v>6</v>
      </c>
      <c r="F157" s="4" t="s">
        <v>6</v>
      </c>
      <c r="G157" s="4" t="s">
        <v>6</v>
      </c>
    </row>
    <row r="158" spans="1:7" x14ac:dyDescent="0.25">
      <c r="A158" s="2" t="s">
        <v>33</v>
      </c>
      <c r="B158" s="4" t="s">
        <v>6</v>
      </c>
      <c r="C158" s="4" t="s">
        <v>6</v>
      </c>
      <c r="D158" s="4" t="s">
        <v>6</v>
      </c>
      <c r="E158" s="4" t="s">
        <v>6</v>
      </c>
      <c r="F158" s="4" t="s">
        <v>6</v>
      </c>
      <c r="G158" s="4" t="s">
        <v>6</v>
      </c>
    </row>
    <row r="159" spans="1:7" x14ac:dyDescent="0.25">
      <c r="A159" s="2" t="s">
        <v>34</v>
      </c>
      <c r="B159" s="4" t="s">
        <v>6</v>
      </c>
      <c r="C159" s="4" t="s">
        <v>6</v>
      </c>
      <c r="D159" s="4" t="s">
        <v>6</v>
      </c>
      <c r="E159" s="4" t="s">
        <v>6</v>
      </c>
      <c r="F159" s="4" t="s">
        <v>6</v>
      </c>
      <c r="G159" s="4" t="s">
        <v>6</v>
      </c>
    </row>
    <row r="160" spans="1:7" x14ac:dyDescent="0.25">
      <c r="A160" s="2" t="s">
        <v>35</v>
      </c>
      <c r="B160" s="4" t="s">
        <v>6</v>
      </c>
      <c r="C160" s="4" t="s">
        <v>6</v>
      </c>
      <c r="D160" s="4" t="s">
        <v>6</v>
      </c>
      <c r="E160" s="4" t="s">
        <v>6</v>
      </c>
      <c r="F160" s="4" t="s">
        <v>6</v>
      </c>
      <c r="G160" s="4" t="s">
        <v>6</v>
      </c>
    </row>
    <row r="161" spans="1:7" x14ac:dyDescent="0.25">
      <c r="A161" s="2" t="s">
        <v>36</v>
      </c>
      <c r="B161" s="4" t="s">
        <v>6</v>
      </c>
      <c r="C161" s="4" t="s">
        <v>6</v>
      </c>
      <c r="D161" s="4" t="s">
        <v>6</v>
      </c>
      <c r="E161" s="4" t="s">
        <v>6</v>
      </c>
      <c r="F161" s="4" t="s">
        <v>6</v>
      </c>
      <c r="G161" s="4" t="s">
        <v>6</v>
      </c>
    </row>
    <row r="162" spans="1:7" x14ac:dyDescent="0.25">
      <c r="A162" s="2" t="s">
        <v>37</v>
      </c>
      <c r="B162" s="5" t="s">
        <v>144</v>
      </c>
      <c r="C162" s="5" t="s">
        <v>144</v>
      </c>
      <c r="D162" s="4" t="s">
        <v>6</v>
      </c>
      <c r="E162" s="4" t="s">
        <v>6</v>
      </c>
      <c r="F162" s="8" t="s">
        <v>7</v>
      </c>
      <c r="G162" s="4" t="s">
        <v>6</v>
      </c>
    </row>
    <row r="163" spans="1:7" x14ac:dyDescent="0.25">
      <c r="A163" s="2" t="s">
        <v>38</v>
      </c>
      <c r="B163" s="4" t="s">
        <v>6</v>
      </c>
      <c r="C163" s="4" t="s">
        <v>6</v>
      </c>
      <c r="D163" s="4" t="s">
        <v>6</v>
      </c>
      <c r="E163" s="4" t="s">
        <v>6</v>
      </c>
      <c r="F163" s="4" t="s">
        <v>6</v>
      </c>
      <c r="G163" s="4" t="s">
        <v>6</v>
      </c>
    </row>
    <row r="164" spans="1:7" x14ac:dyDescent="0.25">
      <c r="A164" s="2" t="s">
        <v>39</v>
      </c>
      <c r="B164" s="4" t="s">
        <v>6</v>
      </c>
      <c r="C164" s="4" t="s">
        <v>6</v>
      </c>
      <c r="D164" s="4" t="s">
        <v>6</v>
      </c>
      <c r="E164" s="4" t="s">
        <v>6</v>
      </c>
      <c r="F164" s="4" t="s">
        <v>6</v>
      </c>
      <c r="G164" s="4" t="s">
        <v>6</v>
      </c>
    </row>
    <row r="165" spans="1:7" x14ac:dyDescent="0.25">
      <c r="A165" s="2" t="s">
        <v>40</v>
      </c>
      <c r="B165" s="4" t="s">
        <v>6</v>
      </c>
      <c r="C165" s="4" t="s">
        <v>6</v>
      </c>
      <c r="D165" s="4" t="s">
        <v>6</v>
      </c>
      <c r="E165" s="4" t="s">
        <v>6</v>
      </c>
      <c r="F165" s="4" t="s">
        <v>6</v>
      </c>
      <c r="G165" s="4" t="s">
        <v>6</v>
      </c>
    </row>
    <row r="166" spans="1:7" x14ac:dyDescent="0.25">
      <c r="A166" s="2" t="s">
        <v>41</v>
      </c>
      <c r="B166" s="4" t="s">
        <v>6</v>
      </c>
      <c r="C166" s="4" t="s">
        <v>6</v>
      </c>
      <c r="D166" s="4" t="s">
        <v>6</v>
      </c>
      <c r="E166" s="4" t="s">
        <v>6</v>
      </c>
      <c r="F166" s="4" t="s">
        <v>6</v>
      </c>
      <c r="G166" s="4" t="s">
        <v>6</v>
      </c>
    </row>
    <row r="167" spans="1:7" x14ac:dyDescent="0.25">
      <c r="A167" s="2" t="s">
        <v>42</v>
      </c>
      <c r="B167" s="4" t="s">
        <v>6</v>
      </c>
      <c r="C167" s="4" t="s">
        <v>6</v>
      </c>
      <c r="D167" s="4" t="s">
        <v>6</v>
      </c>
      <c r="E167" s="4" t="s">
        <v>6</v>
      </c>
      <c r="F167" s="4" t="s">
        <v>6</v>
      </c>
      <c r="G167" s="4" t="s">
        <v>6</v>
      </c>
    </row>
    <row r="168" spans="1:7" x14ac:dyDescent="0.25">
      <c r="A168" s="2" t="s">
        <v>43</v>
      </c>
      <c r="B168" s="4" t="s">
        <v>6</v>
      </c>
      <c r="C168" s="4" t="s">
        <v>6</v>
      </c>
      <c r="D168" s="4" t="s">
        <v>6</v>
      </c>
      <c r="E168" s="4" t="s">
        <v>6</v>
      </c>
      <c r="F168" s="4" t="s">
        <v>6</v>
      </c>
      <c r="G168" s="4" t="s">
        <v>6</v>
      </c>
    </row>
    <row r="169" spans="1:7" x14ac:dyDescent="0.25">
      <c r="A169" s="2" t="s">
        <v>44</v>
      </c>
      <c r="B169" s="4" t="s">
        <v>6</v>
      </c>
      <c r="C169" s="4" t="s">
        <v>6</v>
      </c>
      <c r="D169" s="4" t="s">
        <v>6</v>
      </c>
      <c r="E169" s="4" t="s">
        <v>6</v>
      </c>
      <c r="F169" s="4" t="s">
        <v>6</v>
      </c>
      <c r="G169" s="4" t="s">
        <v>6</v>
      </c>
    </row>
    <row r="170" spans="1:7" x14ac:dyDescent="0.25">
      <c r="A170" s="2" t="s">
        <v>45</v>
      </c>
      <c r="B170" s="4" t="s">
        <v>6</v>
      </c>
      <c r="C170" s="4" t="s">
        <v>6</v>
      </c>
      <c r="D170" s="4" t="s">
        <v>6</v>
      </c>
      <c r="E170" s="4" t="s">
        <v>6</v>
      </c>
      <c r="F170" s="4" t="s">
        <v>6</v>
      </c>
      <c r="G170" s="4" t="s">
        <v>6</v>
      </c>
    </row>
    <row r="171" spans="1:7" x14ac:dyDescent="0.25">
      <c r="A171" s="2" t="s">
        <v>46</v>
      </c>
      <c r="B171" s="4" t="s">
        <v>6</v>
      </c>
      <c r="C171" s="4" t="s">
        <v>6</v>
      </c>
      <c r="D171" s="4" t="s">
        <v>6</v>
      </c>
      <c r="E171" s="4" t="s">
        <v>6</v>
      </c>
      <c r="F171" s="8" t="s">
        <v>7</v>
      </c>
      <c r="G171" s="8" t="s">
        <v>7</v>
      </c>
    </row>
    <row r="172" spans="1:7" x14ac:dyDescent="0.25">
      <c r="A172" s="2" t="s">
        <v>47</v>
      </c>
      <c r="B172" s="4" t="s">
        <v>6</v>
      </c>
      <c r="C172" s="4" t="s">
        <v>6</v>
      </c>
      <c r="D172" s="4" t="s">
        <v>6</v>
      </c>
      <c r="E172" s="4" t="s">
        <v>6</v>
      </c>
      <c r="F172" s="4" t="s">
        <v>6</v>
      </c>
      <c r="G172" s="4" t="s">
        <v>6</v>
      </c>
    </row>
    <row r="173" spans="1:7" x14ac:dyDescent="0.25">
      <c r="A173" s="2" t="s">
        <v>48</v>
      </c>
      <c r="B173" s="4" t="s">
        <v>6</v>
      </c>
      <c r="C173" s="4" t="s">
        <v>6</v>
      </c>
      <c r="D173" s="4" t="s">
        <v>6</v>
      </c>
      <c r="E173" s="4" t="s">
        <v>6</v>
      </c>
      <c r="F173" s="4" t="s">
        <v>6</v>
      </c>
      <c r="G173" s="4" t="s">
        <v>6</v>
      </c>
    </row>
    <row r="174" spans="1:7" x14ac:dyDescent="0.25">
      <c r="A174" s="2" t="s">
        <v>49</v>
      </c>
      <c r="B174" s="4" t="s">
        <v>6</v>
      </c>
      <c r="C174" s="4" t="s">
        <v>6</v>
      </c>
      <c r="D174" s="4" t="s">
        <v>6</v>
      </c>
      <c r="E174" s="4" t="s">
        <v>6</v>
      </c>
      <c r="F174" s="4" t="s">
        <v>6</v>
      </c>
      <c r="G174" s="4" t="s">
        <v>6</v>
      </c>
    </row>
    <row r="175" spans="1:7" x14ac:dyDescent="0.25">
      <c r="A175" s="2" t="s">
        <v>50</v>
      </c>
      <c r="B175" s="4" t="s">
        <v>6</v>
      </c>
      <c r="C175" s="4" t="s">
        <v>6</v>
      </c>
      <c r="D175" s="4" t="s">
        <v>6</v>
      </c>
      <c r="E175" s="4" t="s">
        <v>6</v>
      </c>
      <c r="F175" s="4" t="s">
        <v>6</v>
      </c>
      <c r="G175" s="4" t="s">
        <v>6</v>
      </c>
    </row>
    <row r="176" spans="1:7" x14ac:dyDescent="0.25">
      <c r="A176" s="2" t="s">
        <v>51</v>
      </c>
      <c r="B176" s="4" t="s">
        <v>6</v>
      </c>
      <c r="C176" s="4" t="s">
        <v>6</v>
      </c>
      <c r="D176" s="4" t="s">
        <v>6</v>
      </c>
      <c r="E176" s="4" t="s">
        <v>6</v>
      </c>
      <c r="F176" s="7" t="s">
        <v>140</v>
      </c>
      <c r="G176" s="7" t="s">
        <v>140</v>
      </c>
    </row>
    <row r="177" spans="1:7" x14ac:dyDescent="0.25">
      <c r="A177" s="2" t="s">
        <v>52</v>
      </c>
      <c r="B177" s="4" t="s">
        <v>6</v>
      </c>
      <c r="C177" s="4" t="s">
        <v>6</v>
      </c>
      <c r="D177" s="4" t="s">
        <v>6</v>
      </c>
      <c r="E177" s="4" t="s">
        <v>6</v>
      </c>
      <c r="F177" s="4" t="s">
        <v>6</v>
      </c>
      <c r="G177" s="4" t="s">
        <v>6</v>
      </c>
    </row>
    <row r="178" spans="1:7" x14ac:dyDescent="0.25">
      <c r="A178" s="2" t="s">
        <v>53</v>
      </c>
      <c r="B178" s="4" t="s">
        <v>6</v>
      </c>
      <c r="C178" s="4" t="s">
        <v>6</v>
      </c>
      <c r="D178" s="4" t="s">
        <v>6</v>
      </c>
      <c r="E178" s="4" t="s">
        <v>6</v>
      </c>
      <c r="F178" s="4" t="s">
        <v>6</v>
      </c>
      <c r="G178" s="4" t="s">
        <v>6</v>
      </c>
    </row>
    <row r="179" spans="1:7" x14ac:dyDescent="0.25">
      <c r="A179" s="2" t="s">
        <v>54</v>
      </c>
      <c r="B179" s="4" t="s">
        <v>6</v>
      </c>
      <c r="C179" s="4" t="s">
        <v>6</v>
      </c>
      <c r="D179" s="4" t="s">
        <v>6</v>
      </c>
      <c r="E179" s="4" t="s">
        <v>6</v>
      </c>
      <c r="F179" s="4" t="s">
        <v>6</v>
      </c>
      <c r="G179" s="4" t="s">
        <v>6</v>
      </c>
    </row>
    <row r="180" spans="1:7" x14ac:dyDescent="0.25">
      <c r="A180" s="2" t="s">
        <v>55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  <c r="G180" s="4" t="s">
        <v>6</v>
      </c>
    </row>
    <row r="181" spans="1:7" x14ac:dyDescent="0.25">
      <c r="A181" s="2" t="s">
        <v>56</v>
      </c>
      <c r="B181" s="4" t="s">
        <v>6</v>
      </c>
      <c r="C181" s="4" t="s">
        <v>6</v>
      </c>
      <c r="D181" s="4" t="s">
        <v>6</v>
      </c>
      <c r="E181" s="4" t="s">
        <v>6</v>
      </c>
      <c r="F181" s="4" t="s">
        <v>6</v>
      </c>
      <c r="G181" s="4" t="s">
        <v>6</v>
      </c>
    </row>
    <row r="182" spans="1:7" x14ac:dyDescent="0.25">
      <c r="A182" s="2" t="s">
        <v>57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  <c r="G182" s="4" t="s">
        <v>6</v>
      </c>
    </row>
    <row r="183" spans="1:7" x14ac:dyDescent="0.25">
      <c r="A183" s="2" t="s">
        <v>58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  <c r="G183" s="4" t="s">
        <v>6</v>
      </c>
    </row>
    <row r="184" spans="1:7" x14ac:dyDescent="0.25">
      <c r="A184" s="2" t="s">
        <v>59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  <c r="G184" s="4" t="s">
        <v>6</v>
      </c>
    </row>
    <row r="185" spans="1:7" x14ac:dyDescent="0.25">
      <c r="A185" s="2" t="s">
        <v>60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  <c r="G185" s="4" t="s">
        <v>6</v>
      </c>
    </row>
    <row r="186" spans="1:7" x14ac:dyDescent="0.25">
      <c r="A186" s="2" t="s">
        <v>61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  <c r="G186" s="4" t="s">
        <v>6</v>
      </c>
    </row>
    <row r="187" spans="1:7" x14ac:dyDescent="0.25">
      <c r="A187" s="2" t="s">
        <v>62</v>
      </c>
      <c r="B187" s="4" t="s">
        <v>6</v>
      </c>
      <c r="C187" s="4" t="s">
        <v>6</v>
      </c>
      <c r="D187" s="4" t="s">
        <v>6</v>
      </c>
      <c r="E187" s="4" t="s">
        <v>6</v>
      </c>
      <c r="F187" s="8" t="s">
        <v>7</v>
      </c>
      <c r="G187" s="8" t="s">
        <v>7</v>
      </c>
    </row>
    <row r="188" spans="1:7" x14ac:dyDescent="0.25">
      <c r="A188" s="15" t="s">
        <v>63</v>
      </c>
      <c r="B188" s="21" t="s">
        <v>6</v>
      </c>
      <c r="C188" s="21" t="s">
        <v>6</v>
      </c>
      <c r="D188" s="21" t="s">
        <v>6</v>
      </c>
      <c r="E188" s="21" t="s">
        <v>6</v>
      </c>
      <c r="F188" s="21" t="s">
        <v>6</v>
      </c>
      <c r="G188" s="21" t="s">
        <v>6</v>
      </c>
    </row>
    <row r="189" spans="1:7" x14ac:dyDescent="0.25">
      <c r="A189" s="2" t="s">
        <v>6</v>
      </c>
      <c r="B189" s="10">
        <f t="shared" ref="B189:G189" si="33">COUNTIF(B140:B188,"pass")</f>
        <v>48</v>
      </c>
      <c r="C189" s="10">
        <f t="shared" si="33"/>
        <v>48</v>
      </c>
      <c r="D189" s="10">
        <f t="shared" si="33"/>
        <v>49</v>
      </c>
      <c r="E189" s="10">
        <f t="shared" si="33"/>
        <v>49</v>
      </c>
      <c r="F189" s="10">
        <f t="shared" si="33"/>
        <v>42</v>
      </c>
      <c r="G189" s="10">
        <f t="shared" si="33"/>
        <v>45</v>
      </c>
    </row>
    <row r="190" spans="1:7" x14ac:dyDescent="0.25">
      <c r="A190" s="2" t="s">
        <v>143</v>
      </c>
      <c r="B190" s="5">
        <f t="shared" ref="B190:G190" si="34">COUNTIF(B140:B188,"Ok")</f>
        <v>1</v>
      </c>
      <c r="C190" s="5">
        <f t="shared" si="34"/>
        <v>1</v>
      </c>
      <c r="D190" s="5">
        <f t="shared" si="34"/>
        <v>0</v>
      </c>
      <c r="E190" s="5">
        <f t="shared" si="34"/>
        <v>0</v>
      </c>
      <c r="F190" s="5">
        <f t="shared" si="34"/>
        <v>0</v>
      </c>
      <c r="G190" s="5">
        <f t="shared" si="34"/>
        <v>0</v>
      </c>
    </row>
    <row r="191" spans="1:7" x14ac:dyDescent="0.25">
      <c r="A191" s="2" t="s">
        <v>140</v>
      </c>
      <c r="B191" s="11">
        <f t="shared" ref="B191:G191" si="35">COUNTIF(B140:B188,"workaround")</f>
        <v>0</v>
      </c>
      <c r="C191" s="11">
        <f t="shared" si="35"/>
        <v>0</v>
      </c>
      <c r="D191" s="11">
        <f t="shared" si="35"/>
        <v>0</v>
      </c>
      <c r="E191" s="11">
        <f t="shared" si="35"/>
        <v>0</v>
      </c>
      <c r="F191" s="11">
        <f t="shared" si="35"/>
        <v>1</v>
      </c>
      <c r="G191" s="11">
        <f t="shared" si="35"/>
        <v>1</v>
      </c>
    </row>
    <row r="192" spans="1:7" x14ac:dyDescent="0.25">
      <c r="A192" s="2" t="s">
        <v>7</v>
      </c>
      <c r="B192" s="12">
        <f t="shared" ref="B192:G192" si="36">COUNTIF(B140:B188,"Fail")</f>
        <v>0</v>
      </c>
      <c r="C192" s="12">
        <f t="shared" si="36"/>
        <v>0</v>
      </c>
      <c r="D192" s="12">
        <f t="shared" si="36"/>
        <v>0</v>
      </c>
      <c r="E192" s="12">
        <f t="shared" si="36"/>
        <v>0</v>
      </c>
      <c r="F192" s="12">
        <f t="shared" si="36"/>
        <v>6</v>
      </c>
      <c r="G192" s="12">
        <f t="shared" si="36"/>
        <v>3</v>
      </c>
    </row>
    <row r="193" spans="1:7" x14ac:dyDescent="0.25">
      <c r="A193" s="2" t="s">
        <v>145</v>
      </c>
      <c r="B193" s="2">
        <f t="shared" ref="B193:G193" si="37">COUNT(B140:B188,"Untested")</f>
        <v>0</v>
      </c>
      <c r="C193" s="2">
        <f t="shared" si="37"/>
        <v>0</v>
      </c>
      <c r="D193" s="2">
        <f t="shared" si="37"/>
        <v>0</v>
      </c>
      <c r="E193" s="2">
        <f t="shared" si="37"/>
        <v>0</v>
      </c>
      <c r="F193" s="2">
        <f t="shared" si="37"/>
        <v>0</v>
      </c>
      <c r="G193" s="2">
        <f t="shared" si="37"/>
        <v>0</v>
      </c>
    </row>
    <row r="194" spans="1:7" x14ac:dyDescent="0.25">
      <c r="A194" s="2" t="s">
        <v>139</v>
      </c>
      <c r="B194" s="2">
        <f t="shared" ref="B194:G194" si="38">B189+B192+B191+B193+B190</f>
        <v>49</v>
      </c>
      <c r="C194" s="2">
        <f t="shared" si="38"/>
        <v>49</v>
      </c>
      <c r="D194" s="2">
        <f t="shared" si="38"/>
        <v>49</v>
      </c>
      <c r="E194" s="2">
        <f t="shared" si="38"/>
        <v>49</v>
      </c>
      <c r="F194" s="2">
        <f t="shared" si="38"/>
        <v>49</v>
      </c>
      <c r="G194" s="2">
        <f t="shared" si="38"/>
        <v>49</v>
      </c>
    </row>
    <row r="195" spans="1:7" ht="15.75" thickBot="1" x14ac:dyDescent="0.3">
      <c r="A195" s="18" t="s">
        <v>8</v>
      </c>
      <c r="B195" s="6">
        <f t="shared" ref="B195:G195" si="39">IF(B$194=0, 0, (B$189+B$190)/B$194)</f>
        <v>1</v>
      </c>
      <c r="C195" s="6">
        <f t="shared" si="39"/>
        <v>1</v>
      </c>
      <c r="D195" s="6">
        <f t="shared" si="39"/>
        <v>1</v>
      </c>
      <c r="E195" s="6">
        <f t="shared" si="39"/>
        <v>1</v>
      </c>
      <c r="F195" s="6">
        <f t="shared" si="39"/>
        <v>0.8571428571428571</v>
      </c>
      <c r="G195" s="6">
        <f t="shared" si="39"/>
        <v>0.91836734693877553</v>
      </c>
    </row>
    <row r="196" spans="1:7" ht="15.75" thickBot="1" x14ac:dyDescent="0.3">
      <c r="A196" s="13"/>
      <c r="B196" s="16"/>
      <c r="C196" s="16"/>
      <c r="D196" s="13"/>
      <c r="E196" s="13"/>
      <c r="F196" s="13"/>
      <c r="G196" s="13"/>
    </row>
    <row r="197" spans="1:7" x14ac:dyDescent="0.25">
      <c r="A197" s="19" t="s">
        <v>146</v>
      </c>
      <c r="B197" s="15"/>
      <c r="C197" s="15"/>
      <c r="D197" s="15"/>
      <c r="E197" s="15"/>
      <c r="F197" s="15"/>
      <c r="G197" s="15"/>
    </row>
    <row r="198" spans="1:7" x14ac:dyDescent="0.25">
      <c r="A198" s="2" t="s">
        <v>30</v>
      </c>
      <c r="B198" s="8" t="s">
        <v>7</v>
      </c>
      <c r="C198" s="4" t="s">
        <v>6</v>
      </c>
      <c r="D198" s="4" t="s">
        <v>6</v>
      </c>
      <c r="E198" s="4" t="s">
        <v>6</v>
      </c>
      <c r="F198" s="2"/>
      <c r="G198" s="2"/>
    </row>
    <row r="199" spans="1:7" x14ac:dyDescent="0.25">
      <c r="A199" s="23" t="s">
        <v>156</v>
      </c>
      <c r="B199" s="4" t="s">
        <v>6</v>
      </c>
      <c r="C199" s="4" t="s">
        <v>6</v>
      </c>
      <c r="D199" s="2"/>
      <c r="E199" s="2"/>
      <c r="F199" s="2"/>
      <c r="G199" s="2"/>
    </row>
    <row r="200" spans="1:7" x14ac:dyDescent="0.25">
      <c r="A200" s="2" t="s">
        <v>95</v>
      </c>
      <c r="B200" s="2"/>
      <c r="C200" s="2"/>
      <c r="D200" s="4" t="s">
        <v>6</v>
      </c>
      <c r="E200" s="4" t="s">
        <v>6</v>
      </c>
      <c r="F200" s="2"/>
      <c r="G200" s="2"/>
    </row>
    <row r="201" spans="1:7" x14ac:dyDescent="0.25">
      <c r="A201" s="2" t="s">
        <v>96</v>
      </c>
      <c r="B201" s="2"/>
      <c r="C201" s="2"/>
      <c r="D201" s="4" t="s">
        <v>6</v>
      </c>
      <c r="E201" s="4" t="s">
        <v>6</v>
      </c>
      <c r="F201" s="2"/>
      <c r="G201" s="2"/>
    </row>
    <row r="202" spans="1:7" x14ac:dyDescent="0.25">
      <c r="A202" s="2" t="s">
        <v>104</v>
      </c>
      <c r="B202" s="2"/>
      <c r="C202" s="2"/>
      <c r="D202" s="4" t="s">
        <v>6</v>
      </c>
      <c r="E202" s="4" t="s">
        <v>6</v>
      </c>
      <c r="F202" s="2"/>
      <c r="G202" s="2"/>
    </row>
    <row r="203" spans="1:7" x14ac:dyDescent="0.25">
      <c r="A203" s="2" t="s">
        <v>105</v>
      </c>
      <c r="B203" s="8" t="s">
        <v>7</v>
      </c>
      <c r="C203" s="4" t="s">
        <v>6</v>
      </c>
      <c r="D203" s="2"/>
      <c r="E203" s="2"/>
      <c r="F203" s="2"/>
      <c r="G203" s="2"/>
    </row>
    <row r="204" spans="1:7" x14ac:dyDescent="0.25">
      <c r="A204" s="2" t="s">
        <v>106</v>
      </c>
      <c r="B204" s="2"/>
      <c r="C204" s="2"/>
      <c r="D204" s="4" t="s">
        <v>6</v>
      </c>
      <c r="E204" s="4" t="s">
        <v>6</v>
      </c>
      <c r="F204" s="2"/>
      <c r="G204" s="2"/>
    </row>
    <row r="205" spans="1:7" x14ac:dyDescent="0.25">
      <c r="A205" s="2" t="s">
        <v>107</v>
      </c>
      <c r="B205" s="8" t="s">
        <v>7</v>
      </c>
      <c r="C205" s="4" t="s">
        <v>6</v>
      </c>
      <c r="D205" s="4" t="s">
        <v>6</v>
      </c>
      <c r="E205" s="4" t="s">
        <v>6</v>
      </c>
      <c r="F205" s="2"/>
      <c r="G205" s="2"/>
    </row>
    <row r="206" spans="1:7" x14ac:dyDescent="0.25">
      <c r="A206" s="2" t="s">
        <v>114</v>
      </c>
      <c r="B206" s="4" t="s">
        <v>6</v>
      </c>
      <c r="C206" s="4" t="s">
        <v>6</v>
      </c>
      <c r="D206" s="2"/>
      <c r="E206" s="2"/>
      <c r="F206" s="2"/>
      <c r="G206" s="2"/>
    </row>
    <row r="207" spans="1:7" x14ac:dyDescent="0.25">
      <c r="A207" s="2" t="s">
        <v>117</v>
      </c>
      <c r="B207" s="2"/>
      <c r="C207" s="2"/>
      <c r="D207" s="4" t="s">
        <v>6</v>
      </c>
      <c r="E207" s="4" t="s">
        <v>6</v>
      </c>
      <c r="F207" s="2"/>
      <c r="G207" s="2"/>
    </row>
    <row r="208" spans="1:7" x14ac:dyDescent="0.25">
      <c r="A208" s="2" t="s">
        <v>119</v>
      </c>
      <c r="B208" s="4" t="s">
        <v>6</v>
      </c>
      <c r="C208" s="4" t="s">
        <v>6</v>
      </c>
      <c r="D208" s="2"/>
      <c r="E208" s="2"/>
      <c r="F208" s="2"/>
      <c r="G208" s="2"/>
    </row>
    <row r="209" spans="1:7" x14ac:dyDescent="0.25">
      <c r="A209" s="2" t="s">
        <v>125</v>
      </c>
      <c r="B209" s="2"/>
      <c r="C209" s="2"/>
      <c r="D209" s="4" t="s">
        <v>6</v>
      </c>
      <c r="E209" s="4" t="s">
        <v>6</v>
      </c>
      <c r="F209" s="2"/>
      <c r="G209" s="2"/>
    </row>
    <row r="210" spans="1:7" x14ac:dyDescent="0.25">
      <c r="A210" s="15" t="s">
        <v>131</v>
      </c>
      <c r="B210" s="21" t="s">
        <v>6</v>
      </c>
      <c r="C210" s="21" t="s">
        <v>6</v>
      </c>
      <c r="D210" s="15"/>
      <c r="E210" s="15"/>
      <c r="F210" s="15"/>
      <c r="G210" s="15"/>
    </row>
    <row r="211" spans="1:7" x14ac:dyDescent="0.25">
      <c r="A211" s="2" t="s">
        <v>6</v>
      </c>
      <c r="B211" s="10">
        <f t="shared" ref="B211:G211" si="40">COUNTIF(B198:B210,"pass")</f>
        <v>4</v>
      </c>
      <c r="C211" s="10">
        <f t="shared" si="40"/>
        <v>7</v>
      </c>
      <c r="D211" s="10">
        <f t="shared" si="40"/>
        <v>8</v>
      </c>
      <c r="E211" s="10">
        <f t="shared" si="40"/>
        <v>8</v>
      </c>
      <c r="F211" s="10">
        <f t="shared" si="40"/>
        <v>0</v>
      </c>
      <c r="G211" s="10">
        <f t="shared" si="40"/>
        <v>0</v>
      </c>
    </row>
    <row r="212" spans="1:7" x14ac:dyDescent="0.25">
      <c r="A212" s="2" t="s">
        <v>143</v>
      </c>
      <c r="B212" s="5">
        <f t="shared" ref="B212:G212" si="41">COUNTIF(B198:B210,"Ok")</f>
        <v>0</v>
      </c>
      <c r="C212" s="5">
        <f t="shared" si="41"/>
        <v>0</v>
      </c>
      <c r="D212" s="5">
        <f t="shared" si="41"/>
        <v>0</v>
      </c>
      <c r="E212" s="5">
        <f t="shared" si="41"/>
        <v>0</v>
      </c>
      <c r="F212" s="5">
        <f t="shared" si="41"/>
        <v>0</v>
      </c>
      <c r="G212" s="5">
        <f t="shared" si="41"/>
        <v>0</v>
      </c>
    </row>
    <row r="213" spans="1:7" x14ac:dyDescent="0.25">
      <c r="A213" s="2" t="s">
        <v>140</v>
      </c>
      <c r="B213" s="11">
        <f t="shared" ref="B213:G213" si="42">COUNTIF(B198:B210,"workaround")</f>
        <v>0</v>
      </c>
      <c r="C213" s="11">
        <f t="shared" si="42"/>
        <v>0</v>
      </c>
      <c r="D213" s="11">
        <f t="shared" si="42"/>
        <v>0</v>
      </c>
      <c r="E213" s="11">
        <f t="shared" si="42"/>
        <v>0</v>
      </c>
      <c r="F213" s="11">
        <f t="shared" si="42"/>
        <v>0</v>
      </c>
      <c r="G213" s="11">
        <f t="shared" si="42"/>
        <v>0</v>
      </c>
    </row>
    <row r="214" spans="1:7" x14ac:dyDescent="0.25">
      <c r="A214" s="2" t="s">
        <v>7</v>
      </c>
      <c r="B214" s="12">
        <f t="shared" ref="B214:G214" si="43">COUNTIF(B198:B210,"Fail")</f>
        <v>3</v>
      </c>
      <c r="C214" s="12">
        <f t="shared" si="43"/>
        <v>0</v>
      </c>
      <c r="D214" s="12">
        <f t="shared" si="43"/>
        <v>0</v>
      </c>
      <c r="E214" s="12">
        <f t="shared" si="43"/>
        <v>0</v>
      </c>
      <c r="F214" s="12">
        <f t="shared" si="43"/>
        <v>0</v>
      </c>
      <c r="G214" s="12">
        <f t="shared" si="43"/>
        <v>0</v>
      </c>
    </row>
    <row r="215" spans="1:7" x14ac:dyDescent="0.25">
      <c r="A215" s="2" t="s">
        <v>145</v>
      </c>
      <c r="B215" s="2">
        <f t="shared" ref="B215:G215" si="44">COUNT(B198:B210,"Untested")</f>
        <v>0</v>
      </c>
      <c r="C215" s="2">
        <f t="shared" si="44"/>
        <v>0</v>
      </c>
      <c r="D215" s="2">
        <f t="shared" si="44"/>
        <v>0</v>
      </c>
      <c r="E215" s="2">
        <f t="shared" si="44"/>
        <v>0</v>
      </c>
      <c r="F215" s="2">
        <f t="shared" si="44"/>
        <v>0</v>
      </c>
      <c r="G215" s="2">
        <f t="shared" si="44"/>
        <v>0</v>
      </c>
    </row>
    <row r="216" spans="1:7" x14ac:dyDescent="0.25">
      <c r="A216" s="2" t="s">
        <v>139</v>
      </c>
      <c r="B216" s="2">
        <f t="shared" ref="B216:G216" si="45">B211+B214+B213+B215+B212</f>
        <v>7</v>
      </c>
      <c r="C216" s="2">
        <f t="shared" si="45"/>
        <v>7</v>
      </c>
      <c r="D216" s="2">
        <f t="shared" si="45"/>
        <v>8</v>
      </c>
      <c r="E216" s="2">
        <f t="shared" si="45"/>
        <v>8</v>
      </c>
      <c r="F216" s="2">
        <f t="shared" si="45"/>
        <v>0</v>
      </c>
      <c r="G216" s="2">
        <f t="shared" si="45"/>
        <v>0</v>
      </c>
    </row>
    <row r="217" spans="1:7" ht="15.75" thickBot="1" x14ac:dyDescent="0.3">
      <c r="A217" s="18" t="s">
        <v>8</v>
      </c>
      <c r="B217" s="6">
        <f t="shared" ref="B217:G217" si="46">IF(B$216=0, 0, (B$211+B$212)/B$216)</f>
        <v>0.5714285714285714</v>
      </c>
      <c r="C217" s="6">
        <f t="shared" si="46"/>
        <v>1</v>
      </c>
      <c r="D217" s="6">
        <f t="shared" si="46"/>
        <v>1</v>
      </c>
      <c r="E217" s="6">
        <f t="shared" si="46"/>
        <v>1</v>
      </c>
      <c r="F217" s="6">
        <f t="shared" si="46"/>
        <v>0</v>
      </c>
      <c r="G217" s="6">
        <f t="shared" si="46"/>
        <v>0</v>
      </c>
    </row>
    <row r="218" spans="1:7" ht="15.75" thickBot="1" x14ac:dyDescent="0.3">
      <c r="A218" s="13"/>
      <c r="B218" s="13"/>
      <c r="C218" s="13"/>
      <c r="D218" s="13"/>
      <c r="E218" s="13"/>
      <c r="F218" s="13"/>
      <c r="G218" s="13"/>
    </row>
    <row r="219" spans="1:7" x14ac:dyDescent="0.25">
      <c r="A219" s="15" t="s">
        <v>10</v>
      </c>
      <c r="B219" s="15"/>
      <c r="C219" s="15"/>
      <c r="D219" s="15"/>
      <c r="E219" s="15"/>
      <c r="F219" s="15"/>
      <c r="G219" s="15"/>
    </row>
    <row r="220" spans="1:7" x14ac:dyDescent="0.25">
      <c r="A220" s="28" t="s">
        <v>11</v>
      </c>
      <c r="B220" s="29" t="s">
        <v>6</v>
      </c>
      <c r="C220" s="29" t="s">
        <v>6</v>
      </c>
      <c r="D220" s="28"/>
      <c r="E220" s="28"/>
      <c r="F220" s="29" t="s">
        <v>6</v>
      </c>
      <c r="G220" s="29" t="s">
        <v>6</v>
      </c>
    </row>
    <row r="221" spans="1:7" x14ac:dyDescent="0.25">
      <c r="A221" s="2" t="s">
        <v>6</v>
      </c>
      <c r="B221" s="10">
        <f t="shared" ref="B221:G221" si="47">COUNTIF(B220,"pass")</f>
        <v>1</v>
      </c>
      <c r="C221" s="10">
        <f t="shared" si="47"/>
        <v>1</v>
      </c>
      <c r="D221" s="10">
        <f t="shared" si="47"/>
        <v>0</v>
      </c>
      <c r="E221" s="10">
        <f t="shared" si="47"/>
        <v>0</v>
      </c>
      <c r="F221" s="10">
        <f t="shared" si="47"/>
        <v>1</v>
      </c>
      <c r="G221" s="10">
        <f t="shared" si="47"/>
        <v>1</v>
      </c>
    </row>
    <row r="222" spans="1:7" x14ac:dyDescent="0.25">
      <c r="A222" s="2" t="s">
        <v>143</v>
      </c>
      <c r="B222" s="5">
        <f t="shared" ref="B222:G222" si="48">COUNTIF(B220,"Ok")</f>
        <v>0</v>
      </c>
      <c r="C222" s="5">
        <f t="shared" si="48"/>
        <v>0</v>
      </c>
      <c r="D222" s="5">
        <f t="shared" si="48"/>
        <v>0</v>
      </c>
      <c r="E222" s="5">
        <f t="shared" si="48"/>
        <v>0</v>
      </c>
      <c r="F222" s="5">
        <f t="shared" si="48"/>
        <v>0</v>
      </c>
      <c r="G222" s="5">
        <f t="shared" si="48"/>
        <v>0</v>
      </c>
    </row>
    <row r="223" spans="1:7" x14ac:dyDescent="0.25">
      <c r="A223" s="2" t="s">
        <v>140</v>
      </c>
      <c r="B223" s="11">
        <f t="shared" ref="B223:G223" si="49">COUNTIF(B220,"workaround")</f>
        <v>0</v>
      </c>
      <c r="C223" s="11">
        <f t="shared" si="49"/>
        <v>0</v>
      </c>
      <c r="D223" s="11">
        <f t="shared" si="49"/>
        <v>0</v>
      </c>
      <c r="E223" s="11">
        <f t="shared" si="49"/>
        <v>0</v>
      </c>
      <c r="F223" s="11">
        <f t="shared" si="49"/>
        <v>0</v>
      </c>
      <c r="G223" s="11">
        <f t="shared" si="49"/>
        <v>0</v>
      </c>
    </row>
    <row r="224" spans="1:7" x14ac:dyDescent="0.25">
      <c r="A224" s="2" t="s">
        <v>7</v>
      </c>
      <c r="B224" s="12">
        <f t="shared" ref="B224:G224" si="50">COUNTIF(B220,"Fail")</f>
        <v>0</v>
      </c>
      <c r="C224" s="12">
        <f t="shared" si="50"/>
        <v>0</v>
      </c>
      <c r="D224" s="12">
        <f t="shared" si="50"/>
        <v>0</v>
      </c>
      <c r="E224" s="12">
        <f t="shared" si="50"/>
        <v>0</v>
      </c>
      <c r="F224" s="12">
        <f t="shared" si="50"/>
        <v>0</v>
      </c>
      <c r="G224" s="12">
        <f t="shared" si="50"/>
        <v>0</v>
      </c>
    </row>
    <row r="225" spans="1:7" x14ac:dyDescent="0.25">
      <c r="A225" s="2" t="s">
        <v>145</v>
      </c>
      <c r="B225" s="2">
        <f t="shared" ref="B225:G225" si="51">COUNT(B220,"Untested")</f>
        <v>0</v>
      </c>
      <c r="C225" s="2">
        <f t="shared" si="51"/>
        <v>0</v>
      </c>
      <c r="D225" s="2">
        <f t="shared" si="51"/>
        <v>0</v>
      </c>
      <c r="E225" s="2">
        <f t="shared" si="51"/>
        <v>0</v>
      </c>
      <c r="F225" s="2">
        <f t="shared" si="51"/>
        <v>0</v>
      </c>
      <c r="G225" s="2">
        <f t="shared" si="51"/>
        <v>0</v>
      </c>
    </row>
    <row r="226" spans="1:7" x14ac:dyDescent="0.25">
      <c r="A226" s="2" t="s">
        <v>139</v>
      </c>
      <c r="B226" s="2">
        <f t="shared" ref="B226:G226" si="52">B221+B224+B223+B225+B222</f>
        <v>1</v>
      </c>
      <c r="C226" s="2">
        <f t="shared" si="52"/>
        <v>1</v>
      </c>
      <c r="D226" s="2">
        <f t="shared" si="52"/>
        <v>0</v>
      </c>
      <c r="E226" s="2">
        <f t="shared" si="52"/>
        <v>0</v>
      </c>
      <c r="F226" s="2">
        <f t="shared" si="52"/>
        <v>1</v>
      </c>
      <c r="G226" s="2">
        <f t="shared" si="52"/>
        <v>1</v>
      </c>
    </row>
    <row r="227" spans="1:7" ht="15.75" thickBot="1" x14ac:dyDescent="0.3">
      <c r="A227" s="18" t="s">
        <v>8</v>
      </c>
      <c r="B227" s="6">
        <f t="shared" ref="B227:G227" si="53">IF(B$226=0, 0, (B$221+B$222)/B$226)</f>
        <v>1</v>
      </c>
      <c r="C227" s="6">
        <f t="shared" si="53"/>
        <v>1</v>
      </c>
      <c r="D227" s="6">
        <f t="shared" si="53"/>
        <v>0</v>
      </c>
      <c r="E227" s="6">
        <f t="shared" si="53"/>
        <v>0</v>
      </c>
      <c r="F227" s="6">
        <f t="shared" si="53"/>
        <v>1</v>
      </c>
      <c r="G227" s="6">
        <f t="shared" si="53"/>
        <v>1</v>
      </c>
    </row>
    <row r="228" spans="1:7" s="2" customFormat="1" x14ac:dyDescent="0.25">
      <c r="A228" s="1"/>
      <c r="B228" s="1"/>
      <c r="C228" s="1"/>
      <c r="D228" s="1"/>
      <c r="E228" s="1"/>
      <c r="F228" s="1"/>
      <c r="G228" s="1"/>
    </row>
    <row r="229" spans="1:7" s="2" customFormat="1" x14ac:dyDescent="0.25">
      <c r="B229" s="20"/>
      <c r="C229" s="20"/>
      <c r="D229" s="20"/>
      <c r="E229" s="20"/>
      <c r="F229" s="20"/>
      <c r="G229" s="20"/>
    </row>
    <row r="230" spans="1:7" s="2" customFormat="1" x14ac:dyDescent="0.25">
      <c r="B230" s="20"/>
      <c r="C230" s="20"/>
      <c r="D230" s="20"/>
      <c r="E230" s="20"/>
      <c r="F230" s="20"/>
      <c r="G230" s="20"/>
    </row>
    <row r="231" spans="1:7" x14ac:dyDescent="0.25">
      <c r="A231" s="2"/>
      <c r="B231" s="2"/>
      <c r="C231" s="2"/>
      <c r="D231" s="2"/>
      <c r="E231" s="2"/>
      <c r="F231" s="2"/>
      <c r="G231" s="2"/>
    </row>
  </sheetData>
  <mergeCells count="5">
    <mergeCell ref="B4:C4"/>
    <mergeCell ref="D4:E4"/>
    <mergeCell ref="F4:G4"/>
    <mergeCell ref="A1:G1"/>
    <mergeCell ref="A2:G2"/>
  </mergeCells>
  <hyperlinks>
    <hyperlink ref="A2" r:id="rId1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orientation="landscape" r:id="rId2"/>
  <drawing r:id="rId3"/>
  <legacy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7"/>
  <sheetViews>
    <sheetView workbookViewId="0">
      <selection activeCell="H33" sqref="H33"/>
    </sheetView>
  </sheetViews>
  <sheetFormatPr defaultRowHeight="15" x14ac:dyDescent="0.25"/>
  <cols>
    <col min="1" max="1" width="36.42578125" bestFit="1" customWidth="1"/>
    <col min="2" max="3" width="12.140625" bestFit="1" customWidth="1"/>
    <col min="4" max="4" width="12.42578125" bestFit="1" customWidth="1"/>
    <col min="5" max="5" width="12.140625" bestFit="1" customWidth="1"/>
  </cols>
  <sheetData>
    <row r="1" spans="1:5" x14ac:dyDescent="0.25">
      <c r="A1" s="2" t="s">
        <v>147</v>
      </c>
      <c r="B1" s="114" t="s">
        <v>5</v>
      </c>
      <c r="C1" s="114"/>
      <c r="D1" s="115" t="s">
        <v>151</v>
      </c>
      <c r="E1" s="115"/>
    </row>
    <row r="2" spans="1:5" s="1" customFormat="1" x14ac:dyDescent="0.25">
      <c r="A2" s="2" t="s">
        <v>148</v>
      </c>
      <c r="B2" s="2" t="s">
        <v>142</v>
      </c>
      <c r="C2" s="2" t="s">
        <v>141</v>
      </c>
      <c r="D2" s="2" t="s">
        <v>152</v>
      </c>
      <c r="E2" s="2" t="s">
        <v>153</v>
      </c>
    </row>
    <row r="3" spans="1:5" s="1" customFormat="1" x14ac:dyDescent="0.25">
      <c r="A3" s="2" t="s">
        <v>149</v>
      </c>
      <c r="B3" s="17">
        <v>41206</v>
      </c>
      <c r="C3" s="17">
        <v>41241</v>
      </c>
      <c r="D3" s="17">
        <v>41205</v>
      </c>
      <c r="E3" s="17">
        <v>41247</v>
      </c>
    </row>
    <row r="4" spans="1:5" s="1" customFormat="1" ht="15.75" thickBot="1" x14ac:dyDescent="0.3">
      <c r="A4" s="2"/>
      <c r="B4" s="17"/>
      <c r="C4" s="17"/>
      <c r="D4" s="17"/>
      <c r="E4" s="17"/>
    </row>
    <row r="5" spans="1:5" x14ac:dyDescent="0.25">
      <c r="A5" s="3" t="s">
        <v>128</v>
      </c>
      <c r="B5" s="3"/>
      <c r="C5" s="3"/>
      <c r="D5" s="3"/>
      <c r="E5" s="3"/>
    </row>
    <row r="6" spans="1:5" x14ac:dyDescent="0.25">
      <c r="A6" s="2" t="s">
        <v>129</v>
      </c>
      <c r="B6" s="4" t="s">
        <v>6</v>
      </c>
      <c r="C6" s="4" t="s">
        <v>6</v>
      </c>
      <c r="D6" s="2"/>
      <c r="E6" s="2"/>
    </row>
    <row r="7" spans="1:5" x14ac:dyDescent="0.25">
      <c r="A7" s="2" t="s">
        <v>130</v>
      </c>
      <c r="B7" s="7" t="s">
        <v>140</v>
      </c>
      <c r="C7" s="7" t="s">
        <v>140</v>
      </c>
      <c r="D7" s="2"/>
      <c r="E7" s="2"/>
    </row>
    <row r="8" spans="1:5" x14ac:dyDescent="0.25">
      <c r="A8" s="2" t="s">
        <v>132</v>
      </c>
      <c r="B8" s="4" t="s">
        <v>6</v>
      </c>
      <c r="C8" s="4" t="s">
        <v>6</v>
      </c>
      <c r="D8" s="2"/>
      <c r="E8" s="2"/>
    </row>
    <row r="9" spans="1:5" x14ac:dyDescent="0.25">
      <c r="A9" s="2" t="s">
        <v>133</v>
      </c>
      <c r="B9" s="4" t="s">
        <v>6</v>
      </c>
      <c r="C9" s="4" t="s">
        <v>6</v>
      </c>
      <c r="D9" s="2"/>
      <c r="E9" s="2"/>
    </row>
    <row r="10" spans="1:5" x14ac:dyDescent="0.25">
      <c r="A10" s="2" t="s">
        <v>134</v>
      </c>
      <c r="B10" s="7" t="s">
        <v>140</v>
      </c>
      <c r="C10" s="7" t="s">
        <v>140</v>
      </c>
      <c r="D10" s="2"/>
      <c r="E10" s="2"/>
    </row>
    <row r="11" spans="1:5" x14ac:dyDescent="0.25">
      <c r="A11" s="2" t="s">
        <v>135</v>
      </c>
      <c r="B11" s="8" t="s">
        <v>7</v>
      </c>
      <c r="C11" s="9" t="s">
        <v>7</v>
      </c>
      <c r="D11" s="2"/>
      <c r="E11" s="2"/>
    </row>
    <row r="12" spans="1:5" x14ac:dyDescent="0.25">
      <c r="A12" s="2" t="s">
        <v>136</v>
      </c>
      <c r="B12" s="4" t="s">
        <v>6</v>
      </c>
      <c r="C12" s="4" t="s">
        <v>6</v>
      </c>
      <c r="D12" s="2"/>
      <c r="E12" s="2"/>
    </row>
    <row r="13" spans="1:5" x14ac:dyDescent="0.25">
      <c r="A13" s="2" t="s">
        <v>137</v>
      </c>
      <c r="B13" s="7" t="s">
        <v>140</v>
      </c>
      <c r="C13" s="4" t="s">
        <v>6</v>
      </c>
      <c r="D13" s="2"/>
      <c r="E13" s="2"/>
    </row>
    <row r="14" spans="1:5" x14ac:dyDescent="0.25">
      <c r="A14" s="2" t="s">
        <v>138</v>
      </c>
      <c r="B14" s="4" t="s">
        <v>6</v>
      </c>
      <c r="C14" s="4" t="s">
        <v>6</v>
      </c>
      <c r="D14" s="2"/>
      <c r="E14" s="2"/>
    </row>
    <row r="15" spans="1:5" x14ac:dyDescent="0.25">
      <c r="A15" s="2" t="s">
        <v>9</v>
      </c>
      <c r="B15" s="4" t="s">
        <v>6</v>
      </c>
      <c r="C15" s="4" t="s">
        <v>6</v>
      </c>
      <c r="D15" s="2"/>
      <c r="E15" s="2"/>
    </row>
    <row r="16" spans="1:5" x14ac:dyDescent="0.25">
      <c r="A16" s="2" t="s">
        <v>0</v>
      </c>
      <c r="B16" s="4" t="s">
        <v>6</v>
      </c>
      <c r="C16" s="4" t="s">
        <v>6</v>
      </c>
      <c r="D16" s="2"/>
      <c r="E16" s="2"/>
    </row>
    <row r="17" spans="1:5" x14ac:dyDescent="0.25">
      <c r="A17" s="2" t="s">
        <v>1</v>
      </c>
      <c r="B17" s="4" t="s">
        <v>6</v>
      </c>
      <c r="C17" s="4" t="s">
        <v>6</v>
      </c>
      <c r="D17" s="2"/>
      <c r="E17" s="2"/>
    </row>
    <row r="18" spans="1:5" x14ac:dyDescent="0.25">
      <c r="A18" s="2" t="s">
        <v>2</v>
      </c>
      <c r="B18" s="4" t="s">
        <v>6</v>
      </c>
      <c r="C18" s="4" t="s">
        <v>6</v>
      </c>
      <c r="D18" s="2"/>
      <c r="E18" s="2"/>
    </row>
    <row r="19" spans="1:5" x14ac:dyDescent="0.25">
      <c r="A19" s="2" t="s">
        <v>3</v>
      </c>
      <c r="B19" s="4" t="s">
        <v>6</v>
      </c>
      <c r="C19" s="4" t="s">
        <v>6</v>
      </c>
      <c r="D19" s="2"/>
      <c r="E19" s="2"/>
    </row>
    <row r="20" spans="1:5" x14ac:dyDescent="0.25">
      <c r="A20" s="15" t="s">
        <v>4</v>
      </c>
      <c r="B20" s="21" t="s">
        <v>6</v>
      </c>
      <c r="C20" s="21" t="s">
        <v>6</v>
      </c>
      <c r="D20" s="15"/>
      <c r="E20" s="15"/>
    </row>
    <row r="21" spans="1:5" x14ac:dyDescent="0.25">
      <c r="A21" s="2" t="s">
        <v>6</v>
      </c>
      <c r="B21" s="10">
        <f>COUNTIF(B6:B20,"pass")</f>
        <v>11</v>
      </c>
      <c r="C21" s="10">
        <f>COUNTIF(C6:C20,"pass")</f>
        <v>12</v>
      </c>
      <c r="D21" s="10">
        <f>COUNTIF(D6:D20,"pass")</f>
        <v>0</v>
      </c>
      <c r="E21" s="10">
        <f>COUNTIF(E6:E20,"pass")</f>
        <v>0</v>
      </c>
    </row>
    <row r="22" spans="1:5" s="1" customFormat="1" x14ac:dyDescent="0.25">
      <c r="A22" s="2" t="s">
        <v>143</v>
      </c>
      <c r="B22" s="5">
        <f>COUNTIF(B6:B20,"Ok")</f>
        <v>0</v>
      </c>
      <c r="C22" s="5">
        <f>COUNTIF(C6:C20,"Ok")</f>
        <v>0</v>
      </c>
      <c r="D22" s="5">
        <f>COUNTIF(D6:D20,"Ok")</f>
        <v>0</v>
      </c>
      <c r="E22" s="5">
        <f>COUNTIF(E6:E20,"Ok")</f>
        <v>0</v>
      </c>
    </row>
    <row r="23" spans="1:5" x14ac:dyDescent="0.25">
      <c r="A23" s="2" t="s">
        <v>140</v>
      </c>
      <c r="B23" s="11">
        <f>COUNTIF(B6:B20,"workaround")</f>
        <v>3</v>
      </c>
      <c r="C23" s="11">
        <f>COUNTIF(C6:C20,"workaround")</f>
        <v>2</v>
      </c>
      <c r="D23" s="11">
        <f>COUNTIF(D6:D20,"workaround")</f>
        <v>0</v>
      </c>
      <c r="E23" s="11">
        <f>COUNTIF(E6:E20,"workaround")</f>
        <v>0</v>
      </c>
    </row>
    <row r="24" spans="1:5" x14ac:dyDescent="0.25">
      <c r="A24" s="2" t="s">
        <v>7</v>
      </c>
      <c r="B24" s="12">
        <f>COUNTIF(B6:B20,"Fail")</f>
        <v>1</v>
      </c>
      <c r="C24" s="12">
        <f>COUNTIF(C6:C20,"Fail")</f>
        <v>1</v>
      </c>
      <c r="D24" s="12">
        <f>COUNTIF(D6:D20,"Fail")</f>
        <v>0</v>
      </c>
      <c r="E24" s="12">
        <f>COUNTIF(E6:E20,"Fail")</f>
        <v>0</v>
      </c>
    </row>
    <row r="25" spans="1:5" x14ac:dyDescent="0.25">
      <c r="A25" s="2" t="s">
        <v>145</v>
      </c>
      <c r="B25" s="2">
        <f>COUNT(B6:B20,"Untested")</f>
        <v>0</v>
      </c>
      <c r="C25" s="2">
        <f>COUNT(C6:C20,"Untested")</f>
        <v>0</v>
      </c>
      <c r="D25" s="2">
        <f>COUNT(D6:D20,"Untested")</f>
        <v>0</v>
      </c>
      <c r="E25" s="2">
        <f>COUNT(E6:E20,"Untested")</f>
        <v>0</v>
      </c>
    </row>
    <row r="26" spans="1:5" x14ac:dyDescent="0.25">
      <c r="A26" s="2" t="s">
        <v>139</v>
      </c>
      <c r="B26" s="2">
        <f>B21+B24+B23+B25+B22</f>
        <v>15</v>
      </c>
      <c r="C26" s="2">
        <f>C21+C24+C23+C25+C22</f>
        <v>15</v>
      </c>
      <c r="D26" s="2">
        <f>D21+D24+D23+D25+D22</f>
        <v>0</v>
      </c>
      <c r="E26" s="2">
        <f>E21+E24+E23+E25+E22</f>
        <v>0</v>
      </c>
    </row>
    <row r="27" spans="1:5" ht="15.75" thickBot="1" x14ac:dyDescent="0.3">
      <c r="A27" s="18" t="s">
        <v>8</v>
      </c>
      <c r="B27" s="6">
        <f>(B21+B22)/B26</f>
        <v>0.73333333333333328</v>
      </c>
      <c r="C27" s="6">
        <f>(C21+C22)/C26</f>
        <v>0.8</v>
      </c>
      <c r="D27" s="6" t="e">
        <f>(D21+D22)/D26</f>
        <v>#DIV/0!</v>
      </c>
      <c r="E27" s="6" t="e">
        <f>(E21+E22)/E26</f>
        <v>#DIV/0!</v>
      </c>
    </row>
    <row r="28" spans="1:5" s="1" customFormat="1" ht="15.75" thickBot="1" x14ac:dyDescent="0.3">
      <c r="A28" s="2"/>
      <c r="B28" s="20"/>
      <c r="C28" s="20"/>
      <c r="D28" s="20"/>
      <c r="E28" s="20"/>
    </row>
    <row r="29" spans="1:5" x14ac:dyDescent="0.25">
      <c r="A29" s="3" t="s">
        <v>102</v>
      </c>
      <c r="B29" s="3"/>
      <c r="C29" s="3"/>
      <c r="D29" s="3"/>
      <c r="E29" s="3"/>
    </row>
    <row r="30" spans="1:5" x14ac:dyDescent="0.25">
      <c r="A30" s="2" t="s">
        <v>94</v>
      </c>
      <c r="B30" s="4" t="s">
        <v>6</v>
      </c>
      <c r="C30" s="4" t="s">
        <v>6</v>
      </c>
      <c r="D30" s="4" t="s">
        <v>6</v>
      </c>
      <c r="E30" s="4" t="s">
        <v>6</v>
      </c>
    </row>
    <row r="31" spans="1:5" x14ac:dyDescent="0.25">
      <c r="A31" s="2" t="s">
        <v>97</v>
      </c>
      <c r="B31" s="4" t="s">
        <v>6</v>
      </c>
      <c r="C31" s="4" t="s">
        <v>6</v>
      </c>
      <c r="D31" s="4" t="s">
        <v>6</v>
      </c>
      <c r="E31" s="4" t="s">
        <v>6</v>
      </c>
    </row>
    <row r="32" spans="1:5" x14ac:dyDescent="0.25">
      <c r="A32" s="2" t="s">
        <v>98</v>
      </c>
      <c r="B32" s="4" t="s">
        <v>6</v>
      </c>
      <c r="C32" s="4" t="s">
        <v>6</v>
      </c>
      <c r="D32" s="4" t="s">
        <v>6</v>
      </c>
      <c r="E32" s="4" t="s">
        <v>6</v>
      </c>
    </row>
    <row r="33" spans="1:5" x14ac:dyDescent="0.25">
      <c r="A33" s="2" t="s">
        <v>99</v>
      </c>
      <c r="B33" s="4" t="s">
        <v>6</v>
      </c>
      <c r="C33" s="4" t="s">
        <v>6</v>
      </c>
      <c r="D33" s="4" t="s">
        <v>6</v>
      </c>
      <c r="E33" s="4" t="s">
        <v>6</v>
      </c>
    </row>
    <row r="34" spans="1:5" x14ac:dyDescent="0.25">
      <c r="A34" s="2" t="s">
        <v>100</v>
      </c>
      <c r="B34" s="4" t="s">
        <v>6</v>
      </c>
      <c r="C34" s="4" t="s">
        <v>6</v>
      </c>
      <c r="D34" s="4" t="s">
        <v>6</v>
      </c>
      <c r="E34" s="4" t="s">
        <v>6</v>
      </c>
    </row>
    <row r="35" spans="1:5" x14ac:dyDescent="0.25">
      <c r="A35" s="2" t="s">
        <v>101</v>
      </c>
      <c r="B35" s="4" t="s">
        <v>6</v>
      </c>
      <c r="C35" s="4" t="s">
        <v>6</v>
      </c>
      <c r="D35" s="4" t="s">
        <v>6</v>
      </c>
      <c r="E35" s="4" t="s">
        <v>6</v>
      </c>
    </row>
    <row r="36" spans="1:5" x14ac:dyDescent="0.25">
      <c r="A36" s="2" t="s">
        <v>103</v>
      </c>
      <c r="B36" s="4" t="s">
        <v>6</v>
      </c>
      <c r="C36" s="4" t="s">
        <v>6</v>
      </c>
      <c r="D36" s="4" t="s">
        <v>6</v>
      </c>
      <c r="E36" s="4" t="s">
        <v>6</v>
      </c>
    </row>
    <row r="37" spans="1:5" x14ac:dyDescent="0.25">
      <c r="A37" s="2" t="s">
        <v>108</v>
      </c>
      <c r="B37" s="4" t="s">
        <v>6</v>
      </c>
      <c r="C37" s="4" t="s">
        <v>6</v>
      </c>
      <c r="D37" s="4" t="s">
        <v>6</v>
      </c>
      <c r="E37" s="4" t="s">
        <v>6</v>
      </c>
    </row>
    <row r="38" spans="1:5" x14ac:dyDescent="0.25">
      <c r="A38" s="2" t="s">
        <v>109</v>
      </c>
      <c r="B38" s="4" t="s">
        <v>6</v>
      </c>
      <c r="C38" s="4" t="s">
        <v>6</v>
      </c>
      <c r="D38" s="4" t="s">
        <v>6</v>
      </c>
      <c r="E38" s="4" t="s">
        <v>6</v>
      </c>
    </row>
    <row r="39" spans="1:5" x14ac:dyDescent="0.25">
      <c r="A39" s="2" t="s">
        <v>110</v>
      </c>
      <c r="B39" s="4" t="s">
        <v>6</v>
      </c>
      <c r="C39" s="4" t="s">
        <v>6</v>
      </c>
      <c r="D39" s="4" t="s">
        <v>6</v>
      </c>
      <c r="E39" s="4" t="s">
        <v>6</v>
      </c>
    </row>
    <row r="40" spans="1:5" x14ac:dyDescent="0.25">
      <c r="A40" s="2" t="s">
        <v>111</v>
      </c>
      <c r="B40" s="5" t="s">
        <v>144</v>
      </c>
      <c r="C40" s="5" t="s">
        <v>144</v>
      </c>
      <c r="D40" s="4" t="s">
        <v>6</v>
      </c>
      <c r="E40" s="4" t="s">
        <v>6</v>
      </c>
    </row>
    <row r="41" spans="1:5" x14ac:dyDescent="0.25">
      <c r="A41" s="2" t="s">
        <v>112</v>
      </c>
      <c r="B41" s="4" t="s">
        <v>6</v>
      </c>
      <c r="C41" s="4" t="s">
        <v>6</v>
      </c>
      <c r="D41" s="4" t="s">
        <v>6</v>
      </c>
      <c r="E41" s="4" t="s">
        <v>6</v>
      </c>
    </row>
    <row r="42" spans="1:5" x14ac:dyDescent="0.25">
      <c r="A42" s="2" t="s">
        <v>113</v>
      </c>
      <c r="B42" s="4" t="s">
        <v>6</v>
      </c>
      <c r="C42" s="4" t="s">
        <v>6</v>
      </c>
      <c r="D42" s="4" t="s">
        <v>6</v>
      </c>
      <c r="E42" s="4" t="s">
        <v>6</v>
      </c>
    </row>
    <row r="43" spans="1:5" x14ac:dyDescent="0.25">
      <c r="A43" s="2" t="s">
        <v>115</v>
      </c>
      <c r="B43" s="4" t="s">
        <v>6</v>
      </c>
      <c r="C43" s="4" t="s">
        <v>6</v>
      </c>
      <c r="D43" s="4" t="s">
        <v>6</v>
      </c>
      <c r="E43" s="4" t="s">
        <v>6</v>
      </c>
    </row>
    <row r="44" spans="1:5" x14ac:dyDescent="0.25">
      <c r="A44" s="2" t="s">
        <v>116</v>
      </c>
      <c r="B44" s="4" t="s">
        <v>6</v>
      </c>
      <c r="C44" s="4" t="s">
        <v>6</v>
      </c>
      <c r="D44" s="4" t="s">
        <v>6</v>
      </c>
      <c r="E44" s="4" t="s">
        <v>6</v>
      </c>
    </row>
    <row r="45" spans="1:5" x14ac:dyDescent="0.25">
      <c r="A45" s="2" t="s">
        <v>118</v>
      </c>
      <c r="B45" s="4" t="s">
        <v>6</v>
      </c>
      <c r="C45" s="4" t="s">
        <v>6</v>
      </c>
      <c r="D45" s="4" t="s">
        <v>6</v>
      </c>
      <c r="E45" s="4" t="s">
        <v>6</v>
      </c>
    </row>
    <row r="46" spans="1:5" x14ac:dyDescent="0.25">
      <c r="A46" s="2" t="s">
        <v>120</v>
      </c>
      <c r="B46" s="4" t="s">
        <v>6</v>
      </c>
      <c r="C46" s="4" t="s">
        <v>6</v>
      </c>
      <c r="D46" s="4" t="s">
        <v>6</v>
      </c>
      <c r="E46" s="4" t="s">
        <v>6</v>
      </c>
    </row>
    <row r="47" spans="1:5" x14ac:dyDescent="0.25">
      <c r="A47" s="2" t="s">
        <v>121</v>
      </c>
      <c r="B47" s="4" t="s">
        <v>6</v>
      </c>
      <c r="C47" s="4" t="s">
        <v>6</v>
      </c>
      <c r="D47" s="8" t="s">
        <v>7</v>
      </c>
      <c r="E47" s="8" t="s">
        <v>7</v>
      </c>
    </row>
    <row r="48" spans="1:5" x14ac:dyDescent="0.25">
      <c r="A48" s="2" t="s">
        <v>122</v>
      </c>
      <c r="B48" s="4" t="s">
        <v>6</v>
      </c>
      <c r="C48" s="4" t="s">
        <v>6</v>
      </c>
      <c r="D48" s="4" t="s">
        <v>6</v>
      </c>
      <c r="E48" s="4" t="s">
        <v>6</v>
      </c>
    </row>
    <row r="49" spans="1:5" x14ac:dyDescent="0.25">
      <c r="A49" s="2" t="s">
        <v>123</v>
      </c>
      <c r="B49" s="4" t="s">
        <v>6</v>
      </c>
      <c r="C49" s="4" t="s">
        <v>6</v>
      </c>
      <c r="D49" s="4" t="s">
        <v>6</v>
      </c>
      <c r="E49" s="4" t="s">
        <v>6</v>
      </c>
    </row>
    <row r="50" spans="1:5" x14ac:dyDescent="0.25">
      <c r="A50" s="2" t="s">
        <v>124</v>
      </c>
      <c r="B50" s="4" t="s">
        <v>6</v>
      </c>
      <c r="C50" s="4" t="s">
        <v>6</v>
      </c>
      <c r="D50" s="4" t="s">
        <v>6</v>
      </c>
      <c r="E50" s="4" t="s">
        <v>6</v>
      </c>
    </row>
    <row r="51" spans="1:5" x14ac:dyDescent="0.25">
      <c r="A51" s="2" t="s">
        <v>126</v>
      </c>
      <c r="B51" s="7" t="s">
        <v>140</v>
      </c>
      <c r="C51" s="7" t="s">
        <v>140</v>
      </c>
      <c r="D51" s="7" t="s">
        <v>140</v>
      </c>
      <c r="E51" s="7" t="s">
        <v>140</v>
      </c>
    </row>
    <row r="52" spans="1:5" x14ac:dyDescent="0.25">
      <c r="A52" s="15" t="s">
        <v>127</v>
      </c>
      <c r="B52" s="21" t="s">
        <v>6</v>
      </c>
      <c r="C52" s="21" t="s">
        <v>6</v>
      </c>
      <c r="D52" s="21" t="s">
        <v>6</v>
      </c>
      <c r="E52" s="21" t="s">
        <v>6</v>
      </c>
    </row>
    <row r="53" spans="1:5" s="1" customFormat="1" x14ac:dyDescent="0.25">
      <c r="A53" s="2" t="s">
        <v>6</v>
      </c>
      <c r="B53" s="10">
        <f>COUNTIF(B30:B52,"pass")</f>
        <v>21</v>
      </c>
      <c r="C53" s="10">
        <f>COUNTIF(C30:C52,"pass")</f>
        <v>21</v>
      </c>
      <c r="D53" s="10">
        <f>COUNTIF(D30:D52,"pass")</f>
        <v>21</v>
      </c>
      <c r="E53" s="10">
        <f>COUNTIF(E30:E52,"pass")</f>
        <v>21</v>
      </c>
    </row>
    <row r="54" spans="1:5" s="1" customFormat="1" x14ac:dyDescent="0.25">
      <c r="A54" s="2" t="s">
        <v>143</v>
      </c>
      <c r="B54" s="5">
        <f>COUNTIF(B30:B52,"Ok")</f>
        <v>1</v>
      </c>
      <c r="C54" s="5">
        <f>COUNTIF(C30:C52,"Ok")</f>
        <v>1</v>
      </c>
      <c r="D54" s="5">
        <f>COUNTIF(D30:D52,"Ok")</f>
        <v>0</v>
      </c>
      <c r="E54" s="5">
        <f>COUNTIF(E30:E52,"Ok")</f>
        <v>0</v>
      </c>
    </row>
    <row r="55" spans="1:5" s="1" customFormat="1" x14ac:dyDescent="0.25">
      <c r="A55" s="2" t="s">
        <v>140</v>
      </c>
      <c r="B55" s="11">
        <f>COUNTIF(B30:B52,"workaround")</f>
        <v>1</v>
      </c>
      <c r="C55" s="11">
        <f>COUNTIF(C30:C52,"workaround")</f>
        <v>1</v>
      </c>
      <c r="D55" s="11">
        <f>COUNTIF(D30:D52,"workaround")</f>
        <v>1</v>
      </c>
      <c r="E55" s="11">
        <f>COUNTIF(E30:E52,"workaround")</f>
        <v>1</v>
      </c>
    </row>
    <row r="56" spans="1:5" s="1" customFormat="1" x14ac:dyDescent="0.25">
      <c r="A56" s="2" t="s">
        <v>7</v>
      </c>
      <c r="B56" s="12">
        <f>COUNTIF(B30:B52,"Fail")</f>
        <v>0</v>
      </c>
      <c r="C56" s="12">
        <f>COUNTIF(C30:C52,"Fail")</f>
        <v>0</v>
      </c>
      <c r="D56" s="12">
        <f>COUNTIF(D30:D52,"Fail")</f>
        <v>1</v>
      </c>
      <c r="E56" s="12">
        <f>COUNTIF(E30:E52,"Fail")</f>
        <v>1</v>
      </c>
    </row>
    <row r="57" spans="1:5" s="1" customFormat="1" x14ac:dyDescent="0.25">
      <c r="A57" s="2" t="s">
        <v>145</v>
      </c>
      <c r="B57" s="2">
        <f>COUNT(B30:B52,"Untested")</f>
        <v>0</v>
      </c>
      <c r="C57" s="2">
        <f>COUNT(C30:C52,"Untested")</f>
        <v>0</v>
      </c>
      <c r="D57" s="2">
        <f>COUNT(D30:D52,"Untested")</f>
        <v>0</v>
      </c>
      <c r="E57" s="2">
        <f>COUNT(E30:E52,"Untested")</f>
        <v>0</v>
      </c>
    </row>
    <row r="58" spans="1:5" s="1" customFormat="1" x14ac:dyDescent="0.25">
      <c r="A58" s="2" t="s">
        <v>139</v>
      </c>
      <c r="B58" s="2">
        <f>B53+B56+B55+B57+B54</f>
        <v>23</v>
      </c>
      <c r="C58" s="2">
        <f>C53+C56+C55+C57+C54</f>
        <v>23</v>
      </c>
      <c r="D58" s="2">
        <f>D53+D56+D55+D57+D54</f>
        <v>23</v>
      </c>
      <c r="E58" s="2">
        <f>E53+E56+E55+E57+E54</f>
        <v>23</v>
      </c>
    </row>
    <row r="59" spans="1:5" s="1" customFormat="1" ht="15.75" thickBot="1" x14ac:dyDescent="0.3">
      <c r="A59" s="18" t="s">
        <v>8</v>
      </c>
      <c r="B59" s="6">
        <f>(B53+B54)/B58</f>
        <v>0.95652173913043481</v>
      </c>
      <c r="C59" s="6">
        <f>(C53+C54)/C58</f>
        <v>0.95652173913043481</v>
      </c>
      <c r="D59" s="6">
        <f>(D53+D54)/D58</f>
        <v>0.91304347826086951</v>
      </c>
      <c r="E59" s="6">
        <f>(E53+E54)/E58</f>
        <v>0.91304347826086951</v>
      </c>
    </row>
    <row r="60" spans="1:5" s="1" customFormat="1" ht="15.75" thickBot="1" x14ac:dyDescent="0.3">
      <c r="A60" s="2"/>
      <c r="B60" s="20"/>
      <c r="C60" s="20"/>
      <c r="D60" s="20"/>
      <c r="E60" s="20"/>
    </row>
    <row r="61" spans="1:5" x14ac:dyDescent="0.25">
      <c r="A61" s="3" t="s">
        <v>85</v>
      </c>
      <c r="B61" s="3"/>
      <c r="C61" s="3"/>
      <c r="D61" s="3"/>
      <c r="E61" s="3"/>
    </row>
    <row r="62" spans="1:5" x14ac:dyDescent="0.25">
      <c r="A62" s="2" t="s">
        <v>86</v>
      </c>
      <c r="B62" s="4" t="s">
        <v>6</v>
      </c>
      <c r="C62" s="4" t="s">
        <v>6</v>
      </c>
      <c r="D62" s="4" t="s">
        <v>6</v>
      </c>
      <c r="E62" s="4" t="s">
        <v>6</v>
      </c>
    </row>
    <row r="63" spans="1:5" x14ac:dyDescent="0.25">
      <c r="A63" s="2" t="s">
        <v>87</v>
      </c>
      <c r="B63" s="4" t="s">
        <v>6</v>
      </c>
      <c r="C63" s="4" t="s">
        <v>6</v>
      </c>
      <c r="D63" s="4" t="s">
        <v>6</v>
      </c>
      <c r="E63" s="4" t="s">
        <v>6</v>
      </c>
    </row>
    <row r="64" spans="1:5" x14ac:dyDescent="0.25">
      <c r="A64" s="2" t="s">
        <v>88</v>
      </c>
      <c r="B64" s="4" t="s">
        <v>6</v>
      </c>
      <c r="C64" s="4" t="s">
        <v>6</v>
      </c>
      <c r="D64" s="4" t="s">
        <v>6</v>
      </c>
      <c r="E64" s="4" t="s">
        <v>6</v>
      </c>
    </row>
    <row r="65" spans="1:5" x14ac:dyDescent="0.25">
      <c r="A65" s="2" t="s">
        <v>89</v>
      </c>
      <c r="B65" s="4" t="s">
        <v>6</v>
      </c>
      <c r="C65" s="4" t="s">
        <v>6</v>
      </c>
      <c r="D65" s="4" t="s">
        <v>6</v>
      </c>
      <c r="E65" s="4" t="s">
        <v>6</v>
      </c>
    </row>
    <row r="66" spans="1:5" x14ac:dyDescent="0.25">
      <c r="A66" s="2" t="s">
        <v>90</v>
      </c>
      <c r="B66" s="4" t="s">
        <v>6</v>
      </c>
      <c r="C66" s="4" t="s">
        <v>6</v>
      </c>
      <c r="D66" s="4" t="s">
        <v>6</v>
      </c>
      <c r="E66" s="4" t="s">
        <v>6</v>
      </c>
    </row>
    <row r="67" spans="1:5" x14ac:dyDescent="0.25">
      <c r="A67" s="2" t="s">
        <v>91</v>
      </c>
      <c r="B67" s="4" t="s">
        <v>6</v>
      </c>
      <c r="C67" s="4" t="s">
        <v>6</v>
      </c>
      <c r="D67" s="4" t="s">
        <v>6</v>
      </c>
      <c r="E67" s="4" t="s">
        <v>6</v>
      </c>
    </row>
    <row r="68" spans="1:5" x14ac:dyDescent="0.25">
      <c r="A68" s="2" t="s">
        <v>92</v>
      </c>
      <c r="B68" s="4" t="s">
        <v>6</v>
      </c>
      <c r="C68" s="4" t="s">
        <v>6</v>
      </c>
      <c r="D68" s="4" t="s">
        <v>6</v>
      </c>
      <c r="E68" s="4" t="s">
        <v>6</v>
      </c>
    </row>
    <row r="69" spans="1:5" x14ac:dyDescent="0.25">
      <c r="A69" s="15" t="s">
        <v>93</v>
      </c>
      <c r="B69" s="21" t="s">
        <v>6</v>
      </c>
      <c r="C69" s="21" t="s">
        <v>6</v>
      </c>
      <c r="D69" s="21" t="s">
        <v>6</v>
      </c>
      <c r="E69" s="21" t="s">
        <v>6</v>
      </c>
    </row>
    <row r="70" spans="1:5" s="1" customFormat="1" x14ac:dyDescent="0.25">
      <c r="A70" s="2" t="s">
        <v>6</v>
      </c>
      <c r="B70" s="10">
        <f>COUNTIF(B62:B69,"pass")</f>
        <v>8</v>
      </c>
      <c r="C70" s="10">
        <f>COUNTIF(C62:C69,"pass")</f>
        <v>8</v>
      </c>
      <c r="D70" s="10">
        <f>COUNTIF(D62:D69,"pass")</f>
        <v>8</v>
      </c>
      <c r="E70" s="10">
        <f>COUNTIF(E62:E69,"pass")</f>
        <v>8</v>
      </c>
    </row>
    <row r="71" spans="1:5" s="1" customFormat="1" x14ac:dyDescent="0.25">
      <c r="A71" s="2" t="s">
        <v>143</v>
      </c>
      <c r="B71" s="5">
        <f>COUNTIF(B62:B69,"Ok")</f>
        <v>0</v>
      </c>
      <c r="C71" s="5">
        <f>COUNTIF(C62:C69,"Ok")</f>
        <v>0</v>
      </c>
      <c r="D71" s="5">
        <f>COUNTIF(D62:D69,"Ok")</f>
        <v>0</v>
      </c>
      <c r="E71" s="5">
        <f>COUNTIF(E62:E69,"Ok")</f>
        <v>0</v>
      </c>
    </row>
    <row r="72" spans="1:5" s="1" customFormat="1" x14ac:dyDescent="0.25">
      <c r="A72" s="2" t="s">
        <v>140</v>
      </c>
      <c r="B72" s="11">
        <f>COUNTIF(B94:B165,"workaround")</f>
        <v>1</v>
      </c>
      <c r="C72" s="11">
        <f>COUNTIF(C94:C165,"workaround")</f>
        <v>1</v>
      </c>
      <c r="D72" s="11">
        <f>COUNTIF(D94:D165,"workaround")</f>
        <v>1</v>
      </c>
      <c r="E72" s="11">
        <f>COUNTIF(E94:E165,"workaround")</f>
        <v>1</v>
      </c>
    </row>
    <row r="73" spans="1:5" s="1" customFormat="1" x14ac:dyDescent="0.25">
      <c r="A73" s="2" t="s">
        <v>7</v>
      </c>
      <c r="B73" s="12">
        <f>COUNTIF(B62:B69,"Fail")</f>
        <v>0</v>
      </c>
      <c r="C73" s="12">
        <f>COUNTIF(C62:C69,"Fail")</f>
        <v>0</v>
      </c>
      <c r="D73" s="12">
        <f>COUNTIF(D62:D69,"Fail")</f>
        <v>0</v>
      </c>
      <c r="E73" s="12">
        <f>COUNTIF(E62:E69,"Fail")</f>
        <v>0</v>
      </c>
    </row>
    <row r="74" spans="1:5" s="1" customFormat="1" x14ac:dyDescent="0.25">
      <c r="A74" s="2" t="s">
        <v>145</v>
      </c>
      <c r="B74" s="2">
        <f>COUNT(B62:B69,"Untested")</f>
        <v>0</v>
      </c>
      <c r="C74" s="2">
        <f>COUNT(C62:C69,"Untested")</f>
        <v>0</v>
      </c>
      <c r="D74" s="2">
        <f>COUNT(D62:D69,"Untested")</f>
        <v>0</v>
      </c>
      <c r="E74" s="2">
        <f>COUNT(E62:E69,"Untested")</f>
        <v>0</v>
      </c>
    </row>
    <row r="75" spans="1:5" s="1" customFormat="1" x14ac:dyDescent="0.25">
      <c r="A75" s="2" t="s">
        <v>139</v>
      </c>
      <c r="B75" s="2">
        <f>B70+B73+B72+B74+B71</f>
        <v>9</v>
      </c>
      <c r="C75" s="2">
        <f>C70+C73+C72+C74+C71</f>
        <v>9</v>
      </c>
      <c r="D75" s="2">
        <f>D70+D73+D72+D74+D71</f>
        <v>9</v>
      </c>
      <c r="E75" s="2">
        <f>E70+E73+E72+E74+E71</f>
        <v>9</v>
      </c>
    </row>
    <row r="76" spans="1:5" s="1" customFormat="1" ht="15.75" thickBot="1" x14ac:dyDescent="0.3">
      <c r="A76" s="18" t="s">
        <v>8</v>
      </c>
      <c r="B76" s="6">
        <f>(B70+B71)/B75</f>
        <v>0.88888888888888884</v>
      </c>
      <c r="C76" s="6">
        <f>(C70+C71)/C75</f>
        <v>0.88888888888888884</v>
      </c>
      <c r="D76" s="6">
        <f>(D70+D71)/D75</f>
        <v>0.88888888888888884</v>
      </c>
      <c r="E76" s="6">
        <f>(E70+E71)/E75</f>
        <v>0.88888888888888884</v>
      </c>
    </row>
    <row r="77" spans="1:5" s="1" customFormat="1" ht="15.75" thickBot="1" x14ac:dyDescent="0.3">
      <c r="A77" s="13"/>
      <c r="B77" s="16"/>
      <c r="C77" s="16"/>
      <c r="D77" s="16"/>
      <c r="E77" s="16"/>
    </row>
    <row r="78" spans="1:5" x14ac:dyDescent="0.25">
      <c r="A78" s="15" t="s">
        <v>64</v>
      </c>
      <c r="B78" s="15"/>
      <c r="C78" s="15"/>
      <c r="D78" s="15"/>
      <c r="E78" s="15"/>
    </row>
    <row r="79" spans="1:5" x14ac:dyDescent="0.25">
      <c r="A79" s="2" t="s">
        <v>65</v>
      </c>
      <c r="B79" s="4" t="s">
        <v>6</v>
      </c>
      <c r="C79" s="4" t="s">
        <v>6</v>
      </c>
      <c r="D79" s="4" t="s">
        <v>6</v>
      </c>
      <c r="E79" s="4" t="s">
        <v>6</v>
      </c>
    </row>
    <row r="80" spans="1:5" x14ac:dyDescent="0.25">
      <c r="A80" s="2" t="s">
        <v>66</v>
      </c>
      <c r="B80" s="4" t="s">
        <v>6</v>
      </c>
      <c r="C80" s="4" t="s">
        <v>6</v>
      </c>
      <c r="D80" s="4" t="s">
        <v>6</v>
      </c>
      <c r="E80" s="4" t="s">
        <v>6</v>
      </c>
    </row>
    <row r="81" spans="1:5" x14ac:dyDescent="0.25">
      <c r="A81" s="2" t="s">
        <v>67</v>
      </c>
      <c r="B81" s="4" t="s">
        <v>6</v>
      </c>
      <c r="C81" s="4" t="s">
        <v>6</v>
      </c>
      <c r="D81" s="4" t="s">
        <v>6</v>
      </c>
      <c r="E81" s="4" t="s">
        <v>6</v>
      </c>
    </row>
    <row r="82" spans="1:5" x14ac:dyDescent="0.25">
      <c r="A82" s="2" t="s">
        <v>68</v>
      </c>
      <c r="B82" s="4" t="s">
        <v>6</v>
      </c>
      <c r="C82" s="4" t="s">
        <v>6</v>
      </c>
      <c r="D82" s="4" t="s">
        <v>6</v>
      </c>
      <c r="E82" s="4" t="s">
        <v>6</v>
      </c>
    </row>
    <row r="83" spans="1:5" x14ac:dyDescent="0.25">
      <c r="A83" s="2" t="s">
        <v>69</v>
      </c>
      <c r="B83" s="4" t="s">
        <v>6</v>
      </c>
      <c r="C83" s="4" t="s">
        <v>6</v>
      </c>
      <c r="D83" s="4" t="s">
        <v>6</v>
      </c>
      <c r="E83" s="4" t="s">
        <v>6</v>
      </c>
    </row>
    <row r="84" spans="1:5" x14ac:dyDescent="0.25">
      <c r="A84" s="2" t="s">
        <v>70</v>
      </c>
      <c r="B84" s="4" t="s">
        <v>6</v>
      </c>
      <c r="C84" s="4" t="s">
        <v>6</v>
      </c>
      <c r="D84" s="4" t="s">
        <v>6</v>
      </c>
      <c r="E84" s="4" t="s">
        <v>6</v>
      </c>
    </row>
    <row r="85" spans="1:5" x14ac:dyDescent="0.25">
      <c r="A85" s="2" t="s">
        <v>71</v>
      </c>
      <c r="B85" s="4" t="s">
        <v>6</v>
      </c>
      <c r="C85" s="4" t="s">
        <v>6</v>
      </c>
      <c r="D85" s="4" t="s">
        <v>6</v>
      </c>
      <c r="E85" s="4" t="s">
        <v>6</v>
      </c>
    </row>
    <row r="86" spans="1:5" x14ac:dyDescent="0.25">
      <c r="A86" s="2" t="s">
        <v>72</v>
      </c>
      <c r="B86" s="4" t="s">
        <v>6</v>
      </c>
      <c r="C86" s="4" t="s">
        <v>6</v>
      </c>
      <c r="D86" s="4" t="s">
        <v>6</v>
      </c>
      <c r="E86" s="4" t="s">
        <v>6</v>
      </c>
    </row>
    <row r="87" spans="1:5" x14ac:dyDescent="0.25">
      <c r="A87" s="2" t="s">
        <v>73</v>
      </c>
      <c r="B87" s="4" t="s">
        <v>6</v>
      </c>
      <c r="C87" s="4" t="s">
        <v>6</v>
      </c>
      <c r="D87" s="4" t="s">
        <v>6</v>
      </c>
      <c r="E87" s="4" t="s">
        <v>6</v>
      </c>
    </row>
    <row r="88" spans="1:5" x14ac:dyDescent="0.25">
      <c r="A88" s="2" t="s">
        <v>74</v>
      </c>
      <c r="B88" s="4" t="s">
        <v>6</v>
      </c>
      <c r="C88" s="4" t="s">
        <v>6</v>
      </c>
      <c r="D88" s="4" t="s">
        <v>6</v>
      </c>
      <c r="E88" s="4" t="s">
        <v>6</v>
      </c>
    </row>
    <row r="89" spans="1:5" x14ac:dyDescent="0.25">
      <c r="A89" s="2" t="s">
        <v>75</v>
      </c>
      <c r="B89" s="4" t="s">
        <v>6</v>
      </c>
      <c r="C89" s="4" t="s">
        <v>6</v>
      </c>
      <c r="D89" s="4" t="s">
        <v>6</v>
      </c>
      <c r="E89" s="4" t="s">
        <v>6</v>
      </c>
    </row>
    <row r="90" spans="1:5" x14ac:dyDescent="0.25">
      <c r="A90" s="2" t="s">
        <v>76</v>
      </c>
      <c r="B90" s="4" t="s">
        <v>6</v>
      </c>
      <c r="C90" s="4" t="s">
        <v>6</v>
      </c>
      <c r="D90" s="4" t="s">
        <v>6</v>
      </c>
      <c r="E90" s="4" t="s">
        <v>6</v>
      </c>
    </row>
    <row r="91" spans="1:5" x14ac:dyDescent="0.25">
      <c r="A91" s="2" t="s">
        <v>77</v>
      </c>
      <c r="B91" s="4" t="s">
        <v>6</v>
      </c>
      <c r="C91" s="4" t="s">
        <v>6</v>
      </c>
      <c r="D91" s="4" t="s">
        <v>6</v>
      </c>
      <c r="E91" s="4" t="s">
        <v>6</v>
      </c>
    </row>
    <row r="92" spans="1:5" x14ac:dyDescent="0.25">
      <c r="A92" s="2" t="s">
        <v>78</v>
      </c>
      <c r="B92" s="4" t="s">
        <v>6</v>
      </c>
      <c r="C92" s="4" t="s">
        <v>6</v>
      </c>
      <c r="D92" s="4" t="s">
        <v>6</v>
      </c>
      <c r="E92" s="4" t="s">
        <v>6</v>
      </c>
    </row>
    <row r="93" spans="1:5" x14ac:dyDescent="0.25">
      <c r="A93" s="2" t="s">
        <v>79</v>
      </c>
      <c r="B93" s="4" t="s">
        <v>6</v>
      </c>
      <c r="C93" s="4" t="s">
        <v>6</v>
      </c>
      <c r="D93" s="4" t="s">
        <v>6</v>
      </c>
      <c r="E93" s="4" t="s">
        <v>6</v>
      </c>
    </row>
    <row r="94" spans="1:5" x14ac:dyDescent="0.25">
      <c r="A94" s="2" t="s">
        <v>80</v>
      </c>
      <c r="B94" s="4" t="s">
        <v>6</v>
      </c>
      <c r="C94" s="4" t="s">
        <v>6</v>
      </c>
      <c r="D94" s="4" t="s">
        <v>6</v>
      </c>
      <c r="E94" s="4" t="s">
        <v>6</v>
      </c>
    </row>
    <row r="95" spans="1:5" s="1" customFormat="1" x14ac:dyDescent="0.25">
      <c r="A95" s="2" t="s">
        <v>81</v>
      </c>
      <c r="B95" s="4" t="s">
        <v>6</v>
      </c>
      <c r="C95" s="4" t="s">
        <v>6</v>
      </c>
      <c r="D95" s="4" t="s">
        <v>6</v>
      </c>
      <c r="E95" s="4" t="s">
        <v>6</v>
      </c>
    </row>
    <row r="96" spans="1:5" x14ac:dyDescent="0.25">
      <c r="A96" s="2" t="s">
        <v>155</v>
      </c>
      <c r="B96" s="4" t="s">
        <v>6</v>
      </c>
      <c r="C96" s="4" t="s">
        <v>6</v>
      </c>
      <c r="D96" s="8" t="s">
        <v>7</v>
      </c>
      <c r="E96" s="8" t="s">
        <v>7</v>
      </c>
    </row>
    <row r="97" spans="1:5" x14ac:dyDescent="0.25">
      <c r="A97" s="2" t="s">
        <v>82</v>
      </c>
      <c r="B97" s="4" t="s">
        <v>6</v>
      </c>
      <c r="C97" s="4" t="s">
        <v>6</v>
      </c>
      <c r="D97" s="4" t="s">
        <v>6</v>
      </c>
      <c r="E97" s="4" t="s">
        <v>6</v>
      </c>
    </row>
    <row r="98" spans="1:5" x14ac:dyDescent="0.25">
      <c r="A98" s="2" t="s">
        <v>83</v>
      </c>
      <c r="B98" s="4" t="s">
        <v>6</v>
      </c>
      <c r="C98" s="4" t="s">
        <v>6</v>
      </c>
      <c r="D98" s="4" t="s">
        <v>6</v>
      </c>
      <c r="E98" s="4" t="s">
        <v>6</v>
      </c>
    </row>
    <row r="99" spans="1:5" x14ac:dyDescent="0.25">
      <c r="A99" s="15" t="s">
        <v>84</v>
      </c>
      <c r="B99" s="22" t="s">
        <v>140</v>
      </c>
      <c r="C99" s="22" t="s">
        <v>140</v>
      </c>
      <c r="D99" s="22" t="s">
        <v>140</v>
      </c>
      <c r="E99" s="22" t="s">
        <v>140</v>
      </c>
    </row>
    <row r="100" spans="1:5" s="1" customFormat="1" x14ac:dyDescent="0.25">
      <c r="A100" s="2" t="s">
        <v>6</v>
      </c>
      <c r="B100" s="10">
        <f>COUNTIF(B79:B99,"pass")</f>
        <v>20</v>
      </c>
      <c r="C100" s="10">
        <f>COUNTIF(C79:C99,"pass")</f>
        <v>20</v>
      </c>
      <c r="D100" s="10">
        <f>COUNTIF(D79:D99,"pass")</f>
        <v>19</v>
      </c>
      <c r="E100" s="10">
        <f>COUNTIF(E79:E99,"pass")</f>
        <v>19</v>
      </c>
    </row>
    <row r="101" spans="1:5" s="1" customFormat="1" x14ac:dyDescent="0.25">
      <c r="A101" s="2" t="s">
        <v>143</v>
      </c>
      <c r="B101" s="5">
        <f>COUNTIF(B79:B99,"Ok")</f>
        <v>0</v>
      </c>
      <c r="C101" s="5">
        <f>COUNTIF(C79:C99,"Ok")</f>
        <v>0</v>
      </c>
      <c r="D101" s="5">
        <f>COUNTIF(D79:D99,"Ok")</f>
        <v>0</v>
      </c>
      <c r="E101" s="5">
        <f>COUNTIF(E79:E99,"Ok")</f>
        <v>0</v>
      </c>
    </row>
    <row r="102" spans="1:5" s="1" customFormat="1" x14ac:dyDescent="0.25">
      <c r="A102" s="2" t="s">
        <v>140</v>
      </c>
      <c r="B102" s="11">
        <f>COUNTIF(B79:B99,"workaround")</f>
        <v>1</v>
      </c>
      <c r="C102" s="11">
        <f>COUNTIF(C79:C99,"workaround")</f>
        <v>1</v>
      </c>
      <c r="D102" s="11">
        <f>COUNTIF(D79:D99,"workaround")</f>
        <v>1</v>
      </c>
      <c r="E102" s="11">
        <f>COUNTIF(E79:E99,"workaround")</f>
        <v>1</v>
      </c>
    </row>
    <row r="103" spans="1:5" s="1" customFormat="1" x14ac:dyDescent="0.25">
      <c r="A103" s="2" t="s">
        <v>7</v>
      </c>
      <c r="B103" s="12">
        <f>COUNTIF(B79:B99,"Fail")</f>
        <v>0</v>
      </c>
      <c r="C103" s="12">
        <f>COUNTIF(C79:C99,"Fail")</f>
        <v>0</v>
      </c>
      <c r="D103" s="12">
        <f>COUNTIF(D79:D99,"Fail")</f>
        <v>1</v>
      </c>
      <c r="E103" s="12">
        <f>COUNTIF(E79:E99,"Fail")</f>
        <v>1</v>
      </c>
    </row>
    <row r="104" spans="1:5" s="1" customFormat="1" x14ac:dyDescent="0.25">
      <c r="A104" s="2" t="s">
        <v>145</v>
      </c>
      <c r="B104" s="2">
        <f>COUNT(B79:B99,"Untested")</f>
        <v>0</v>
      </c>
      <c r="C104" s="2">
        <f>COUNT(C79:C99,"Untested")</f>
        <v>0</v>
      </c>
      <c r="D104" s="2">
        <f>COUNT(D79:D99,"Untested")</f>
        <v>0</v>
      </c>
      <c r="E104" s="2">
        <f>COUNT(E79:E99,"Untested")</f>
        <v>0</v>
      </c>
    </row>
    <row r="105" spans="1:5" s="1" customFormat="1" x14ac:dyDescent="0.25">
      <c r="A105" s="2" t="s">
        <v>139</v>
      </c>
      <c r="B105" s="2">
        <f>B100+B103+B102+B104+B101</f>
        <v>21</v>
      </c>
      <c r="C105" s="2">
        <f>C100+C103+C102+C104+C101</f>
        <v>21</v>
      </c>
      <c r="D105" s="2">
        <f>D100+D103+D102+D104+D101</f>
        <v>21</v>
      </c>
      <c r="E105" s="2">
        <f>E100+E103+E102+E104+E101</f>
        <v>21</v>
      </c>
    </row>
    <row r="106" spans="1:5" s="1" customFormat="1" ht="15.75" thickBot="1" x14ac:dyDescent="0.3">
      <c r="A106" s="18" t="s">
        <v>8</v>
      </c>
      <c r="B106" s="6">
        <f>(B100+B101)/B105</f>
        <v>0.95238095238095233</v>
      </c>
      <c r="C106" s="6">
        <f>(C100+C101)/C105</f>
        <v>0.95238095238095233</v>
      </c>
      <c r="D106" s="6">
        <f>(D100+D101)/D105</f>
        <v>0.90476190476190477</v>
      </c>
      <c r="E106" s="6">
        <f>(E100+E101)/E105</f>
        <v>0.90476190476190477</v>
      </c>
    </row>
    <row r="107" spans="1:5" ht="15.75" thickBot="1" x14ac:dyDescent="0.3">
      <c r="A107" s="14"/>
      <c r="B107" s="14"/>
      <c r="C107" s="14"/>
      <c r="D107" s="14"/>
      <c r="E107" s="14"/>
    </row>
    <row r="108" spans="1:5" x14ac:dyDescent="0.25">
      <c r="A108" s="15" t="s">
        <v>12</v>
      </c>
      <c r="B108" s="15"/>
      <c r="C108" s="15"/>
      <c r="D108" s="15"/>
      <c r="E108" s="15"/>
    </row>
    <row r="109" spans="1:5" x14ac:dyDescent="0.25">
      <c r="A109" s="2" t="s">
        <v>13</v>
      </c>
      <c r="B109" s="4" t="s">
        <v>6</v>
      </c>
      <c r="C109" s="4" t="s">
        <v>6</v>
      </c>
      <c r="D109" s="4" t="s">
        <v>6</v>
      </c>
      <c r="E109" s="4" t="s">
        <v>6</v>
      </c>
    </row>
    <row r="110" spans="1:5" x14ac:dyDescent="0.25">
      <c r="A110" s="2" t="s">
        <v>14</v>
      </c>
      <c r="B110" s="4" t="s">
        <v>6</v>
      </c>
      <c r="C110" s="4" t="s">
        <v>6</v>
      </c>
      <c r="D110" s="4" t="s">
        <v>6</v>
      </c>
      <c r="E110" s="4" t="s">
        <v>6</v>
      </c>
    </row>
    <row r="111" spans="1:5" x14ac:dyDescent="0.25">
      <c r="A111" s="2" t="s">
        <v>15</v>
      </c>
      <c r="B111" s="4" t="s">
        <v>6</v>
      </c>
      <c r="C111" s="4" t="s">
        <v>6</v>
      </c>
      <c r="D111" s="4" t="s">
        <v>6</v>
      </c>
      <c r="E111" s="4" t="s">
        <v>6</v>
      </c>
    </row>
    <row r="112" spans="1:5" x14ac:dyDescent="0.25">
      <c r="A112" s="2" t="s">
        <v>16</v>
      </c>
      <c r="B112" s="4" t="s">
        <v>6</v>
      </c>
      <c r="C112" s="4" t="s">
        <v>6</v>
      </c>
      <c r="D112" s="4" t="s">
        <v>6</v>
      </c>
      <c r="E112" s="4" t="s">
        <v>6</v>
      </c>
    </row>
    <row r="113" spans="1:5" x14ac:dyDescent="0.25">
      <c r="A113" s="2" t="s">
        <v>17</v>
      </c>
      <c r="B113" s="4" t="s">
        <v>6</v>
      </c>
      <c r="C113" s="4" t="s">
        <v>6</v>
      </c>
      <c r="D113" s="4" t="s">
        <v>6</v>
      </c>
      <c r="E113" s="4" t="s">
        <v>6</v>
      </c>
    </row>
    <row r="114" spans="1:5" x14ac:dyDescent="0.25">
      <c r="A114" s="2" t="s">
        <v>18</v>
      </c>
      <c r="B114" s="4" t="s">
        <v>6</v>
      </c>
      <c r="C114" s="4" t="s">
        <v>6</v>
      </c>
      <c r="D114" s="4" t="s">
        <v>6</v>
      </c>
      <c r="E114" s="4" t="s">
        <v>6</v>
      </c>
    </row>
    <row r="115" spans="1:5" x14ac:dyDescent="0.25">
      <c r="A115" s="2" t="s">
        <v>19</v>
      </c>
      <c r="B115" s="4" t="s">
        <v>6</v>
      </c>
      <c r="C115" s="4" t="s">
        <v>6</v>
      </c>
      <c r="D115" s="4" t="s">
        <v>6</v>
      </c>
      <c r="E115" s="4" t="s">
        <v>6</v>
      </c>
    </row>
    <row r="116" spans="1:5" x14ac:dyDescent="0.25">
      <c r="A116" s="2" t="s">
        <v>20</v>
      </c>
      <c r="B116" s="4" t="s">
        <v>6</v>
      </c>
      <c r="C116" s="4" t="s">
        <v>6</v>
      </c>
      <c r="D116" s="4" t="s">
        <v>6</v>
      </c>
      <c r="E116" s="4" t="s">
        <v>6</v>
      </c>
    </row>
    <row r="117" spans="1:5" x14ac:dyDescent="0.25">
      <c r="A117" s="2" t="s">
        <v>21</v>
      </c>
      <c r="B117" s="4" t="s">
        <v>6</v>
      </c>
      <c r="C117" s="4" t="s">
        <v>6</v>
      </c>
      <c r="D117" s="4" t="s">
        <v>6</v>
      </c>
      <c r="E117" s="4" t="s">
        <v>6</v>
      </c>
    </row>
    <row r="118" spans="1:5" x14ac:dyDescent="0.25">
      <c r="A118" s="2" t="s">
        <v>22</v>
      </c>
      <c r="B118" s="4" t="s">
        <v>6</v>
      </c>
      <c r="C118" s="4" t="s">
        <v>6</v>
      </c>
      <c r="D118" s="4" t="s">
        <v>6</v>
      </c>
      <c r="E118" s="4" t="s">
        <v>6</v>
      </c>
    </row>
    <row r="119" spans="1:5" x14ac:dyDescent="0.25">
      <c r="A119" s="2" t="s">
        <v>23</v>
      </c>
      <c r="B119" s="4" t="s">
        <v>6</v>
      </c>
      <c r="C119" s="4" t="s">
        <v>6</v>
      </c>
      <c r="D119" s="4" t="s">
        <v>6</v>
      </c>
      <c r="E119" s="4" t="s">
        <v>6</v>
      </c>
    </row>
    <row r="120" spans="1:5" x14ac:dyDescent="0.25">
      <c r="A120" s="2" t="s">
        <v>24</v>
      </c>
      <c r="B120" s="4" t="s">
        <v>6</v>
      </c>
      <c r="C120" s="4" t="s">
        <v>6</v>
      </c>
      <c r="D120" s="4" t="s">
        <v>6</v>
      </c>
      <c r="E120" s="4" t="s">
        <v>6</v>
      </c>
    </row>
    <row r="121" spans="1:5" x14ac:dyDescent="0.25">
      <c r="A121" s="2" t="s">
        <v>25</v>
      </c>
      <c r="B121" s="4" t="s">
        <v>6</v>
      </c>
      <c r="C121" s="4" t="s">
        <v>6</v>
      </c>
      <c r="D121" s="4" t="s">
        <v>6</v>
      </c>
      <c r="E121" s="4" t="s">
        <v>6</v>
      </c>
    </row>
    <row r="122" spans="1:5" x14ac:dyDescent="0.25">
      <c r="A122" s="2" t="s">
        <v>26</v>
      </c>
      <c r="B122" s="4" t="s">
        <v>6</v>
      </c>
      <c r="C122" s="4" t="s">
        <v>6</v>
      </c>
      <c r="D122" s="4" t="s">
        <v>6</v>
      </c>
      <c r="E122" s="4" t="s">
        <v>6</v>
      </c>
    </row>
    <row r="123" spans="1:5" x14ac:dyDescent="0.25">
      <c r="A123" s="2" t="s">
        <v>27</v>
      </c>
      <c r="B123" s="4" t="s">
        <v>6</v>
      </c>
      <c r="C123" s="4" t="s">
        <v>6</v>
      </c>
      <c r="D123" s="4" t="s">
        <v>6</v>
      </c>
      <c r="E123" s="4" t="s">
        <v>6</v>
      </c>
    </row>
    <row r="124" spans="1:5" x14ac:dyDescent="0.25">
      <c r="A124" s="2" t="s">
        <v>28</v>
      </c>
      <c r="B124" s="4" t="s">
        <v>6</v>
      </c>
      <c r="C124" s="4" t="s">
        <v>6</v>
      </c>
      <c r="D124" s="4" t="s">
        <v>6</v>
      </c>
      <c r="E124" s="4" t="s">
        <v>6</v>
      </c>
    </row>
    <row r="125" spans="1:5" x14ac:dyDescent="0.25">
      <c r="A125" s="2" t="s">
        <v>29</v>
      </c>
      <c r="B125" s="4" t="s">
        <v>6</v>
      </c>
      <c r="C125" s="4" t="s">
        <v>6</v>
      </c>
      <c r="D125" s="4" t="s">
        <v>6</v>
      </c>
      <c r="E125" s="4" t="s">
        <v>6</v>
      </c>
    </row>
    <row r="126" spans="1:5" x14ac:dyDescent="0.25">
      <c r="A126" s="2" t="s">
        <v>31</v>
      </c>
      <c r="B126" s="4" t="s">
        <v>6</v>
      </c>
      <c r="C126" s="4" t="s">
        <v>6</v>
      </c>
      <c r="D126" s="4" t="s">
        <v>6</v>
      </c>
      <c r="E126" s="4" t="s">
        <v>6</v>
      </c>
    </row>
    <row r="127" spans="1:5" x14ac:dyDescent="0.25">
      <c r="A127" s="2" t="s">
        <v>32</v>
      </c>
      <c r="B127" s="4" t="s">
        <v>6</v>
      </c>
      <c r="C127" s="4" t="s">
        <v>6</v>
      </c>
      <c r="D127" s="4" t="s">
        <v>6</v>
      </c>
      <c r="E127" s="4" t="s">
        <v>6</v>
      </c>
    </row>
    <row r="128" spans="1:5" x14ac:dyDescent="0.25">
      <c r="A128" s="2" t="s">
        <v>33</v>
      </c>
      <c r="B128" s="4" t="s">
        <v>6</v>
      </c>
      <c r="C128" s="4" t="s">
        <v>6</v>
      </c>
      <c r="D128" s="4" t="s">
        <v>6</v>
      </c>
      <c r="E128" s="4" t="s">
        <v>6</v>
      </c>
    </row>
    <row r="129" spans="1:5" x14ac:dyDescent="0.25">
      <c r="A129" s="2" t="s">
        <v>34</v>
      </c>
      <c r="B129" s="4" t="s">
        <v>6</v>
      </c>
      <c r="C129" s="4" t="s">
        <v>6</v>
      </c>
      <c r="D129" s="4" t="s">
        <v>6</v>
      </c>
      <c r="E129" s="4" t="s">
        <v>6</v>
      </c>
    </row>
    <row r="130" spans="1:5" x14ac:dyDescent="0.25">
      <c r="A130" s="2" t="s">
        <v>35</v>
      </c>
      <c r="B130" s="4" t="s">
        <v>6</v>
      </c>
      <c r="C130" s="4" t="s">
        <v>6</v>
      </c>
      <c r="D130" s="4" t="s">
        <v>6</v>
      </c>
      <c r="E130" s="4" t="s">
        <v>6</v>
      </c>
    </row>
    <row r="131" spans="1:5" x14ac:dyDescent="0.25">
      <c r="A131" s="2" t="s">
        <v>36</v>
      </c>
      <c r="B131" s="4" t="s">
        <v>6</v>
      </c>
      <c r="C131" s="4" t="s">
        <v>6</v>
      </c>
      <c r="D131" s="4" t="s">
        <v>6</v>
      </c>
      <c r="E131" s="4" t="s">
        <v>6</v>
      </c>
    </row>
    <row r="132" spans="1:5" x14ac:dyDescent="0.25">
      <c r="A132" s="2" t="s">
        <v>37</v>
      </c>
      <c r="B132" s="5" t="s">
        <v>144</v>
      </c>
      <c r="C132" s="5" t="s">
        <v>144</v>
      </c>
      <c r="D132" s="4" t="s">
        <v>6</v>
      </c>
      <c r="E132" s="4" t="s">
        <v>6</v>
      </c>
    </row>
    <row r="133" spans="1:5" x14ac:dyDescent="0.25">
      <c r="A133" s="2" t="s">
        <v>38</v>
      </c>
      <c r="B133" s="4" t="s">
        <v>6</v>
      </c>
      <c r="C133" s="4" t="s">
        <v>6</v>
      </c>
      <c r="D133" s="4" t="s">
        <v>6</v>
      </c>
      <c r="E133" s="4" t="s">
        <v>6</v>
      </c>
    </row>
    <row r="134" spans="1:5" x14ac:dyDescent="0.25">
      <c r="A134" s="2" t="s">
        <v>39</v>
      </c>
      <c r="B134" s="4" t="s">
        <v>6</v>
      </c>
      <c r="C134" s="4" t="s">
        <v>6</v>
      </c>
      <c r="D134" s="4" t="s">
        <v>6</v>
      </c>
      <c r="E134" s="4" t="s">
        <v>6</v>
      </c>
    </row>
    <row r="135" spans="1:5" x14ac:dyDescent="0.25">
      <c r="A135" s="2" t="s">
        <v>40</v>
      </c>
      <c r="B135" s="4" t="s">
        <v>6</v>
      </c>
      <c r="C135" s="4" t="s">
        <v>6</v>
      </c>
      <c r="D135" s="4" t="s">
        <v>6</v>
      </c>
      <c r="E135" s="4" t="s">
        <v>6</v>
      </c>
    </row>
    <row r="136" spans="1:5" x14ac:dyDescent="0.25">
      <c r="A136" s="2" t="s">
        <v>41</v>
      </c>
      <c r="B136" s="4" t="s">
        <v>6</v>
      </c>
      <c r="C136" s="4" t="s">
        <v>6</v>
      </c>
      <c r="D136" s="4" t="s">
        <v>6</v>
      </c>
      <c r="E136" s="4" t="s">
        <v>6</v>
      </c>
    </row>
    <row r="137" spans="1:5" x14ac:dyDescent="0.25">
      <c r="A137" s="2" t="s">
        <v>42</v>
      </c>
      <c r="B137" s="4" t="s">
        <v>6</v>
      </c>
      <c r="C137" s="4" t="s">
        <v>6</v>
      </c>
      <c r="D137" s="4" t="s">
        <v>6</v>
      </c>
      <c r="E137" s="4" t="s">
        <v>6</v>
      </c>
    </row>
    <row r="138" spans="1:5" x14ac:dyDescent="0.25">
      <c r="A138" s="2" t="s">
        <v>43</v>
      </c>
      <c r="B138" s="4" t="s">
        <v>6</v>
      </c>
      <c r="C138" s="4" t="s">
        <v>6</v>
      </c>
      <c r="D138" s="4" t="s">
        <v>6</v>
      </c>
      <c r="E138" s="4" t="s">
        <v>6</v>
      </c>
    </row>
    <row r="139" spans="1:5" x14ac:dyDescent="0.25">
      <c r="A139" s="2" t="s">
        <v>44</v>
      </c>
      <c r="B139" s="4" t="s">
        <v>6</v>
      </c>
      <c r="C139" s="4" t="s">
        <v>6</v>
      </c>
      <c r="D139" s="4" t="s">
        <v>6</v>
      </c>
      <c r="E139" s="4" t="s">
        <v>6</v>
      </c>
    </row>
    <row r="140" spans="1:5" x14ac:dyDescent="0.25">
      <c r="A140" s="2" t="s">
        <v>45</v>
      </c>
      <c r="B140" s="4" t="s">
        <v>6</v>
      </c>
      <c r="C140" s="4" t="s">
        <v>6</v>
      </c>
      <c r="D140" s="4" t="s">
        <v>6</v>
      </c>
      <c r="E140" s="4" t="s">
        <v>6</v>
      </c>
    </row>
    <row r="141" spans="1:5" x14ac:dyDescent="0.25">
      <c r="A141" s="2" t="s">
        <v>46</v>
      </c>
      <c r="B141" s="4" t="s">
        <v>6</v>
      </c>
      <c r="C141" s="4" t="s">
        <v>6</v>
      </c>
      <c r="D141" s="4" t="s">
        <v>6</v>
      </c>
      <c r="E141" s="4" t="s">
        <v>6</v>
      </c>
    </row>
    <row r="142" spans="1:5" x14ac:dyDescent="0.25">
      <c r="A142" s="2" t="s">
        <v>47</v>
      </c>
      <c r="B142" s="4" t="s">
        <v>6</v>
      </c>
      <c r="C142" s="4" t="s">
        <v>6</v>
      </c>
      <c r="D142" s="4" t="s">
        <v>6</v>
      </c>
      <c r="E142" s="4" t="s">
        <v>6</v>
      </c>
    </row>
    <row r="143" spans="1:5" x14ac:dyDescent="0.25">
      <c r="A143" s="2" t="s">
        <v>48</v>
      </c>
      <c r="B143" s="4" t="s">
        <v>6</v>
      </c>
      <c r="C143" s="4" t="s">
        <v>6</v>
      </c>
      <c r="D143" s="4" t="s">
        <v>6</v>
      </c>
      <c r="E143" s="4" t="s">
        <v>6</v>
      </c>
    </row>
    <row r="144" spans="1:5" x14ac:dyDescent="0.25">
      <c r="A144" s="2" t="s">
        <v>49</v>
      </c>
      <c r="B144" s="4" t="s">
        <v>6</v>
      </c>
      <c r="C144" s="4" t="s">
        <v>6</v>
      </c>
      <c r="D144" s="4" t="s">
        <v>6</v>
      </c>
      <c r="E144" s="4" t="s">
        <v>6</v>
      </c>
    </row>
    <row r="145" spans="1:5" x14ac:dyDescent="0.25">
      <c r="A145" s="2" t="s">
        <v>50</v>
      </c>
      <c r="B145" s="4" t="s">
        <v>6</v>
      </c>
      <c r="C145" s="4" t="s">
        <v>6</v>
      </c>
      <c r="D145" s="4" t="s">
        <v>6</v>
      </c>
      <c r="E145" s="4" t="s">
        <v>6</v>
      </c>
    </row>
    <row r="146" spans="1:5" x14ac:dyDescent="0.25">
      <c r="A146" s="2" t="s">
        <v>51</v>
      </c>
      <c r="B146" s="4" t="s">
        <v>6</v>
      </c>
      <c r="C146" s="4" t="s">
        <v>6</v>
      </c>
      <c r="D146" s="4" t="s">
        <v>6</v>
      </c>
      <c r="E146" s="4" t="s">
        <v>6</v>
      </c>
    </row>
    <row r="147" spans="1:5" x14ac:dyDescent="0.25">
      <c r="A147" s="2" t="s">
        <v>52</v>
      </c>
      <c r="B147" s="4" t="s">
        <v>6</v>
      </c>
      <c r="C147" s="4" t="s">
        <v>6</v>
      </c>
      <c r="D147" s="4" t="s">
        <v>6</v>
      </c>
      <c r="E147" s="4" t="s">
        <v>6</v>
      </c>
    </row>
    <row r="148" spans="1:5" x14ac:dyDescent="0.25">
      <c r="A148" s="2" t="s">
        <v>53</v>
      </c>
      <c r="B148" s="4" t="s">
        <v>6</v>
      </c>
      <c r="C148" s="4" t="s">
        <v>6</v>
      </c>
      <c r="D148" s="4" t="s">
        <v>6</v>
      </c>
      <c r="E148" s="4" t="s">
        <v>6</v>
      </c>
    </row>
    <row r="149" spans="1:5" x14ac:dyDescent="0.25">
      <c r="A149" s="2" t="s">
        <v>54</v>
      </c>
      <c r="B149" s="4" t="s">
        <v>6</v>
      </c>
      <c r="C149" s="4" t="s">
        <v>6</v>
      </c>
      <c r="D149" s="4" t="s">
        <v>6</v>
      </c>
      <c r="E149" s="4" t="s">
        <v>6</v>
      </c>
    </row>
    <row r="150" spans="1:5" x14ac:dyDescent="0.25">
      <c r="A150" s="2" t="s">
        <v>55</v>
      </c>
      <c r="B150" s="4" t="s">
        <v>6</v>
      </c>
      <c r="C150" s="4" t="s">
        <v>6</v>
      </c>
      <c r="D150" s="4" t="s">
        <v>6</v>
      </c>
      <c r="E150" s="4" t="s">
        <v>6</v>
      </c>
    </row>
    <row r="151" spans="1:5" x14ac:dyDescent="0.25">
      <c r="A151" s="2" t="s">
        <v>56</v>
      </c>
      <c r="B151" s="4" t="s">
        <v>6</v>
      </c>
      <c r="C151" s="4" t="s">
        <v>6</v>
      </c>
      <c r="D151" s="4" t="s">
        <v>6</v>
      </c>
      <c r="E151" s="4" t="s">
        <v>6</v>
      </c>
    </row>
    <row r="152" spans="1:5" x14ac:dyDescent="0.25">
      <c r="A152" s="2" t="s">
        <v>57</v>
      </c>
      <c r="B152" s="4" t="s">
        <v>6</v>
      </c>
      <c r="C152" s="4" t="s">
        <v>6</v>
      </c>
      <c r="D152" s="4" t="s">
        <v>6</v>
      </c>
      <c r="E152" s="4" t="s">
        <v>6</v>
      </c>
    </row>
    <row r="153" spans="1:5" x14ac:dyDescent="0.25">
      <c r="A153" s="2" t="s">
        <v>58</v>
      </c>
      <c r="B153" s="4" t="s">
        <v>6</v>
      </c>
      <c r="C153" s="4" t="s">
        <v>6</v>
      </c>
      <c r="D153" s="4" t="s">
        <v>6</v>
      </c>
      <c r="E153" s="4" t="s">
        <v>6</v>
      </c>
    </row>
    <row r="154" spans="1:5" x14ac:dyDescent="0.25">
      <c r="A154" s="2" t="s">
        <v>59</v>
      </c>
      <c r="B154" s="4" t="s">
        <v>6</v>
      </c>
      <c r="C154" s="4" t="s">
        <v>6</v>
      </c>
      <c r="D154" s="4" t="s">
        <v>6</v>
      </c>
      <c r="E154" s="4" t="s">
        <v>6</v>
      </c>
    </row>
    <row r="155" spans="1:5" x14ac:dyDescent="0.25">
      <c r="A155" s="2" t="s">
        <v>60</v>
      </c>
      <c r="B155" s="4" t="s">
        <v>6</v>
      </c>
      <c r="C155" s="4" t="s">
        <v>6</v>
      </c>
      <c r="D155" s="4" t="s">
        <v>6</v>
      </c>
      <c r="E155" s="4" t="s">
        <v>6</v>
      </c>
    </row>
    <row r="156" spans="1:5" x14ac:dyDescent="0.25">
      <c r="A156" s="2" t="s">
        <v>61</v>
      </c>
      <c r="B156" s="4" t="s">
        <v>6</v>
      </c>
      <c r="C156" s="4" t="s">
        <v>6</v>
      </c>
      <c r="D156" s="4" t="s">
        <v>6</v>
      </c>
      <c r="E156" s="4" t="s">
        <v>6</v>
      </c>
    </row>
    <row r="157" spans="1:5" x14ac:dyDescent="0.25">
      <c r="A157" s="2" t="s">
        <v>62</v>
      </c>
      <c r="B157" s="4" t="s">
        <v>6</v>
      </c>
      <c r="C157" s="4" t="s">
        <v>6</v>
      </c>
      <c r="D157" s="4" t="s">
        <v>6</v>
      </c>
      <c r="E157" s="4" t="s">
        <v>6</v>
      </c>
    </row>
    <row r="158" spans="1:5" x14ac:dyDescent="0.25">
      <c r="A158" s="15" t="s">
        <v>63</v>
      </c>
      <c r="B158" s="21" t="s">
        <v>6</v>
      </c>
      <c r="C158" s="21" t="s">
        <v>6</v>
      </c>
      <c r="D158" s="21" t="s">
        <v>6</v>
      </c>
      <c r="E158" s="21" t="s">
        <v>6</v>
      </c>
    </row>
    <row r="159" spans="1:5" s="1" customFormat="1" x14ac:dyDescent="0.25">
      <c r="A159" s="2" t="s">
        <v>6</v>
      </c>
      <c r="B159" s="10">
        <f>COUNTIF(B109:B158,"pass")</f>
        <v>49</v>
      </c>
      <c r="C159" s="10">
        <f>COUNTIF(C109:C158,"pass")</f>
        <v>49</v>
      </c>
      <c r="D159" s="10">
        <f>COUNTIF(D109:D158,"pass")</f>
        <v>50</v>
      </c>
      <c r="E159" s="10">
        <f>COUNTIF(E109:E158,"pass")</f>
        <v>50</v>
      </c>
    </row>
    <row r="160" spans="1:5" s="1" customFormat="1" x14ac:dyDescent="0.25">
      <c r="A160" s="2" t="s">
        <v>143</v>
      </c>
      <c r="B160" s="5">
        <f>COUNTIF(B109:B158,"Ok")</f>
        <v>1</v>
      </c>
      <c r="C160" s="5">
        <f>COUNTIF(C109:C158,"Ok")</f>
        <v>1</v>
      </c>
      <c r="D160" s="5">
        <f>COUNTIF(D109:D158,"Ok")</f>
        <v>0</v>
      </c>
      <c r="E160" s="5">
        <f>COUNTIF(E109:E158,"Ok")</f>
        <v>0</v>
      </c>
    </row>
    <row r="161" spans="1:5" s="1" customFormat="1" x14ac:dyDescent="0.25">
      <c r="A161" s="2" t="s">
        <v>140</v>
      </c>
      <c r="B161" s="11">
        <f>COUNTIF(B109:B158,"workaround")</f>
        <v>0</v>
      </c>
      <c r="C161" s="11">
        <f>COUNTIF(C109:C158,"workaround")</f>
        <v>0</v>
      </c>
      <c r="D161" s="11">
        <f>COUNTIF(D109:D158,"workaround")</f>
        <v>0</v>
      </c>
      <c r="E161" s="11">
        <f>COUNTIF(E109:E158,"workaround")</f>
        <v>0</v>
      </c>
    </row>
    <row r="162" spans="1:5" s="1" customFormat="1" x14ac:dyDescent="0.25">
      <c r="A162" s="2" t="s">
        <v>7</v>
      </c>
      <c r="B162" s="12">
        <f>COUNTIF(B109:B158,"Fail")</f>
        <v>0</v>
      </c>
      <c r="C162" s="12">
        <f>COUNTIF(C109:C158,"Fail")</f>
        <v>0</v>
      </c>
      <c r="D162" s="12">
        <f>COUNTIF(D109:D158,"Fail")</f>
        <v>0</v>
      </c>
      <c r="E162" s="12">
        <f>COUNTIF(E109:E158,"Fail")</f>
        <v>0</v>
      </c>
    </row>
    <row r="163" spans="1:5" s="1" customFormat="1" x14ac:dyDescent="0.25">
      <c r="A163" s="2" t="s">
        <v>145</v>
      </c>
      <c r="B163" s="2">
        <f>COUNT(B109:B158,"Untested")</f>
        <v>0</v>
      </c>
      <c r="C163" s="2">
        <f>COUNT(C109:C158,"Untested")</f>
        <v>0</v>
      </c>
      <c r="D163" s="2">
        <f>COUNT(D109:D158,"Untested")</f>
        <v>0</v>
      </c>
      <c r="E163" s="2">
        <f>COUNT(E109:E158,"Untested")</f>
        <v>0</v>
      </c>
    </row>
    <row r="164" spans="1:5" s="1" customFormat="1" x14ac:dyDescent="0.25">
      <c r="A164" s="2" t="s">
        <v>139</v>
      </c>
      <c r="B164" s="2">
        <f>B159+B162+B161+B163+B160</f>
        <v>50</v>
      </c>
      <c r="C164" s="2">
        <f>C159+C162+C161+C163+C160</f>
        <v>50</v>
      </c>
      <c r="D164" s="2">
        <f>D159+D162+D161+D163+D160</f>
        <v>50</v>
      </c>
      <c r="E164" s="2">
        <f>E159+E162+E161+E163+E160</f>
        <v>50</v>
      </c>
    </row>
    <row r="165" spans="1:5" s="1" customFormat="1" ht="15.75" thickBot="1" x14ac:dyDescent="0.3">
      <c r="A165" s="18" t="s">
        <v>8</v>
      </c>
      <c r="B165" s="6">
        <f>(B159+B160)/B164</f>
        <v>1</v>
      </c>
      <c r="C165" s="6">
        <f>(C159+C160)/C164</f>
        <v>1</v>
      </c>
      <c r="D165" s="6">
        <f>(D159+D160)/D164</f>
        <v>1</v>
      </c>
      <c r="E165" s="6">
        <f>(E159+E160)/E164</f>
        <v>1</v>
      </c>
    </row>
    <row r="166" spans="1:5" s="1" customFormat="1" ht="15.75" thickBot="1" x14ac:dyDescent="0.3">
      <c r="A166" s="13"/>
      <c r="B166" s="16"/>
      <c r="C166" s="16"/>
      <c r="D166" s="13"/>
      <c r="E166" s="13"/>
    </row>
    <row r="167" spans="1:5" x14ac:dyDescent="0.25">
      <c r="A167" s="19" t="s">
        <v>146</v>
      </c>
      <c r="B167" s="15"/>
      <c r="C167" s="15"/>
      <c r="D167" s="15"/>
      <c r="E167" s="15"/>
    </row>
    <row r="168" spans="1:5" x14ac:dyDescent="0.25">
      <c r="A168" s="2" t="s">
        <v>30</v>
      </c>
      <c r="B168" s="8" t="s">
        <v>7</v>
      </c>
      <c r="C168" s="4" t="s">
        <v>6</v>
      </c>
      <c r="D168" s="4" t="s">
        <v>6</v>
      </c>
      <c r="E168" s="4" t="s">
        <v>6</v>
      </c>
    </row>
    <row r="169" spans="1:5" x14ac:dyDescent="0.25">
      <c r="A169" s="2" t="s">
        <v>95</v>
      </c>
      <c r="B169" s="2"/>
      <c r="C169" s="2"/>
      <c r="D169" s="4" t="s">
        <v>6</v>
      </c>
      <c r="E169" s="4" t="s">
        <v>6</v>
      </c>
    </row>
    <row r="170" spans="1:5" x14ac:dyDescent="0.25">
      <c r="A170" s="2" t="s">
        <v>96</v>
      </c>
      <c r="B170" s="2"/>
      <c r="C170" s="2"/>
      <c r="D170" s="4" t="s">
        <v>6</v>
      </c>
      <c r="E170" s="4" t="s">
        <v>6</v>
      </c>
    </row>
    <row r="171" spans="1:5" x14ac:dyDescent="0.25">
      <c r="A171" s="2" t="s">
        <v>104</v>
      </c>
      <c r="B171" s="2"/>
      <c r="C171" s="2"/>
      <c r="D171" s="4" t="s">
        <v>6</v>
      </c>
      <c r="E171" s="4" t="s">
        <v>6</v>
      </c>
    </row>
    <row r="172" spans="1:5" x14ac:dyDescent="0.25">
      <c r="A172" s="2" t="s">
        <v>105</v>
      </c>
      <c r="B172" s="8" t="s">
        <v>7</v>
      </c>
      <c r="C172" s="4" t="s">
        <v>6</v>
      </c>
      <c r="D172" s="2"/>
      <c r="E172" s="2"/>
    </row>
    <row r="173" spans="1:5" x14ac:dyDescent="0.25">
      <c r="A173" s="2" t="s">
        <v>106</v>
      </c>
      <c r="B173" s="2"/>
      <c r="C173" s="2"/>
      <c r="D173" s="4" t="s">
        <v>6</v>
      </c>
      <c r="E173" s="4" t="s">
        <v>6</v>
      </c>
    </row>
    <row r="174" spans="1:5" x14ac:dyDescent="0.25">
      <c r="A174" s="2" t="s">
        <v>107</v>
      </c>
      <c r="B174" s="8" t="s">
        <v>7</v>
      </c>
      <c r="C174" s="4" t="s">
        <v>6</v>
      </c>
      <c r="D174" s="4" t="s">
        <v>6</v>
      </c>
      <c r="E174" s="4" t="s">
        <v>6</v>
      </c>
    </row>
    <row r="175" spans="1:5" x14ac:dyDescent="0.25">
      <c r="A175" s="2" t="s">
        <v>114</v>
      </c>
      <c r="B175" s="4" t="s">
        <v>6</v>
      </c>
      <c r="C175" s="4" t="s">
        <v>6</v>
      </c>
      <c r="D175" s="2"/>
      <c r="E175" s="2"/>
    </row>
    <row r="176" spans="1:5" x14ac:dyDescent="0.25">
      <c r="A176" s="2" t="s">
        <v>117</v>
      </c>
      <c r="B176" s="2"/>
      <c r="C176" s="2"/>
      <c r="D176" s="4" t="s">
        <v>6</v>
      </c>
      <c r="E176" s="4" t="s">
        <v>6</v>
      </c>
    </row>
    <row r="177" spans="1:5" x14ac:dyDescent="0.25">
      <c r="A177" s="2" t="s">
        <v>119</v>
      </c>
      <c r="B177" s="4" t="s">
        <v>6</v>
      </c>
      <c r="C177" s="4" t="s">
        <v>6</v>
      </c>
      <c r="D177" s="2"/>
      <c r="E177" s="2"/>
    </row>
    <row r="178" spans="1:5" x14ac:dyDescent="0.25">
      <c r="A178" s="2" t="s">
        <v>125</v>
      </c>
      <c r="B178" s="2"/>
      <c r="C178" s="2"/>
      <c r="D178" s="4" t="s">
        <v>6</v>
      </c>
      <c r="E178" s="4" t="s">
        <v>6</v>
      </c>
    </row>
    <row r="179" spans="1:5" x14ac:dyDescent="0.25">
      <c r="A179" s="15" t="s">
        <v>131</v>
      </c>
      <c r="B179" s="21" t="s">
        <v>6</v>
      </c>
      <c r="C179" s="21" t="s">
        <v>6</v>
      </c>
      <c r="D179" s="15"/>
      <c r="E179" s="15"/>
    </row>
    <row r="180" spans="1:5" s="1" customFormat="1" x14ac:dyDescent="0.25">
      <c r="A180" s="2" t="s">
        <v>6</v>
      </c>
      <c r="B180" s="10">
        <f>COUNTIF(B168:B179,"pass")</f>
        <v>3</v>
      </c>
      <c r="C180" s="10">
        <f>COUNTIF(C168:C179,"pass")</f>
        <v>6</v>
      </c>
      <c r="D180" s="10">
        <f>COUNTIF(D168:D179,"pass")</f>
        <v>8</v>
      </c>
      <c r="E180" s="10">
        <f>COUNTIF(E168:E179,"pass")</f>
        <v>8</v>
      </c>
    </row>
    <row r="181" spans="1:5" s="1" customFormat="1" x14ac:dyDescent="0.25">
      <c r="A181" s="2" t="s">
        <v>143</v>
      </c>
      <c r="B181" s="5">
        <f>COUNTIF(B168:B179,"Ok")</f>
        <v>0</v>
      </c>
      <c r="C181" s="5">
        <f>COUNTIF(C168:C179,"Ok")</f>
        <v>0</v>
      </c>
      <c r="D181" s="5">
        <f>COUNTIF(D168:D179,"Ok")</f>
        <v>0</v>
      </c>
      <c r="E181" s="5">
        <f>COUNTIF(E168:E179,"Ok")</f>
        <v>0</v>
      </c>
    </row>
    <row r="182" spans="1:5" s="1" customFormat="1" x14ac:dyDescent="0.25">
      <c r="A182" s="2" t="s">
        <v>140</v>
      </c>
      <c r="B182" s="11">
        <f>COUNTIF(B168:B179,"workaround")</f>
        <v>0</v>
      </c>
      <c r="C182" s="11">
        <f>COUNTIF(C168:C179,"workaround")</f>
        <v>0</v>
      </c>
      <c r="D182" s="11">
        <f>COUNTIF(D168:D179,"workaround")</f>
        <v>0</v>
      </c>
      <c r="E182" s="11">
        <f>COUNTIF(E168:E179,"workaround")</f>
        <v>0</v>
      </c>
    </row>
    <row r="183" spans="1:5" s="1" customFormat="1" x14ac:dyDescent="0.25">
      <c r="A183" s="2" t="s">
        <v>7</v>
      </c>
      <c r="B183" s="12">
        <f>COUNTIF(B168:B179,"Fail")</f>
        <v>3</v>
      </c>
      <c r="C183" s="12">
        <f>COUNTIF(C168:C179,"Fail")</f>
        <v>0</v>
      </c>
      <c r="D183" s="12">
        <f>COUNTIF(D168:D179,"Fail")</f>
        <v>0</v>
      </c>
      <c r="E183" s="12">
        <f>COUNTIF(E168:E179,"Fail")</f>
        <v>0</v>
      </c>
    </row>
    <row r="184" spans="1:5" s="1" customFormat="1" x14ac:dyDescent="0.25">
      <c r="A184" s="2" t="s">
        <v>145</v>
      </c>
      <c r="B184" s="2">
        <f>COUNT(B168:B179,"Untested")</f>
        <v>0</v>
      </c>
      <c r="C184" s="2">
        <f>COUNT(C168:C179,"Untested")</f>
        <v>0</v>
      </c>
      <c r="D184" s="2">
        <f>COUNT(D168:D179,"Untested")</f>
        <v>0</v>
      </c>
      <c r="E184" s="2">
        <f>COUNT(E168:E179,"Untested")</f>
        <v>0</v>
      </c>
    </row>
    <row r="185" spans="1:5" s="1" customFormat="1" x14ac:dyDescent="0.25">
      <c r="A185" s="2" t="s">
        <v>139</v>
      </c>
      <c r="B185" s="2">
        <f>B180+B183+B182+B184+B181</f>
        <v>6</v>
      </c>
      <c r="C185" s="2">
        <f>C180+C183+C182+C184+C181</f>
        <v>6</v>
      </c>
      <c r="D185" s="2">
        <f>D180+D183+D182+D184+D181</f>
        <v>8</v>
      </c>
      <c r="E185" s="2">
        <f>E180+E183+E182+E184+E181</f>
        <v>8</v>
      </c>
    </row>
    <row r="186" spans="1:5" s="1" customFormat="1" ht="15.75" thickBot="1" x14ac:dyDescent="0.3">
      <c r="A186" s="18" t="s">
        <v>8</v>
      </c>
      <c r="B186" s="6">
        <f>(B180+B181)/B185</f>
        <v>0.5</v>
      </c>
      <c r="C186" s="6">
        <f>(C180+C181)/C185</f>
        <v>1</v>
      </c>
      <c r="D186" s="6">
        <f>(D180+D181)/D185</f>
        <v>1</v>
      </c>
      <c r="E186" s="6">
        <f>(E180+E181)/E185</f>
        <v>1</v>
      </c>
    </row>
    <row r="187" spans="1:5" ht="15.75" thickBot="1" x14ac:dyDescent="0.3">
      <c r="A187" s="13"/>
      <c r="B187" s="13"/>
      <c r="C187" s="13"/>
      <c r="D187" s="13"/>
      <c r="E187" s="13"/>
    </row>
    <row r="188" spans="1:5" x14ac:dyDescent="0.25">
      <c r="A188" s="15" t="s">
        <v>10</v>
      </c>
      <c r="B188" s="15"/>
      <c r="C188" s="15"/>
      <c r="D188" s="15"/>
      <c r="E188" s="15"/>
    </row>
    <row r="189" spans="1:5" x14ac:dyDescent="0.25">
      <c r="A189" s="2" t="s">
        <v>11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6</v>
      </c>
      <c r="B190" s="10">
        <f>COUNTIF(B189,"pass")</f>
        <v>1</v>
      </c>
      <c r="C190" s="10">
        <f>COUNTIF(C189,"pass")</f>
        <v>1</v>
      </c>
      <c r="D190" s="10">
        <f>COUNTIF(D189,"pass")</f>
        <v>1</v>
      </c>
      <c r="E190" s="10">
        <f>COUNTIF(E189,"pass")</f>
        <v>1</v>
      </c>
    </row>
    <row r="191" spans="1:5" x14ac:dyDescent="0.25">
      <c r="A191" s="2" t="s">
        <v>143</v>
      </c>
      <c r="B191" s="5">
        <f>COUNTIF(B189,"Ok")</f>
        <v>0</v>
      </c>
      <c r="C191" s="5">
        <f>COUNTIF(C189,"Ok")</f>
        <v>0</v>
      </c>
      <c r="D191" s="5">
        <f>COUNTIF(D189,"Ok")</f>
        <v>0</v>
      </c>
      <c r="E191" s="5">
        <f>COUNTIF(E189,"Ok")</f>
        <v>0</v>
      </c>
    </row>
    <row r="192" spans="1:5" x14ac:dyDescent="0.25">
      <c r="A192" s="2" t="s">
        <v>140</v>
      </c>
      <c r="B192" s="11">
        <f>COUNTIF(B189,"workaround")</f>
        <v>0</v>
      </c>
      <c r="C192" s="11">
        <f>COUNTIF(C189,"workaround")</f>
        <v>0</v>
      </c>
      <c r="D192" s="11">
        <f>COUNTIF(D189,"workaround")</f>
        <v>0</v>
      </c>
      <c r="E192" s="11">
        <f>COUNTIF(E189,"workaround")</f>
        <v>0</v>
      </c>
    </row>
    <row r="193" spans="1:5" x14ac:dyDescent="0.25">
      <c r="A193" s="2" t="s">
        <v>7</v>
      </c>
      <c r="B193" s="12">
        <f>COUNTIF(B189,"Fail")</f>
        <v>0</v>
      </c>
      <c r="C193" s="12">
        <f>COUNTIF(C189,"Fail")</f>
        <v>0</v>
      </c>
      <c r="D193" s="12">
        <f>COUNTIF(D189,"Fail")</f>
        <v>0</v>
      </c>
      <c r="E193" s="12">
        <f>COUNTIF(E189,"Fail")</f>
        <v>0</v>
      </c>
    </row>
    <row r="194" spans="1:5" x14ac:dyDescent="0.25">
      <c r="A194" s="2" t="s">
        <v>145</v>
      </c>
      <c r="B194" s="2">
        <f>COUNT(B189,"Untested")</f>
        <v>0</v>
      </c>
      <c r="C194" s="2">
        <f>COUNT(C189,"Untested")</f>
        <v>0</v>
      </c>
      <c r="D194" s="2">
        <f>COUNT(D189,"Untested")</f>
        <v>0</v>
      </c>
      <c r="E194" s="2">
        <f>COUNT(E189,"Untested")</f>
        <v>0</v>
      </c>
    </row>
    <row r="195" spans="1:5" x14ac:dyDescent="0.25">
      <c r="A195" s="2" t="s">
        <v>139</v>
      </c>
      <c r="B195" s="2">
        <f>B190+B193+B192+B194+B191</f>
        <v>1</v>
      </c>
      <c r="C195" s="2">
        <f>C190+C193+C192+C194+C191</f>
        <v>1</v>
      </c>
      <c r="D195" s="2">
        <f>D190+D193+D192+D194+D191</f>
        <v>1</v>
      </c>
      <c r="E195" s="2">
        <f>E190+E193+E192+E194+E191</f>
        <v>1</v>
      </c>
    </row>
    <row r="196" spans="1:5" ht="15.75" thickBot="1" x14ac:dyDescent="0.3">
      <c r="A196" s="18" t="s">
        <v>8</v>
      </c>
      <c r="B196" s="6">
        <f>(B190+B191)/B195</f>
        <v>1</v>
      </c>
      <c r="C196" s="6">
        <f>(C190+C191)/C195</f>
        <v>1</v>
      </c>
      <c r="D196" s="6">
        <f>(D190+D191)/D195</f>
        <v>1</v>
      </c>
      <c r="E196" s="6">
        <f>(E190+E191)/E195</f>
        <v>1</v>
      </c>
    </row>
    <row r="197" spans="1:5" x14ac:dyDescent="0.25">
      <c r="A197" s="1"/>
    </row>
  </sheetData>
  <mergeCells count="2">
    <mergeCell ref="B1:C1"/>
    <mergeCell ref="D1:E1"/>
  </mergeCells>
  <pageMargins left="0.25" right="0.25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8"/>
  <sheetViews>
    <sheetView workbookViewId="0">
      <selection sqref="A1:D1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6.28515625" style="1" bestFit="1" customWidth="1"/>
    <col min="4" max="4" width="17.5703125" style="1" bestFit="1" customWidth="1"/>
    <col min="5" max="16384" width="9.140625" style="1"/>
  </cols>
  <sheetData>
    <row r="1" spans="1:11" ht="34.5" x14ac:dyDescent="0.45">
      <c r="A1" s="107" t="s">
        <v>399</v>
      </c>
      <c r="B1" s="107"/>
      <c r="C1" s="107"/>
      <c r="D1" s="107"/>
      <c r="E1" s="65"/>
      <c r="F1" s="65"/>
      <c r="G1" s="65"/>
      <c r="H1" s="65"/>
      <c r="I1" s="65"/>
      <c r="J1" s="65"/>
      <c r="K1" s="65"/>
    </row>
    <row r="2" spans="1:11" x14ac:dyDescent="0.25">
      <c r="A2" s="108" t="s">
        <v>400</v>
      </c>
      <c r="B2" s="108"/>
      <c r="C2" s="108"/>
      <c r="D2" s="108"/>
      <c r="E2" s="66"/>
      <c r="F2" s="66"/>
      <c r="G2" s="66"/>
      <c r="H2" s="66"/>
      <c r="I2" s="66"/>
      <c r="J2" s="66"/>
      <c r="K2" s="66"/>
    </row>
    <row r="4" spans="1:11" x14ac:dyDescent="0.25">
      <c r="A4" s="109" t="s">
        <v>453</v>
      </c>
      <c r="B4" s="109"/>
      <c r="C4" s="109"/>
      <c r="D4" s="109"/>
      <c r="E4" s="67"/>
      <c r="F4" s="67"/>
      <c r="G4" s="67"/>
      <c r="H4" s="67"/>
      <c r="I4" s="67"/>
      <c r="J4" s="67"/>
      <c r="K4" s="67"/>
    </row>
    <row r="5" spans="1:11" ht="15.75" thickBot="1" x14ac:dyDescent="0.3">
      <c r="A5" s="14"/>
      <c r="B5" s="14"/>
      <c r="C5" s="14"/>
      <c r="D5" s="14"/>
    </row>
    <row r="6" spans="1:11" x14ac:dyDescent="0.25">
      <c r="A6" s="3" t="s">
        <v>147</v>
      </c>
      <c r="B6" s="94" t="s">
        <v>5</v>
      </c>
      <c r="C6" s="95" t="s">
        <v>151</v>
      </c>
      <c r="D6" s="95" t="s">
        <v>188</v>
      </c>
    </row>
    <row r="7" spans="1:11" x14ac:dyDescent="0.25">
      <c r="A7" s="2" t="s">
        <v>149</v>
      </c>
      <c r="B7" s="71">
        <v>42241</v>
      </c>
      <c r="C7" s="71">
        <v>42248</v>
      </c>
      <c r="D7" s="39">
        <v>42228</v>
      </c>
    </row>
    <row r="8" spans="1:11" x14ac:dyDescent="0.25">
      <c r="A8" s="2" t="s">
        <v>148</v>
      </c>
      <c r="B8" s="96" t="s">
        <v>455</v>
      </c>
      <c r="C8" s="96" t="s">
        <v>454</v>
      </c>
      <c r="D8" s="96" t="s">
        <v>460</v>
      </c>
    </row>
    <row r="9" spans="1:11" ht="15.75" thickBot="1" x14ac:dyDescent="0.3">
      <c r="A9" s="26" t="s">
        <v>157</v>
      </c>
      <c r="B9" s="73" t="s">
        <v>456</v>
      </c>
      <c r="C9" s="73" t="s">
        <v>456</v>
      </c>
      <c r="D9" s="73" t="s">
        <v>456</v>
      </c>
    </row>
    <row r="10" spans="1:11" ht="15.75" thickBot="1" x14ac:dyDescent="0.3">
      <c r="A10" s="26"/>
      <c r="B10" s="14"/>
      <c r="C10" s="14"/>
      <c r="D10" s="14"/>
    </row>
    <row r="11" spans="1:11" x14ac:dyDescent="0.25">
      <c r="A11" s="27" t="s">
        <v>161</v>
      </c>
      <c r="B11" s="2" t="s">
        <v>459</v>
      </c>
      <c r="C11" s="3" t="s">
        <v>458</v>
      </c>
      <c r="D11" s="3" t="s">
        <v>457</v>
      </c>
    </row>
    <row r="12" spans="1:11" x14ac:dyDescent="0.25">
      <c r="A12" s="2" t="s">
        <v>397</v>
      </c>
      <c r="B12" s="74">
        <f>IF(B$49=0, 0,(B$44+B$45)/B$49)</f>
        <v>1</v>
      </c>
      <c r="C12" s="74">
        <f t="shared" ref="C12:D12" si="0">IF(C$49=0, 0,(C$44+C$45)/C$49)</f>
        <v>0.875</v>
      </c>
      <c r="D12" s="74">
        <f t="shared" si="0"/>
        <v>0</v>
      </c>
    </row>
    <row r="13" spans="1:11" x14ac:dyDescent="0.25">
      <c r="A13" s="2" t="s">
        <v>416</v>
      </c>
      <c r="B13" s="75">
        <f>IF(B$66=0, 0,(B$61+B$62)/B$66)</f>
        <v>1</v>
      </c>
      <c r="C13" s="75">
        <f t="shared" ref="C13:D13" si="1">IF(C$66=0, 0,(C$61+C$62)/C$86)</f>
        <v>0.45454545454545453</v>
      </c>
      <c r="D13" s="75">
        <f t="shared" si="1"/>
        <v>9.0909090909090912E-2</v>
      </c>
    </row>
    <row r="14" spans="1:11" x14ac:dyDescent="0.25">
      <c r="A14" s="2" t="s">
        <v>334</v>
      </c>
      <c r="B14" s="75">
        <f>IF(B$86=0, 0,(B$81+B$82)/B$86)</f>
        <v>1</v>
      </c>
      <c r="C14" s="75">
        <f t="shared" ref="C14:D14" si="2">IF(C$86=0, 0,(C$81+C$82)/C$86)</f>
        <v>0.90909090909090906</v>
      </c>
      <c r="D14" s="75">
        <f t="shared" si="2"/>
        <v>0.72727272727272729</v>
      </c>
    </row>
    <row r="15" spans="1:11" x14ac:dyDescent="0.25">
      <c r="A15" s="2" t="s">
        <v>193</v>
      </c>
      <c r="B15" s="75">
        <f>IF(B$116=0, 0,(B$111+B$112)/B$116)</f>
        <v>1</v>
      </c>
      <c r="C15" s="75">
        <f>IF(C$116=0, 0,(C$111+C$112)/C$116)</f>
        <v>1</v>
      </c>
      <c r="D15" s="75">
        <f>IF(D$116=0, 0,(D$111+D$112)/D$116)</f>
        <v>0.8571428571428571</v>
      </c>
    </row>
    <row r="16" spans="1:11" x14ac:dyDescent="0.25">
      <c r="A16" s="2" t="s">
        <v>192</v>
      </c>
      <c r="B16" s="75">
        <f>IF(B$150=0,0,(B$145+B$146)/B$150)</f>
        <v>1</v>
      </c>
      <c r="C16" s="75">
        <f>IF(C$150=0,0,(C$145+C$146)/C$150)</f>
        <v>0.88</v>
      </c>
      <c r="D16" s="75">
        <f>IF(D$150=0,0,(D$145+D$146)/D$150)</f>
        <v>0.96</v>
      </c>
    </row>
    <row r="17" spans="1:4" x14ac:dyDescent="0.25">
      <c r="A17" s="2" t="s">
        <v>191</v>
      </c>
      <c r="B17" s="75">
        <f>IF(B$167=0, 0, (B$162+B$163)/B$167)</f>
        <v>1</v>
      </c>
      <c r="C17" s="75">
        <f>IF(C$167=0, 0, (C$162+C$163)/C$167)</f>
        <v>1</v>
      </c>
      <c r="D17" s="75">
        <f>IF(D$167=0, 0, (D$162+D$163)/D$167)</f>
        <v>1</v>
      </c>
    </row>
    <row r="18" spans="1:4" x14ac:dyDescent="0.25">
      <c r="A18" s="2" t="s">
        <v>190</v>
      </c>
      <c r="B18" s="75">
        <f>IF(B$198=0, 0, (B$193+B$194)/B$198)</f>
        <v>1</v>
      </c>
      <c r="C18" s="75">
        <f>IF(C$198=0, 0, (C$193+C$194)/C$198)</f>
        <v>1</v>
      </c>
      <c r="D18" s="75">
        <f>IF(D$198=0, 0, (D$193+D$194)/D$198)</f>
        <v>1</v>
      </c>
    </row>
    <row r="19" spans="1:4" x14ac:dyDescent="0.25">
      <c r="A19" s="2" t="s">
        <v>189</v>
      </c>
      <c r="B19" s="75">
        <f>IF(B$222=0, 0, (B$217+B$218)/B$222)</f>
        <v>1</v>
      </c>
      <c r="C19" s="75">
        <f>IF(C$222=0, 0, (C$217+C$218)/C$222)</f>
        <v>1</v>
      </c>
      <c r="D19" s="75">
        <f>IF(D$222=0, 0, (D$217+D$218)/D$222)</f>
        <v>1</v>
      </c>
    </row>
    <row r="20" spans="1:4" ht="15.75" thickBot="1" x14ac:dyDescent="0.3">
      <c r="A20" s="14" t="s">
        <v>194</v>
      </c>
      <c r="B20" s="76">
        <f>IF(B$291=0, 0, (B$286+B$287)/B$291)</f>
        <v>0.91666666666666663</v>
      </c>
      <c r="C20" s="76">
        <f>IF(C$291=0, 0, (C$286+C$287)/C$291)</f>
        <v>0.91666666666666663</v>
      </c>
      <c r="D20" s="76">
        <f>IF(D$291=0, 0, (D$286+D$287)/D$291)</f>
        <v>0.93333333333333335</v>
      </c>
    </row>
    <row r="21" spans="1:4" x14ac:dyDescent="0.25">
      <c r="A21" s="2"/>
      <c r="B21" s="20"/>
      <c r="C21" s="20"/>
      <c r="D21" s="20"/>
    </row>
    <row r="22" spans="1:4" x14ac:dyDescent="0.25">
      <c r="A22" s="2"/>
      <c r="B22" s="20"/>
      <c r="C22" s="20"/>
      <c r="D22" s="20"/>
    </row>
    <row r="23" spans="1:4" x14ac:dyDescent="0.25">
      <c r="A23" s="2"/>
      <c r="B23" s="20"/>
      <c r="C23" s="20"/>
      <c r="D23" s="20"/>
    </row>
    <row r="24" spans="1:4" x14ac:dyDescent="0.25">
      <c r="A24" s="2"/>
      <c r="B24" s="20"/>
      <c r="C24" s="20"/>
      <c r="D24" s="20"/>
    </row>
    <row r="25" spans="1:4" x14ac:dyDescent="0.25">
      <c r="A25" s="2"/>
      <c r="B25" s="20"/>
      <c r="C25" s="20"/>
      <c r="D25" s="20"/>
    </row>
    <row r="26" spans="1:4" x14ac:dyDescent="0.25">
      <c r="A26" s="2"/>
      <c r="B26" s="20"/>
      <c r="C26" s="20"/>
      <c r="D26" s="20"/>
    </row>
    <row r="27" spans="1:4" x14ac:dyDescent="0.25">
      <c r="A27" s="2"/>
      <c r="B27" s="20"/>
      <c r="C27" s="20"/>
      <c r="D27" s="20"/>
    </row>
    <row r="28" spans="1:4" x14ac:dyDescent="0.25">
      <c r="A28" s="2"/>
      <c r="B28" s="20"/>
      <c r="C28" s="20"/>
      <c r="D28" s="20"/>
    </row>
    <row r="29" spans="1:4" x14ac:dyDescent="0.25">
      <c r="A29" s="2"/>
      <c r="B29" s="20"/>
      <c r="C29" s="20"/>
      <c r="D29" s="20"/>
    </row>
    <row r="30" spans="1:4" x14ac:dyDescent="0.25">
      <c r="A30" s="2"/>
      <c r="B30" s="20"/>
      <c r="C30" s="20"/>
      <c r="D30" s="20"/>
    </row>
    <row r="31" spans="1:4" x14ac:dyDescent="0.25">
      <c r="A31" s="2"/>
      <c r="B31" s="20"/>
      <c r="C31" s="20"/>
      <c r="D31" s="20"/>
    </row>
    <row r="32" spans="1:4" x14ac:dyDescent="0.25">
      <c r="A32" s="2"/>
      <c r="B32" s="20"/>
      <c r="C32" s="20"/>
      <c r="D32" s="20"/>
    </row>
    <row r="33" spans="1:4" ht="15.75" thickBot="1" x14ac:dyDescent="0.3">
      <c r="A33" s="2"/>
      <c r="B33" s="20"/>
      <c r="C33" s="20"/>
      <c r="D33" s="20"/>
    </row>
    <row r="34" spans="1:4" x14ac:dyDescent="0.25">
      <c r="A34" s="3" t="s">
        <v>397</v>
      </c>
      <c r="B34" s="94" t="s">
        <v>5</v>
      </c>
      <c r="C34" s="95" t="s">
        <v>151</v>
      </c>
      <c r="D34" s="95" t="s">
        <v>188</v>
      </c>
    </row>
    <row r="35" spans="1:4" x14ac:dyDescent="0.25">
      <c r="A35" s="23" t="s">
        <v>423</v>
      </c>
      <c r="B35" s="4" t="s">
        <v>6</v>
      </c>
      <c r="C35" s="4" t="s">
        <v>6</v>
      </c>
      <c r="D35" s="96" t="s">
        <v>175</v>
      </c>
    </row>
    <row r="36" spans="1:4" x14ac:dyDescent="0.25">
      <c r="A36" s="23" t="s">
        <v>374</v>
      </c>
      <c r="B36" s="4" t="s">
        <v>6</v>
      </c>
      <c r="C36" s="4" t="s">
        <v>6</v>
      </c>
      <c r="D36" s="96" t="s">
        <v>175</v>
      </c>
    </row>
    <row r="37" spans="1:4" x14ac:dyDescent="0.25">
      <c r="A37" s="23" t="s">
        <v>373</v>
      </c>
      <c r="B37" s="4" t="s">
        <v>6</v>
      </c>
      <c r="C37" s="4" t="s">
        <v>6</v>
      </c>
      <c r="D37" s="96" t="s">
        <v>175</v>
      </c>
    </row>
    <row r="38" spans="1:4" x14ac:dyDescent="0.25">
      <c r="A38" s="23" t="s">
        <v>372</v>
      </c>
      <c r="B38" s="4" t="s">
        <v>6</v>
      </c>
      <c r="C38" s="4" t="s">
        <v>6</v>
      </c>
      <c r="D38" s="96" t="s">
        <v>175</v>
      </c>
    </row>
    <row r="39" spans="1:4" x14ac:dyDescent="0.25">
      <c r="A39" s="23" t="s">
        <v>421</v>
      </c>
      <c r="B39" s="4" t="s">
        <v>6</v>
      </c>
      <c r="C39" s="96" t="s">
        <v>175</v>
      </c>
      <c r="D39" s="96" t="s">
        <v>175</v>
      </c>
    </row>
    <row r="40" spans="1:4" x14ac:dyDescent="0.25">
      <c r="A40" s="23" t="s">
        <v>371</v>
      </c>
      <c r="B40" s="4" t="s">
        <v>6</v>
      </c>
      <c r="C40" s="4" t="s">
        <v>6</v>
      </c>
      <c r="D40" s="96" t="s">
        <v>175</v>
      </c>
    </row>
    <row r="41" spans="1:4" x14ac:dyDescent="0.25">
      <c r="A41" s="23" t="s">
        <v>370</v>
      </c>
      <c r="B41" s="4" t="s">
        <v>6</v>
      </c>
      <c r="C41" s="4" t="s">
        <v>6</v>
      </c>
      <c r="D41" s="96" t="s">
        <v>175</v>
      </c>
    </row>
    <row r="42" spans="1:4" x14ac:dyDescent="0.25">
      <c r="A42" s="23" t="s">
        <v>369</v>
      </c>
      <c r="B42" s="4" t="s">
        <v>6</v>
      </c>
      <c r="C42" s="4" t="s">
        <v>6</v>
      </c>
      <c r="D42" s="96" t="s">
        <v>175</v>
      </c>
    </row>
    <row r="43" spans="1:4" ht="15.75" thickBot="1" x14ac:dyDescent="0.3">
      <c r="A43" s="26" t="s">
        <v>422</v>
      </c>
      <c r="B43" s="92" t="s">
        <v>6</v>
      </c>
      <c r="C43" s="92" t="s">
        <v>6</v>
      </c>
      <c r="D43" s="73" t="s">
        <v>175</v>
      </c>
    </row>
    <row r="44" spans="1:4" x14ac:dyDescent="0.25">
      <c r="A44" s="2" t="s">
        <v>6</v>
      </c>
      <c r="B44" s="10">
        <f>COUNTIF(B36:B43,"pass")</f>
        <v>8</v>
      </c>
      <c r="C44" s="10">
        <f>COUNTIF(C36:C43,"pass")</f>
        <v>7</v>
      </c>
      <c r="D44" s="10">
        <f t="shared" ref="D44" si="3">COUNTIF(D36:D43,"pass")</f>
        <v>0</v>
      </c>
    </row>
    <row r="45" spans="1:4" x14ac:dyDescent="0.25">
      <c r="A45" s="2" t="s">
        <v>143</v>
      </c>
      <c r="B45" s="5">
        <f>COUNTIF(B36:B43,"Ok")</f>
        <v>0</v>
      </c>
      <c r="C45" s="5">
        <f>COUNTIF(C36:C43,"Ok")</f>
        <v>0</v>
      </c>
      <c r="D45" s="5">
        <f t="shared" ref="D45" si="4">COUNTIF(D36:D43,"Ok")</f>
        <v>0</v>
      </c>
    </row>
    <row r="46" spans="1:4" x14ac:dyDescent="0.25">
      <c r="A46" s="2" t="s">
        <v>140</v>
      </c>
      <c r="B46" s="11">
        <f>COUNTIF(B36:B43,"workaround")</f>
        <v>0</v>
      </c>
      <c r="C46" s="11">
        <f>COUNTIF(C36:C43,"workaround")</f>
        <v>0</v>
      </c>
      <c r="D46" s="11">
        <f t="shared" ref="D46" si="5">COUNTIF(D36:D43,"workaround")</f>
        <v>0</v>
      </c>
    </row>
    <row r="47" spans="1:4" x14ac:dyDescent="0.25">
      <c r="A47" s="2" t="s">
        <v>7</v>
      </c>
      <c r="B47" s="12">
        <f>COUNTIF(B36:B43,"Fail")</f>
        <v>0</v>
      </c>
      <c r="C47" s="12">
        <f>COUNTIF(C36:C43,"Fail")</f>
        <v>0</v>
      </c>
      <c r="D47" s="12">
        <f t="shared" ref="D47" si="6">COUNTIF(D36:D43,"Fail")</f>
        <v>0</v>
      </c>
    </row>
    <row r="48" spans="1:4" x14ac:dyDescent="0.25">
      <c r="A48" s="2" t="s">
        <v>175</v>
      </c>
      <c r="B48" s="2">
        <f>COUNTIF(B36:B43,"unsupported")</f>
        <v>0</v>
      </c>
      <c r="C48" s="2">
        <f>COUNTIF(C36:C43,"unsupported")</f>
        <v>1</v>
      </c>
      <c r="D48" s="2">
        <f t="shared" ref="D48" si="7">COUNTIF(D36:D43,"unsupported")</f>
        <v>8</v>
      </c>
    </row>
    <row r="49" spans="1:4" x14ac:dyDescent="0.25">
      <c r="A49" s="2" t="s">
        <v>139</v>
      </c>
      <c r="B49" s="2">
        <f>B44+B47+B46+B48+B45</f>
        <v>8</v>
      </c>
      <c r="C49" s="2">
        <f>C44+C47+C46+C48+C45</f>
        <v>8</v>
      </c>
      <c r="D49" s="2">
        <f t="shared" ref="D49" si="8">D44+D47+D46+D48+D45</f>
        <v>8</v>
      </c>
    </row>
    <row r="50" spans="1:4" ht="15.75" thickBot="1" x14ac:dyDescent="0.3">
      <c r="A50" s="18" t="s">
        <v>8</v>
      </c>
      <c r="B50" s="6">
        <f>IF(B$49=0, 0,(B$44+B$45)/B$49)</f>
        <v>1</v>
      </c>
      <c r="C50" s="6">
        <f t="shared" ref="C50:D50" si="9">IF(C$49=0, 0,(C$44+C$45)/C$49)</f>
        <v>0.875</v>
      </c>
      <c r="D50" s="6">
        <f t="shared" si="9"/>
        <v>0</v>
      </c>
    </row>
    <row r="51" spans="1:4" ht="15.75" thickBot="1" x14ac:dyDescent="0.3">
      <c r="A51" s="2"/>
      <c r="B51" s="17"/>
      <c r="C51" s="17"/>
    </row>
    <row r="52" spans="1:4" x14ac:dyDescent="0.25">
      <c r="A52" s="3" t="s">
        <v>415</v>
      </c>
      <c r="B52" s="94" t="s">
        <v>5</v>
      </c>
      <c r="C52" s="95" t="s">
        <v>151</v>
      </c>
      <c r="D52" s="95" t="s">
        <v>188</v>
      </c>
    </row>
    <row r="53" spans="1:4" x14ac:dyDescent="0.25">
      <c r="A53" s="2" t="s">
        <v>376</v>
      </c>
      <c r="B53" s="4" t="s">
        <v>6</v>
      </c>
      <c r="C53" s="8" t="s">
        <v>7</v>
      </c>
      <c r="D53" s="96" t="s">
        <v>175</v>
      </c>
    </row>
    <row r="54" spans="1:4" x14ac:dyDescent="0.25">
      <c r="A54" s="2" t="s">
        <v>417</v>
      </c>
      <c r="B54" s="4" t="s">
        <v>6</v>
      </c>
      <c r="C54" s="4" t="s">
        <v>6</v>
      </c>
      <c r="D54" s="96" t="s">
        <v>175</v>
      </c>
    </row>
    <row r="55" spans="1:4" x14ac:dyDescent="0.25">
      <c r="A55" s="2" t="s">
        <v>418</v>
      </c>
      <c r="B55" s="4" t="s">
        <v>6</v>
      </c>
      <c r="C55" s="4" t="s">
        <v>6</v>
      </c>
      <c r="D55" s="96" t="s">
        <v>175</v>
      </c>
    </row>
    <row r="56" spans="1:4" x14ac:dyDescent="0.25">
      <c r="A56" s="2" t="s">
        <v>419</v>
      </c>
      <c r="B56" s="4" t="s">
        <v>6</v>
      </c>
      <c r="C56" s="8" t="s">
        <v>7</v>
      </c>
      <c r="D56" s="96" t="s">
        <v>175</v>
      </c>
    </row>
    <row r="57" spans="1:4" x14ac:dyDescent="0.25">
      <c r="A57" s="2" t="s">
        <v>267</v>
      </c>
      <c r="B57" s="4" t="s">
        <v>6</v>
      </c>
      <c r="C57" s="8" t="s">
        <v>7</v>
      </c>
      <c r="D57" s="96" t="s">
        <v>175</v>
      </c>
    </row>
    <row r="58" spans="1:4" x14ac:dyDescent="0.25">
      <c r="A58" s="2" t="s">
        <v>247</v>
      </c>
      <c r="B58" s="4" t="s">
        <v>6</v>
      </c>
      <c r="C58" s="4" t="s">
        <v>6</v>
      </c>
      <c r="D58" s="96" t="s">
        <v>175</v>
      </c>
    </row>
    <row r="59" spans="1:4" x14ac:dyDescent="0.25">
      <c r="A59" s="23" t="s">
        <v>420</v>
      </c>
      <c r="B59" s="4" t="s">
        <v>6</v>
      </c>
      <c r="C59" s="4" t="s">
        <v>6</v>
      </c>
      <c r="D59" s="4" t="s">
        <v>6</v>
      </c>
    </row>
    <row r="60" spans="1:4" ht="15.75" thickBot="1" x14ac:dyDescent="0.3">
      <c r="A60" s="14" t="s">
        <v>342</v>
      </c>
      <c r="B60" s="92" t="s">
        <v>6</v>
      </c>
      <c r="C60" s="92" t="s">
        <v>6</v>
      </c>
      <c r="D60" s="73" t="s">
        <v>175</v>
      </c>
    </row>
    <row r="61" spans="1:4" x14ac:dyDescent="0.25">
      <c r="A61" s="2" t="s">
        <v>6</v>
      </c>
      <c r="B61" s="84">
        <f>COUNTIF(B53:B60,"pass")</f>
        <v>8</v>
      </c>
      <c r="C61" s="84">
        <f t="shared" ref="C61:D61" si="10">COUNTIF(C53:C60,"pass")</f>
        <v>5</v>
      </c>
      <c r="D61" s="84">
        <f t="shared" si="10"/>
        <v>1</v>
      </c>
    </row>
    <row r="62" spans="1:4" x14ac:dyDescent="0.25">
      <c r="A62" s="2" t="s">
        <v>143</v>
      </c>
      <c r="B62" s="35">
        <f>COUNTIF(B53:B60,"Ok")</f>
        <v>0</v>
      </c>
      <c r="C62" s="35">
        <f t="shared" ref="C62:D62" si="11">COUNTIF(C53:C60,"Ok")</f>
        <v>0</v>
      </c>
      <c r="D62" s="35">
        <f t="shared" si="11"/>
        <v>0</v>
      </c>
    </row>
    <row r="63" spans="1:4" x14ac:dyDescent="0.25">
      <c r="A63" s="2" t="s">
        <v>140</v>
      </c>
      <c r="B63" s="85">
        <f>COUNTIF(B53:B60,"workaround")</f>
        <v>0</v>
      </c>
      <c r="C63" s="85">
        <f t="shared" ref="C63:D63" si="12">COUNTIF(C53:C60,"workaround")</f>
        <v>0</v>
      </c>
      <c r="D63" s="85">
        <f t="shared" si="12"/>
        <v>0</v>
      </c>
    </row>
    <row r="64" spans="1:4" x14ac:dyDescent="0.25">
      <c r="A64" s="2" t="s">
        <v>7</v>
      </c>
      <c r="B64" s="86">
        <f>COUNTIF(B53:B60,"Fail")</f>
        <v>0</v>
      </c>
      <c r="C64" s="86">
        <f t="shared" ref="C64:D64" si="13">COUNTIF(C53:C60,"Fail")</f>
        <v>3</v>
      </c>
      <c r="D64" s="86">
        <f t="shared" si="13"/>
        <v>0</v>
      </c>
    </row>
    <row r="65" spans="1:4" x14ac:dyDescent="0.25">
      <c r="A65" s="2" t="s">
        <v>175</v>
      </c>
      <c r="B65" s="96">
        <f>COUNTIF(B53:B60,"unsupported")</f>
        <v>0</v>
      </c>
      <c r="C65" s="96">
        <f t="shared" ref="C65:D65" si="14">COUNTIF(C53:C60,"unsupported")</f>
        <v>0</v>
      </c>
      <c r="D65" s="96">
        <f t="shared" si="14"/>
        <v>7</v>
      </c>
    </row>
    <row r="66" spans="1:4" x14ac:dyDescent="0.25">
      <c r="A66" s="2" t="s">
        <v>139</v>
      </c>
      <c r="B66" s="96">
        <f t="shared" ref="B66:D66" si="15">B61+B64+B63+B65+B62</f>
        <v>8</v>
      </c>
      <c r="C66" s="96">
        <f t="shared" si="15"/>
        <v>8</v>
      </c>
      <c r="D66" s="96">
        <f t="shared" si="15"/>
        <v>8</v>
      </c>
    </row>
    <row r="67" spans="1:4" ht="15.75" thickBot="1" x14ac:dyDescent="0.3">
      <c r="A67" s="18" t="s">
        <v>8</v>
      </c>
      <c r="B67" s="87">
        <f>IF(B$66=0, 0,(B$61+B$62)/B$66)</f>
        <v>1</v>
      </c>
      <c r="C67" s="87">
        <f t="shared" ref="C67:D67" si="16">IF(C$86=0, 0,(C$81+C$82)/C$86)</f>
        <v>0.90909090909090906</v>
      </c>
      <c r="D67" s="87">
        <f t="shared" si="16"/>
        <v>0.72727272727272729</v>
      </c>
    </row>
    <row r="68" spans="1:4" ht="15.75" thickBot="1" x14ac:dyDescent="0.3">
      <c r="A68" s="2"/>
      <c r="B68" s="20"/>
      <c r="C68" s="20"/>
      <c r="D68" s="20"/>
    </row>
    <row r="69" spans="1:4" x14ac:dyDescent="0.25">
      <c r="A69" s="3" t="s">
        <v>332</v>
      </c>
      <c r="B69" s="94" t="s">
        <v>5</v>
      </c>
      <c r="C69" s="95" t="s">
        <v>151</v>
      </c>
      <c r="D69" s="95" t="s">
        <v>188</v>
      </c>
    </row>
    <row r="70" spans="1:4" x14ac:dyDescent="0.25">
      <c r="A70" s="2" t="s">
        <v>205</v>
      </c>
      <c r="B70" s="4" t="s">
        <v>6</v>
      </c>
      <c r="C70" s="4" t="s">
        <v>6</v>
      </c>
      <c r="D70" s="4" t="s">
        <v>6</v>
      </c>
    </row>
    <row r="71" spans="1:4" x14ac:dyDescent="0.25">
      <c r="A71" s="2" t="s">
        <v>377</v>
      </c>
      <c r="B71" s="4" t="s">
        <v>6</v>
      </c>
      <c r="C71" s="4" t="s">
        <v>6</v>
      </c>
      <c r="D71" s="4" t="s">
        <v>6</v>
      </c>
    </row>
    <row r="72" spans="1:4" x14ac:dyDescent="0.25">
      <c r="A72" s="2" t="s">
        <v>290</v>
      </c>
      <c r="B72" s="4" t="s">
        <v>6</v>
      </c>
      <c r="C72" s="4" t="s">
        <v>6</v>
      </c>
      <c r="D72" s="4" t="s">
        <v>6</v>
      </c>
    </row>
    <row r="73" spans="1:4" x14ac:dyDescent="0.25">
      <c r="A73" s="2" t="s">
        <v>376</v>
      </c>
      <c r="B73" s="4" t="s">
        <v>6</v>
      </c>
      <c r="C73" s="4" t="s">
        <v>6</v>
      </c>
      <c r="D73" s="96" t="s">
        <v>175</v>
      </c>
    </row>
    <row r="74" spans="1:4" x14ac:dyDescent="0.25">
      <c r="A74" s="23" t="s">
        <v>424</v>
      </c>
      <c r="B74" s="4" t="s">
        <v>6</v>
      </c>
      <c r="C74" s="4" t="s">
        <v>6</v>
      </c>
      <c r="D74" s="4" t="s">
        <v>6</v>
      </c>
    </row>
    <row r="75" spans="1:4" x14ac:dyDescent="0.25">
      <c r="A75" s="2" t="s">
        <v>375</v>
      </c>
      <c r="B75" s="4" t="s">
        <v>6</v>
      </c>
      <c r="C75" s="4" t="s">
        <v>6</v>
      </c>
      <c r="D75" s="4" t="s">
        <v>6</v>
      </c>
    </row>
    <row r="76" spans="1:4" x14ac:dyDescent="0.25">
      <c r="A76" s="2" t="s">
        <v>210</v>
      </c>
      <c r="B76" s="4" t="s">
        <v>6</v>
      </c>
      <c r="C76" s="4" t="s">
        <v>6</v>
      </c>
      <c r="D76" s="8" t="s">
        <v>7</v>
      </c>
    </row>
    <row r="77" spans="1:4" x14ac:dyDescent="0.25">
      <c r="A77" s="23" t="s">
        <v>246</v>
      </c>
      <c r="B77" s="4" t="s">
        <v>6</v>
      </c>
      <c r="C77" s="4" t="s">
        <v>6</v>
      </c>
      <c r="D77" s="4" t="s">
        <v>6</v>
      </c>
    </row>
    <row r="78" spans="1:4" x14ac:dyDescent="0.25">
      <c r="A78" s="2" t="s">
        <v>278</v>
      </c>
      <c r="B78" s="4" t="s">
        <v>6</v>
      </c>
      <c r="C78" s="4" t="s">
        <v>6</v>
      </c>
      <c r="D78" s="4" t="s">
        <v>6</v>
      </c>
    </row>
    <row r="79" spans="1:4" x14ac:dyDescent="0.25">
      <c r="A79" s="2" t="s">
        <v>232</v>
      </c>
      <c r="B79" s="4" t="s">
        <v>6</v>
      </c>
      <c r="C79" s="8" t="s">
        <v>7</v>
      </c>
      <c r="D79" s="8" t="s">
        <v>7</v>
      </c>
    </row>
    <row r="80" spans="1:4" x14ac:dyDescent="0.25">
      <c r="A80" s="15" t="s">
        <v>333</v>
      </c>
      <c r="B80" s="21" t="s">
        <v>6</v>
      </c>
      <c r="C80" s="21" t="s">
        <v>6</v>
      </c>
      <c r="D80" s="21" t="s">
        <v>6</v>
      </c>
    </row>
    <row r="81" spans="1:4" x14ac:dyDescent="0.25">
      <c r="A81" s="2" t="s">
        <v>6</v>
      </c>
      <c r="B81" s="84">
        <f t="shared" ref="B81:C81" si="17">COUNTIF(B70:B80,"pass")</f>
        <v>11</v>
      </c>
      <c r="C81" s="84">
        <f t="shared" si="17"/>
        <v>10</v>
      </c>
      <c r="D81" s="84">
        <f>COUNTIF(D70:D80,"pass")</f>
        <v>8</v>
      </c>
    </row>
    <row r="82" spans="1:4" x14ac:dyDescent="0.25">
      <c r="A82" s="2" t="s">
        <v>143</v>
      </c>
      <c r="B82" s="35">
        <f t="shared" ref="B82:C82" si="18">COUNTIF(B70:B80,"Ok")</f>
        <v>0</v>
      </c>
      <c r="C82" s="35">
        <f t="shared" si="18"/>
        <v>0</v>
      </c>
      <c r="D82" s="35">
        <f>COUNTIF(D70:D80,"Ok")</f>
        <v>0</v>
      </c>
    </row>
    <row r="83" spans="1:4" x14ac:dyDescent="0.25">
      <c r="A83" s="2" t="s">
        <v>140</v>
      </c>
      <c r="B83" s="85">
        <f t="shared" ref="B83:C83" si="19">COUNTIF(B70:B80,"workaround")</f>
        <v>0</v>
      </c>
      <c r="C83" s="85">
        <f t="shared" si="19"/>
        <v>0</v>
      </c>
      <c r="D83" s="85">
        <f>COUNTIF(D70:D80,"workaround")</f>
        <v>0</v>
      </c>
    </row>
    <row r="84" spans="1:4" x14ac:dyDescent="0.25">
      <c r="A84" s="2" t="s">
        <v>7</v>
      </c>
      <c r="B84" s="86">
        <f t="shared" ref="B84:C84" si="20">COUNTIF(B70:B80,"Fail")</f>
        <v>0</v>
      </c>
      <c r="C84" s="86">
        <f t="shared" si="20"/>
        <v>1</v>
      </c>
      <c r="D84" s="86">
        <f>COUNTIF(D70:D80,"Fail")</f>
        <v>2</v>
      </c>
    </row>
    <row r="85" spans="1:4" x14ac:dyDescent="0.25">
      <c r="A85" s="2" t="s">
        <v>175</v>
      </c>
      <c r="B85" s="96">
        <f t="shared" ref="B85:C85" si="21">COUNTIF(B70:B80,"unsupported")</f>
        <v>0</v>
      </c>
      <c r="C85" s="96">
        <f t="shared" si="21"/>
        <v>0</v>
      </c>
      <c r="D85" s="96">
        <f>COUNTIF(D70:D80,"unsupported")</f>
        <v>1</v>
      </c>
    </row>
    <row r="86" spans="1:4" x14ac:dyDescent="0.25">
      <c r="A86" s="2" t="s">
        <v>139</v>
      </c>
      <c r="B86" s="96">
        <f t="shared" ref="B86:C86" si="22">B81+B84+B83+B85+B82</f>
        <v>11</v>
      </c>
      <c r="C86" s="96">
        <f t="shared" si="22"/>
        <v>11</v>
      </c>
      <c r="D86" s="96">
        <f>D81+D84+D83+D85+D82</f>
        <v>11</v>
      </c>
    </row>
    <row r="87" spans="1:4" ht="15.75" thickBot="1" x14ac:dyDescent="0.3">
      <c r="A87" s="18" t="s">
        <v>8</v>
      </c>
      <c r="B87" s="87">
        <f>IF(B$86=0, 0,(B$81+B$82)/B$86)</f>
        <v>1</v>
      </c>
      <c r="C87" s="87">
        <f t="shared" ref="C87:D87" si="23">IF(C$86=0, 0,(C$81+C$82)/C$86)</f>
        <v>0.90909090909090906</v>
      </c>
      <c r="D87" s="87">
        <f t="shared" si="23"/>
        <v>0.72727272727272729</v>
      </c>
    </row>
    <row r="88" spans="1:4" ht="15.75" thickBot="1" x14ac:dyDescent="0.3">
      <c r="A88" s="2"/>
      <c r="B88" s="17"/>
      <c r="C88" s="17"/>
    </row>
    <row r="89" spans="1:4" x14ac:dyDescent="0.25">
      <c r="A89" s="3" t="s">
        <v>128</v>
      </c>
      <c r="B89" s="94" t="s">
        <v>5</v>
      </c>
      <c r="C89" s="95" t="s">
        <v>151</v>
      </c>
      <c r="D89" s="95" t="s">
        <v>188</v>
      </c>
    </row>
    <row r="90" spans="1:4" x14ac:dyDescent="0.25">
      <c r="A90" s="2" t="s">
        <v>205</v>
      </c>
      <c r="B90" s="4" t="s">
        <v>6</v>
      </c>
      <c r="C90" s="4" t="s">
        <v>6</v>
      </c>
      <c r="D90" s="8" t="s">
        <v>7</v>
      </c>
    </row>
    <row r="91" spans="1:4" x14ac:dyDescent="0.25">
      <c r="A91" s="23" t="s">
        <v>376</v>
      </c>
      <c r="B91" s="4" t="s">
        <v>6</v>
      </c>
      <c r="C91" s="4" t="s">
        <v>6</v>
      </c>
      <c r="D91" s="4" t="s">
        <v>6</v>
      </c>
    </row>
    <row r="92" spans="1:4" x14ac:dyDescent="0.25">
      <c r="A92" s="2" t="s">
        <v>206</v>
      </c>
      <c r="B92" s="4" t="s">
        <v>6</v>
      </c>
      <c r="C92" s="4" t="s">
        <v>6</v>
      </c>
      <c r="D92" s="4" t="s">
        <v>6</v>
      </c>
    </row>
    <row r="93" spans="1:4" x14ac:dyDescent="0.25">
      <c r="A93" s="2" t="s">
        <v>361</v>
      </c>
      <c r="B93" s="4" t="s">
        <v>6</v>
      </c>
      <c r="C93" s="4" t="s">
        <v>6</v>
      </c>
      <c r="D93" s="4" t="s">
        <v>6</v>
      </c>
    </row>
    <row r="94" spans="1:4" x14ac:dyDescent="0.25">
      <c r="A94" s="2" t="s">
        <v>207</v>
      </c>
      <c r="B94" s="4" t="s">
        <v>6</v>
      </c>
      <c r="C94" s="4" t="s">
        <v>6</v>
      </c>
      <c r="D94" s="4" t="s">
        <v>6</v>
      </c>
    </row>
    <row r="95" spans="1:4" x14ac:dyDescent="0.25">
      <c r="A95" s="23" t="s">
        <v>378</v>
      </c>
      <c r="B95" s="4" t="s">
        <v>6</v>
      </c>
      <c r="C95" s="4" t="s">
        <v>6</v>
      </c>
      <c r="D95" s="4" t="s">
        <v>6</v>
      </c>
    </row>
    <row r="96" spans="1:4" x14ac:dyDescent="0.25">
      <c r="A96" s="2" t="s">
        <v>425</v>
      </c>
      <c r="B96" s="4" t="s">
        <v>6</v>
      </c>
      <c r="C96" s="4" t="s">
        <v>6</v>
      </c>
      <c r="D96" s="4" t="s">
        <v>6</v>
      </c>
    </row>
    <row r="97" spans="1:4" x14ac:dyDescent="0.25">
      <c r="A97" s="2" t="s">
        <v>375</v>
      </c>
      <c r="B97" s="4" t="s">
        <v>6</v>
      </c>
      <c r="C97" s="4" t="s">
        <v>6</v>
      </c>
      <c r="D97" s="4" t="s">
        <v>6</v>
      </c>
    </row>
    <row r="98" spans="1:4" x14ac:dyDescent="0.25">
      <c r="A98" s="2" t="s">
        <v>208</v>
      </c>
      <c r="B98" s="4" t="s">
        <v>6</v>
      </c>
      <c r="C98" s="4" t="s">
        <v>6</v>
      </c>
      <c r="D98" s="8" t="s">
        <v>7</v>
      </c>
    </row>
    <row r="99" spans="1:4" x14ac:dyDescent="0.25">
      <c r="A99" s="2" t="s">
        <v>209</v>
      </c>
      <c r="B99" s="4" t="s">
        <v>6</v>
      </c>
      <c r="C99" s="4" t="s">
        <v>6</v>
      </c>
      <c r="D99" s="4" t="s">
        <v>6</v>
      </c>
    </row>
    <row r="100" spans="1:4" x14ac:dyDescent="0.25">
      <c r="A100" s="2" t="s">
        <v>210</v>
      </c>
      <c r="B100" s="4" t="s">
        <v>6</v>
      </c>
      <c r="C100" s="4" t="s">
        <v>6</v>
      </c>
      <c r="D100" s="4" t="s">
        <v>6</v>
      </c>
    </row>
    <row r="101" spans="1:4" x14ac:dyDescent="0.25">
      <c r="A101" s="2" t="s">
        <v>211</v>
      </c>
      <c r="B101" s="4" t="s">
        <v>6</v>
      </c>
      <c r="C101" s="4" t="s">
        <v>6</v>
      </c>
      <c r="D101" s="4" t="s">
        <v>6</v>
      </c>
    </row>
    <row r="102" spans="1:4" x14ac:dyDescent="0.25">
      <c r="A102" s="2" t="s">
        <v>212</v>
      </c>
      <c r="B102" s="4" t="s">
        <v>6</v>
      </c>
      <c r="C102" s="4" t="s">
        <v>6</v>
      </c>
      <c r="D102" s="4" t="s">
        <v>6</v>
      </c>
    </row>
    <row r="103" spans="1:4" x14ac:dyDescent="0.25">
      <c r="A103" s="2" t="s">
        <v>213</v>
      </c>
      <c r="B103" s="4" t="s">
        <v>6</v>
      </c>
      <c r="C103" s="4" t="s">
        <v>6</v>
      </c>
      <c r="D103" s="4" t="s">
        <v>6</v>
      </c>
    </row>
    <row r="104" spans="1:4" x14ac:dyDescent="0.25">
      <c r="A104" s="2" t="s">
        <v>214</v>
      </c>
      <c r="B104" s="4" t="s">
        <v>6</v>
      </c>
      <c r="C104" s="4" t="s">
        <v>6</v>
      </c>
      <c r="D104" s="4" t="s">
        <v>6</v>
      </c>
    </row>
    <row r="105" spans="1:4" x14ac:dyDescent="0.25">
      <c r="A105" s="23" t="s">
        <v>247</v>
      </c>
      <c r="B105" s="4" t="s">
        <v>6</v>
      </c>
      <c r="C105" s="4" t="s">
        <v>6</v>
      </c>
      <c r="D105" s="4" t="s">
        <v>6</v>
      </c>
    </row>
    <row r="106" spans="1:4" x14ac:dyDescent="0.25">
      <c r="A106" s="23" t="s">
        <v>246</v>
      </c>
      <c r="B106" s="4" t="s">
        <v>6</v>
      </c>
      <c r="C106" s="4" t="s">
        <v>6</v>
      </c>
      <c r="D106" s="4" t="s">
        <v>6</v>
      </c>
    </row>
    <row r="107" spans="1:4" x14ac:dyDescent="0.25">
      <c r="A107" s="2" t="s">
        <v>215</v>
      </c>
      <c r="B107" s="4" t="s">
        <v>6</v>
      </c>
      <c r="C107" s="4" t="s">
        <v>6</v>
      </c>
      <c r="D107" s="4" t="s">
        <v>6</v>
      </c>
    </row>
    <row r="108" spans="1:4" x14ac:dyDescent="0.25">
      <c r="A108" s="2" t="s">
        <v>216</v>
      </c>
      <c r="B108" s="4" t="s">
        <v>6</v>
      </c>
      <c r="C108" s="4" t="s">
        <v>6</v>
      </c>
      <c r="D108" s="4" t="s">
        <v>6</v>
      </c>
    </row>
    <row r="109" spans="1:4" x14ac:dyDescent="0.25">
      <c r="A109" s="2" t="s">
        <v>217</v>
      </c>
      <c r="B109" s="4" t="s">
        <v>6</v>
      </c>
      <c r="C109" s="4" t="s">
        <v>6</v>
      </c>
      <c r="D109" s="4" t="s">
        <v>6</v>
      </c>
    </row>
    <row r="110" spans="1:4" x14ac:dyDescent="0.25">
      <c r="A110" s="15" t="s">
        <v>218</v>
      </c>
      <c r="B110" s="21" t="s">
        <v>6</v>
      </c>
      <c r="C110" s="21" t="s">
        <v>6</v>
      </c>
      <c r="D110" s="54" t="s">
        <v>7</v>
      </c>
    </row>
    <row r="111" spans="1:4" x14ac:dyDescent="0.25">
      <c r="A111" s="2" t="s">
        <v>6</v>
      </c>
      <c r="B111" s="84">
        <f>COUNTIF(B90:B110,"pass")</f>
        <v>21</v>
      </c>
      <c r="C111" s="84">
        <f>COUNTIF(C90:C110,"pass")</f>
        <v>21</v>
      </c>
      <c r="D111" s="84">
        <f>COUNTIF(D90:D110,"pass")</f>
        <v>18</v>
      </c>
    </row>
    <row r="112" spans="1:4" x14ac:dyDescent="0.25">
      <c r="A112" s="2" t="s">
        <v>143</v>
      </c>
      <c r="B112" s="35">
        <f>COUNTIF(B90:B110,"Ok")</f>
        <v>0</v>
      </c>
      <c r="C112" s="35">
        <f>COUNTIF(C90:C110,"Ok")</f>
        <v>0</v>
      </c>
      <c r="D112" s="35">
        <f>COUNTIF(D90:D110,"Ok")</f>
        <v>0</v>
      </c>
    </row>
    <row r="113" spans="1:4" x14ac:dyDescent="0.25">
      <c r="A113" s="2" t="s">
        <v>140</v>
      </c>
      <c r="B113" s="85">
        <f>COUNTIF(B90:B110,"workaround")</f>
        <v>0</v>
      </c>
      <c r="C113" s="85">
        <f>COUNTIF(C90:C110,"workaround")</f>
        <v>0</v>
      </c>
      <c r="D113" s="85">
        <f>COUNTIF(D90:D110,"workaround")</f>
        <v>0</v>
      </c>
    </row>
    <row r="114" spans="1:4" x14ac:dyDescent="0.25">
      <c r="A114" s="2" t="s">
        <v>7</v>
      </c>
      <c r="B114" s="86">
        <f>COUNTIF(B90:B110,"Fail")</f>
        <v>0</v>
      </c>
      <c r="C114" s="86">
        <f>COUNTIF(C90:C110,"Fail")</f>
        <v>0</v>
      </c>
      <c r="D114" s="86">
        <f>COUNTIF(D90:D110,"Fail")</f>
        <v>3</v>
      </c>
    </row>
    <row r="115" spans="1:4" x14ac:dyDescent="0.25">
      <c r="A115" s="2" t="s">
        <v>175</v>
      </c>
      <c r="B115" s="96">
        <f>COUNT(B90:B110,"Untested")</f>
        <v>0</v>
      </c>
      <c r="C115" s="96">
        <f>COUNTIF(C90:C110,"unsupported")</f>
        <v>0</v>
      </c>
      <c r="D115" s="96">
        <f>COUNT(D90:D110,"Untested")</f>
        <v>0</v>
      </c>
    </row>
    <row r="116" spans="1:4" x14ac:dyDescent="0.25">
      <c r="A116" s="2" t="s">
        <v>139</v>
      </c>
      <c r="B116" s="96">
        <f>B111+B114+B113+B115+B112</f>
        <v>21</v>
      </c>
      <c r="C116" s="96">
        <f>C111+C114+C113+C115+C112</f>
        <v>21</v>
      </c>
      <c r="D116" s="96">
        <f>D111+D114+D113+D115+D112</f>
        <v>21</v>
      </c>
    </row>
    <row r="117" spans="1:4" ht="15.75" thickBot="1" x14ac:dyDescent="0.3">
      <c r="A117" s="18" t="s">
        <v>8</v>
      </c>
      <c r="B117" s="87">
        <f>IF(B$116=0, 0,(B$111+B$112)/B$116)</f>
        <v>1</v>
      </c>
      <c r="C117" s="87">
        <f>IF(C$116=0, 0,(C$111+C$112)/C$116)</f>
        <v>1</v>
      </c>
      <c r="D117" s="87">
        <f>IF(D$116=0, 0,(D$111+D$112)/D$116)</f>
        <v>0.8571428571428571</v>
      </c>
    </row>
    <row r="118" spans="1:4" ht="15.75" thickBot="1" x14ac:dyDescent="0.3">
      <c r="A118" s="2"/>
      <c r="B118" s="20"/>
      <c r="C118" s="20"/>
      <c r="D118" s="20"/>
    </row>
    <row r="119" spans="1:4" x14ac:dyDescent="0.25">
      <c r="A119" s="3" t="s">
        <v>102</v>
      </c>
      <c r="B119" s="94" t="s">
        <v>5</v>
      </c>
      <c r="C119" s="95" t="s">
        <v>151</v>
      </c>
      <c r="D119" s="95" t="s">
        <v>188</v>
      </c>
    </row>
    <row r="120" spans="1:4" x14ac:dyDescent="0.25">
      <c r="A120" s="2" t="s">
        <v>205</v>
      </c>
      <c r="B120" s="4" t="s">
        <v>6</v>
      </c>
      <c r="C120" s="4" t="s">
        <v>6</v>
      </c>
      <c r="D120" s="4" t="s">
        <v>6</v>
      </c>
    </row>
    <row r="121" spans="1:4" x14ac:dyDescent="0.25">
      <c r="A121" s="2" t="s">
        <v>219</v>
      </c>
      <c r="B121" s="4" t="s">
        <v>6</v>
      </c>
      <c r="C121" s="4" t="s">
        <v>6</v>
      </c>
      <c r="D121" s="4" t="s">
        <v>6</v>
      </c>
    </row>
    <row r="122" spans="1:4" x14ac:dyDescent="0.25">
      <c r="A122" s="23" t="s">
        <v>376</v>
      </c>
      <c r="B122" s="4" t="s">
        <v>6</v>
      </c>
      <c r="C122" s="4" t="s">
        <v>6</v>
      </c>
      <c r="D122" s="4" t="s">
        <v>6</v>
      </c>
    </row>
    <row r="123" spans="1:4" x14ac:dyDescent="0.25">
      <c r="A123" s="2" t="s">
        <v>220</v>
      </c>
      <c r="B123" s="4" t="s">
        <v>6</v>
      </c>
      <c r="C123" s="4" t="s">
        <v>6</v>
      </c>
      <c r="D123" s="4" t="s">
        <v>6</v>
      </c>
    </row>
    <row r="124" spans="1:4" x14ac:dyDescent="0.25">
      <c r="A124" s="2" t="s">
        <v>221</v>
      </c>
      <c r="B124" s="4" t="s">
        <v>6</v>
      </c>
      <c r="C124" s="4" t="s">
        <v>6</v>
      </c>
      <c r="D124" s="4" t="s">
        <v>6</v>
      </c>
    </row>
    <row r="125" spans="1:4" x14ac:dyDescent="0.25">
      <c r="A125" s="2" t="s">
        <v>222</v>
      </c>
      <c r="B125" s="4" t="s">
        <v>6</v>
      </c>
      <c r="C125" s="4" t="s">
        <v>6</v>
      </c>
      <c r="D125" s="4" t="s">
        <v>6</v>
      </c>
    </row>
    <row r="126" spans="1:4" x14ac:dyDescent="0.25">
      <c r="A126" s="2" t="s">
        <v>223</v>
      </c>
      <c r="B126" s="4" t="s">
        <v>6</v>
      </c>
      <c r="C126" s="4" t="s">
        <v>6</v>
      </c>
      <c r="D126" s="4" t="s">
        <v>6</v>
      </c>
    </row>
    <row r="127" spans="1:4" x14ac:dyDescent="0.25">
      <c r="A127" s="2" t="s">
        <v>224</v>
      </c>
      <c r="B127" s="4" t="s">
        <v>6</v>
      </c>
      <c r="C127" s="4" t="s">
        <v>6</v>
      </c>
      <c r="D127" s="4" t="s">
        <v>6</v>
      </c>
    </row>
    <row r="128" spans="1:4" x14ac:dyDescent="0.25">
      <c r="A128" s="2" t="s">
        <v>225</v>
      </c>
      <c r="B128" s="4" t="s">
        <v>6</v>
      </c>
      <c r="C128" s="4" t="s">
        <v>6</v>
      </c>
      <c r="D128" s="4" t="s">
        <v>6</v>
      </c>
    </row>
    <row r="129" spans="1:4" x14ac:dyDescent="0.25">
      <c r="A129" s="2" t="s">
        <v>209</v>
      </c>
      <c r="B129" s="4" t="s">
        <v>6</v>
      </c>
      <c r="C129" s="4" t="s">
        <v>6</v>
      </c>
      <c r="D129" s="4" t="s">
        <v>6</v>
      </c>
    </row>
    <row r="130" spans="1:4" x14ac:dyDescent="0.25">
      <c r="A130" s="2" t="s">
        <v>226</v>
      </c>
      <c r="B130" s="4" t="s">
        <v>6</v>
      </c>
      <c r="C130" s="4" t="s">
        <v>6</v>
      </c>
      <c r="D130" s="4" t="s">
        <v>6</v>
      </c>
    </row>
    <row r="131" spans="1:4" x14ac:dyDescent="0.25">
      <c r="A131" s="2" t="s">
        <v>210</v>
      </c>
      <c r="B131" s="4" t="s">
        <v>6</v>
      </c>
      <c r="C131" s="4" t="s">
        <v>6</v>
      </c>
      <c r="D131" s="4" t="s">
        <v>6</v>
      </c>
    </row>
    <row r="132" spans="1:4" x14ac:dyDescent="0.25">
      <c r="A132" s="2" t="s">
        <v>227</v>
      </c>
      <c r="B132" s="4" t="s">
        <v>6</v>
      </c>
      <c r="C132" s="4" t="s">
        <v>6</v>
      </c>
      <c r="D132" s="4" t="s">
        <v>6</v>
      </c>
    </row>
    <row r="133" spans="1:4" x14ac:dyDescent="0.25">
      <c r="A133" s="2" t="s">
        <v>228</v>
      </c>
      <c r="B133" s="4" t="s">
        <v>6</v>
      </c>
      <c r="C133" s="4" t="s">
        <v>6</v>
      </c>
      <c r="D133" s="4" t="s">
        <v>6</v>
      </c>
    </row>
    <row r="134" spans="1:4" x14ac:dyDescent="0.25">
      <c r="A134" s="2" t="s">
        <v>229</v>
      </c>
      <c r="B134" s="4" t="s">
        <v>6</v>
      </c>
      <c r="C134" s="8" t="s">
        <v>7</v>
      </c>
      <c r="D134" s="4" t="s">
        <v>6</v>
      </c>
    </row>
    <row r="135" spans="1:4" x14ac:dyDescent="0.25">
      <c r="A135" s="2" t="s">
        <v>230</v>
      </c>
      <c r="B135" s="4" t="s">
        <v>6</v>
      </c>
      <c r="C135" s="8" t="s">
        <v>7</v>
      </c>
      <c r="D135" s="8" t="s">
        <v>7</v>
      </c>
    </row>
    <row r="136" spans="1:4" x14ac:dyDescent="0.25">
      <c r="A136" s="2" t="s">
        <v>295</v>
      </c>
      <c r="B136" s="4" t="s">
        <v>6</v>
      </c>
      <c r="C136" s="4" t="s">
        <v>6</v>
      </c>
      <c r="D136" s="4" t="s">
        <v>6</v>
      </c>
    </row>
    <row r="137" spans="1:4" x14ac:dyDescent="0.25">
      <c r="A137" s="2" t="s">
        <v>231</v>
      </c>
      <c r="B137" s="4" t="s">
        <v>6</v>
      </c>
      <c r="C137" s="4" t="s">
        <v>6</v>
      </c>
      <c r="D137" s="4" t="s">
        <v>6</v>
      </c>
    </row>
    <row r="138" spans="1:4" x14ac:dyDescent="0.25">
      <c r="A138" s="2" t="s">
        <v>326</v>
      </c>
      <c r="B138" s="4" t="s">
        <v>6</v>
      </c>
      <c r="C138" s="4" t="s">
        <v>6</v>
      </c>
      <c r="D138" s="4" t="s">
        <v>6</v>
      </c>
    </row>
    <row r="139" spans="1:4" x14ac:dyDescent="0.25">
      <c r="A139" s="2" t="s">
        <v>232</v>
      </c>
      <c r="B139" s="4" t="s">
        <v>6</v>
      </c>
      <c r="C139" s="4" t="s">
        <v>6</v>
      </c>
      <c r="D139" s="4" t="s">
        <v>6</v>
      </c>
    </row>
    <row r="140" spans="1:4" x14ac:dyDescent="0.25">
      <c r="A140" s="2" t="s">
        <v>233</v>
      </c>
      <c r="B140" s="4" t="s">
        <v>6</v>
      </c>
      <c r="C140" s="8" t="s">
        <v>7</v>
      </c>
      <c r="D140" s="4" t="s">
        <v>6</v>
      </c>
    </row>
    <row r="141" spans="1:4" x14ac:dyDescent="0.25">
      <c r="A141" s="2" t="s">
        <v>234</v>
      </c>
      <c r="B141" s="4" t="s">
        <v>6</v>
      </c>
      <c r="C141" s="4" t="s">
        <v>6</v>
      </c>
      <c r="D141" s="4" t="s">
        <v>6</v>
      </c>
    </row>
    <row r="142" spans="1:4" x14ac:dyDescent="0.25">
      <c r="A142" s="2" t="s">
        <v>235</v>
      </c>
      <c r="B142" s="4" t="s">
        <v>6</v>
      </c>
      <c r="C142" s="4" t="s">
        <v>6</v>
      </c>
      <c r="D142" s="4" t="s">
        <v>6</v>
      </c>
    </row>
    <row r="143" spans="1:4" x14ac:dyDescent="0.25">
      <c r="A143" s="2" t="s">
        <v>217</v>
      </c>
      <c r="B143" s="4" t="s">
        <v>6</v>
      </c>
      <c r="C143" s="4" t="s">
        <v>6</v>
      </c>
      <c r="D143" s="4" t="s">
        <v>6</v>
      </c>
    </row>
    <row r="144" spans="1:4" x14ac:dyDescent="0.25">
      <c r="A144" s="15" t="s">
        <v>237</v>
      </c>
      <c r="B144" s="21" t="s">
        <v>6</v>
      </c>
      <c r="C144" s="21" t="s">
        <v>6</v>
      </c>
      <c r="D144" s="21" t="s">
        <v>6</v>
      </c>
    </row>
    <row r="145" spans="1:4" x14ac:dyDescent="0.25">
      <c r="A145" s="2" t="s">
        <v>6</v>
      </c>
      <c r="B145" s="84">
        <f>COUNTIF(B120:B144,"pass")</f>
        <v>25</v>
      </c>
      <c r="C145" s="84">
        <f>COUNTIF(C120:C144,"pass")</f>
        <v>22</v>
      </c>
      <c r="D145" s="84">
        <f>COUNTIF(D120:D144,"pass")</f>
        <v>24</v>
      </c>
    </row>
    <row r="146" spans="1:4" x14ac:dyDescent="0.25">
      <c r="A146" s="2" t="s">
        <v>143</v>
      </c>
      <c r="B146" s="35">
        <f>COUNTIF(B120:B144,"Ok")</f>
        <v>0</v>
      </c>
      <c r="C146" s="35">
        <f>COUNTIF(C120:C144,"Ok")</f>
        <v>0</v>
      </c>
      <c r="D146" s="35">
        <f>COUNTIF(D120:D144,"Ok")</f>
        <v>0</v>
      </c>
    </row>
    <row r="147" spans="1:4" x14ac:dyDescent="0.25">
      <c r="A147" s="2" t="s">
        <v>140</v>
      </c>
      <c r="B147" s="85">
        <f>COUNTIF(B120:B144,"workaround")</f>
        <v>0</v>
      </c>
      <c r="C147" s="85">
        <f>COUNTIF(C120:C144,"workaround")</f>
        <v>0</v>
      </c>
      <c r="D147" s="85">
        <f>COUNTIF(D120:D144,"workaround")</f>
        <v>0</v>
      </c>
    </row>
    <row r="148" spans="1:4" x14ac:dyDescent="0.25">
      <c r="A148" s="2" t="s">
        <v>7</v>
      </c>
      <c r="B148" s="86">
        <f>COUNTIF(B120:B144,"Fail")</f>
        <v>0</v>
      </c>
      <c r="C148" s="86">
        <f>COUNTIF(C120:C144,"Fail")</f>
        <v>3</v>
      </c>
      <c r="D148" s="86">
        <f>COUNTIF(D120:D144,"Fail")</f>
        <v>1</v>
      </c>
    </row>
    <row r="149" spans="1:4" x14ac:dyDescent="0.25">
      <c r="A149" s="2" t="s">
        <v>145</v>
      </c>
      <c r="B149" s="96">
        <f>COUNT(B120:B144,"Untested")</f>
        <v>0</v>
      </c>
      <c r="C149" s="96">
        <f>COUNT(C120:C144,"Untested")</f>
        <v>0</v>
      </c>
      <c r="D149" s="96">
        <f>COUNT(D120:D144,"Untested")</f>
        <v>0</v>
      </c>
    </row>
    <row r="150" spans="1:4" x14ac:dyDescent="0.25">
      <c r="A150" s="2" t="s">
        <v>139</v>
      </c>
      <c r="B150" s="96">
        <f>B145+B148+B147+B149+B146</f>
        <v>25</v>
      </c>
      <c r="C150" s="96">
        <f>C145+C148+C147+C149+C146</f>
        <v>25</v>
      </c>
      <c r="D150" s="96">
        <f>D145+D148+D147+D149+D146</f>
        <v>25</v>
      </c>
    </row>
    <row r="151" spans="1:4" ht="15.75" thickBot="1" x14ac:dyDescent="0.3">
      <c r="A151" s="18" t="s">
        <v>8</v>
      </c>
      <c r="B151" s="87">
        <f>IF(B$150=0,0,(B$145+B$146)/B$150)</f>
        <v>1</v>
      </c>
      <c r="C151" s="87">
        <f>IF(C$150=0,0,(C$145+C$146)/C$150)</f>
        <v>0.88</v>
      </c>
      <c r="D151" s="87">
        <f>IF(D$150=0,0,(D$145+D$146)/D$150)</f>
        <v>0.96</v>
      </c>
    </row>
    <row r="152" spans="1:4" ht="15.75" thickBot="1" x14ac:dyDescent="0.3">
      <c r="A152" s="2"/>
      <c r="B152" s="20"/>
      <c r="C152" s="20"/>
      <c r="D152" s="20"/>
    </row>
    <row r="153" spans="1:4" x14ac:dyDescent="0.25">
      <c r="A153" s="3" t="s">
        <v>85</v>
      </c>
      <c r="B153" s="94" t="s">
        <v>5</v>
      </c>
      <c r="C153" s="95" t="s">
        <v>151</v>
      </c>
      <c r="D153" s="95" t="s">
        <v>188</v>
      </c>
    </row>
    <row r="154" spans="1:4" x14ac:dyDescent="0.25">
      <c r="A154" s="23" t="s">
        <v>376</v>
      </c>
      <c r="B154" s="4" t="s">
        <v>6</v>
      </c>
      <c r="C154" s="4" t="s">
        <v>6</v>
      </c>
      <c r="D154" s="4" t="s">
        <v>6</v>
      </c>
    </row>
    <row r="155" spans="1:4" x14ac:dyDescent="0.25">
      <c r="A155" s="2" t="s">
        <v>266</v>
      </c>
      <c r="B155" s="4" t="s">
        <v>6</v>
      </c>
      <c r="C155" s="4" t="s">
        <v>6</v>
      </c>
      <c r="D155" s="4" t="s">
        <v>6</v>
      </c>
    </row>
    <row r="156" spans="1:4" x14ac:dyDescent="0.25">
      <c r="A156" s="2" t="s">
        <v>301</v>
      </c>
      <c r="B156" s="4" t="s">
        <v>6</v>
      </c>
      <c r="C156" s="4" t="s">
        <v>6</v>
      </c>
      <c r="D156" s="4" t="s">
        <v>6</v>
      </c>
    </row>
    <row r="157" spans="1:4" x14ac:dyDescent="0.25">
      <c r="A157" s="2" t="s">
        <v>303</v>
      </c>
      <c r="B157" s="4" t="s">
        <v>6</v>
      </c>
      <c r="C157" s="4" t="s">
        <v>6</v>
      </c>
      <c r="D157" s="4" t="s">
        <v>6</v>
      </c>
    </row>
    <row r="158" spans="1:4" x14ac:dyDescent="0.25">
      <c r="A158" s="2" t="s">
        <v>304</v>
      </c>
      <c r="B158" s="4" t="s">
        <v>6</v>
      </c>
      <c r="C158" s="4" t="s">
        <v>6</v>
      </c>
      <c r="D158" s="4" t="s">
        <v>6</v>
      </c>
    </row>
    <row r="159" spans="1:4" x14ac:dyDescent="0.25">
      <c r="A159" s="2" t="s">
        <v>299</v>
      </c>
      <c r="B159" s="4" t="s">
        <v>6</v>
      </c>
      <c r="C159" s="4" t="s">
        <v>6</v>
      </c>
      <c r="D159" s="4" t="s">
        <v>6</v>
      </c>
    </row>
    <row r="160" spans="1:4" x14ac:dyDescent="0.25">
      <c r="A160" s="2" t="s">
        <v>305</v>
      </c>
      <c r="B160" s="4" t="s">
        <v>6</v>
      </c>
      <c r="C160" s="4" t="s">
        <v>6</v>
      </c>
      <c r="D160" s="4" t="s">
        <v>6</v>
      </c>
    </row>
    <row r="161" spans="1:4" x14ac:dyDescent="0.25">
      <c r="A161" s="15" t="s">
        <v>306</v>
      </c>
      <c r="B161" s="21" t="s">
        <v>6</v>
      </c>
      <c r="C161" s="21" t="s">
        <v>6</v>
      </c>
      <c r="D161" s="21" t="s">
        <v>6</v>
      </c>
    </row>
    <row r="162" spans="1:4" x14ac:dyDescent="0.25">
      <c r="A162" s="2" t="s">
        <v>6</v>
      </c>
      <c r="B162" s="84">
        <f>COUNTIF(B155:B161,"pass")</f>
        <v>7</v>
      </c>
      <c r="C162" s="84">
        <f>COUNTIF(C155:C161,"pass")</f>
        <v>7</v>
      </c>
      <c r="D162" s="84">
        <f>COUNTIF(D155:D161,"pass")</f>
        <v>7</v>
      </c>
    </row>
    <row r="163" spans="1:4" x14ac:dyDescent="0.25">
      <c r="A163" s="2" t="s">
        <v>143</v>
      </c>
      <c r="B163" s="35">
        <f>COUNTIF(B155:B161,"Ok")</f>
        <v>0</v>
      </c>
      <c r="C163" s="35">
        <f>COUNTIF(C155:C161,"Ok")</f>
        <v>0</v>
      </c>
      <c r="D163" s="35">
        <f>COUNTIF(D155:D161,"Ok")</f>
        <v>0</v>
      </c>
    </row>
    <row r="164" spans="1:4" x14ac:dyDescent="0.25">
      <c r="A164" s="2" t="s">
        <v>140</v>
      </c>
      <c r="B164" s="85">
        <f>COUNTIF(B155:B161,"workaround")</f>
        <v>0</v>
      </c>
      <c r="C164" s="85">
        <f>COUNTIF(C155:C161,"workaround")</f>
        <v>0</v>
      </c>
      <c r="D164" s="85">
        <f>COUNTIF(D155:D161,"workaround")</f>
        <v>0</v>
      </c>
    </row>
    <row r="165" spans="1:4" x14ac:dyDescent="0.25">
      <c r="A165" s="2" t="s">
        <v>7</v>
      </c>
      <c r="B165" s="86">
        <f>COUNTIF(B155:B161,"Fail")</f>
        <v>0</v>
      </c>
      <c r="C165" s="86">
        <f>COUNTIF(C155:C161,"Fail")</f>
        <v>0</v>
      </c>
      <c r="D165" s="86">
        <f>COUNTIF(D155:D161,"Fail")</f>
        <v>0</v>
      </c>
    </row>
    <row r="166" spans="1:4" x14ac:dyDescent="0.25">
      <c r="A166" s="2" t="s">
        <v>145</v>
      </c>
      <c r="B166" s="96">
        <f>COUNT(B155:B161,"Untested")</f>
        <v>0</v>
      </c>
      <c r="C166" s="96">
        <f>COUNT(C155:C161,"Untested")</f>
        <v>0</v>
      </c>
      <c r="D166" s="96">
        <f>COUNT(D155:D161,"Untested")</f>
        <v>0</v>
      </c>
    </row>
    <row r="167" spans="1:4" x14ac:dyDescent="0.25">
      <c r="A167" s="2" t="s">
        <v>139</v>
      </c>
      <c r="B167" s="96">
        <f>B162+B165+B164+B166+B163</f>
        <v>7</v>
      </c>
      <c r="C167" s="96">
        <f>C162+C165+C164+C166+C163</f>
        <v>7</v>
      </c>
      <c r="D167" s="96">
        <f>D162+D165+D164+D166+D163</f>
        <v>7</v>
      </c>
    </row>
    <row r="168" spans="1:4" ht="15.75" thickBot="1" x14ac:dyDescent="0.3">
      <c r="A168" s="18" t="s">
        <v>8</v>
      </c>
      <c r="B168" s="87">
        <f>IF(B$167=0, 0, (B$162+B$163)/B$167)</f>
        <v>1</v>
      </c>
      <c r="C168" s="87">
        <f>IF(C$167=0, 0, (C$162+C$163)/C$167)</f>
        <v>1</v>
      </c>
      <c r="D168" s="87">
        <f>IF(D$167=0, 0, (D$162+D$163)/D$167)</f>
        <v>1</v>
      </c>
    </row>
    <row r="169" spans="1:4" ht="15.75" thickBot="1" x14ac:dyDescent="0.3">
      <c r="A169" s="13"/>
      <c r="B169" s="16"/>
      <c r="C169" s="16"/>
      <c r="D169" s="16"/>
    </row>
    <row r="170" spans="1:4" x14ac:dyDescent="0.25">
      <c r="A170" s="15" t="s">
        <v>64</v>
      </c>
      <c r="B170" s="94" t="s">
        <v>5</v>
      </c>
      <c r="C170" s="95" t="s">
        <v>151</v>
      </c>
      <c r="D170" s="95" t="s">
        <v>188</v>
      </c>
    </row>
    <row r="171" spans="1:4" x14ac:dyDescent="0.25">
      <c r="A171" s="2" t="s">
        <v>291</v>
      </c>
      <c r="B171" s="4" t="s">
        <v>6</v>
      </c>
      <c r="C171" s="4" t="s">
        <v>6</v>
      </c>
      <c r="D171" s="4" t="s">
        <v>6</v>
      </c>
    </row>
    <row r="172" spans="1:4" x14ac:dyDescent="0.25">
      <c r="A172" s="23" t="s">
        <v>376</v>
      </c>
      <c r="B172" s="4" t="s">
        <v>6</v>
      </c>
      <c r="C172" s="4" t="s">
        <v>6</v>
      </c>
      <c r="D172" s="4" t="s">
        <v>6</v>
      </c>
    </row>
    <row r="173" spans="1:4" x14ac:dyDescent="0.25">
      <c r="A173" s="2" t="s">
        <v>302</v>
      </c>
      <c r="B173" s="4" t="s">
        <v>6</v>
      </c>
      <c r="C173" s="4" t="s">
        <v>6</v>
      </c>
      <c r="D173" s="4" t="s">
        <v>6</v>
      </c>
    </row>
    <row r="174" spans="1:4" x14ac:dyDescent="0.25">
      <c r="A174" s="2" t="s">
        <v>266</v>
      </c>
      <c r="B174" s="4" t="s">
        <v>6</v>
      </c>
      <c r="C174" s="4" t="s">
        <v>6</v>
      </c>
      <c r="D174" s="4" t="s">
        <v>6</v>
      </c>
    </row>
    <row r="175" spans="1:4" x14ac:dyDescent="0.25">
      <c r="A175" s="2" t="s">
        <v>285</v>
      </c>
      <c r="B175" s="4" t="s">
        <v>6</v>
      </c>
      <c r="C175" s="4" t="s">
        <v>6</v>
      </c>
      <c r="D175" s="4" t="s">
        <v>6</v>
      </c>
    </row>
    <row r="176" spans="1:4" x14ac:dyDescent="0.25">
      <c r="A176" s="2" t="s">
        <v>264</v>
      </c>
      <c r="B176" s="4" t="s">
        <v>6</v>
      </c>
      <c r="C176" s="4" t="s">
        <v>6</v>
      </c>
      <c r="D176" s="4" t="s">
        <v>6</v>
      </c>
    </row>
    <row r="177" spans="1:4" x14ac:dyDescent="0.25">
      <c r="A177" s="2" t="s">
        <v>268</v>
      </c>
      <c r="B177" s="4" t="s">
        <v>6</v>
      </c>
      <c r="C177" s="4" t="s">
        <v>6</v>
      </c>
      <c r="D177" s="4" t="s">
        <v>6</v>
      </c>
    </row>
    <row r="178" spans="1:4" x14ac:dyDescent="0.25">
      <c r="A178" s="2" t="s">
        <v>255</v>
      </c>
      <c r="B178" s="4" t="s">
        <v>6</v>
      </c>
      <c r="C178" s="4" t="s">
        <v>6</v>
      </c>
      <c r="D178" s="4" t="s">
        <v>6</v>
      </c>
    </row>
    <row r="179" spans="1:4" x14ac:dyDescent="0.25">
      <c r="A179" s="2" t="s">
        <v>301</v>
      </c>
      <c r="B179" s="4" t="s">
        <v>6</v>
      </c>
      <c r="C179" s="4" t="s">
        <v>6</v>
      </c>
      <c r="D179" s="4" t="s">
        <v>6</v>
      </c>
    </row>
    <row r="180" spans="1:4" x14ac:dyDescent="0.25">
      <c r="A180" s="2" t="s">
        <v>276</v>
      </c>
      <c r="B180" s="4" t="s">
        <v>6</v>
      </c>
      <c r="C180" s="4" t="s">
        <v>6</v>
      </c>
      <c r="D180" s="36" t="s">
        <v>6</v>
      </c>
    </row>
    <row r="181" spans="1:4" x14ac:dyDescent="0.25">
      <c r="A181" s="2" t="s">
        <v>300</v>
      </c>
      <c r="B181" s="4" t="s">
        <v>6</v>
      </c>
      <c r="C181" s="4" t="s">
        <v>6</v>
      </c>
      <c r="D181" s="4" t="s">
        <v>6</v>
      </c>
    </row>
    <row r="182" spans="1:4" x14ac:dyDescent="0.25">
      <c r="A182" s="2" t="s">
        <v>299</v>
      </c>
      <c r="B182" s="4" t="s">
        <v>6</v>
      </c>
      <c r="C182" s="4" t="s">
        <v>6</v>
      </c>
      <c r="D182" s="4" t="s">
        <v>6</v>
      </c>
    </row>
    <row r="183" spans="1:4" x14ac:dyDescent="0.25">
      <c r="A183" s="2" t="s">
        <v>214</v>
      </c>
      <c r="B183" s="4" t="s">
        <v>6</v>
      </c>
      <c r="C183" s="4" t="s">
        <v>6</v>
      </c>
      <c r="D183" s="4" t="s">
        <v>6</v>
      </c>
    </row>
    <row r="184" spans="1:4" x14ac:dyDescent="0.25">
      <c r="A184" s="2" t="s">
        <v>298</v>
      </c>
      <c r="B184" s="4" t="s">
        <v>6</v>
      </c>
      <c r="C184" s="4" t="s">
        <v>6</v>
      </c>
      <c r="D184" s="4" t="s">
        <v>6</v>
      </c>
    </row>
    <row r="185" spans="1:4" x14ac:dyDescent="0.25">
      <c r="A185" s="2" t="s">
        <v>297</v>
      </c>
      <c r="B185" s="4" t="s">
        <v>6</v>
      </c>
      <c r="C185" s="4" t="s">
        <v>6</v>
      </c>
      <c r="D185" s="4" t="s">
        <v>6</v>
      </c>
    </row>
    <row r="186" spans="1:4" x14ac:dyDescent="0.25">
      <c r="A186" s="2" t="s">
        <v>296</v>
      </c>
      <c r="B186" s="4" t="s">
        <v>6</v>
      </c>
      <c r="C186" s="4" t="s">
        <v>6</v>
      </c>
      <c r="D186" s="4" t="s">
        <v>6</v>
      </c>
    </row>
    <row r="187" spans="1:4" x14ac:dyDescent="0.25">
      <c r="A187" s="2" t="s">
        <v>230</v>
      </c>
      <c r="B187" s="4" t="s">
        <v>6</v>
      </c>
      <c r="C187" s="4" t="s">
        <v>6</v>
      </c>
      <c r="D187" s="4" t="s">
        <v>6</v>
      </c>
    </row>
    <row r="188" spans="1:4" x14ac:dyDescent="0.25">
      <c r="A188" s="2" t="s">
        <v>294</v>
      </c>
      <c r="B188" s="4" t="s">
        <v>6</v>
      </c>
      <c r="C188" s="4" t="s">
        <v>6</v>
      </c>
      <c r="D188" s="4" t="s">
        <v>6</v>
      </c>
    </row>
    <row r="189" spans="1:4" x14ac:dyDescent="0.25">
      <c r="A189" s="23" t="s">
        <v>234</v>
      </c>
      <c r="B189" s="4" t="s">
        <v>6</v>
      </c>
      <c r="C189" s="4" t="s">
        <v>6</v>
      </c>
      <c r="D189" s="4" t="s">
        <v>6</v>
      </c>
    </row>
    <row r="190" spans="1:4" x14ac:dyDescent="0.25">
      <c r="A190" s="2" t="s">
        <v>342</v>
      </c>
      <c r="B190" s="35" t="s">
        <v>144</v>
      </c>
      <c r="C190" s="4" t="s">
        <v>6</v>
      </c>
      <c r="D190" s="4" t="s">
        <v>6</v>
      </c>
    </row>
    <row r="191" spans="1:4" x14ac:dyDescent="0.25">
      <c r="A191" s="2" t="s">
        <v>275</v>
      </c>
      <c r="B191" s="4" t="s">
        <v>6</v>
      </c>
      <c r="C191" s="4" t="s">
        <v>6</v>
      </c>
      <c r="D191" s="4" t="s">
        <v>6</v>
      </c>
    </row>
    <row r="192" spans="1:4" x14ac:dyDescent="0.25">
      <c r="A192" s="15" t="s">
        <v>274</v>
      </c>
      <c r="B192" s="21" t="s">
        <v>6</v>
      </c>
      <c r="C192" s="21" t="s">
        <v>6</v>
      </c>
      <c r="D192" s="21" t="s">
        <v>6</v>
      </c>
    </row>
    <row r="193" spans="1:4" x14ac:dyDescent="0.25">
      <c r="A193" s="2" t="s">
        <v>6</v>
      </c>
      <c r="B193" s="84">
        <f>COUNTIF(B171:B192,"pass")</f>
        <v>21</v>
      </c>
      <c r="C193" s="84">
        <f>COUNTIF(C171:C192,"pass")</f>
        <v>22</v>
      </c>
      <c r="D193" s="84">
        <f>COUNTIF(D171:D192,"pass")</f>
        <v>22</v>
      </c>
    </row>
    <row r="194" spans="1:4" x14ac:dyDescent="0.25">
      <c r="A194" s="2" t="s">
        <v>143</v>
      </c>
      <c r="B194" s="35">
        <f>COUNTIF(B171:B192,"Ok")</f>
        <v>1</v>
      </c>
      <c r="C194" s="35">
        <f>COUNTIF(C171:C192,"Ok")</f>
        <v>0</v>
      </c>
      <c r="D194" s="35">
        <f>COUNTIF(D171:D192,"Ok")</f>
        <v>0</v>
      </c>
    </row>
    <row r="195" spans="1:4" x14ac:dyDescent="0.25">
      <c r="A195" s="2" t="s">
        <v>140</v>
      </c>
      <c r="B195" s="85">
        <f>COUNTIF(B171:B192,"workaround")</f>
        <v>0</v>
      </c>
      <c r="C195" s="85">
        <f>COUNTIF(C171:C192,"workaround")</f>
        <v>0</v>
      </c>
      <c r="D195" s="85">
        <f>COUNTIF(D171:D192,"workaround")</f>
        <v>0</v>
      </c>
    </row>
    <row r="196" spans="1:4" x14ac:dyDescent="0.25">
      <c r="A196" s="2" t="s">
        <v>7</v>
      </c>
      <c r="B196" s="86">
        <f>COUNTIF(B171:B192,"Fail")</f>
        <v>0</v>
      </c>
      <c r="C196" s="86">
        <f>COUNTIF(C171:C192,"Fail")</f>
        <v>0</v>
      </c>
      <c r="D196" s="86">
        <f>COUNTIF(D171:D192,"Fail")</f>
        <v>0</v>
      </c>
    </row>
    <row r="197" spans="1:4" x14ac:dyDescent="0.25">
      <c r="A197" s="2" t="s">
        <v>145</v>
      </c>
      <c r="B197" s="96">
        <f>COUNT(B171:B192,"Untested")</f>
        <v>0</v>
      </c>
      <c r="C197" s="96">
        <f>COUNT(C171:C192,"Untested")</f>
        <v>0</v>
      </c>
      <c r="D197" s="96">
        <f>COUNT(D171:D192,"Untested")</f>
        <v>0</v>
      </c>
    </row>
    <row r="198" spans="1:4" x14ac:dyDescent="0.25">
      <c r="A198" s="2" t="s">
        <v>139</v>
      </c>
      <c r="B198" s="96">
        <f>B193+B196+B195+B197+B194</f>
        <v>22</v>
      </c>
      <c r="C198" s="96">
        <f>C193+C196+C195+C197+C194</f>
        <v>22</v>
      </c>
      <c r="D198" s="96">
        <f>D193+D196+D195+D197+D194</f>
        <v>22</v>
      </c>
    </row>
    <row r="199" spans="1:4" ht="15.75" thickBot="1" x14ac:dyDescent="0.3">
      <c r="A199" s="18" t="s">
        <v>8</v>
      </c>
      <c r="B199" s="87">
        <f>IF(B$198=0, 0, (B$193+B$194)/B$198)</f>
        <v>1</v>
      </c>
      <c r="C199" s="87">
        <f>IF(C$198=0, 0, (C$193+C$194)/C$198)</f>
        <v>1</v>
      </c>
      <c r="D199" s="87">
        <f>IF(D$198=0, 0, (D$193+D$194)/D$198)</f>
        <v>1</v>
      </c>
    </row>
    <row r="200" spans="1:4" ht="15.75" thickBot="1" x14ac:dyDescent="0.3">
      <c r="A200" s="14"/>
      <c r="B200" s="14"/>
      <c r="C200" s="14"/>
      <c r="D200" s="14"/>
    </row>
    <row r="201" spans="1:4" x14ac:dyDescent="0.25">
      <c r="A201" s="15" t="s">
        <v>12</v>
      </c>
      <c r="B201" s="94" t="s">
        <v>5</v>
      </c>
      <c r="C201" s="95" t="s">
        <v>151</v>
      </c>
      <c r="D201" s="95" t="s">
        <v>188</v>
      </c>
    </row>
    <row r="202" spans="1:4" x14ac:dyDescent="0.25">
      <c r="A202" s="2" t="s">
        <v>292</v>
      </c>
      <c r="B202" s="4" t="s">
        <v>6</v>
      </c>
      <c r="C202" s="4" t="s">
        <v>6</v>
      </c>
      <c r="D202" s="4" t="s">
        <v>6</v>
      </c>
    </row>
    <row r="203" spans="1:4" x14ac:dyDescent="0.25">
      <c r="A203" s="2" t="s">
        <v>291</v>
      </c>
      <c r="B203" s="4" t="s">
        <v>6</v>
      </c>
      <c r="C203" s="4" t="s">
        <v>6</v>
      </c>
      <c r="D203" s="4" t="s">
        <v>6</v>
      </c>
    </row>
    <row r="204" spans="1:4" x14ac:dyDescent="0.25">
      <c r="A204" s="2" t="s">
        <v>290</v>
      </c>
      <c r="B204" s="4" t="s">
        <v>6</v>
      </c>
      <c r="C204" s="4" t="s">
        <v>6</v>
      </c>
      <c r="D204" s="4" t="s">
        <v>6</v>
      </c>
    </row>
    <row r="205" spans="1:4" x14ac:dyDescent="0.25">
      <c r="A205" s="23" t="s">
        <v>376</v>
      </c>
      <c r="B205" s="4" t="s">
        <v>6</v>
      </c>
      <c r="C205" s="4" t="s">
        <v>6</v>
      </c>
      <c r="D205" s="4" t="s">
        <v>6</v>
      </c>
    </row>
    <row r="206" spans="1:4" x14ac:dyDescent="0.25">
      <c r="A206" s="2" t="s">
        <v>287</v>
      </c>
      <c r="B206" s="4" t="s">
        <v>6</v>
      </c>
      <c r="C206" s="4" t="s">
        <v>6</v>
      </c>
      <c r="D206" s="4" t="s">
        <v>6</v>
      </c>
    </row>
    <row r="207" spans="1:4" x14ac:dyDescent="0.25">
      <c r="A207" s="2" t="s">
        <v>247</v>
      </c>
      <c r="B207" s="4" t="s">
        <v>6</v>
      </c>
      <c r="C207" s="4" t="s">
        <v>6</v>
      </c>
      <c r="D207" s="4" t="s">
        <v>6</v>
      </c>
    </row>
    <row r="208" spans="1:4" x14ac:dyDescent="0.25">
      <c r="A208" s="2" t="s">
        <v>246</v>
      </c>
      <c r="B208" s="4" t="s">
        <v>6</v>
      </c>
      <c r="C208" s="4" t="s">
        <v>6</v>
      </c>
      <c r="D208" s="4" t="s">
        <v>6</v>
      </c>
    </row>
    <row r="209" spans="1:4" x14ac:dyDescent="0.25">
      <c r="A209" s="2" t="s">
        <v>283</v>
      </c>
      <c r="B209" s="4" t="s">
        <v>6</v>
      </c>
      <c r="C209" s="4" t="s">
        <v>6</v>
      </c>
      <c r="D209" s="4" t="s">
        <v>6</v>
      </c>
    </row>
    <row r="210" spans="1:4" x14ac:dyDescent="0.25">
      <c r="A210" s="2" t="s">
        <v>282</v>
      </c>
      <c r="B210" s="4" t="s">
        <v>6</v>
      </c>
      <c r="C210" s="4" t="s">
        <v>6</v>
      </c>
      <c r="D210" s="4" t="s">
        <v>6</v>
      </c>
    </row>
    <row r="211" spans="1:4" x14ac:dyDescent="0.25">
      <c r="A211" s="2" t="s">
        <v>281</v>
      </c>
      <c r="B211" s="4" t="s">
        <v>6</v>
      </c>
      <c r="C211" s="4" t="s">
        <v>6</v>
      </c>
      <c r="D211" s="4" t="s">
        <v>6</v>
      </c>
    </row>
    <row r="212" spans="1:4" x14ac:dyDescent="0.25">
      <c r="A212" s="2" t="s">
        <v>280</v>
      </c>
      <c r="B212" s="4" t="s">
        <v>6</v>
      </c>
      <c r="C212" s="4" t="s">
        <v>6</v>
      </c>
      <c r="D212" s="4" t="s">
        <v>6</v>
      </c>
    </row>
    <row r="213" spans="1:4" x14ac:dyDescent="0.25">
      <c r="A213" s="2" t="s">
        <v>278</v>
      </c>
      <c r="B213" s="4" t="s">
        <v>6</v>
      </c>
      <c r="C213" s="4" t="s">
        <v>6</v>
      </c>
      <c r="D213" s="4" t="s">
        <v>6</v>
      </c>
    </row>
    <row r="214" spans="1:4" x14ac:dyDescent="0.25">
      <c r="A214" s="2" t="s">
        <v>307</v>
      </c>
      <c r="B214" s="4" t="s">
        <v>6</v>
      </c>
      <c r="C214" s="4" t="s">
        <v>6</v>
      </c>
      <c r="D214" s="4" t="s">
        <v>6</v>
      </c>
    </row>
    <row r="215" spans="1:4" x14ac:dyDescent="0.25">
      <c r="A215" s="2" t="s">
        <v>239</v>
      </c>
      <c r="B215" s="4" t="s">
        <v>6</v>
      </c>
      <c r="C215" s="4" t="s">
        <v>6</v>
      </c>
      <c r="D215" s="4" t="s">
        <v>6</v>
      </c>
    </row>
    <row r="216" spans="1:4" x14ac:dyDescent="0.25">
      <c r="A216" s="15" t="s">
        <v>238</v>
      </c>
      <c r="B216" s="21" t="s">
        <v>6</v>
      </c>
      <c r="C216" s="21" t="s">
        <v>6</v>
      </c>
      <c r="D216" s="21" t="s">
        <v>6</v>
      </c>
    </row>
    <row r="217" spans="1:4" x14ac:dyDescent="0.25">
      <c r="A217" s="2" t="s">
        <v>6</v>
      </c>
      <c r="B217" s="84">
        <f>COUNTIF(B202:B216,"pass")</f>
        <v>15</v>
      </c>
      <c r="C217" s="84">
        <f>COUNTIF(C202:C216,"pass")</f>
        <v>15</v>
      </c>
      <c r="D217" s="84">
        <f>COUNTIF(D202:D216,"pass")</f>
        <v>15</v>
      </c>
    </row>
    <row r="218" spans="1:4" x14ac:dyDescent="0.25">
      <c r="A218" s="2" t="s">
        <v>143</v>
      </c>
      <c r="B218" s="35">
        <f>COUNTIF(B202:B216,"Ok")</f>
        <v>0</v>
      </c>
      <c r="C218" s="35">
        <f>COUNTIF(C202:C216,"Ok")</f>
        <v>0</v>
      </c>
      <c r="D218" s="35">
        <f>COUNTIF(D202:D216,"Ok")</f>
        <v>0</v>
      </c>
    </row>
    <row r="219" spans="1:4" x14ac:dyDescent="0.25">
      <c r="A219" s="2" t="s">
        <v>140</v>
      </c>
      <c r="B219" s="85">
        <f>COUNTIF(B202:B216,"workaround")</f>
        <v>0</v>
      </c>
      <c r="C219" s="85">
        <f>COUNTIF(C202:C216,"workaround")</f>
        <v>0</v>
      </c>
      <c r="D219" s="85">
        <f>COUNTIF(D202:D216,"workaround")</f>
        <v>0</v>
      </c>
    </row>
    <row r="220" spans="1:4" x14ac:dyDescent="0.25">
      <c r="A220" s="2" t="s">
        <v>7</v>
      </c>
      <c r="B220" s="86">
        <f>COUNTIF(B202:B216,"Fail")</f>
        <v>0</v>
      </c>
      <c r="C220" s="86">
        <f>COUNTIF(C202:C216,"Fail")</f>
        <v>0</v>
      </c>
      <c r="D220" s="86">
        <f>COUNTIF(D202:D216,"Fail")</f>
        <v>0</v>
      </c>
    </row>
    <row r="221" spans="1:4" x14ac:dyDescent="0.25">
      <c r="A221" s="2" t="s">
        <v>145</v>
      </c>
      <c r="B221" s="96">
        <f>COUNT(B202:B216,"Untested")</f>
        <v>0</v>
      </c>
      <c r="C221" s="96">
        <f>COUNT(C202:C216,"Untested")</f>
        <v>0</v>
      </c>
      <c r="D221" s="96">
        <f>COUNT(D202:D216,"Untested")</f>
        <v>0</v>
      </c>
    </row>
    <row r="222" spans="1:4" x14ac:dyDescent="0.25">
      <c r="A222" s="2" t="s">
        <v>139</v>
      </c>
      <c r="B222" s="96">
        <f>B217+B220+B219+B221+B218</f>
        <v>15</v>
      </c>
      <c r="C222" s="96">
        <f>C217+C220+C219+C221+C218</f>
        <v>15</v>
      </c>
      <c r="D222" s="96">
        <f>D217+D220+D219+D221+D218</f>
        <v>15</v>
      </c>
    </row>
    <row r="223" spans="1:4" ht="15.75" thickBot="1" x14ac:dyDescent="0.3">
      <c r="A223" s="18" t="s">
        <v>8</v>
      </c>
      <c r="B223" s="87">
        <f>IF(B$222=0, 0, (B$217+B$218)/B$222)</f>
        <v>1</v>
      </c>
      <c r="C223" s="87">
        <f>IF(C$222=0, 0, (C$217+C$218)/C$222)</f>
        <v>1</v>
      </c>
      <c r="D223" s="87">
        <f>IF(D$222=0, 0, (D$217+D$218)/D$222)</f>
        <v>1</v>
      </c>
    </row>
    <row r="224" spans="1:4" ht="15.75" thickBot="1" x14ac:dyDescent="0.3">
      <c r="A224" s="13"/>
      <c r="B224" s="16"/>
      <c r="C224" s="13"/>
      <c r="D224" s="13"/>
    </row>
    <row r="225" spans="1:4" x14ac:dyDescent="0.25">
      <c r="A225" s="15" t="s">
        <v>176</v>
      </c>
      <c r="B225" s="94" t="s">
        <v>5</v>
      </c>
      <c r="C225" s="95" t="s">
        <v>151</v>
      </c>
      <c r="D225" s="95" t="s">
        <v>188</v>
      </c>
    </row>
    <row r="226" spans="1:4" x14ac:dyDescent="0.25">
      <c r="A226" s="2" t="s">
        <v>219</v>
      </c>
      <c r="B226" s="4" t="s">
        <v>6</v>
      </c>
      <c r="C226" s="4" t="s">
        <v>6</v>
      </c>
      <c r="D226" s="4" t="s">
        <v>6</v>
      </c>
    </row>
    <row r="227" spans="1:4" x14ac:dyDescent="0.25">
      <c r="A227" s="2" t="s">
        <v>260</v>
      </c>
      <c r="B227" s="4" t="s">
        <v>6</v>
      </c>
      <c r="C227" s="4" t="s">
        <v>6</v>
      </c>
      <c r="D227" s="4" t="s">
        <v>6</v>
      </c>
    </row>
    <row r="228" spans="1:4" x14ac:dyDescent="0.25">
      <c r="A228" s="2" t="s">
        <v>289</v>
      </c>
      <c r="B228" s="4" t="s">
        <v>6</v>
      </c>
      <c r="C228" s="4" t="s">
        <v>6</v>
      </c>
      <c r="D228" s="4" t="s">
        <v>6</v>
      </c>
    </row>
    <row r="229" spans="1:4" x14ac:dyDescent="0.25">
      <c r="A229" s="23" t="s">
        <v>376</v>
      </c>
      <c r="B229" s="4" t="s">
        <v>6</v>
      </c>
      <c r="C229" s="4" t="s">
        <v>6</v>
      </c>
      <c r="D229" s="4" t="s">
        <v>6</v>
      </c>
    </row>
    <row r="230" spans="1:4" x14ac:dyDescent="0.25">
      <c r="A230" s="2" t="s">
        <v>288</v>
      </c>
      <c r="B230" s="4" t="s">
        <v>6</v>
      </c>
      <c r="C230" s="4" t="s">
        <v>6</v>
      </c>
      <c r="D230" s="8" t="s">
        <v>7</v>
      </c>
    </row>
    <row r="231" spans="1:4" x14ac:dyDescent="0.25">
      <c r="A231" s="23" t="s">
        <v>259</v>
      </c>
      <c r="B231" s="4" t="s">
        <v>6</v>
      </c>
      <c r="C231" s="4" t="s">
        <v>6</v>
      </c>
      <c r="D231" s="4" t="s">
        <v>6</v>
      </c>
    </row>
    <row r="232" spans="1:4" x14ac:dyDescent="0.25">
      <c r="A232" s="23" t="s">
        <v>258</v>
      </c>
      <c r="B232" s="4" t="s">
        <v>6</v>
      </c>
      <c r="C232" s="4" t="s">
        <v>6</v>
      </c>
      <c r="D232" s="4" t="s">
        <v>6</v>
      </c>
    </row>
    <row r="233" spans="1:4" x14ac:dyDescent="0.25">
      <c r="A233" s="2" t="s">
        <v>286</v>
      </c>
      <c r="B233" s="4" t="s">
        <v>6</v>
      </c>
      <c r="C233" s="4" t="s">
        <v>6</v>
      </c>
      <c r="D233" s="4" t="s">
        <v>6</v>
      </c>
    </row>
    <row r="234" spans="1:4" x14ac:dyDescent="0.25">
      <c r="A234" s="2" t="s">
        <v>347</v>
      </c>
      <c r="B234" s="4" t="s">
        <v>6</v>
      </c>
      <c r="C234" s="4" t="s">
        <v>6</v>
      </c>
      <c r="D234" s="4" t="s">
        <v>6</v>
      </c>
    </row>
    <row r="235" spans="1:4" x14ac:dyDescent="0.25">
      <c r="A235" s="2" t="s">
        <v>348</v>
      </c>
      <c r="B235" s="4" t="s">
        <v>6</v>
      </c>
      <c r="C235" s="4" t="s">
        <v>6</v>
      </c>
      <c r="D235" s="4" t="s">
        <v>6</v>
      </c>
    </row>
    <row r="236" spans="1:4" x14ac:dyDescent="0.25">
      <c r="A236" s="23" t="s">
        <v>207</v>
      </c>
      <c r="B236" s="4" t="s">
        <v>6</v>
      </c>
      <c r="C236" s="4" t="s">
        <v>6</v>
      </c>
      <c r="D236" s="4" t="s">
        <v>6</v>
      </c>
    </row>
    <row r="237" spans="1:4" x14ac:dyDescent="0.25">
      <c r="A237" s="23" t="s">
        <v>224</v>
      </c>
      <c r="B237" s="4" t="s">
        <v>6</v>
      </c>
      <c r="C237" s="4" t="s">
        <v>6</v>
      </c>
      <c r="D237" s="4" t="s">
        <v>6</v>
      </c>
    </row>
    <row r="238" spans="1:4" x14ac:dyDescent="0.25">
      <c r="A238" s="2" t="s">
        <v>265</v>
      </c>
      <c r="B238" s="4" t="s">
        <v>6</v>
      </c>
      <c r="C238" s="4" t="s">
        <v>6</v>
      </c>
      <c r="D238" s="4" t="s">
        <v>6</v>
      </c>
    </row>
    <row r="239" spans="1:4" x14ac:dyDescent="0.25">
      <c r="A239" s="23" t="s">
        <v>257</v>
      </c>
      <c r="B239" s="4" t="s">
        <v>6</v>
      </c>
      <c r="C239" s="4" t="s">
        <v>6</v>
      </c>
      <c r="D239" s="4" t="s">
        <v>6</v>
      </c>
    </row>
    <row r="240" spans="1:4" x14ac:dyDescent="0.25">
      <c r="A240" s="23" t="s">
        <v>256</v>
      </c>
      <c r="B240" s="4" t="s">
        <v>6</v>
      </c>
      <c r="C240" s="4" t="s">
        <v>6</v>
      </c>
      <c r="D240" s="4" t="s">
        <v>6</v>
      </c>
    </row>
    <row r="241" spans="1:4" x14ac:dyDescent="0.25">
      <c r="A241" s="23" t="s">
        <v>424</v>
      </c>
      <c r="B241" s="4" t="s">
        <v>6</v>
      </c>
      <c r="C241" s="4" t="s">
        <v>6</v>
      </c>
      <c r="D241" s="4" t="s">
        <v>6</v>
      </c>
    </row>
    <row r="242" spans="1:4" x14ac:dyDescent="0.25">
      <c r="A242" s="23" t="s">
        <v>412</v>
      </c>
      <c r="B242" s="4" t="s">
        <v>6</v>
      </c>
      <c r="C242" s="4" t="s">
        <v>6</v>
      </c>
      <c r="D242" s="4" t="s">
        <v>6</v>
      </c>
    </row>
    <row r="243" spans="1:4" x14ac:dyDescent="0.25">
      <c r="A243" s="23" t="s">
        <v>413</v>
      </c>
      <c r="B243" s="4" t="s">
        <v>6</v>
      </c>
      <c r="C243" s="4" t="s">
        <v>6</v>
      </c>
      <c r="D243" s="4" t="s">
        <v>6</v>
      </c>
    </row>
    <row r="244" spans="1:4" x14ac:dyDescent="0.25">
      <c r="A244" s="2" t="s">
        <v>266</v>
      </c>
      <c r="B244" s="4" t="s">
        <v>6</v>
      </c>
      <c r="C244" s="4" t="s">
        <v>6</v>
      </c>
      <c r="D244" s="4" t="s">
        <v>6</v>
      </c>
    </row>
    <row r="245" spans="1:4" x14ac:dyDescent="0.25">
      <c r="A245" s="2" t="s">
        <v>285</v>
      </c>
      <c r="B245" s="4" t="s">
        <v>6</v>
      </c>
      <c r="C245" s="4" t="s">
        <v>6</v>
      </c>
      <c r="D245" s="4" t="s">
        <v>6</v>
      </c>
    </row>
    <row r="246" spans="1:4" x14ac:dyDescent="0.25">
      <c r="A246" s="2" t="s">
        <v>267</v>
      </c>
      <c r="B246" s="4" t="s">
        <v>6</v>
      </c>
      <c r="C246" s="4" t="s">
        <v>6</v>
      </c>
      <c r="D246" s="4" t="s">
        <v>6</v>
      </c>
    </row>
    <row r="247" spans="1:4" x14ac:dyDescent="0.25">
      <c r="A247" s="2" t="s">
        <v>284</v>
      </c>
      <c r="B247" s="4" t="s">
        <v>6</v>
      </c>
      <c r="C247" s="4" t="s">
        <v>6</v>
      </c>
      <c r="D247" s="4" t="s">
        <v>6</v>
      </c>
    </row>
    <row r="248" spans="1:4" x14ac:dyDescent="0.25">
      <c r="A248" s="2" t="s">
        <v>264</v>
      </c>
      <c r="B248" s="4" t="s">
        <v>6</v>
      </c>
      <c r="C248" s="4" t="s">
        <v>6</v>
      </c>
      <c r="D248" s="4" t="s">
        <v>6</v>
      </c>
    </row>
    <row r="249" spans="1:4" x14ac:dyDescent="0.25">
      <c r="A249" s="2" t="s">
        <v>268</v>
      </c>
      <c r="B249" s="4" t="s">
        <v>6</v>
      </c>
      <c r="C249" s="4" t="s">
        <v>6</v>
      </c>
      <c r="D249" s="4" t="s">
        <v>6</v>
      </c>
    </row>
    <row r="250" spans="1:4" x14ac:dyDescent="0.25">
      <c r="A250" s="23" t="s">
        <v>255</v>
      </c>
      <c r="B250" s="4" t="s">
        <v>6</v>
      </c>
      <c r="C250" s="4" t="s">
        <v>6</v>
      </c>
      <c r="D250" s="4" t="s">
        <v>6</v>
      </c>
    </row>
    <row r="251" spans="1:4" x14ac:dyDescent="0.25">
      <c r="A251" s="2" t="s">
        <v>277</v>
      </c>
      <c r="B251" s="8" t="s">
        <v>7</v>
      </c>
      <c r="C251" s="8" t="s">
        <v>7</v>
      </c>
      <c r="D251" s="8" t="s">
        <v>7</v>
      </c>
    </row>
    <row r="252" spans="1:4" x14ac:dyDescent="0.25">
      <c r="A252" s="2" t="s">
        <v>427</v>
      </c>
      <c r="B252" s="8" t="s">
        <v>7</v>
      </c>
      <c r="C252" s="8" t="s">
        <v>7</v>
      </c>
      <c r="D252" s="8" t="s">
        <v>7</v>
      </c>
    </row>
    <row r="253" spans="1:4" x14ac:dyDescent="0.25">
      <c r="A253" s="23" t="s">
        <v>254</v>
      </c>
      <c r="B253" s="4" t="s">
        <v>6</v>
      </c>
      <c r="C253" s="4" t="s">
        <v>6</v>
      </c>
      <c r="D253" s="4" t="s">
        <v>6</v>
      </c>
    </row>
    <row r="254" spans="1:4" x14ac:dyDescent="0.25">
      <c r="A254" s="23" t="s">
        <v>350</v>
      </c>
      <c r="B254" s="8" t="s">
        <v>7</v>
      </c>
      <c r="C254" s="4" t="s">
        <v>6</v>
      </c>
      <c r="D254" s="8" t="s">
        <v>7</v>
      </c>
    </row>
    <row r="255" spans="1:4" x14ac:dyDescent="0.25">
      <c r="A255" s="2" t="s">
        <v>253</v>
      </c>
      <c r="B255" s="4" t="s">
        <v>6</v>
      </c>
      <c r="C255" s="4" t="s">
        <v>6</v>
      </c>
      <c r="D255" s="4" t="s">
        <v>6</v>
      </c>
    </row>
    <row r="256" spans="1:4" x14ac:dyDescent="0.25">
      <c r="A256" s="2" t="s">
        <v>351</v>
      </c>
      <c r="B256" s="8" t="s">
        <v>7</v>
      </c>
      <c r="C256" s="4" t="s">
        <v>6</v>
      </c>
      <c r="D256" s="4" t="s">
        <v>6</v>
      </c>
    </row>
    <row r="257" spans="1:4" x14ac:dyDescent="0.25">
      <c r="A257" s="23" t="s">
        <v>252</v>
      </c>
      <c r="B257" s="4" t="s">
        <v>6</v>
      </c>
      <c r="C257" s="4" t="s">
        <v>6</v>
      </c>
      <c r="D257" s="4" t="s">
        <v>6</v>
      </c>
    </row>
    <row r="258" spans="1:4" x14ac:dyDescent="0.25">
      <c r="A258" s="2" t="s">
        <v>251</v>
      </c>
      <c r="B258" s="4" t="s">
        <v>6</v>
      </c>
      <c r="C258" s="4" t="s">
        <v>6</v>
      </c>
      <c r="D258" s="4" t="s">
        <v>6</v>
      </c>
    </row>
    <row r="259" spans="1:4" x14ac:dyDescent="0.25">
      <c r="A259" s="2" t="s">
        <v>367</v>
      </c>
      <c r="B259" s="4" t="s">
        <v>6</v>
      </c>
      <c r="C259" s="4" t="s">
        <v>6</v>
      </c>
      <c r="D259" s="4" t="s">
        <v>6</v>
      </c>
    </row>
    <row r="260" spans="1:4" x14ac:dyDescent="0.25">
      <c r="A260" s="2" t="s">
        <v>250</v>
      </c>
      <c r="B260" s="4" t="s">
        <v>6</v>
      </c>
      <c r="C260" s="4" t="s">
        <v>6</v>
      </c>
      <c r="D260" s="4" t="s">
        <v>6</v>
      </c>
    </row>
    <row r="261" spans="1:4" x14ac:dyDescent="0.25">
      <c r="A261" s="2" t="s">
        <v>368</v>
      </c>
      <c r="B261" s="35" t="s">
        <v>144</v>
      </c>
      <c r="C261" s="4" t="s">
        <v>6</v>
      </c>
      <c r="D261" s="4" t="s">
        <v>6</v>
      </c>
    </row>
    <row r="262" spans="1:4" x14ac:dyDescent="0.25">
      <c r="A262" s="23" t="s">
        <v>380</v>
      </c>
      <c r="B262" s="4" t="s">
        <v>6</v>
      </c>
      <c r="C262" s="4" t="s">
        <v>6</v>
      </c>
      <c r="D262" s="4" t="s">
        <v>6</v>
      </c>
    </row>
    <row r="263" spans="1:4" x14ac:dyDescent="0.25">
      <c r="A263" s="2" t="s">
        <v>248</v>
      </c>
      <c r="B263" s="8" t="s">
        <v>7</v>
      </c>
      <c r="C263" s="8" t="s">
        <v>7</v>
      </c>
      <c r="D263" s="4" t="s">
        <v>6</v>
      </c>
    </row>
    <row r="264" spans="1:4" x14ac:dyDescent="0.25">
      <c r="A264" s="2" t="s">
        <v>379</v>
      </c>
      <c r="B264" s="4" t="s">
        <v>6</v>
      </c>
      <c r="C264" s="4" t="s">
        <v>6</v>
      </c>
      <c r="D264" s="4" t="s">
        <v>6</v>
      </c>
    </row>
    <row r="265" spans="1:4" x14ac:dyDescent="0.25">
      <c r="A265" s="23" t="s">
        <v>337</v>
      </c>
      <c r="B265" s="4" t="s">
        <v>6</v>
      </c>
      <c r="C265" s="4" t="s">
        <v>6</v>
      </c>
      <c r="D265" s="4" t="s">
        <v>6</v>
      </c>
    </row>
    <row r="266" spans="1:4" x14ac:dyDescent="0.25">
      <c r="A266" s="23" t="s">
        <v>349</v>
      </c>
      <c r="B266" s="4" t="s">
        <v>6</v>
      </c>
      <c r="C266" s="4" t="s">
        <v>6</v>
      </c>
      <c r="D266" s="4" t="s">
        <v>6</v>
      </c>
    </row>
    <row r="267" spans="1:4" x14ac:dyDescent="0.25">
      <c r="A267" s="2" t="s">
        <v>247</v>
      </c>
      <c r="B267" s="4" t="s">
        <v>6</v>
      </c>
      <c r="C267" s="4" t="s">
        <v>6</v>
      </c>
      <c r="D267" s="4" t="s">
        <v>6</v>
      </c>
    </row>
    <row r="268" spans="1:4" x14ac:dyDescent="0.25">
      <c r="A268" s="2" t="s">
        <v>246</v>
      </c>
      <c r="B268" s="4" t="s">
        <v>6</v>
      </c>
      <c r="C268" s="4" t="s">
        <v>6</v>
      </c>
      <c r="D268" s="4" t="s">
        <v>6</v>
      </c>
    </row>
    <row r="269" spans="1:4" x14ac:dyDescent="0.25">
      <c r="A269" s="2" t="s">
        <v>270</v>
      </c>
      <c r="B269" s="4" t="s">
        <v>6</v>
      </c>
      <c r="C269" s="4" t="s">
        <v>6</v>
      </c>
      <c r="D269" s="4" t="s">
        <v>6</v>
      </c>
    </row>
    <row r="270" spans="1:4" x14ac:dyDescent="0.25">
      <c r="A270" s="2" t="s">
        <v>269</v>
      </c>
      <c r="B270" s="4" t="s">
        <v>6</v>
      </c>
      <c r="C270" s="4" t="s">
        <v>6</v>
      </c>
      <c r="D270" s="4" t="s">
        <v>6</v>
      </c>
    </row>
    <row r="271" spans="1:4" x14ac:dyDescent="0.25">
      <c r="A271" s="23" t="s">
        <v>245</v>
      </c>
      <c r="B271" s="4" t="s">
        <v>6</v>
      </c>
      <c r="C271" s="4" t="s">
        <v>6</v>
      </c>
      <c r="D271" s="4" t="s">
        <v>6</v>
      </c>
    </row>
    <row r="272" spans="1:4" x14ac:dyDescent="0.25">
      <c r="A272" s="2" t="s">
        <v>244</v>
      </c>
      <c r="B272" s="4" t="s">
        <v>6</v>
      </c>
      <c r="C272" s="4" t="s">
        <v>6</v>
      </c>
      <c r="D272" s="4" t="s">
        <v>6</v>
      </c>
    </row>
    <row r="273" spans="1:4" x14ac:dyDescent="0.25">
      <c r="A273" s="2" t="s">
        <v>215</v>
      </c>
      <c r="B273" s="4" t="s">
        <v>6</v>
      </c>
      <c r="C273" s="4" t="s">
        <v>6</v>
      </c>
      <c r="D273" s="4" t="s">
        <v>6</v>
      </c>
    </row>
    <row r="274" spans="1:4" x14ac:dyDescent="0.25">
      <c r="A274" s="2" t="s">
        <v>243</v>
      </c>
      <c r="B274" s="4" t="s">
        <v>6</v>
      </c>
      <c r="C274" s="4" t="s">
        <v>6</v>
      </c>
      <c r="D274" s="4" t="s">
        <v>6</v>
      </c>
    </row>
    <row r="275" spans="1:4" x14ac:dyDescent="0.25">
      <c r="A275" s="2" t="s">
        <v>234</v>
      </c>
      <c r="B275" s="4" t="s">
        <v>6</v>
      </c>
      <c r="C275" s="4" t="s">
        <v>6</v>
      </c>
      <c r="D275" s="4" t="s">
        <v>6</v>
      </c>
    </row>
    <row r="276" spans="1:4" x14ac:dyDescent="0.25">
      <c r="A276" s="2" t="s">
        <v>342</v>
      </c>
      <c r="B276" s="4" t="s">
        <v>6</v>
      </c>
      <c r="C276" s="4" t="s">
        <v>6</v>
      </c>
      <c r="D276" s="4" t="s">
        <v>6</v>
      </c>
    </row>
    <row r="277" spans="1:4" x14ac:dyDescent="0.25">
      <c r="A277" s="2" t="s">
        <v>293</v>
      </c>
      <c r="B277" s="4" t="s">
        <v>6</v>
      </c>
      <c r="C277" s="8" t="s">
        <v>7</v>
      </c>
      <c r="D277" s="4" t="s">
        <v>6</v>
      </c>
    </row>
    <row r="278" spans="1:4" x14ac:dyDescent="0.25">
      <c r="A278" s="2" t="s">
        <v>242</v>
      </c>
      <c r="B278" s="4" t="s">
        <v>6</v>
      </c>
      <c r="C278" s="4" t="s">
        <v>6</v>
      </c>
      <c r="D278" s="4" t="s">
        <v>6</v>
      </c>
    </row>
    <row r="279" spans="1:4" x14ac:dyDescent="0.25">
      <c r="A279" s="2" t="s">
        <v>241</v>
      </c>
      <c r="B279" s="4" t="s">
        <v>6</v>
      </c>
      <c r="C279" s="4" t="s">
        <v>6</v>
      </c>
      <c r="D279" s="4" t="s">
        <v>6</v>
      </c>
    </row>
    <row r="280" spans="1:4" x14ac:dyDescent="0.25">
      <c r="A280" s="2" t="s">
        <v>426</v>
      </c>
      <c r="B280" s="4" t="s">
        <v>6</v>
      </c>
      <c r="C280" s="4" t="s">
        <v>6</v>
      </c>
      <c r="D280" s="4" t="s">
        <v>6</v>
      </c>
    </row>
    <row r="281" spans="1:4" x14ac:dyDescent="0.25">
      <c r="A281" s="2" t="s">
        <v>310</v>
      </c>
      <c r="B281" s="4" t="s">
        <v>6</v>
      </c>
      <c r="C281" s="8" t="s">
        <v>7</v>
      </c>
      <c r="D281" s="4" t="s">
        <v>6</v>
      </c>
    </row>
    <row r="282" spans="1:4" x14ac:dyDescent="0.25">
      <c r="A282" s="2" t="s">
        <v>235</v>
      </c>
      <c r="B282" s="4" t="s">
        <v>6</v>
      </c>
      <c r="C282" s="4" t="s">
        <v>6</v>
      </c>
      <c r="D282" s="4" t="s">
        <v>6</v>
      </c>
    </row>
    <row r="283" spans="1:4" x14ac:dyDescent="0.25">
      <c r="A283" s="2" t="s">
        <v>240</v>
      </c>
      <c r="B283" s="4" t="s">
        <v>6</v>
      </c>
      <c r="C283" s="4" t="s">
        <v>6</v>
      </c>
      <c r="D283" s="4" t="s">
        <v>6</v>
      </c>
    </row>
    <row r="284" spans="1:4" x14ac:dyDescent="0.25">
      <c r="A284" s="2" t="s">
        <v>308</v>
      </c>
      <c r="B284" s="4" t="s">
        <v>6</v>
      </c>
      <c r="C284" s="4" t="s">
        <v>6</v>
      </c>
      <c r="D284" s="4" t="s">
        <v>6</v>
      </c>
    </row>
    <row r="285" spans="1:4" x14ac:dyDescent="0.25">
      <c r="A285" s="15" t="s">
        <v>309</v>
      </c>
      <c r="B285" s="21" t="s">
        <v>6</v>
      </c>
      <c r="C285" s="21" t="s">
        <v>6</v>
      </c>
      <c r="D285" s="21" t="s">
        <v>6</v>
      </c>
    </row>
    <row r="286" spans="1:4" x14ac:dyDescent="0.25">
      <c r="A286" s="2" t="s">
        <v>6</v>
      </c>
      <c r="B286" s="84">
        <f>COUNTIF(B$226:B$285,"pass")</f>
        <v>54</v>
      </c>
      <c r="C286" s="84">
        <f>COUNTIF(C$226:C$285,"pass")</f>
        <v>55</v>
      </c>
      <c r="D286" s="84">
        <f>COUNTIF(D$226:D$285,"pass")</f>
        <v>56</v>
      </c>
    </row>
    <row r="287" spans="1:4" x14ac:dyDescent="0.25">
      <c r="A287" s="2" t="s">
        <v>143</v>
      </c>
      <c r="B287" s="35">
        <f>COUNTIF(B$226:B$285,"Ok")</f>
        <v>1</v>
      </c>
      <c r="C287" s="35">
        <f>COUNTIF(C$226:C$285,"Ok")</f>
        <v>0</v>
      </c>
      <c r="D287" s="35">
        <f>COUNTIF(D$226:D$285,"Ok")</f>
        <v>0</v>
      </c>
    </row>
    <row r="288" spans="1:4" x14ac:dyDescent="0.25">
      <c r="A288" s="2" t="s">
        <v>140</v>
      </c>
      <c r="B288" s="85">
        <f>COUNTIF(B$226:B$285,"workaround")</f>
        <v>0</v>
      </c>
      <c r="C288" s="85">
        <f>COUNTIF(C$226:C$285,"workaround")</f>
        <v>0</v>
      </c>
      <c r="D288" s="85">
        <f>COUNTIF(D$226:D$285,"workaround")</f>
        <v>0</v>
      </c>
    </row>
    <row r="289" spans="1:4" x14ac:dyDescent="0.25">
      <c r="A289" s="2" t="s">
        <v>7</v>
      </c>
      <c r="B289" s="86">
        <f>COUNTIF(B226:B285,"Fail")</f>
        <v>5</v>
      </c>
      <c r="C289" s="86">
        <f>COUNTIF(C226:C285,"Fail")</f>
        <v>5</v>
      </c>
      <c r="D289" s="86">
        <f>COUNTIF(D226:D285,"Fail")</f>
        <v>4</v>
      </c>
    </row>
    <row r="290" spans="1:4" x14ac:dyDescent="0.25">
      <c r="A290" s="2" t="s">
        <v>145</v>
      </c>
      <c r="B290" s="96">
        <f>COUNT(B$231:B$271,"Untested")</f>
        <v>0</v>
      </c>
      <c r="C290" s="96">
        <f>COUNT(C$231:C$271,"Untested")</f>
        <v>0</v>
      </c>
      <c r="D290" s="96">
        <f>COUNT(D$231:D$271,"Untested")</f>
        <v>0</v>
      </c>
    </row>
    <row r="291" spans="1:4" x14ac:dyDescent="0.25">
      <c r="A291" s="2" t="s">
        <v>139</v>
      </c>
      <c r="B291" s="96">
        <f>B$286+B$289+B$288+B$290+B$287</f>
        <v>60</v>
      </c>
      <c r="C291" s="96">
        <f>C$286+C$289+C$288+C$290+C$287</f>
        <v>60</v>
      </c>
      <c r="D291" s="96">
        <f>D$286+D$289+D$288+D$290+D$287</f>
        <v>60</v>
      </c>
    </row>
    <row r="292" spans="1:4" ht="15.75" thickBot="1" x14ac:dyDescent="0.3">
      <c r="A292" s="18" t="s">
        <v>8</v>
      </c>
      <c r="B292" s="87">
        <f>IF(B$291=0, 0, (B$286+B$287)/B$291)</f>
        <v>0.91666666666666663</v>
      </c>
      <c r="C292" s="87">
        <f>IF(C$291=0, 0, (C$286+C$287)/C$291)</f>
        <v>0.91666666666666663</v>
      </c>
      <c r="D292" s="87">
        <f>IF(D$291=0, 0, (D$286+D$287)/D$291)</f>
        <v>0.93333333333333335</v>
      </c>
    </row>
    <row r="293" spans="1:4" ht="15.75" thickBot="1" x14ac:dyDescent="0.3">
      <c r="A293" s="13"/>
      <c r="B293" s="16"/>
      <c r="C293" s="13"/>
      <c r="D293" s="13"/>
    </row>
    <row r="294" spans="1:4" x14ac:dyDescent="0.25">
      <c r="A294" s="19" t="s">
        <v>146</v>
      </c>
      <c r="B294" s="94" t="s">
        <v>5</v>
      </c>
      <c r="C294" s="95" t="s">
        <v>151</v>
      </c>
      <c r="D294" s="95" t="s">
        <v>188</v>
      </c>
    </row>
    <row r="295" spans="1:4" x14ac:dyDescent="0.25">
      <c r="A295" s="2" t="s">
        <v>273</v>
      </c>
      <c r="B295" s="4" t="s">
        <v>6</v>
      </c>
      <c r="C295" s="4" t="s">
        <v>6</v>
      </c>
      <c r="D295" s="96" t="s">
        <v>175</v>
      </c>
    </row>
    <row r="296" spans="1:4" x14ac:dyDescent="0.25">
      <c r="A296" s="23" t="s">
        <v>195</v>
      </c>
      <c r="B296" s="4" t="s">
        <v>6</v>
      </c>
      <c r="C296" s="96" t="s">
        <v>175</v>
      </c>
      <c r="D296" s="96" t="s">
        <v>175</v>
      </c>
    </row>
    <row r="297" spans="1:4" x14ac:dyDescent="0.25">
      <c r="A297" s="23" t="s">
        <v>381</v>
      </c>
      <c r="B297" s="4" t="s">
        <v>6</v>
      </c>
      <c r="C297" s="96" t="s">
        <v>175</v>
      </c>
      <c r="D297" s="96" t="s">
        <v>175</v>
      </c>
    </row>
    <row r="298" spans="1:4" x14ac:dyDescent="0.25">
      <c r="A298" s="2" t="s">
        <v>354</v>
      </c>
      <c r="B298" s="96" t="s">
        <v>175</v>
      </c>
      <c r="C298" s="4" t="s">
        <v>6</v>
      </c>
      <c r="D298" s="96" t="s">
        <v>175</v>
      </c>
    </row>
    <row r="299" spans="1:4" x14ac:dyDescent="0.25">
      <c r="A299" s="2" t="s">
        <v>204</v>
      </c>
      <c r="B299" s="4" t="s">
        <v>6</v>
      </c>
      <c r="C299" s="4" t="s">
        <v>6</v>
      </c>
      <c r="D299" s="4" t="s">
        <v>6</v>
      </c>
    </row>
    <row r="300" spans="1:4" x14ac:dyDescent="0.25">
      <c r="A300" s="2" t="s">
        <v>428</v>
      </c>
      <c r="B300" s="96" t="s">
        <v>175</v>
      </c>
      <c r="C300" s="4" t="s">
        <v>6</v>
      </c>
      <c r="D300" s="96" t="s">
        <v>175</v>
      </c>
    </row>
    <row r="301" spans="1:4" x14ac:dyDescent="0.25">
      <c r="A301" s="2" t="s">
        <v>429</v>
      </c>
      <c r="B301" s="96" t="s">
        <v>175</v>
      </c>
      <c r="C301" s="4" t="s">
        <v>6</v>
      </c>
      <c r="D301" s="96" t="s">
        <v>175</v>
      </c>
    </row>
    <row r="302" spans="1:4" x14ac:dyDescent="0.25">
      <c r="A302" s="2" t="s">
        <v>432</v>
      </c>
      <c r="B302" s="4" t="s">
        <v>6</v>
      </c>
      <c r="C302" s="96" t="s">
        <v>175</v>
      </c>
      <c r="D302" s="96" t="s">
        <v>175</v>
      </c>
    </row>
    <row r="303" spans="1:4" x14ac:dyDescent="0.25">
      <c r="A303" s="2" t="s">
        <v>430</v>
      </c>
      <c r="B303" s="96" t="s">
        <v>175</v>
      </c>
      <c r="C303" s="4" t="s">
        <v>6</v>
      </c>
      <c r="D303" s="8" t="s">
        <v>7</v>
      </c>
    </row>
    <row r="304" spans="1:4" x14ac:dyDescent="0.25">
      <c r="A304" s="2" t="s">
        <v>431</v>
      </c>
      <c r="B304" s="4" t="s">
        <v>6</v>
      </c>
      <c r="C304" s="96" t="s">
        <v>175</v>
      </c>
      <c r="D304" s="96" t="s">
        <v>175</v>
      </c>
    </row>
    <row r="305" spans="1:4" x14ac:dyDescent="0.25">
      <c r="A305" s="2" t="s">
        <v>433</v>
      </c>
      <c r="B305" s="96" t="s">
        <v>175</v>
      </c>
      <c r="C305" s="4" t="s">
        <v>6</v>
      </c>
      <c r="D305" s="96" t="s">
        <v>175</v>
      </c>
    </row>
    <row r="306" spans="1:4" x14ac:dyDescent="0.25">
      <c r="A306" s="2" t="s">
        <v>434</v>
      </c>
      <c r="B306" s="4" t="s">
        <v>6</v>
      </c>
      <c r="C306" s="96" t="s">
        <v>175</v>
      </c>
      <c r="D306" s="96" t="s">
        <v>175</v>
      </c>
    </row>
    <row r="307" spans="1:4" x14ac:dyDescent="0.25">
      <c r="A307" s="2" t="s">
        <v>435</v>
      </c>
      <c r="B307" s="4" t="s">
        <v>6</v>
      </c>
      <c r="C307" s="96" t="s">
        <v>175</v>
      </c>
      <c r="D307" s="96" t="s">
        <v>175</v>
      </c>
    </row>
    <row r="308" spans="1:4" x14ac:dyDescent="0.25">
      <c r="A308" s="2" t="s">
        <v>436</v>
      </c>
      <c r="B308" s="4" t="s">
        <v>6</v>
      </c>
      <c r="C308" s="96" t="s">
        <v>175</v>
      </c>
      <c r="D308" s="96" t="s">
        <v>175</v>
      </c>
    </row>
    <row r="309" spans="1:4" x14ac:dyDescent="0.25">
      <c r="A309" s="2" t="s">
        <v>438</v>
      </c>
      <c r="B309" s="4" t="s">
        <v>6</v>
      </c>
      <c r="C309" s="96" t="s">
        <v>175</v>
      </c>
      <c r="D309" s="96" t="s">
        <v>175</v>
      </c>
    </row>
    <row r="310" spans="1:4" x14ac:dyDescent="0.25">
      <c r="A310" s="2" t="s">
        <v>439</v>
      </c>
      <c r="B310" s="4" t="s">
        <v>6</v>
      </c>
      <c r="C310" s="96" t="s">
        <v>175</v>
      </c>
      <c r="D310" s="96" t="s">
        <v>175</v>
      </c>
    </row>
    <row r="311" spans="1:4" x14ac:dyDescent="0.25">
      <c r="A311" s="2" t="s">
        <v>440</v>
      </c>
      <c r="B311" s="96" t="s">
        <v>175</v>
      </c>
      <c r="C311" s="8" t="s">
        <v>7</v>
      </c>
      <c r="D311" s="4" t="s">
        <v>6</v>
      </c>
    </row>
    <row r="312" spans="1:4" x14ac:dyDescent="0.25">
      <c r="A312" s="2" t="s">
        <v>441</v>
      </c>
      <c r="B312" s="4" t="s">
        <v>6</v>
      </c>
      <c r="C312" s="96" t="s">
        <v>175</v>
      </c>
      <c r="D312" s="96" t="s">
        <v>175</v>
      </c>
    </row>
    <row r="313" spans="1:4" x14ac:dyDescent="0.25">
      <c r="A313" s="2" t="s">
        <v>442</v>
      </c>
      <c r="B313" s="4" t="s">
        <v>6</v>
      </c>
      <c r="C313" s="96" t="s">
        <v>175</v>
      </c>
      <c r="D313" s="96" t="s">
        <v>175</v>
      </c>
    </row>
    <row r="314" spans="1:4" x14ac:dyDescent="0.25">
      <c r="A314" s="2" t="s">
        <v>437</v>
      </c>
      <c r="B314" s="96" t="s">
        <v>175</v>
      </c>
      <c r="C314" s="4" t="s">
        <v>6</v>
      </c>
      <c r="D314" s="96" t="s">
        <v>175</v>
      </c>
    </row>
    <row r="315" spans="1:4" x14ac:dyDescent="0.25">
      <c r="A315" s="2" t="s">
        <v>443</v>
      </c>
      <c r="B315" s="4" t="s">
        <v>6</v>
      </c>
      <c r="C315" s="96" t="s">
        <v>175</v>
      </c>
      <c r="D315" s="96" t="s">
        <v>175</v>
      </c>
    </row>
    <row r="316" spans="1:4" x14ac:dyDescent="0.25">
      <c r="A316" s="2" t="s">
        <v>444</v>
      </c>
      <c r="B316" s="96" t="s">
        <v>175</v>
      </c>
      <c r="C316" s="8" t="s">
        <v>7</v>
      </c>
      <c r="D316" s="96" t="s">
        <v>175</v>
      </c>
    </row>
    <row r="317" spans="1:4" x14ac:dyDescent="0.25">
      <c r="A317" s="58" t="s">
        <v>6</v>
      </c>
      <c r="B317" s="88">
        <f>COUNTIF(B295:B316,"pass")</f>
        <v>14</v>
      </c>
      <c r="C317" s="88">
        <f>COUNTIF(C295:C316,"pass")</f>
        <v>8</v>
      </c>
      <c r="D317" s="88">
        <f>COUNTIF(D295:D316,"pass")</f>
        <v>2</v>
      </c>
    </row>
    <row r="318" spans="1:4" x14ac:dyDescent="0.25">
      <c r="A318" s="2" t="s">
        <v>143</v>
      </c>
      <c r="B318" s="35">
        <f>COUNTIF(B295:B316,"Ok")</f>
        <v>0</v>
      </c>
      <c r="C318" s="35">
        <f t="shared" ref="C318:D318" si="24">COUNTIF(C295:C316,"Ok")</f>
        <v>0</v>
      </c>
      <c r="D318" s="35">
        <f t="shared" si="24"/>
        <v>0</v>
      </c>
    </row>
    <row r="319" spans="1:4" x14ac:dyDescent="0.25">
      <c r="A319" s="2" t="s">
        <v>140</v>
      </c>
      <c r="B319" s="85">
        <f>COUNTIF(B295:B316,"workaround")</f>
        <v>0</v>
      </c>
      <c r="C319" s="85">
        <f>COUNTIF(C295:C316,"workaround")</f>
        <v>0</v>
      </c>
      <c r="D319" s="85">
        <f>COUNTIF(D295:D316,"workaround")</f>
        <v>0</v>
      </c>
    </row>
    <row r="320" spans="1:4" x14ac:dyDescent="0.25">
      <c r="A320" s="2" t="s">
        <v>7</v>
      </c>
      <c r="B320" s="86">
        <f>COUNTIF(B295:B316,"Fail")</f>
        <v>0</v>
      </c>
      <c r="C320" s="86">
        <f>COUNTIF(C295:C316,"Fail")</f>
        <v>2</v>
      </c>
      <c r="D320" s="86">
        <f>COUNTIF(D295:D316,"Fail")</f>
        <v>1</v>
      </c>
    </row>
    <row r="321" spans="1:4" x14ac:dyDescent="0.25">
      <c r="A321" s="2" t="s">
        <v>145</v>
      </c>
      <c r="B321" s="96">
        <f>COUNT(B298:B316,"Untested")</f>
        <v>0</v>
      </c>
      <c r="C321" s="96">
        <f>COUNT(C298:C316,"Untested")</f>
        <v>0</v>
      </c>
      <c r="D321" s="96">
        <f>COUNT(D298:D316,"Untested")</f>
        <v>0</v>
      </c>
    </row>
    <row r="322" spans="1:4" x14ac:dyDescent="0.25">
      <c r="A322" s="2" t="s">
        <v>139</v>
      </c>
      <c r="B322" s="96">
        <f>B317+B320+B319+B321+B318</f>
        <v>14</v>
      </c>
      <c r="C322" s="96">
        <f t="shared" ref="C322:D322" si="25">C317+C320+C319+C321+C318</f>
        <v>10</v>
      </c>
      <c r="D322" s="96">
        <f t="shared" si="25"/>
        <v>3</v>
      </c>
    </row>
    <row r="323" spans="1:4" ht="15.75" thickBot="1" x14ac:dyDescent="0.3">
      <c r="A323" s="18" t="s">
        <v>8</v>
      </c>
      <c r="B323" s="87">
        <f>IF(B$322=0, 0, (B$317+B$318)/B$322)</f>
        <v>1</v>
      </c>
      <c r="C323" s="87">
        <f>IF(C$322=0, 0, (C$317+C$318)/C$322)</f>
        <v>0.8</v>
      </c>
      <c r="D323" s="87">
        <f>IF(D$322=0, 0, (D$317+D$318)/D$322)</f>
        <v>0.66666666666666663</v>
      </c>
    </row>
    <row r="324" spans="1:4" ht="15.75" thickBot="1" x14ac:dyDescent="0.3">
      <c r="A324" s="13"/>
      <c r="B324" s="13"/>
      <c r="C324" s="13"/>
      <c r="D324" s="13"/>
    </row>
    <row r="325" spans="1:4" x14ac:dyDescent="0.25">
      <c r="A325" s="15" t="s">
        <v>345</v>
      </c>
      <c r="B325" s="94" t="s">
        <v>5</v>
      </c>
      <c r="C325" s="95" t="s">
        <v>151</v>
      </c>
      <c r="D325" s="95" t="s">
        <v>188</v>
      </c>
    </row>
    <row r="326" spans="1:4" x14ac:dyDescent="0.25">
      <c r="A326" s="58" t="s">
        <v>346</v>
      </c>
      <c r="B326" s="8" t="s">
        <v>7</v>
      </c>
      <c r="C326" s="90" t="s">
        <v>175</v>
      </c>
      <c r="D326" s="89" t="s">
        <v>6</v>
      </c>
    </row>
    <row r="327" spans="1:4" x14ac:dyDescent="0.25">
      <c r="A327" s="15" t="s">
        <v>445</v>
      </c>
      <c r="B327" s="21" t="s">
        <v>6</v>
      </c>
      <c r="C327" s="91" t="s">
        <v>175</v>
      </c>
      <c r="D327" s="21" t="s">
        <v>6</v>
      </c>
    </row>
    <row r="328" spans="1:4" x14ac:dyDescent="0.25">
      <c r="A328" s="2" t="s">
        <v>6</v>
      </c>
      <c r="B328" s="84">
        <f>COUNTIF(B327,"pass")</f>
        <v>1</v>
      </c>
      <c r="C328" s="84">
        <f>COUNTIF(C327,"pass")</f>
        <v>0</v>
      </c>
      <c r="D328" s="84">
        <f>COUNTIF(D327,"pass")</f>
        <v>1</v>
      </c>
    </row>
    <row r="329" spans="1:4" x14ac:dyDescent="0.25">
      <c r="A329" s="2" t="s">
        <v>143</v>
      </c>
      <c r="B329" s="35">
        <f>COUNTIF(B327,"Ok")</f>
        <v>0</v>
      </c>
      <c r="C329" s="35">
        <f>COUNTIF(C327,"Ok")</f>
        <v>0</v>
      </c>
      <c r="D329" s="35">
        <f>COUNTIF(D327,"Ok")</f>
        <v>0</v>
      </c>
    </row>
    <row r="330" spans="1:4" x14ac:dyDescent="0.25">
      <c r="A330" s="2" t="s">
        <v>140</v>
      </c>
      <c r="B330" s="85">
        <f>COUNTIF(B327,"workaround")</f>
        <v>0</v>
      </c>
      <c r="C330" s="85">
        <f>COUNTIF(C327,"workaround")</f>
        <v>0</v>
      </c>
      <c r="D330" s="85">
        <f>COUNTIF(D327,"workaround")</f>
        <v>0</v>
      </c>
    </row>
    <row r="331" spans="1:4" x14ac:dyDescent="0.25">
      <c r="A331" s="2" t="s">
        <v>7</v>
      </c>
      <c r="B331" s="86">
        <f>COUNTIF(B327,"Fail")</f>
        <v>0</v>
      </c>
      <c r="C331" s="86">
        <f>COUNTIF(C327,"Fail")</f>
        <v>0</v>
      </c>
      <c r="D331" s="86">
        <f>COUNTIF(D327,"Fail")</f>
        <v>0</v>
      </c>
    </row>
    <row r="332" spans="1:4" x14ac:dyDescent="0.25">
      <c r="A332" s="2" t="s">
        <v>145</v>
      </c>
      <c r="B332" s="96">
        <f>COUNT(B327,"Untested")</f>
        <v>0</v>
      </c>
      <c r="C332" s="96">
        <f>COUNT(C327,"Untested")</f>
        <v>0</v>
      </c>
      <c r="D332" s="96">
        <f>COUNT(D327,"Untested")</f>
        <v>0</v>
      </c>
    </row>
    <row r="333" spans="1:4" x14ac:dyDescent="0.25">
      <c r="A333" s="2" t="s">
        <v>139</v>
      </c>
      <c r="B333" s="96">
        <f>B328+B331+B330+B332+B329</f>
        <v>1</v>
      </c>
      <c r="C333" s="96">
        <f>C328+C331+C330+C332+C329</f>
        <v>0</v>
      </c>
      <c r="D333" s="96">
        <f>D328+D331+D330+D332+D329</f>
        <v>1</v>
      </c>
    </row>
    <row r="334" spans="1:4" s="2" customFormat="1" ht="15.75" thickBot="1" x14ac:dyDescent="0.3">
      <c r="A334" s="18" t="s">
        <v>8</v>
      </c>
      <c r="B334" s="87">
        <f>IF(B$343=0, 0, (B$338+B$339)/B$343)</f>
        <v>1</v>
      </c>
      <c r="C334" s="87">
        <f>IF(C$343=0, 0, (C$338+C$339)/C$343)</f>
        <v>0</v>
      </c>
      <c r="D334" s="87">
        <f>IF(D$343=0, 0, (D$338+D$339)/D$343)</f>
        <v>1</v>
      </c>
    </row>
    <row r="335" spans="1:4" ht="15.75" thickBot="1" x14ac:dyDescent="0.3">
      <c r="A335" s="13"/>
      <c r="B335" s="13"/>
      <c r="C335" s="13"/>
      <c r="D335" s="13"/>
    </row>
    <row r="336" spans="1:4" x14ac:dyDescent="0.25">
      <c r="A336" s="15" t="s">
        <v>10</v>
      </c>
      <c r="B336" s="94" t="s">
        <v>5</v>
      </c>
      <c r="C336" s="95" t="s">
        <v>151</v>
      </c>
      <c r="D336" s="95" t="s">
        <v>188</v>
      </c>
    </row>
    <row r="337" spans="1:4" x14ac:dyDescent="0.25">
      <c r="A337" s="28" t="s">
        <v>11</v>
      </c>
      <c r="B337" s="29" t="s">
        <v>6</v>
      </c>
      <c r="C337" s="68" t="s">
        <v>175</v>
      </c>
      <c r="D337" s="29" t="s">
        <v>6</v>
      </c>
    </row>
    <row r="338" spans="1:4" x14ac:dyDescent="0.25">
      <c r="A338" s="2" t="s">
        <v>6</v>
      </c>
      <c r="B338" s="84">
        <f>COUNTIF(B337,"pass")</f>
        <v>1</v>
      </c>
      <c r="C338" s="84">
        <f>COUNTIF(C337,"pass")</f>
        <v>0</v>
      </c>
      <c r="D338" s="84">
        <f>COUNTIF(D337,"pass")</f>
        <v>1</v>
      </c>
    </row>
    <row r="339" spans="1:4" x14ac:dyDescent="0.25">
      <c r="A339" s="2" t="s">
        <v>143</v>
      </c>
      <c r="B339" s="35">
        <f>COUNTIF(B337,"Ok")</f>
        <v>0</v>
      </c>
      <c r="C339" s="35">
        <f>COUNTIF(C337,"Ok")</f>
        <v>0</v>
      </c>
      <c r="D339" s="35">
        <f>COUNTIF(D337,"Ok")</f>
        <v>0</v>
      </c>
    </row>
    <row r="340" spans="1:4" x14ac:dyDescent="0.25">
      <c r="A340" s="2" t="s">
        <v>140</v>
      </c>
      <c r="B340" s="85">
        <f>COUNTIF(B337,"workaround")</f>
        <v>0</v>
      </c>
      <c r="C340" s="85">
        <f>COUNTIF(C337,"workaround")</f>
        <v>0</v>
      </c>
      <c r="D340" s="85">
        <f>COUNTIF(D337,"workaround")</f>
        <v>0</v>
      </c>
    </row>
    <row r="341" spans="1:4" x14ac:dyDescent="0.25">
      <c r="A341" s="2" t="s">
        <v>7</v>
      </c>
      <c r="B341" s="86">
        <f>COUNTIF(B337,"Fail")</f>
        <v>0</v>
      </c>
      <c r="C341" s="86">
        <f>COUNTIF(C337,"Fail")</f>
        <v>0</v>
      </c>
      <c r="D341" s="86">
        <f>COUNTIF(D337,"Fail")</f>
        <v>0</v>
      </c>
    </row>
    <row r="342" spans="1:4" x14ac:dyDescent="0.25">
      <c r="A342" s="2" t="s">
        <v>145</v>
      </c>
      <c r="B342" s="96">
        <f>COUNT(B337,"Untested")</f>
        <v>0</v>
      </c>
      <c r="C342" s="96">
        <f>COUNT(C337,"Untested")</f>
        <v>0</v>
      </c>
      <c r="D342" s="96">
        <f>COUNT(D337,"Untested")</f>
        <v>0</v>
      </c>
    </row>
    <row r="343" spans="1:4" x14ac:dyDescent="0.25">
      <c r="A343" s="2" t="s">
        <v>139</v>
      </c>
      <c r="B343" s="96">
        <f>B338+B341+B340+B342+B339</f>
        <v>1</v>
      </c>
      <c r="C343" s="96">
        <f>C338+C341+C340+C342+C339</f>
        <v>0</v>
      </c>
      <c r="D343" s="96">
        <f>D338+D341+D340+D342+D339</f>
        <v>1</v>
      </c>
    </row>
    <row r="344" spans="1:4" s="2" customFormat="1" ht="15.75" thickBot="1" x14ac:dyDescent="0.3">
      <c r="A344" s="18" t="s">
        <v>8</v>
      </c>
      <c r="B344" s="87">
        <f>IF(B$343=0, 0, (B$338+B$339)/B$343)</f>
        <v>1</v>
      </c>
      <c r="C344" s="87">
        <f>IF(C$343=0, 0, (C$338+C$339)/C$343)</f>
        <v>0</v>
      </c>
      <c r="D344" s="87">
        <f>IF(D$343=0, 0, (D$338+D$339)/D$343)</f>
        <v>1</v>
      </c>
    </row>
    <row r="345" spans="1:4" s="2" customFormat="1" x14ac:dyDescent="0.25">
      <c r="A345" s="1"/>
      <c r="B345" s="1"/>
      <c r="C345" s="1"/>
      <c r="D345" s="1"/>
    </row>
    <row r="346" spans="1:4" s="2" customFormat="1" x14ac:dyDescent="0.25">
      <c r="B346" s="20"/>
      <c r="C346" s="20"/>
      <c r="D346" s="20"/>
    </row>
    <row r="347" spans="1:4" x14ac:dyDescent="0.25">
      <c r="A347" s="2"/>
      <c r="B347" s="20"/>
      <c r="C347" s="20"/>
      <c r="D347" s="20"/>
    </row>
    <row r="348" spans="1:4" x14ac:dyDescent="0.25">
      <c r="A348" s="2"/>
      <c r="B348" s="2"/>
      <c r="C348" s="2"/>
      <c r="D348" s="2"/>
    </row>
  </sheetData>
  <mergeCells count="3">
    <mergeCell ref="A1:D1"/>
    <mergeCell ref="A2:D2"/>
    <mergeCell ref="A4:D4"/>
  </mergeCells>
  <hyperlinks>
    <hyperlink ref="A4" r:id="rId1" display="http://www.g-truc.net"/>
    <hyperlink ref="A1:D1" r:id="rId2" location="menu" display="OpenGL drivers status"/>
  </hyperlink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8"/>
  <sheetViews>
    <sheetView workbookViewId="0">
      <selection activeCell="I30" sqref="I30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6.28515625" style="1" bestFit="1" customWidth="1"/>
    <col min="4" max="4" width="17.5703125" style="1" bestFit="1" customWidth="1"/>
    <col min="5" max="16384" width="9.140625" style="1"/>
  </cols>
  <sheetData>
    <row r="1" spans="1:11" ht="34.5" x14ac:dyDescent="0.45">
      <c r="A1" s="107" t="s">
        <v>399</v>
      </c>
      <c r="B1" s="107"/>
      <c r="C1" s="107"/>
      <c r="D1" s="107"/>
      <c r="E1" s="65"/>
      <c r="F1" s="65"/>
      <c r="G1" s="65"/>
      <c r="H1" s="65"/>
      <c r="I1" s="65"/>
      <c r="J1" s="65"/>
      <c r="K1" s="65"/>
    </row>
    <row r="2" spans="1:11" x14ac:dyDescent="0.25">
      <c r="A2" s="108" t="s">
        <v>400</v>
      </c>
      <c r="B2" s="108"/>
      <c r="C2" s="108"/>
      <c r="D2" s="108"/>
      <c r="E2" s="66"/>
      <c r="F2" s="66"/>
      <c r="G2" s="66"/>
      <c r="H2" s="66"/>
      <c r="I2" s="66"/>
      <c r="J2" s="66"/>
      <c r="K2" s="66"/>
    </row>
    <row r="4" spans="1:11" x14ac:dyDescent="0.25">
      <c r="A4" s="109" t="s">
        <v>414</v>
      </c>
      <c r="B4" s="109"/>
      <c r="C4" s="109"/>
      <c r="D4" s="109"/>
      <c r="E4" s="67"/>
      <c r="F4" s="67"/>
      <c r="G4" s="67"/>
      <c r="H4" s="67"/>
      <c r="I4" s="67"/>
      <c r="J4" s="67"/>
      <c r="K4" s="67"/>
    </row>
    <row r="5" spans="1:11" ht="15.75" thickBot="1" x14ac:dyDescent="0.3">
      <c r="A5" s="14"/>
      <c r="B5" s="14"/>
      <c r="C5" s="14"/>
      <c r="D5" s="14"/>
    </row>
    <row r="6" spans="1:11" x14ac:dyDescent="0.25">
      <c r="A6" s="3" t="s">
        <v>147</v>
      </c>
      <c r="B6" s="80" t="s">
        <v>5</v>
      </c>
      <c r="C6" s="81" t="s">
        <v>151</v>
      </c>
      <c r="D6" s="81" t="s">
        <v>188</v>
      </c>
    </row>
    <row r="7" spans="1:11" x14ac:dyDescent="0.25">
      <c r="A7" s="2" t="s">
        <v>149</v>
      </c>
      <c r="B7" s="71">
        <v>42080</v>
      </c>
      <c r="C7" s="71">
        <v>42083</v>
      </c>
      <c r="D7" s="39">
        <v>41704</v>
      </c>
    </row>
    <row r="8" spans="1:11" x14ac:dyDescent="0.25">
      <c r="A8" s="2" t="s">
        <v>148</v>
      </c>
      <c r="B8" s="82" t="s">
        <v>447</v>
      </c>
      <c r="C8" s="82" t="s">
        <v>448</v>
      </c>
      <c r="D8" s="82" t="s">
        <v>449</v>
      </c>
    </row>
    <row r="9" spans="1:11" ht="15.75" thickBot="1" x14ac:dyDescent="0.3">
      <c r="A9" s="26" t="s">
        <v>157</v>
      </c>
      <c r="B9" s="73" t="s">
        <v>446</v>
      </c>
      <c r="C9" s="73" t="s">
        <v>446</v>
      </c>
      <c r="D9" s="73" t="s">
        <v>446</v>
      </c>
    </row>
    <row r="10" spans="1:11" ht="15.75" thickBot="1" x14ac:dyDescent="0.3">
      <c r="A10" s="26"/>
      <c r="B10" s="14"/>
      <c r="C10" s="14"/>
      <c r="D10" s="14"/>
    </row>
    <row r="11" spans="1:11" x14ac:dyDescent="0.25">
      <c r="A11" s="27" t="s">
        <v>161</v>
      </c>
      <c r="B11" s="2" t="s">
        <v>451</v>
      </c>
      <c r="C11" s="3" t="s">
        <v>450</v>
      </c>
      <c r="D11" s="3" t="s">
        <v>452</v>
      </c>
    </row>
    <row r="12" spans="1:11" x14ac:dyDescent="0.25">
      <c r="A12" s="2" t="s">
        <v>397</v>
      </c>
      <c r="B12" s="74">
        <f>IF(B$49=0, 0,(B$44+B$45)/B$49)</f>
        <v>1</v>
      </c>
      <c r="C12" s="74">
        <f t="shared" ref="C12:D12" si="0">IF(C$49=0, 0,(C$44+C$45)/C$49)</f>
        <v>0.5</v>
      </c>
      <c r="D12" s="74">
        <f t="shared" si="0"/>
        <v>0</v>
      </c>
    </row>
    <row r="13" spans="1:11" x14ac:dyDescent="0.25">
      <c r="A13" s="2" t="s">
        <v>416</v>
      </c>
      <c r="B13" s="75">
        <f>IF(B$66=0, 0,(B$61+B$62)/B$66)</f>
        <v>1</v>
      </c>
      <c r="C13" s="75">
        <f t="shared" ref="C13:D13" si="1">IF(C$66=0, 0,(C$61+C$62)/C$86)</f>
        <v>0.18181818181818182</v>
      </c>
      <c r="D13" s="75">
        <f t="shared" si="1"/>
        <v>0</v>
      </c>
    </row>
    <row r="14" spans="1:11" x14ac:dyDescent="0.25">
      <c r="A14" s="2" t="s">
        <v>334</v>
      </c>
      <c r="B14" s="75">
        <f>IF(B$86=0, 0,(B$81+B$82)/B$86)</f>
        <v>1</v>
      </c>
      <c r="C14" s="75">
        <f t="shared" ref="C14:D14" si="2">IF(C$86=0, 0,(C$81+C$82)/C$86)</f>
        <v>1</v>
      </c>
      <c r="D14" s="75">
        <f t="shared" si="2"/>
        <v>0.27272727272727271</v>
      </c>
    </row>
    <row r="15" spans="1:11" x14ac:dyDescent="0.25">
      <c r="A15" s="2" t="s">
        <v>193</v>
      </c>
      <c r="B15" s="75">
        <f>IF(B$116=0, 0,(B$111+B$112)/B$116)</f>
        <v>1</v>
      </c>
      <c r="C15" s="75">
        <f>IF(C$116=0, 0,(C$111+C$112)/C$116)</f>
        <v>1</v>
      </c>
      <c r="D15" s="75">
        <f>IF(D$116=0, 0,(D$111+D$112)/D$116)</f>
        <v>0.90476190476190477</v>
      </c>
    </row>
    <row r="16" spans="1:11" x14ac:dyDescent="0.25">
      <c r="A16" s="2" t="s">
        <v>192</v>
      </c>
      <c r="B16" s="75">
        <f>IF(B$150=0,0,(B$145+B$146)/B$150)</f>
        <v>1</v>
      </c>
      <c r="C16" s="75">
        <f>IF(C$150=0,0,(C$145+C$146)/C$150)</f>
        <v>0.88</v>
      </c>
      <c r="D16" s="75">
        <f>IF(D$150=0,0,(D$145+D$146)/D$150)</f>
        <v>1</v>
      </c>
    </row>
    <row r="17" spans="1:4" x14ac:dyDescent="0.25">
      <c r="A17" s="2" t="s">
        <v>191</v>
      </c>
      <c r="B17" s="75">
        <f>IF(B$167=0, 0, (B$162+B$163)/B$167)</f>
        <v>1</v>
      </c>
      <c r="C17" s="75">
        <f>IF(C$167=0, 0, (C$162+C$163)/C$167)</f>
        <v>1</v>
      </c>
      <c r="D17" s="75">
        <f>IF(D$167=0, 0, (D$162+D$163)/D$167)</f>
        <v>1</v>
      </c>
    </row>
    <row r="18" spans="1:4" x14ac:dyDescent="0.25">
      <c r="A18" s="2" t="s">
        <v>190</v>
      </c>
      <c r="B18" s="75">
        <f>IF(B$198=0, 0, (B$193+B$194)/B$198)</f>
        <v>1</v>
      </c>
      <c r="C18" s="75">
        <f>IF(C$198=0, 0, (C$193+C$194)/C$198)</f>
        <v>1</v>
      </c>
      <c r="D18" s="75">
        <f>IF(D$198=0, 0, (D$193+D$194)/D$198)</f>
        <v>1</v>
      </c>
    </row>
    <row r="19" spans="1:4" x14ac:dyDescent="0.25">
      <c r="A19" s="2" t="s">
        <v>189</v>
      </c>
      <c r="B19" s="75">
        <f>IF(B$222=0, 0, (B$217+B$218)/B$222)</f>
        <v>1</v>
      </c>
      <c r="C19" s="75">
        <f>IF(C$222=0, 0, (C$217+C$218)/C$222)</f>
        <v>1</v>
      </c>
      <c r="D19" s="75">
        <f>IF(D$222=0, 0, (D$217+D$218)/D$222)</f>
        <v>1</v>
      </c>
    </row>
    <row r="20" spans="1:4" ht="15.75" thickBot="1" x14ac:dyDescent="0.3">
      <c r="A20" s="14" t="s">
        <v>194</v>
      </c>
      <c r="B20" s="76">
        <f>IF(B$291=0, 0, (B$286+B$287)/B$291)</f>
        <v>0.9</v>
      </c>
      <c r="C20" s="76">
        <f>IF(C$291=0, 0, (C$286+C$287)/C$291)</f>
        <v>0.93333333333333335</v>
      </c>
      <c r="D20" s="76">
        <f>IF(D$291=0, 0, (D$286+D$287)/D$291)</f>
        <v>0.93333333333333335</v>
      </c>
    </row>
    <row r="21" spans="1:4" x14ac:dyDescent="0.25">
      <c r="A21" s="2"/>
      <c r="B21" s="20"/>
      <c r="C21" s="20"/>
      <c r="D21" s="20"/>
    </row>
    <row r="22" spans="1:4" x14ac:dyDescent="0.25">
      <c r="A22" s="2"/>
      <c r="B22" s="20"/>
      <c r="C22" s="20"/>
      <c r="D22" s="20"/>
    </row>
    <row r="23" spans="1:4" x14ac:dyDescent="0.25">
      <c r="A23" s="2"/>
      <c r="B23" s="20"/>
      <c r="C23" s="20"/>
      <c r="D23" s="20"/>
    </row>
    <row r="24" spans="1:4" x14ac:dyDescent="0.25">
      <c r="A24" s="2"/>
      <c r="B24" s="20"/>
      <c r="C24" s="20"/>
      <c r="D24" s="20"/>
    </row>
    <row r="25" spans="1:4" x14ac:dyDescent="0.25">
      <c r="A25" s="2"/>
      <c r="B25" s="20"/>
      <c r="C25" s="20"/>
      <c r="D25" s="20"/>
    </row>
    <row r="26" spans="1:4" x14ac:dyDescent="0.25">
      <c r="A26" s="2"/>
      <c r="B26" s="20"/>
      <c r="C26" s="20"/>
      <c r="D26" s="20"/>
    </row>
    <row r="27" spans="1:4" x14ac:dyDescent="0.25">
      <c r="A27" s="2"/>
      <c r="B27" s="20"/>
      <c r="C27" s="20"/>
      <c r="D27" s="20"/>
    </row>
    <row r="28" spans="1:4" x14ac:dyDescent="0.25">
      <c r="A28" s="2"/>
      <c r="B28" s="20"/>
      <c r="C28" s="20"/>
      <c r="D28" s="20"/>
    </row>
    <row r="29" spans="1:4" x14ac:dyDescent="0.25">
      <c r="A29" s="2"/>
      <c r="B29" s="20"/>
      <c r="C29" s="20"/>
      <c r="D29" s="20"/>
    </row>
    <row r="30" spans="1:4" x14ac:dyDescent="0.25">
      <c r="A30" s="2"/>
      <c r="B30" s="20"/>
      <c r="C30" s="20"/>
      <c r="D30" s="20"/>
    </row>
    <row r="31" spans="1:4" x14ac:dyDescent="0.25">
      <c r="A31" s="2"/>
      <c r="B31" s="20"/>
      <c r="C31" s="20"/>
      <c r="D31" s="20"/>
    </row>
    <row r="32" spans="1:4" x14ac:dyDescent="0.25">
      <c r="A32" s="2"/>
      <c r="B32" s="20"/>
      <c r="C32" s="20"/>
      <c r="D32" s="20"/>
    </row>
    <row r="33" spans="1:4" ht="15.75" thickBot="1" x14ac:dyDescent="0.3">
      <c r="A33" s="2"/>
      <c r="B33" s="20"/>
      <c r="C33" s="20"/>
      <c r="D33" s="20"/>
    </row>
    <row r="34" spans="1:4" x14ac:dyDescent="0.25">
      <c r="A34" s="3" t="s">
        <v>397</v>
      </c>
      <c r="B34" s="80" t="s">
        <v>5</v>
      </c>
      <c r="C34" s="81" t="s">
        <v>151</v>
      </c>
      <c r="D34" s="81" t="s">
        <v>188</v>
      </c>
    </row>
    <row r="35" spans="1:4" x14ac:dyDescent="0.25">
      <c r="A35" s="23" t="s">
        <v>423</v>
      </c>
      <c r="B35" s="4" t="s">
        <v>6</v>
      </c>
      <c r="C35" s="82" t="s">
        <v>175</v>
      </c>
      <c r="D35" s="82" t="s">
        <v>175</v>
      </c>
    </row>
    <row r="36" spans="1:4" x14ac:dyDescent="0.25">
      <c r="A36" s="23" t="s">
        <v>374</v>
      </c>
      <c r="B36" s="4" t="s">
        <v>6</v>
      </c>
      <c r="C36" s="8" t="s">
        <v>7</v>
      </c>
      <c r="D36" s="82" t="s">
        <v>175</v>
      </c>
    </row>
    <row r="37" spans="1:4" x14ac:dyDescent="0.25">
      <c r="A37" s="23" t="s">
        <v>373</v>
      </c>
      <c r="B37" s="4" t="s">
        <v>6</v>
      </c>
      <c r="C37" s="8" t="s">
        <v>7</v>
      </c>
      <c r="D37" s="82" t="s">
        <v>175</v>
      </c>
    </row>
    <row r="38" spans="1:4" x14ac:dyDescent="0.25">
      <c r="A38" s="23" t="s">
        <v>372</v>
      </c>
      <c r="B38" s="4" t="s">
        <v>6</v>
      </c>
      <c r="C38" s="4" t="s">
        <v>6</v>
      </c>
      <c r="D38" s="82" t="s">
        <v>175</v>
      </c>
    </row>
    <row r="39" spans="1:4" x14ac:dyDescent="0.25">
      <c r="A39" s="23" t="s">
        <v>421</v>
      </c>
      <c r="B39" s="4" t="s">
        <v>6</v>
      </c>
      <c r="C39" s="82" t="s">
        <v>175</v>
      </c>
      <c r="D39" s="82" t="s">
        <v>175</v>
      </c>
    </row>
    <row r="40" spans="1:4" x14ac:dyDescent="0.25">
      <c r="A40" s="23" t="s">
        <v>371</v>
      </c>
      <c r="B40" s="4" t="s">
        <v>6</v>
      </c>
      <c r="C40" s="4" t="s">
        <v>6</v>
      </c>
      <c r="D40" s="82" t="s">
        <v>175</v>
      </c>
    </row>
    <row r="41" spans="1:4" x14ac:dyDescent="0.25">
      <c r="A41" s="23" t="s">
        <v>370</v>
      </c>
      <c r="B41" s="4" t="s">
        <v>6</v>
      </c>
      <c r="C41" s="4" t="s">
        <v>6</v>
      </c>
      <c r="D41" s="82" t="s">
        <v>175</v>
      </c>
    </row>
    <row r="42" spans="1:4" x14ac:dyDescent="0.25">
      <c r="A42" s="23" t="s">
        <v>369</v>
      </c>
      <c r="B42" s="4" t="s">
        <v>6</v>
      </c>
      <c r="C42" s="8" t="s">
        <v>7</v>
      </c>
      <c r="D42" s="82" t="s">
        <v>175</v>
      </c>
    </row>
    <row r="43" spans="1:4" ht="15.75" thickBot="1" x14ac:dyDescent="0.3">
      <c r="A43" s="26" t="s">
        <v>422</v>
      </c>
      <c r="B43" s="92" t="s">
        <v>6</v>
      </c>
      <c r="C43" s="92" t="s">
        <v>6</v>
      </c>
      <c r="D43" s="73" t="s">
        <v>175</v>
      </c>
    </row>
    <row r="44" spans="1:4" x14ac:dyDescent="0.25">
      <c r="A44" s="2" t="s">
        <v>6</v>
      </c>
      <c r="B44" s="10">
        <f>COUNTIF(B36:B43,"pass")</f>
        <v>8</v>
      </c>
      <c r="C44" s="10">
        <f>COUNTIF(C36:C43,"pass")</f>
        <v>4</v>
      </c>
      <c r="D44" s="10">
        <f t="shared" ref="D44" si="3">COUNTIF(D36:D43,"pass")</f>
        <v>0</v>
      </c>
    </row>
    <row r="45" spans="1:4" x14ac:dyDescent="0.25">
      <c r="A45" s="2" t="s">
        <v>143</v>
      </c>
      <c r="B45" s="5">
        <f>COUNTIF(B36:B43,"Ok")</f>
        <v>0</v>
      </c>
      <c r="C45" s="5">
        <f>COUNTIF(C36:C43,"Ok")</f>
        <v>0</v>
      </c>
      <c r="D45" s="5">
        <f t="shared" ref="D45" si="4">COUNTIF(D36:D43,"Ok")</f>
        <v>0</v>
      </c>
    </row>
    <row r="46" spans="1:4" x14ac:dyDescent="0.25">
      <c r="A46" s="2" t="s">
        <v>140</v>
      </c>
      <c r="B46" s="11">
        <f>COUNTIF(B36:B43,"workaround")</f>
        <v>0</v>
      </c>
      <c r="C46" s="11">
        <f>COUNTIF(C36:C43,"workaround")</f>
        <v>0</v>
      </c>
      <c r="D46" s="11">
        <f t="shared" ref="D46" si="5">COUNTIF(D36:D43,"workaround")</f>
        <v>0</v>
      </c>
    </row>
    <row r="47" spans="1:4" x14ac:dyDescent="0.25">
      <c r="A47" s="2" t="s">
        <v>7</v>
      </c>
      <c r="B47" s="12">
        <f>COUNTIF(B36:B43,"Fail")</f>
        <v>0</v>
      </c>
      <c r="C47" s="12">
        <f>COUNTIF(C36:C43,"Fail")</f>
        <v>3</v>
      </c>
      <c r="D47" s="12">
        <f t="shared" ref="D47" si="6">COUNTIF(D36:D43,"Fail")</f>
        <v>0</v>
      </c>
    </row>
    <row r="48" spans="1:4" x14ac:dyDescent="0.25">
      <c r="A48" s="2" t="s">
        <v>175</v>
      </c>
      <c r="B48" s="2">
        <f>COUNTIF(B36:B43,"unsupported")</f>
        <v>0</v>
      </c>
      <c r="C48" s="2">
        <f>COUNTIF(C36:C43,"unsupported")</f>
        <v>1</v>
      </c>
      <c r="D48" s="2">
        <f t="shared" ref="D48" si="7">COUNTIF(D36:D43,"unsupported")</f>
        <v>8</v>
      </c>
    </row>
    <row r="49" spans="1:4" x14ac:dyDescent="0.25">
      <c r="A49" s="2" t="s">
        <v>139</v>
      </c>
      <c r="B49" s="2">
        <f>B44+B47+B46+B48+B45</f>
        <v>8</v>
      </c>
      <c r="C49" s="2">
        <f>C44+C47+C46+C48+C45</f>
        <v>8</v>
      </c>
      <c r="D49" s="2">
        <f t="shared" ref="D49" si="8">D44+D47+D46+D48+D45</f>
        <v>8</v>
      </c>
    </row>
    <row r="50" spans="1:4" ht="15.75" thickBot="1" x14ac:dyDescent="0.3">
      <c r="A50" s="18" t="s">
        <v>8</v>
      </c>
      <c r="B50" s="6">
        <f>IF(B$49=0, 0,(B$44+B$45)/B$49)</f>
        <v>1</v>
      </c>
      <c r="C50" s="6">
        <f t="shared" ref="C50:D50" si="9">IF(C$49=0, 0,(C$44+C$45)/C$49)</f>
        <v>0.5</v>
      </c>
      <c r="D50" s="6">
        <f t="shared" si="9"/>
        <v>0</v>
      </c>
    </row>
    <row r="51" spans="1:4" ht="15.75" thickBot="1" x14ac:dyDescent="0.3">
      <c r="A51" s="2"/>
      <c r="B51" s="17"/>
      <c r="C51" s="17"/>
    </row>
    <row r="52" spans="1:4" x14ac:dyDescent="0.25">
      <c r="A52" s="3" t="s">
        <v>415</v>
      </c>
      <c r="B52" s="80" t="s">
        <v>5</v>
      </c>
      <c r="C52" s="81" t="s">
        <v>151</v>
      </c>
      <c r="D52" s="81" t="s">
        <v>188</v>
      </c>
    </row>
    <row r="53" spans="1:4" x14ac:dyDescent="0.25">
      <c r="A53" s="2" t="s">
        <v>376</v>
      </c>
      <c r="B53" s="4" t="s">
        <v>6</v>
      </c>
      <c r="C53" s="82" t="s">
        <v>175</v>
      </c>
      <c r="D53" s="82" t="s">
        <v>175</v>
      </c>
    </row>
    <row r="54" spans="1:4" x14ac:dyDescent="0.25">
      <c r="A54" s="2" t="s">
        <v>417</v>
      </c>
      <c r="B54" s="4" t="s">
        <v>6</v>
      </c>
      <c r="C54" s="4" t="s">
        <v>6</v>
      </c>
      <c r="D54" s="82" t="s">
        <v>175</v>
      </c>
    </row>
    <row r="55" spans="1:4" x14ac:dyDescent="0.25">
      <c r="A55" s="2" t="s">
        <v>418</v>
      </c>
      <c r="B55" s="4" t="s">
        <v>6</v>
      </c>
      <c r="C55" s="82" t="s">
        <v>175</v>
      </c>
      <c r="D55" s="82" t="s">
        <v>175</v>
      </c>
    </row>
    <row r="56" spans="1:4" x14ac:dyDescent="0.25">
      <c r="A56" s="2" t="s">
        <v>419</v>
      </c>
      <c r="B56" s="4" t="s">
        <v>6</v>
      </c>
      <c r="C56" s="82" t="s">
        <v>175</v>
      </c>
      <c r="D56" s="82" t="s">
        <v>175</v>
      </c>
    </row>
    <row r="57" spans="1:4" x14ac:dyDescent="0.25">
      <c r="A57" s="2" t="s">
        <v>267</v>
      </c>
      <c r="B57" s="4" t="s">
        <v>6</v>
      </c>
      <c r="C57" s="82" t="s">
        <v>175</v>
      </c>
      <c r="D57" s="82" t="s">
        <v>175</v>
      </c>
    </row>
    <row r="58" spans="1:4" x14ac:dyDescent="0.25">
      <c r="A58" s="2" t="s">
        <v>247</v>
      </c>
      <c r="B58" s="4" t="s">
        <v>6</v>
      </c>
      <c r="C58" s="8" t="s">
        <v>7</v>
      </c>
      <c r="D58" s="82" t="s">
        <v>175</v>
      </c>
    </row>
    <row r="59" spans="1:4" x14ac:dyDescent="0.25">
      <c r="A59" s="23" t="s">
        <v>420</v>
      </c>
      <c r="B59" s="4" t="s">
        <v>6</v>
      </c>
      <c r="C59" s="4" t="s">
        <v>6</v>
      </c>
      <c r="D59" s="82" t="s">
        <v>175</v>
      </c>
    </row>
    <row r="60" spans="1:4" ht="15.75" thickBot="1" x14ac:dyDescent="0.3">
      <c r="A60" s="14" t="s">
        <v>342</v>
      </c>
      <c r="B60" s="92" t="s">
        <v>6</v>
      </c>
      <c r="C60" s="73" t="s">
        <v>175</v>
      </c>
      <c r="D60" s="73" t="s">
        <v>175</v>
      </c>
    </row>
    <row r="61" spans="1:4" x14ac:dyDescent="0.25">
      <c r="A61" s="2" t="s">
        <v>6</v>
      </c>
      <c r="B61" s="84">
        <f>COUNTIF(B53:B60,"pass")</f>
        <v>8</v>
      </c>
      <c r="C61" s="84">
        <f t="shared" ref="C61:D61" si="10">COUNTIF(C53:C60,"pass")</f>
        <v>2</v>
      </c>
      <c r="D61" s="84">
        <f t="shared" si="10"/>
        <v>0</v>
      </c>
    </row>
    <row r="62" spans="1:4" x14ac:dyDescent="0.25">
      <c r="A62" s="2" t="s">
        <v>143</v>
      </c>
      <c r="B62" s="35">
        <f>COUNTIF(B53:B60,"Ok")</f>
        <v>0</v>
      </c>
      <c r="C62" s="35">
        <f t="shared" ref="C62:D62" si="11">COUNTIF(C53:C60,"Ok")</f>
        <v>0</v>
      </c>
      <c r="D62" s="35">
        <f t="shared" si="11"/>
        <v>0</v>
      </c>
    </row>
    <row r="63" spans="1:4" x14ac:dyDescent="0.25">
      <c r="A63" s="2" t="s">
        <v>140</v>
      </c>
      <c r="B63" s="85">
        <f>COUNTIF(B53:B60,"workaround")</f>
        <v>0</v>
      </c>
      <c r="C63" s="85">
        <f t="shared" ref="C63:D63" si="12">COUNTIF(C53:C60,"workaround")</f>
        <v>0</v>
      </c>
      <c r="D63" s="85">
        <f t="shared" si="12"/>
        <v>0</v>
      </c>
    </row>
    <row r="64" spans="1:4" x14ac:dyDescent="0.25">
      <c r="A64" s="2" t="s">
        <v>7</v>
      </c>
      <c r="B64" s="86">
        <f>COUNTIF(B53:B60,"Fail")</f>
        <v>0</v>
      </c>
      <c r="C64" s="86">
        <f t="shared" ref="C64:D64" si="13">COUNTIF(C53:C60,"Fail")</f>
        <v>1</v>
      </c>
      <c r="D64" s="86">
        <f t="shared" si="13"/>
        <v>0</v>
      </c>
    </row>
    <row r="65" spans="1:4" x14ac:dyDescent="0.25">
      <c r="A65" s="2" t="s">
        <v>175</v>
      </c>
      <c r="B65" s="82">
        <f>COUNTIF(B53:B60,"unsupported")</f>
        <v>0</v>
      </c>
      <c r="C65" s="93">
        <f t="shared" ref="C65:D65" si="14">COUNTIF(C53:C60,"unsupported")</f>
        <v>5</v>
      </c>
      <c r="D65" s="93">
        <f t="shared" si="14"/>
        <v>8</v>
      </c>
    </row>
    <row r="66" spans="1:4" x14ac:dyDescent="0.25">
      <c r="A66" s="2" t="s">
        <v>139</v>
      </c>
      <c r="B66" s="82">
        <f t="shared" ref="B66:D66" si="15">B61+B64+B63+B65+B62</f>
        <v>8</v>
      </c>
      <c r="C66" s="93">
        <f t="shared" si="15"/>
        <v>8</v>
      </c>
      <c r="D66" s="93">
        <f t="shared" si="15"/>
        <v>8</v>
      </c>
    </row>
    <row r="67" spans="1:4" ht="15.75" thickBot="1" x14ac:dyDescent="0.3">
      <c r="A67" s="18" t="s">
        <v>8</v>
      </c>
      <c r="B67" s="87">
        <f>IF(B$66=0, 0,(B$61+B$62)/B$66)</f>
        <v>1</v>
      </c>
      <c r="C67" s="87">
        <f t="shared" ref="C67:D67" si="16">IF(C$86=0, 0,(C$81+C$82)/C$86)</f>
        <v>1</v>
      </c>
      <c r="D67" s="87">
        <f t="shared" si="16"/>
        <v>0.27272727272727271</v>
      </c>
    </row>
    <row r="68" spans="1:4" ht="15.75" thickBot="1" x14ac:dyDescent="0.3">
      <c r="A68" s="2"/>
      <c r="B68" s="20"/>
      <c r="C68" s="20"/>
      <c r="D68" s="20"/>
    </row>
    <row r="69" spans="1:4" x14ac:dyDescent="0.25">
      <c r="A69" s="3" t="s">
        <v>332</v>
      </c>
      <c r="B69" s="80" t="s">
        <v>5</v>
      </c>
      <c r="C69" s="81" t="s">
        <v>151</v>
      </c>
      <c r="D69" s="81" t="s">
        <v>188</v>
      </c>
    </row>
    <row r="70" spans="1:4" x14ac:dyDescent="0.25">
      <c r="A70" s="2" t="s">
        <v>205</v>
      </c>
      <c r="B70" s="4" t="s">
        <v>6</v>
      </c>
      <c r="C70" s="4" t="s">
        <v>6</v>
      </c>
      <c r="D70" s="4" t="s">
        <v>6</v>
      </c>
    </row>
    <row r="71" spans="1:4" x14ac:dyDescent="0.25">
      <c r="A71" s="2" t="s">
        <v>377</v>
      </c>
      <c r="B71" s="4" t="s">
        <v>6</v>
      </c>
      <c r="C71" s="4" t="s">
        <v>6</v>
      </c>
      <c r="D71" s="4" t="s">
        <v>6</v>
      </c>
    </row>
    <row r="72" spans="1:4" x14ac:dyDescent="0.25">
      <c r="A72" s="2" t="s">
        <v>290</v>
      </c>
      <c r="B72" s="4" t="s">
        <v>6</v>
      </c>
      <c r="C72" s="4" t="s">
        <v>6</v>
      </c>
      <c r="D72" s="82" t="s">
        <v>175</v>
      </c>
    </row>
    <row r="73" spans="1:4" x14ac:dyDescent="0.25">
      <c r="A73" s="2" t="s">
        <v>376</v>
      </c>
      <c r="B73" s="4" t="s">
        <v>6</v>
      </c>
      <c r="C73" s="4" t="s">
        <v>6</v>
      </c>
      <c r="D73" s="82" t="s">
        <v>175</v>
      </c>
    </row>
    <row r="74" spans="1:4" x14ac:dyDescent="0.25">
      <c r="A74" s="23" t="s">
        <v>424</v>
      </c>
      <c r="B74" s="4" t="s">
        <v>6</v>
      </c>
      <c r="C74" s="4" t="s">
        <v>6</v>
      </c>
      <c r="D74" s="82" t="s">
        <v>175</v>
      </c>
    </row>
    <row r="75" spans="1:4" x14ac:dyDescent="0.25">
      <c r="A75" s="2" t="s">
        <v>375</v>
      </c>
      <c r="B75" s="4" t="s">
        <v>6</v>
      </c>
      <c r="C75" s="4" t="s">
        <v>6</v>
      </c>
      <c r="D75" s="82" t="s">
        <v>175</v>
      </c>
    </row>
    <row r="76" spans="1:4" x14ac:dyDescent="0.25">
      <c r="A76" s="2" t="s">
        <v>210</v>
      </c>
      <c r="B76" s="4" t="s">
        <v>6</v>
      </c>
      <c r="C76" s="4" t="s">
        <v>6</v>
      </c>
      <c r="D76" s="82" t="s">
        <v>175</v>
      </c>
    </row>
    <row r="77" spans="1:4" x14ac:dyDescent="0.25">
      <c r="A77" s="23" t="s">
        <v>246</v>
      </c>
      <c r="B77" s="4" t="s">
        <v>6</v>
      </c>
      <c r="C77" s="4" t="s">
        <v>6</v>
      </c>
      <c r="D77" s="4" t="s">
        <v>6</v>
      </c>
    </row>
    <row r="78" spans="1:4" x14ac:dyDescent="0.25">
      <c r="A78" s="2" t="s">
        <v>278</v>
      </c>
      <c r="B78" s="4" t="s">
        <v>6</v>
      </c>
      <c r="C78" s="4" t="s">
        <v>6</v>
      </c>
      <c r="D78" s="83" t="s">
        <v>175</v>
      </c>
    </row>
    <row r="79" spans="1:4" x14ac:dyDescent="0.25">
      <c r="A79" s="2" t="s">
        <v>232</v>
      </c>
      <c r="B79" s="4" t="s">
        <v>6</v>
      </c>
      <c r="C79" s="4" t="s">
        <v>6</v>
      </c>
      <c r="D79" s="82" t="s">
        <v>175</v>
      </c>
    </row>
    <row r="80" spans="1:4" x14ac:dyDescent="0.25">
      <c r="A80" s="15" t="s">
        <v>333</v>
      </c>
      <c r="B80" s="21" t="s">
        <v>6</v>
      </c>
      <c r="C80" s="21" t="s">
        <v>6</v>
      </c>
      <c r="D80" s="31" t="s">
        <v>175</v>
      </c>
    </row>
    <row r="81" spans="1:4" x14ac:dyDescent="0.25">
      <c r="A81" s="2" t="s">
        <v>6</v>
      </c>
      <c r="B81" s="84">
        <f t="shared" ref="B81:C81" si="17">COUNTIF(B70:B80,"pass")</f>
        <v>11</v>
      </c>
      <c r="C81" s="84">
        <f t="shared" si="17"/>
        <v>11</v>
      </c>
      <c r="D81" s="84">
        <f>COUNTIF(D70:D80,"pass")</f>
        <v>3</v>
      </c>
    </row>
    <row r="82" spans="1:4" x14ac:dyDescent="0.25">
      <c r="A82" s="2" t="s">
        <v>143</v>
      </c>
      <c r="B82" s="35">
        <f t="shared" ref="B82:C82" si="18">COUNTIF(B70:B80,"Ok")</f>
        <v>0</v>
      </c>
      <c r="C82" s="35">
        <f t="shared" si="18"/>
        <v>0</v>
      </c>
      <c r="D82" s="35">
        <f>COUNTIF(D70:D80,"Ok")</f>
        <v>0</v>
      </c>
    </row>
    <row r="83" spans="1:4" x14ac:dyDescent="0.25">
      <c r="A83" s="2" t="s">
        <v>140</v>
      </c>
      <c r="B83" s="85">
        <f t="shared" ref="B83:C83" si="19">COUNTIF(B70:B80,"workaround")</f>
        <v>0</v>
      </c>
      <c r="C83" s="85">
        <f t="shared" si="19"/>
        <v>0</v>
      </c>
      <c r="D83" s="85">
        <f>COUNTIF(D70:D80,"workaround")</f>
        <v>0</v>
      </c>
    </row>
    <row r="84" spans="1:4" x14ac:dyDescent="0.25">
      <c r="A84" s="2" t="s">
        <v>7</v>
      </c>
      <c r="B84" s="86">
        <f t="shared" ref="B84:C84" si="20">COUNTIF(B70:B80,"Fail")</f>
        <v>0</v>
      </c>
      <c r="C84" s="86">
        <f t="shared" si="20"/>
        <v>0</v>
      </c>
      <c r="D84" s="86">
        <f>COUNTIF(D70:D80,"Fail")</f>
        <v>0</v>
      </c>
    </row>
    <row r="85" spans="1:4" x14ac:dyDescent="0.25">
      <c r="A85" s="2" t="s">
        <v>175</v>
      </c>
      <c r="B85" s="82">
        <f t="shared" ref="B85:C85" si="21">COUNTIF(B70:B80,"unsupported")</f>
        <v>0</v>
      </c>
      <c r="C85" s="82">
        <f t="shared" si="21"/>
        <v>0</v>
      </c>
      <c r="D85" s="82">
        <f>COUNTIF(D70:D80,"unsupported")</f>
        <v>8</v>
      </c>
    </row>
    <row r="86" spans="1:4" x14ac:dyDescent="0.25">
      <c r="A86" s="2" t="s">
        <v>139</v>
      </c>
      <c r="B86" s="82">
        <f t="shared" ref="B86:C86" si="22">B81+B84+B83+B85+B82</f>
        <v>11</v>
      </c>
      <c r="C86" s="82">
        <f t="shared" si="22"/>
        <v>11</v>
      </c>
      <c r="D86" s="82">
        <f>D81+D84+D83+D85+D82</f>
        <v>11</v>
      </c>
    </row>
    <row r="87" spans="1:4" ht="15.75" thickBot="1" x14ac:dyDescent="0.3">
      <c r="A87" s="18" t="s">
        <v>8</v>
      </c>
      <c r="B87" s="87">
        <f>IF(B$86=0, 0,(B$81+B$82)/B$86)</f>
        <v>1</v>
      </c>
      <c r="C87" s="87">
        <f t="shared" ref="C87:D87" si="23">IF(C$86=0, 0,(C$81+C$82)/C$86)</f>
        <v>1</v>
      </c>
      <c r="D87" s="87">
        <f t="shared" si="23"/>
        <v>0.27272727272727271</v>
      </c>
    </row>
    <row r="88" spans="1:4" ht="15.75" thickBot="1" x14ac:dyDescent="0.3">
      <c r="A88" s="2"/>
      <c r="B88" s="17"/>
      <c r="C88" s="17"/>
    </row>
    <row r="89" spans="1:4" x14ac:dyDescent="0.25">
      <c r="A89" s="3" t="s">
        <v>128</v>
      </c>
      <c r="B89" s="80" t="s">
        <v>5</v>
      </c>
      <c r="C89" s="81" t="s">
        <v>151</v>
      </c>
      <c r="D89" s="81" t="s">
        <v>188</v>
      </c>
    </row>
    <row r="90" spans="1:4" x14ac:dyDescent="0.25">
      <c r="A90" s="2" t="s">
        <v>205</v>
      </c>
      <c r="B90" s="4" t="s">
        <v>6</v>
      </c>
      <c r="C90" s="4" t="s">
        <v>6</v>
      </c>
      <c r="D90" s="4" t="s">
        <v>6</v>
      </c>
    </row>
    <row r="91" spans="1:4" x14ac:dyDescent="0.25">
      <c r="A91" s="23" t="s">
        <v>376</v>
      </c>
      <c r="B91" s="4" t="s">
        <v>6</v>
      </c>
      <c r="C91" s="4" t="s">
        <v>6</v>
      </c>
      <c r="D91" s="4" t="s">
        <v>6</v>
      </c>
    </row>
    <row r="92" spans="1:4" x14ac:dyDescent="0.25">
      <c r="A92" s="2" t="s">
        <v>206</v>
      </c>
      <c r="B92" s="4" t="s">
        <v>6</v>
      </c>
      <c r="C92" s="4" t="s">
        <v>6</v>
      </c>
      <c r="D92" s="4" t="s">
        <v>6</v>
      </c>
    </row>
    <row r="93" spans="1:4" x14ac:dyDescent="0.25">
      <c r="A93" s="2" t="s">
        <v>361</v>
      </c>
      <c r="B93" s="4" t="s">
        <v>6</v>
      </c>
      <c r="C93" s="4" t="s">
        <v>6</v>
      </c>
      <c r="D93" s="4" t="s">
        <v>6</v>
      </c>
    </row>
    <row r="94" spans="1:4" x14ac:dyDescent="0.25">
      <c r="A94" s="2" t="s">
        <v>207</v>
      </c>
      <c r="B94" s="4" t="s">
        <v>6</v>
      </c>
      <c r="C94" s="4" t="s">
        <v>6</v>
      </c>
      <c r="D94" s="4" t="s">
        <v>6</v>
      </c>
    </row>
    <row r="95" spans="1:4" x14ac:dyDescent="0.25">
      <c r="A95" s="23" t="s">
        <v>378</v>
      </c>
      <c r="B95" s="4" t="s">
        <v>6</v>
      </c>
      <c r="C95" s="4" t="s">
        <v>6</v>
      </c>
      <c r="D95" s="4" t="s">
        <v>6</v>
      </c>
    </row>
    <row r="96" spans="1:4" x14ac:dyDescent="0.25">
      <c r="A96" s="2" t="s">
        <v>425</v>
      </c>
      <c r="B96" s="4" t="s">
        <v>6</v>
      </c>
      <c r="C96" s="4" t="s">
        <v>6</v>
      </c>
      <c r="D96" s="4" t="s">
        <v>6</v>
      </c>
    </row>
    <row r="97" spans="1:4" x14ac:dyDescent="0.25">
      <c r="A97" s="2" t="s">
        <v>375</v>
      </c>
      <c r="B97" s="4" t="s">
        <v>6</v>
      </c>
      <c r="C97" s="4" t="s">
        <v>6</v>
      </c>
      <c r="D97" s="4" t="s">
        <v>6</v>
      </c>
    </row>
    <row r="98" spans="1:4" x14ac:dyDescent="0.25">
      <c r="A98" s="2" t="s">
        <v>208</v>
      </c>
      <c r="B98" s="4" t="s">
        <v>6</v>
      </c>
      <c r="C98" s="4" t="s">
        <v>6</v>
      </c>
      <c r="D98" s="8" t="s">
        <v>7</v>
      </c>
    </row>
    <row r="99" spans="1:4" x14ac:dyDescent="0.25">
      <c r="A99" s="2" t="s">
        <v>209</v>
      </c>
      <c r="B99" s="4" t="s">
        <v>6</v>
      </c>
      <c r="C99" s="4" t="s">
        <v>6</v>
      </c>
      <c r="D99" s="4" t="s">
        <v>6</v>
      </c>
    </row>
    <row r="100" spans="1:4" x14ac:dyDescent="0.25">
      <c r="A100" s="2" t="s">
        <v>210</v>
      </c>
      <c r="B100" s="4" t="s">
        <v>6</v>
      </c>
      <c r="C100" s="4" t="s">
        <v>6</v>
      </c>
      <c r="D100" s="4" t="s">
        <v>6</v>
      </c>
    </row>
    <row r="101" spans="1:4" x14ac:dyDescent="0.25">
      <c r="A101" s="2" t="s">
        <v>211</v>
      </c>
      <c r="B101" s="4" t="s">
        <v>6</v>
      </c>
      <c r="C101" s="4" t="s">
        <v>6</v>
      </c>
      <c r="D101" s="4" t="s">
        <v>6</v>
      </c>
    </row>
    <row r="102" spans="1:4" x14ac:dyDescent="0.25">
      <c r="A102" s="2" t="s">
        <v>212</v>
      </c>
      <c r="B102" s="4" t="s">
        <v>6</v>
      </c>
      <c r="C102" s="4" t="s">
        <v>6</v>
      </c>
      <c r="D102" s="4" t="s">
        <v>6</v>
      </c>
    </row>
    <row r="103" spans="1:4" x14ac:dyDescent="0.25">
      <c r="A103" s="2" t="s">
        <v>213</v>
      </c>
      <c r="B103" s="4" t="s">
        <v>6</v>
      </c>
      <c r="C103" s="4" t="s">
        <v>6</v>
      </c>
      <c r="D103" s="4" t="s">
        <v>6</v>
      </c>
    </row>
    <row r="104" spans="1:4" x14ac:dyDescent="0.25">
      <c r="A104" s="2" t="s">
        <v>214</v>
      </c>
      <c r="B104" s="4" t="s">
        <v>6</v>
      </c>
      <c r="C104" s="4" t="s">
        <v>6</v>
      </c>
      <c r="D104" s="4" t="s">
        <v>6</v>
      </c>
    </row>
    <row r="105" spans="1:4" x14ac:dyDescent="0.25">
      <c r="A105" s="23" t="s">
        <v>247</v>
      </c>
      <c r="B105" s="4" t="s">
        <v>6</v>
      </c>
      <c r="C105" s="4" t="s">
        <v>6</v>
      </c>
      <c r="D105" s="4" t="s">
        <v>6</v>
      </c>
    </row>
    <row r="106" spans="1:4" x14ac:dyDescent="0.25">
      <c r="A106" s="23" t="s">
        <v>246</v>
      </c>
      <c r="B106" s="4" t="s">
        <v>6</v>
      </c>
      <c r="C106" s="4" t="s">
        <v>6</v>
      </c>
      <c r="D106" s="4" t="s">
        <v>6</v>
      </c>
    </row>
    <row r="107" spans="1:4" x14ac:dyDescent="0.25">
      <c r="A107" s="2" t="s">
        <v>215</v>
      </c>
      <c r="B107" s="4" t="s">
        <v>6</v>
      </c>
      <c r="C107" s="4" t="s">
        <v>6</v>
      </c>
      <c r="D107" s="4" t="s">
        <v>6</v>
      </c>
    </row>
    <row r="108" spans="1:4" x14ac:dyDescent="0.25">
      <c r="A108" s="2" t="s">
        <v>216</v>
      </c>
      <c r="B108" s="4" t="s">
        <v>6</v>
      </c>
      <c r="C108" s="4" t="s">
        <v>6</v>
      </c>
      <c r="D108" s="4" t="s">
        <v>6</v>
      </c>
    </row>
    <row r="109" spans="1:4" x14ac:dyDescent="0.25">
      <c r="A109" s="2" t="s">
        <v>217</v>
      </c>
      <c r="B109" s="4" t="s">
        <v>6</v>
      </c>
      <c r="C109" s="4" t="s">
        <v>6</v>
      </c>
      <c r="D109" s="4" t="s">
        <v>6</v>
      </c>
    </row>
    <row r="110" spans="1:4" x14ac:dyDescent="0.25">
      <c r="A110" s="15" t="s">
        <v>218</v>
      </c>
      <c r="B110" s="21" t="s">
        <v>6</v>
      </c>
      <c r="C110" s="21" t="s">
        <v>6</v>
      </c>
      <c r="D110" s="54" t="s">
        <v>7</v>
      </c>
    </row>
    <row r="111" spans="1:4" x14ac:dyDescent="0.25">
      <c r="A111" s="2" t="s">
        <v>6</v>
      </c>
      <c r="B111" s="84">
        <f>COUNTIF(B90:B110,"pass")</f>
        <v>21</v>
      </c>
      <c r="C111" s="84">
        <f>COUNTIF(C90:C110,"pass")</f>
        <v>21</v>
      </c>
      <c r="D111" s="84">
        <f>COUNTIF(D90:D110,"pass")</f>
        <v>19</v>
      </c>
    </row>
    <row r="112" spans="1:4" x14ac:dyDescent="0.25">
      <c r="A112" s="2" t="s">
        <v>143</v>
      </c>
      <c r="B112" s="35">
        <f>COUNTIF(B90:B110,"Ok")</f>
        <v>0</v>
      </c>
      <c r="C112" s="35">
        <f>COUNTIF(C90:C110,"Ok")</f>
        <v>0</v>
      </c>
      <c r="D112" s="35">
        <f>COUNTIF(D90:D110,"Ok")</f>
        <v>0</v>
      </c>
    </row>
    <row r="113" spans="1:4" x14ac:dyDescent="0.25">
      <c r="A113" s="2" t="s">
        <v>140</v>
      </c>
      <c r="B113" s="85">
        <f>COUNTIF(B90:B110,"workaround")</f>
        <v>0</v>
      </c>
      <c r="C113" s="85">
        <f>COUNTIF(C90:C110,"workaround")</f>
        <v>0</v>
      </c>
      <c r="D113" s="85">
        <f>COUNTIF(D90:D110,"workaround")</f>
        <v>0</v>
      </c>
    </row>
    <row r="114" spans="1:4" x14ac:dyDescent="0.25">
      <c r="A114" s="2" t="s">
        <v>7</v>
      </c>
      <c r="B114" s="86">
        <f>COUNTIF(B90:B110,"Fail")</f>
        <v>0</v>
      </c>
      <c r="C114" s="86">
        <f>COUNTIF(C90:C110,"Fail")</f>
        <v>0</v>
      </c>
      <c r="D114" s="86">
        <f>COUNTIF(D90:D110,"Fail")</f>
        <v>2</v>
      </c>
    </row>
    <row r="115" spans="1:4" x14ac:dyDescent="0.25">
      <c r="A115" s="2" t="s">
        <v>175</v>
      </c>
      <c r="B115" s="82">
        <f>COUNT(B90:B110,"Untested")</f>
        <v>0</v>
      </c>
      <c r="C115" s="82">
        <f>COUNTIF(C90:C110,"unsupported")</f>
        <v>0</v>
      </c>
      <c r="D115" s="82">
        <f>COUNT(D90:D110,"Untested")</f>
        <v>0</v>
      </c>
    </row>
    <row r="116" spans="1:4" x14ac:dyDescent="0.25">
      <c r="A116" s="2" t="s">
        <v>139</v>
      </c>
      <c r="B116" s="82">
        <f>B111+B114+B113+B115+B112</f>
        <v>21</v>
      </c>
      <c r="C116" s="82">
        <f>C111+C114+C113+C115+C112</f>
        <v>21</v>
      </c>
      <c r="D116" s="82">
        <f>D111+D114+D113+D115+D112</f>
        <v>21</v>
      </c>
    </row>
    <row r="117" spans="1:4" ht="15.75" thickBot="1" x14ac:dyDescent="0.3">
      <c r="A117" s="18" t="s">
        <v>8</v>
      </c>
      <c r="B117" s="87">
        <f>IF(B$116=0, 0,(B$111+B$112)/B$116)</f>
        <v>1</v>
      </c>
      <c r="C117" s="87">
        <f>IF(C$116=0, 0,(C$111+C$112)/C$116)</f>
        <v>1</v>
      </c>
      <c r="D117" s="87">
        <f>IF(D$116=0, 0,(D$111+D$112)/D$116)</f>
        <v>0.90476190476190477</v>
      </c>
    </row>
    <row r="118" spans="1:4" ht="15.75" thickBot="1" x14ac:dyDescent="0.3">
      <c r="A118" s="2"/>
      <c r="B118" s="20"/>
      <c r="C118" s="20"/>
      <c r="D118" s="20"/>
    </row>
    <row r="119" spans="1:4" x14ac:dyDescent="0.25">
      <c r="A119" s="3" t="s">
        <v>102</v>
      </c>
      <c r="B119" s="80" t="s">
        <v>5</v>
      </c>
      <c r="C119" s="81" t="s">
        <v>151</v>
      </c>
      <c r="D119" s="81" t="s">
        <v>188</v>
      </c>
    </row>
    <row r="120" spans="1:4" x14ac:dyDescent="0.25">
      <c r="A120" s="2" t="s">
        <v>205</v>
      </c>
      <c r="B120" s="4" t="s">
        <v>6</v>
      </c>
      <c r="C120" s="4" t="s">
        <v>6</v>
      </c>
      <c r="D120" s="4" t="s">
        <v>6</v>
      </c>
    </row>
    <row r="121" spans="1:4" x14ac:dyDescent="0.25">
      <c r="A121" s="2" t="s">
        <v>219</v>
      </c>
      <c r="B121" s="4" t="s">
        <v>6</v>
      </c>
      <c r="C121" s="4" t="s">
        <v>6</v>
      </c>
      <c r="D121" s="4" t="s">
        <v>6</v>
      </c>
    </row>
    <row r="122" spans="1:4" x14ac:dyDescent="0.25">
      <c r="A122" s="23" t="s">
        <v>376</v>
      </c>
      <c r="B122" s="4" t="s">
        <v>6</v>
      </c>
      <c r="C122" s="4" t="s">
        <v>6</v>
      </c>
      <c r="D122" s="4" t="s">
        <v>6</v>
      </c>
    </row>
    <row r="123" spans="1:4" x14ac:dyDescent="0.25">
      <c r="A123" s="2" t="s">
        <v>220</v>
      </c>
      <c r="B123" s="4" t="s">
        <v>6</v>
      </c>
      <c r="C123" s="4" t="s">
        <v>6</v>
      </c>
      <c r="D123" s="4" t="s">
        <v>6</v>
      </c>
    </row>
    <row r="124" spans="1:4" x14ac:dyDescent="0.25">
      <c r="A124" s="2" t="s">
        <v>221</v>
      </c>
      <c r="B124" s="4" t="s">
        <v>6</v>
      </c>
      <c r="C124" s="4" t="s">
        <v>6</v>
      </c>
      <c r="D124" s="4" t="s">
        <v>6</v>
      </c>
    </row>
    <row r="125" spans="1:4" x14ac:dyDescent="0.25">
      <c r="A125" s="2" t="s">
        <v>222</v>
      </c>
      <c r="B125" s="4" t="s">
        <v>6</v>
      </c>
      <c r="C125" s="4" t="s">
        <v>6</v>
      </c>
      <c r="D125" s="4" t="s">
        <v>6</v>
      </c>
    </row>
    <row r="126" spans="1:4" x14ac:dyDescent="0.25">
      <c r="A126" s="2" t="s">
        <v>223</v>
      </c>
      <c r="B126" s="4" t="s">
        <v>6</v>
      </c>
      <c r="C126" s="4" t="s">
        <v>6</v>
      </c>
      <c r="D126" s="4" t="s">
        <v>6</v>
      </c>
    </row>
    <row r="127" spans="1:4" x14ac:dyDescent="0.25">
      <c r="A127" s="2" t="s">
        <v>224</v>
      </c>
      <c r="B127" s="4" t="s">
        <v>6</v>
      </c>
      <c r="C127" s="4" t="s">
        <v>6</v>
      </c>
      <c r="D127" s="4" t="s">
        <v>6</v>
      </c>
    </row>
    <row r="128" spans="1:4" x14ac:dyDescent="0.25">
      <c r="A128" s="2" t="s">
        <v>225</v>
      </c>
      <c r="B128" s="4" t="s">
        <v>6</v>
      </c>
      <c r="C128" s="4" t="s">
        <v>6</v>
      </c>
      <c r="D128" s="4" t="s">
        <v>6</v>
      </c>
    </row>
    <row r="129" spans="1:4" x14ac:dyDescent="0.25">
      <c r="A129" s="2" t="s">
        <v>209</v>
      </c>
      <c r="B129" s="4" t="s">
        <v>6</v>
      </c>
      <c r="C129" s="4" t="s">
        <v>6</v>
      </c>
      <c r="D129" s="4" t="s">
        <v>6</v>
      </c>
    </row>
    <row r="130" spans="1:4" x14ac:dyDescent="0.25">
      <c r="A130" s="2" t="s">
        <v>226</v>
      </c>
      <c r="B130" s="4" t="s">
        <v>6</v>
      </c>
      <c r="C130" s="4" t="s">
        <v>6</v>
      </c>
      <c r="D130" s="4" t="s">
        <v>6</v>
      </c>
    </row>
    <row r="131" spans="1:4" x14ac:dyDescent="0.25">
      <c r="A131" s="2" t="s">
        <v>210</v>
      </c>
      <c r="B131" s="4" t="s">
        <v>6</v>
      </c>
      <c r="C131" s="4" t="s">
        <v>6</v>
      </c>
      <c r="D131" s="4" t="s">
        <v>6</v>
      </c>
    </row>
    <row r="132" spans="1:4" x14ac:dyDescent="0.25">
      <c r="A132" s="2" t="s">
        <v>227</v>
      </c>
      <c r="B132" s="4" t="s">
        <v>6</v>
      </c>
      <c r="C132" s="4" t="s">
        <v>6</v>
      </c>
      <c r="D132" s="4" t="s">
        <v>6</v>
      </c>
    </row>
    <row r="133" spans="1:4" x14ac:dyDescent="0.25">
      <c r="A133" s="2" t="s">
        <v>228</v>
      </c>
      <c r="B133" s="4" t="s">
        <v>6</v>
      </c>
      <c r="C133" s="4" t="s">
        <v>6</v>
      </c>
      <c r="D133" s="4" t="s">
        <v>6</v>
      </c>
    </row>
    <row r="134" spans="1:4" x14ac:dyDescent="0.25">
      <c r="A134" s="2" t="s">
        <v>229</v>
      </c>
      <c r="B134" s="4" t="s">
        <v>6</v>
      </c>
      <c r="C134" s="8" t="s">
        <v>7</v>
      </c>
      <c r="D134" s="4" t="s">
        <v>6</v>
      </c>
    </row>
    <row r="135" spans="1:4" x14ac:dyDescent="0.25">
      <c r="A135" s="2" t="s">
        <v>230</v>
      </c>
      <c r="B135" s="4" t="s">
        <v>6</v>
      </c>
      <c r="C135" s="8" t="s">
        <v>7</v>
      </c>
      <c r="D135" s="4" t="s">
        <v>6</v>
      </c>
    </row>
    <row r="136" spans="1:4" x14ac:dyDescent="0.25">
      <c r="A136" s="2" t="s">
        <v>295</v>
      </c>
      <c r="B136" s="4" t="s">
        <v>6</v>
      </c>
      <c r="C136" s="4" t="s">
        <v>6</v>
      </c>
      <c r="D136" s="4" t="s">
        <v>6</v>
      </c>
    </row>
    <row r="137" spans="1:4" x14ac:dyDescent="0.25">
      <c r="A137" s="2" t="s">
        <v>231</v>
      </c>
      <c r="B137" s="4" t="s">
        <v>6</v>
      </c>
      <c r="C137" s="4" t="s">
        <v>6</v>
      </c>
      <c r="D137" s="4" t="s">
        <v>6</v>
      </c>
    </row>
    <row r="138" spans="1:4" x14ac:dyDescent="0.25">
      <c r="A138" s="2" t="s">
        <v>326</v>
      </c>
      <c r="B138" s="4" t="s">
        <v>6</v>
      </c>
      <c r="C138" s="4" t="s">
        <v>6</v>
      </c>
      <c r="D138" s="4" t="s">
        <v>6</v>
      </c>
    </row>
    <row r="139" spans="1:4" x14ac:dyDescent="0.25">
      <c r="A139" s="2" t="s">
        <v>232</v>
      </c>
      <c r="B139" s="4" t="s">
        <v>6</v>
      </c>
      <c r="C139" s="4" t="s">
        <v>6</v>
      </c>
      <c r="D139" s="4" t="s">
        <v>6</v>
      </c>
    </row>
    <row r="140" spans="1:4" x14ac:dyDescent="0.25">
      <c r="A140" s="2" t="s">
        <v>233</v>
      </c>
      <c r="B140" s="4" t="s">
        <v>6</v>
      </c>
      <c r="C140" s="8" t="s">
        <v>7</v>
      </c>
      <c r="D140" s="4" t="s">
        <v>6</v>
      </c>
    </row>
    <row r="141" spans="1:4" x14ac:dyDescent="0.25">
      <c r="A141" s="2" t="s">
        <v>234</v>
      </c>
      <c r="B141" s="4" t="s">
        <v>6</v>
      </c>
      <c r="C141" s="4" t="s">
        <v>6</v>
      </c>
      <c r="D141" s="4" t="s">
        <v>6</v>
      </c>
    </row>
    <row r="142" spans="1:4" x14ac:dyDescent="0.25">
      <c r="A142" s="2" t="s">
        <v>235</v>
      </c>
      <c r="B142" s="4" t="s">
        <v>6</v>
      </c>
      <c r="C142" s="4" t="s">
        <v>6</v>
      </c>
      <c r="D142" s="4" t="s">
        <v>6</v>
      </c>
    </row>
    <row r="143" spans="1:4" x14ac:dyDescent="0.25">
      <c r="A143" s="2" t="s">
        <v>217</v>
      </c>
      <c r="B143" s="4" t="s">
        <v>6</v>
      </c>
      <c r="C143" s="4" t="s">
        <v>6</v>
      </c>
      <c r="D143" s="4" t="s">
        <v>6</v>
      </c>
    </row>
    <row r="144" spans="1:4" x14ac:dyDescent="0.25">
      <c r="A144" s="15" t="s">
        <v>237</v>
      </c>
      <c r="B144" s="21" t="s">
        <v>6</v>
      </c>
      <c r="C144" s="21" t="s">
        <v>6</v>
      </c>
      <c r="D144" s="21" t="s">
        <v>6</v>
      </c>
    </row>
    <row r="145" spans="1:4" x14ac:dyDescent="0.25">
      <c r="A145" s="2" t="s">
        <v>6</v>
      </c>
      <c r="B145" s="84">
        <f>COUNTIF(B120:B144,"pass")</f>
        <v>25</v>
      </c>
      <c r="C145" s="84">
        <f>COUNTIF(C120:C144,"pass")</f>
        <v>22</v>
      </c>
      <c r="D145" s="84">
        <f>COUNTIF(D120:D144,"pass")</f>
        <v>25</v>
      </c>
    </row>
    <row r="146" spans="1:4" x14ac:dyDescent="0.25">
      <c r="A146" s="2" t="s">
        <v>143</v>
      </c>
      <c r="B146" s="35">
        <f>COUNTIF(B120:B144,"Ok")</f>
        <v>0</v>
      </c>
      <c r="C146" s="35">
        <f>COUNTIF(C120:C144,"Ok")</f>
        <v>0</v>
      </c>
      <c r="D146" s="35">
        <f>COUNTIF(D120:D144,"Ok")</f>
        <v>0</v>
      </c>
    </row>
    <row r="147" spans="1:4" x14ac:dyDescent="0.25">
      <c r="A147" s="2" t="s">
        <v>140</v>
      </c>
      <c r="B147" s="85">
        <f>COUNTIF(B120:B144,"workaround")</f>
        <v>0</v>
      </c>
      <c r="C147" s="85">
        <f>COUNTIF(C120:C144,"workaround")</f>
        <v>0</v>
      </c>
      <c r="D147" s="85">
        <f>COUNTIF(D120:D144,"workaround")</f>
        <v>0</v>
      </c>
    </row>
    <row r="148" spans="1:4" x14ac:dyDescent="0.25">
      <c r="A148" s="2" t="s">
        <v>7</v>
      </c>
      <c r="B148" s="86">
        <f>COUNTIF(B120:B144,"Fail")</f>
        <v>0</v>
      </c>
      <c r="C148" s="86">
        <f>COUNTIF(C120:C144,"Fail")</f>
        <v>3</v>
      </c>
      <c r="D148" s="86">
        <f>COUNTIF(D120:D144,"Fail")</f>
        <v>0</v>
      </c>
    </row>
    <row r="149" spans="1:4" x14ac:dyDescent="0.25">
      <c r="A149" s="2" t="s">
        <v>145</v>
      </c>
      <c r="B149" s="82">
        <f>COUNT(B120:B144,"Untested")</f>
        <v>0</v>
      </c>
      <c r="C149" s="82">
        <f>COUNT(C120:C144,"Untested")</f>
        <v>0</v>
      </c>
      <c r="D149" s="82">
        <f>COUNT(D120:D144,"Untested")</f>
        <v>0</v>
      </c>
    </row>
    <row r="150" spans="1:4" x14ac:dyDescent="0.25">
      <c r="A150" s="2" t="s">
        <v>139</v>
      </c>
      <c r="B150" s="82">
        <f>B145+B148+B147+B149+B146</f>
        <v>25</v>
      </c>
      <c r="C150" s="82">
        <f>C145+C148+C147+C149+C146</f>
        <v>25</v>
      </c>
      <c r="D150" s="82">
        <f>D145+D148+D147+D149+D146</f>
        <v>25</v>
      </c>
    </row>
    <row r="151" spans="1:4" ht="15.75" thickBot="1" x14ac:dyDescent="0.3">
      <c r="A151" s="18" t="s">
        <v>8</v>
      </c>
      <c r="B151" s="87">
        <f>IF(B$150=0,0,(B$145+B$146)/B$150)</f>
        <v>1</v>
      </c>
      <c r="C151" s="87">
        <f>IF(C$150=0,0,(C$145+C$146)/C$150)</f>
        <v>0.88</v>
      </c>
      <c r="D151" s="87">
        <f>IF(D$150=0,0,(D$145+D$146)/D$150)</f>
        <v>1</v>
      </c>
    </row>
    <row r="152" spans="1:4" ht="15.75" thickBot="1" x14ac:dyDescent="0.3">
      <c r="A152" s="2"/>
      <c r="B152" s="20"/>
      <c r="C152" s="20"/>
      <c r="D152" s="20"/>
    </row>
    <row r="153" spans="1:4" x14ac:dyDescent="0.25">
      <c r="A153" s="3" t="s">
        <v>85</v>
      </c>
      <c r="B153" s="80" t="s">
        <v>5</v>
      </c>
      <c r="C153" s="81" t="s">
        <v>151</v>
      </c>
      <c r="D153" s="81" t="s">
        <v>188</v>
      </c>
    </row>
    <row r="154" spans="1:4" x14ac:dyDescent="0.25">
      <c r="A154" s="23" t="s">
        <v>376</v>
      </c>
      <c r="B154" s="4" t="s">
        <v>6</v>
      </c>
      <c r="C154" s="4" t="s">
        <v>6</v>
      </c>
      <c r="D154" s="4" t="s">
        <v>6</v>
      </c>
    </row>
    <row r="155" spans="1:4" x14ac:dyDescent="0.25">
      <c r="A155" s="2" t="s">
        <v>266</v>
      </c>
      <c r="B155" s="4" t="s">
        <v>6</v>
      </c>
      <c r="C155" s="4" t="s">
        <v>6</v>
      </c>
      <c r="D155" s="4" t="s">
        <v>6</v>
      </c>
    </row>
    <row r="156" spans="1:4" x14ac:dyDescent="0.25">
      <c r="A156" s="2" t="s">
        <v>301</v>
      </c>
      <c r="B156" s="4" t="s">
        <v>6</v>
      </c>
      <c r="C156" s="4" t="s">
        <v>6</v>
      </c>
      <c r="D156" s="4" t="s">
        <v>6</v>
      </c>
    </row>
    <row r="157" spans="1:4" x14ac:dyDescent="0.25">
      <c r="A157" s="2" t="s">
        <v>303</v>
      </c>
      <c r="B157" s="4" t="s">
        <v>6</v>
      </c>
      <c r="C157" s="4" t="s">
        <v>6</v>
      </c>
      <c r="D157" s="4" t="s">
        <v>6</v>
      </c>
    </row>
    <row r="158" spans="1:4" x14ac:dyDescent="0.25">
      <c r="A158" s="2" t="s">
        <v>304</v>
      </c>
      <c r="B158" s="4" t="s">
        <v>6</v>
      </c>
      <c r="C158" s="4" t="s">
        <v>6</v>
      </c>
      <c r="D158" s="4" t="s">
        <v>6</v>
      </c>
    </row>
    <row r="159" spans="1:4" x14ac:dyDescent="0.25">
      <c r="A159" s="2" t="s">
        <v>299</v>
      </c>
      <c r="B159" s="4" t="s">
        <v>6</v>
      </c>
      <c r="C159" s="4" t="s">
        <v>6</v>
      </c>
      <c r="D159" s="4" t="s">
        <v>6</v>
      </c>
    </row>
    <row r="160" spans="1:4" x14ac:dyDescent="0.25">
      <c r="A160" s="2" t="s">
        <v>305</v>
      </c>
      <c r="B160" s="4" t="s">
        <v>6</v>
      </c>
      <c r="C160" s="4" t="s">
        <v>6</v>
      </c>
      <c r="D160" s="4" t="s">
        <v>6</v>
      </c>
    </row>
    <row r="161" spans="1:4" x14ac:dyDescent="0.25">
      <c r="A161" s="15" t="s">
        <v>306</v>
      </c>
      <c r="B161" s="21" t="s">
        <v>6</v>
      </c>
      <c r="C161" s="21" t="s">
        <v>6</v>
      </c>
      <c r="D161" s="21" t="s">
        <v>6</v>
      </c>
    </row>
    <row r="162" spans="1:4" x14ac:dyDescent="0.25">
      <c r="A162" s="2" t="s">
        <v>6</v>
      </c>
      <c r="B162" s="84">
        <f>COUNTIF(B155:B161,"pass")</f>
        <v>7</v>
      </c>
      <c r="C162" s="84">
        <f>COUNTIF(C155:C161,"pass")</f>
        <v>7</v>
      </c>
      <c r="D162" s="84">
        <f>COUNTIF(D155:D161,"pass")</f>
        <v>7</v>
      </c>
    </row>
    <row r="163" spans="1:4" x14ac:dyDescent="0.25">
      <c r="A163" s="2" t="s">
        <v>143</v>
      </c>
      <c r="B163" s="35">
        <f>COUNTIF(B155:B161,"Ok")</f>
        <v>0</v>
      </c>
      <c r="C163" s="35">
        <f>COUNTIF(C155:C161,"Ok")</f>
        <v>0</v>
      </c>
      <c r="D163" s="35">
        <f>COUNTIF(D155:D161,"Ok")</f>
        <v>0</v>
      </c>
    </row>
    <row r="164" spans="1:4" x14ac:dyDescent="0.25">
      <c r="A164" s="2" t="s">
        <v>140</v>
      </c>
      <c r="B164" s="85">
        <f>COUNTIF(B155:B161,"workaround")</f>
        <v>0</v>
      </c>
      <c r="C164" s="85">
        <f>COUNTIF(C155:C161,"workaround")</f>
        <v>0</v>
      </c>
      <c r="D164" s="85">
        <f>COUNTIF(D155:D161,"workaround")</f>
        <v>0</v>
      </c>
    </row>
    <row r="165" spans="1:4" x14ac:dyDescent="0.25">
      <c r="A165" s="2" t="s">
        <v>7</v>
      </c>
      <c r="B165" s="86">
        <f>COUNTIF(B155:B161,"Fail")</f>
        <v>0</v>
      </c>
      <c r="C165" s="86">
        <f>COUNTIF(C155:C161,"Fail")</f>
        <v>0</v>
      </c>
      <c r="D165" s="86">
        <f>COUNTIF(D155:D161,"Fail")</f>
        <v>0</v>
      </c>
    </row>
    <row r="166" spans="1:4" x14ac:dyDescent="0.25">
      <c r="A166" s="2" t="s">
        <v>145</v>
      </c>
      <c r="B166" s="82">
        <f>COUNT(B155:B161,"Untested")</f>
        <v>0</v>
      </c>
      <c r="C166" s="82">
        <f>COUNT(C155:C161,"Untested")</f>
        <v>0</v>
      </c>
      <c r="D166" s="82">
        <f>COUNT(D155:D161,"Untested")</f>
        <v>0</v>
      </c>
    </row>
    <row r="167" spans="1:4" x14ac:dyDescent="0.25">
      <c r="A167" s="2" t="s">
        <v>139</v>
      </c>
      <c r="B167" s="82">
        <f>B162+B165+B164+B166+B163</f>
        <v>7</v>
      </c>
      <c r="C167" s="82">
        <f>C162+C165+C164+C166+C163</f>
        <v>7</v>
      </c>
      <c r="D167" s="82">
        <f>D162+D165+D164+D166+D163</f>
        <v>7</v>
      </c>
    </row>
    <row r="168" spans="1:4" ht="15.75" thickBot="1" x14ac:dyDescent="0.3">
      <c r="A168" s="18" t="s">
        <v>8</v>
      </c>
      <c r="B168" s="87">
        <f>IF(B$167=0, 0, (B$162+B$163)/B$167)</f>
        <v>1</v>
      </c>
      <c r="C168" s="87">
        <f>IF(C$167=0, 0, (C$162+C$163)/C$167)</f>
        <v>1</v>
      </c>
      <c r="D168" s="87">
        <f>IF(D$167=0, 0, (D$162+D$163)/D$167)</f>
        <v>1</v>
      </c>
    </row>
    <row r="169" spans="1:4" ht="15.75" thickBot="1" x14ac:dyDescent="0.3">
      <c r="A169" s="13"/>
      <c r="B169" s="16"/>
      <c r="C169" s="16"/>
      <c r="D169" s="16"/>
    </row>
    <row r="170" spans="1:4" x14ac:dyDescent="0.25">
      <c r="A170" s="15" t="s">
        <v>64</v>
      </c>
      <c r="B170" s="80" t="s">
        <v>5</v>
      </c>
      <c r="C170" s="81" t="s">
        <v>151</v>
      </c>
      <c r="D170" s="81" t="s">
        <v>188</v>
      </c>
    </row>
    <row r="171" spans="1:4" x14ac:dyDescent="0.25">
      <c r="A171" s="2" t="s">
        <v>291</v>
      </c>
      <c r="B171" s="4" t="s">
        <v>6</v>
      </c>
      <c r="C171" s="4" t="s">
        <v>6</v>
      </c>
      <c r="D171" s="4" t="s">
        <v>6</v>
      </c>
    </row>
    <row r="172" spans="1:4" x14ac:dyDescent="0.25">
      <c r="A172" s="23" t="s">
        <v>376</v>
      </c>
      <c r="B172" s="4" t="s">
        <v>6</v>
      </c>
      <c r="C172" s="4" t="s">
        <v>6</v>
      </c>
      <c r="D172" s="4" t="s">
        <v>6</v>
      </c>
    </row>
    <row r="173" spans="1:4" x14ac:dyDescent="0.25">
      <c r="A173" s="2" t="s">
        <v>302</v>
      </c>
      <c r="B173" s="4" t="s">
        <v>6</v>
      </c>
      <c r="C173" s="4" t="s">
        <v>6</v>
      </c>
      <c r="D173" s="4" t="s">
        <v>6</v>
      </c>
    </row>
    <row r="174" spans="1:4" x14ac:dyDescent="0.25">
      <c r="A174" s="2" t="s">
        <v>266</v>
      </c>
      <c r="B174" s="4" t="s">
        <v>6</v>
      </c>
      <c r="C174" s="4" t="s">
        <v>6</v>
      </c>
      <c r="D174" s="4" t="s">
        <v>6</v>
      </c>
    </row>
    <row r="175" spans="1:4" x14ac:dyDescent="0.25">
      <c r="A175" s="2" t="s">
        <v>285</v>
      </c>
      <c r="B175" s="4" t="s">
        <v>6</v>
      </c>
      <c r="C175" s="4" t="s">
        <v>6</v>
      </c>
      <c r="D175" s="4" t="s">
        <v>6</v>
      </c>
    </row>
    <row r="176" spans="1:4" x14ac:dyDescent="0.25">
      <c r="A176" s="2" t="s">
        <v>264</v>
      </c>
      <c r="B176" s="4" t="s">
        <v>6</v>
      </c>
      <c r="C176" s="4" t="s">
        <v>6</v>
      </c>
      <c r="D176" s="4" t="s">
        <v>6</v>
      </c>
    </row>
    <row r="177" spans="1:4" x14ac:dyDescent="0.25">
      <c r="A177" s="2" t="s">
        <v>268</v>
      </c>
      <c r="B177" s="4" t="s">
        <v>6</v>
      </c>
      <c r="C177" s="4" t="s">
        <v>6</v>
      </c>
      <c r="D177" s="4" t="s">
        <v>6</v>
      </c>
    </row>
    <row r="178" spans="1:4" x14ac:dyDescent="0.25">
      <c r="A178" s="2" t="s">
        <v>255</v>
      </c>
      <c r="B178" s="4" t="s">
        <v>6</v>
      </c>
      <c r="C178" s="4" t="s">
        <v>6</v>
      </c>
      <c r="D178" s="4" t="s">
        <v>6</v>
      </c>
    </row>
    <row r="179" spans="1:4" x14ac:dyDescent="0.25">
      <c r="A179" s="2" t="s">
        <v>301</v>
      </c>
      <c r="B179" s="4" t="s">
        <v>6</v>
      </c>
      <c r="C179" s="4" t="s">
        <v>6</v>
      </c>
      <c r="D179" s="4" t="s">
        <v>6</v>
      </c>
    </row>
    <row r="180" spans="1:4" x14ac:dyDescent="0.25">
      <c r="A180" s="2" t="s">
        <v>276</v>
      </c>
      <c r="B180" s="4" t="s">
        <v>6</v>
      </c>
      <c r="C180" s="4" t="s">
        <v>6</v>
      </c>
      <c r="D180" s="36" t="s">
        <v>6</v>
      </c>
    </row>
    <row r="181" spans="1:4" x14ac:dyDescent="0.25">
      <c r="A181" s="2" t="s">
        <v>300</v>
      </c>
      <c r="B181" s="4" t="s">
        <v>6</v>
      </c>
      <c r="C181" s="4" t="s">
        <v>6</v>
      </c>
      <c r="D181" s="4" t="s">
        <v>6</v>
      </c>
    </row>
    <row r="182" spans="1:4" x14ac:dyDescent="0.25">
      <c r="A182" s="2" t="s">
        <v>299</v>
      </c>
      <c r="B182" s="4" t="s">
        <v>6</v>
      </c>
      <c r="C182" s="4" t="s">
        <v>6</v>
      </c>
      <c r="D182" s="4" t="s">
        <v>6</v>
      </c>
    </row>
    <row r="183" spans="1:4" x14ac:dyDescent="0.25">
      <c r="A183" s="2" t="s">
        <v>214</v>
      </c>
      <c r="B183" s="4" t="s">
        <v>6</v>
      </c>
      <c r="C183" s="4" t="s">
        <v>6</v>
      </c>
      <c r="D183" s="4" t="s">
        <v>6</v>
      </c>
    </row>
    <row r="184" spans="1:4" x14ac:dyDescent="0.25">
      <c r="A184" s="2" t="s">
        <v>298</v>
      </c>
      <c r="B184" s="4" t="s">
        <v>6</v>
      </c>
      <c r="C184" s="4" t="s">
        <v>6</v>
      </c>
      <c r="D184" s="4" t="s">
        <v>6</v>
      </c>
    </row>
    <row r="185" spans="1:4" x14ac:dyDescent="0.25">
      <c r="A185" s="2" t="s">
        <v>297</v>
      </c>
      <c r="B185" s="4" t="s">
        <v>6</v>
      </c>
      <c r="C185" s="4" t="s">
        <v>6</v>
      </c>
      <c r="D185" s="4" t="s">
        <v>6</v>
      </c>
    </row>
    <row r="186" spans="1:4" x14ac:dyDescent="0.25">
      <c r="A186" s="2" t="s">
        <v>296</v>
      </c>
      <c r="B186" s="4" t="s">
        <v>6</v>
      </c>
      <c r="C186" s="4" t="s">
        <v>6</v>
      </c>
      <c r="D186" s="4" t="s">
        <v>6</v>
      </c>
    </row>
    <row r="187" spans="1:4" x14ac:dyDescent="0.25">
      <c r="A187" s="2" t="s">
        <v>230</v>
      </c>
      <c r="B187" s="4" t="s">
        <v>6</v>
      </c>
      <c r="C187" s="4" t="s">
        <v>6</v>
      </c>
      <c r="D187" s="4" t="s">
        <v>6</v>
      </c>
    </row>
    <row r="188" spans="1:4" x14ac:dyDescent="0.25">
      <c r="A188" s="2" t="s">
        <v>294</v>
      </c>
      <c r="B188" s="4" t="s">
        <v>6</v>
      </c>
      <c r="C188" s="4" t="s">
        <v>6</v>
      </c>
      <c r="D188" s="4" t="s">
        <v>6</v>
      </c>
    </row>
    <row r="189" spans="1:4" x14ac:dyDescent="0.25">
      <c r="A189" s="23" t="s">
        <v>234</v>
      </c>
      <c r="B189" s="4" t="s">
        <v>6</v>
      </c>
      <c r="C189" s="4" t="s">
        <v>6</v>
      </c>
      <c r="D189" s="4" t="s">
        <v>6</v>
      </c>
    </row>
    <row r="190" spans="1:4" x14ac:dyDescent="0.25">
      <c r="A190" s="2" t="s">
        <v>342</v>
      </c>
      <c r="B190" s="35" t="s">
        <v>144</v>
      </c>
      <c r="C190" s="4" t="s">
        <v>6</v>
      </c>
      <c r="D190" s="4" t="s">
        <v>6</v>
      </c>
    </row>
    <row r="191" spans="1:4" x14ac:dyDescent="0.25">
      <c r="A191" s="2" t="s">
        <v>275</v>
      </c>
      <c r="B191" s="4" t="s">
        <v>6</v>
      </c>
      <c r="C191" s="4" t="s">
        <v>6</v>
      </c>
      <c r="D191" s="4" t="s">
        <v>6</v>
      </c>
    </row>
    <row r="192" spans="1:4" x14ac:dyDescent="0.25">
      <c r="A192" s="15" t="s">
        <v>274</v>
      </c>
      <c r="B192" s="21" t="s">
        <v>6</v>
      </c>
      <c r="C192" s="21" t="s">
        <v>6</v>
      </c>
      <c r="D192" s="21" t="s">
        <v>6</v>
      </c>
    </row>
    <row r="193" spans="1:4" x14ac:dyDescent="0.25">
      <c r="A193" s="2" t="s">
        <v>6</v>
      </c>
      <c r="B193" s="84">
        <f>COUNTIF(B171:B192,"pass")</f>
        <v>21</v>
      </c>
      <c r="C193" s="84">
        <f>COUNTIF(C171:C192,"pass")</f>
        <v>22</v>
      </c>
      <c r="D193" s="84">
        <f>COUNTIF(D171:D192,"pass")</f>
        <v>22</v>
      </c>
    </row>
    <row r="194" spans="1:4" x14ac:dyDescent="0.25">
      <c r="A194" s="2" t="s">
        <v>143</v>
      </c>
      <c r="B194" s="35">
        <f>COUNTIF(B171:B192,"Ok")</f>
        <v>1</v>
      </c>
      <c r="C194" s="35">
        <f>COUNTIF(C171:C192,"Ok")</f>
        <v>0</v>
      </c>
      <c r="D194" s="35">
        <f>COUNTIF(D171:D192,"Ok")</f>
        <v>0</v>
      </c>
    </row>
    <row r="195" spans="1:4" x14ac:dyDescent="0.25">
      <c r="A195" s="2" t="s">
        <v>140</v>
      </c>
      <c r="B195" s="85">
        <f>COUNTIF(B171:B192,"workaround")</f>
        <v>0</v>
      </c>
      <c r="C195" s="85">
        <f>COUNTIF(C171:C192,"workaround")</f>
        <v>0</v>
      </c>
      <c r="D195" s="85">
        <f>COUNTIF(D171:D192,"workaround")</f>
        <v>0</v>
      </c>
    </row>
    <row r="196" spans="1:4" x14ac:dyDescent="0.25">
      <c r="A196" s="2" t="s">
        <v>7</v>
      </c>
      <c r="B196" s="86">
        <f>COUNTIF(B171:B192,"Fail")</f>
        <v>0</v>
      </c>
      <c r="C196" s="86">
        <f>COUNTIF(C171:C192,"Fail")</f>
        <v>0</v>
      </c>
      <c r="D196" s="86">
        <f>COUNTIF(D171:D192,"Fail")</f>
        <v>0</v>
      </c>
    </row>
    <row r="197" spans="1:4" x14ac:dyDescent="0.25">
      <c r="A197" s="2" t="s">
        <v>145</v>
      </c>
      <c r="B197" s="82">
        <f>COUNT(B171:B192,"Untested")</f>
        <v>0</v>
      </c>
      <c r="C197" s="82">
        <f>COUNT(C171:C192,"Untested")</f>
        <v>0</v>
      </c>
      <c r="D197" s="82">
        <f>COUNT(D171:D192,"Untested")</f>
        <v>0</v>
      </c>
    </row>
    <row r="198" spans="1:4" x14ac:dyDescent="0.25">
      <c r="A198" s="2" t="s">
        <v>139</v>
      </c>
      <c r="B198" s="82">
        <f>B193+B196+B195+B197+B194</f>
        <v>22</v>
      </c>
      <c r="C198" s="82">
        <f>C193+C196+C195+C197+C194</f>
        <v>22</v>
      </c>
      <c r="D198" s="82">
        <f>D193+D196+D195+D197+D194</f>
        <v>22</v>
      </c>
    </row>
    <row r="199" spans="1:4" ht="15.75" thickBot="1" x14ac:dyDescent="0.3">
      <c r="A199" s="18" t="s">
        <v>8</v>
      </c>
      <c r="B199" s="87">
        <f>IF(B$198=0, 0, (B$193+B$194)/B$198)</f>
        <v>1</v>
      </c>
      <c r="C199" s="87">
        <f>IF(C$198=0, 0, (C$193+C$194)/C$198)</f>
        <v>1</v>
      </c>
      <c r="D199" s="87">
        <f>IF(D$198=0, 0, (D$193+D$194)/D$198)</f>
        <v>1</v>
      </c>
    </row>
    <row r="200" spans="1:4" ht="15.75" thickBot="1" x14ac:dyDescent="0.3">
      <c r="A200" s="14"/>
      <c r="B200" s="14"/>
      <c r="C200" s="14"/>
      <c r="D200" s="14"/>
    </row>
    <row r="201" spans="1:4" x14ac:dyDescent="0.25">
      <c r="A201" s="15" t="s">
        <v>12</v>
      </c>
      <c r="B201" s="80" t="s">
        <v>5</v>
      </c>
      <c r="C201" s="81" t="s">
        <v>151</v>
      </c>
      <c r="D201" s="81" t="s">
        <v>188</v>
      </c>
    </row>
    <row r="202" spans="1:4" x14ac:dyDescent="0.25">
      <c r="A202" s="2" t="s">
        <v>292</v>
      </c>
      <c r="B202" s="4" t="s">
        <v>6</v>
      </c>
      <c r="C202" s="4" t="s">
        <v>6</v>
      </c>
      <c r="D202" s="4" t="s">
        <v>6</v>
      </c>
    </row>
    <row r="203" spans="1:4" x14ac:dyDescent="0.25">
      <c r="A203" s="2" t="s">
        <v>291</v>
      </c>
      <c r="B203" s="4" t="s">
        <v>6</v>
      </c>
      <c r="C203" s="4" t="s">
        <v>6</v>
      </c>
      <c r="D203" s="4" t="s">
        <v>6</v>
      </c>
    </row>
    <row r="204" spans="1:4" x14ac:dyDescent="0.25">
      <c r="A204" s="2" t="s">
        <v>290</v>
      </c>
      <c r="B204" s="4" t="s">
        <v>6</v>
      </c>
      <c r="C204" s="4" t="s">
        <v>6</v>
      </c>
      <c r="D204" s="4" t="s">
        <v>6</v>
      </c>
    </row>
    <row r="205" spans="1:4" x14ac:dyDescent="0.25">
      <c r="A205" s="23" t="s">
        <v>376</v>
      </c>
      <c r="B205" s="4" t="s">
        <v>6</v>
      </c>
      <c r="C205" s="4" t="s">
        <v>6</v>
      </c>
      <c r="D205" s="4" t="s">
        <v>6</v>
      </c>
    </row>
    <row r="206" spans="1:4" x14ac:dyDescent="0.25">
      <c r="A206" s="2" t="s">
        <v>287</v>
      </c>
      <c r="B206" s="4" t="s">
        <v>6</v>
      </c>
      <c r="C206" s="4" t="s">
        <v>6</v>
      </c>
      <c r="D206" s="4" t="s">
        <v>6</v>
      </c>
    </row>
    <row r="207" spans="1:4" x14ac:dyDescent="0.25">
      <c r="A207" s="2" t="s">
        <v>247</v>
      </c>
      <c r="B207" s="4" t="s">
        <v>6</v>
      </c>
      <c r="C207" s="4" t="s">
        <v>6</v>
      </c>
      <c r="D207" s="4" t="s">
        <v>6</v>
      </c>
    </row>
    <row r="208" spans="1:4" x14ac:dyDescent="0.25">
      <c r="A208" s="2" t="s">
        <v>246</v>
      </c>
      <c r="B208" s="4" t="s">
        <v>6</v>
      </c>
      <c r="C208" s="4" t="s">
        <v>6</v>
      </c>
      <c r="D208" s="4" t="s">
        <v>6</v>
      </c>
    </row>
    <row r="209" spans="1:4" x14ac:dyDescent="0.25">
      <c r="A209" s="2" t="s">
        <v>283</v>
      </c>
      <c r="B209" s="4" t="s">
        <v>6</v>
      </c>
      <c r="C209" s="4" t="s">
        <v>6</v>
      </c>
      <c r="D209" s="4" t="s">
        <v>6</v>
      </c>
    </row>
    <row r="210" spans="1:4" x14ac:dyDescent="0.25">
      <c r="A210" s="2" t="s">
        <v>282</v>
      </c>
      <c r="B210" s="4" t="s">
        <v>6</v>
      </c>
      <c r="C210" s="4" t="s">
        <v>6</v>
      </c>
      <c r="D210" s="4" t="s">
        <v>6</v>
      </c>
    </row>
    <row r="211" spans="1:4" x14ac:dyDescent="0.25">
      <c r="A211" s="2" t="s">
        <v>281</v>
      </c>
      <c r="B211" s="4" t="s">
        <v>6</v>
      </c>
      <c r="C211" s="4" t="s">
        <v>6</v>
      </c>
      <c r="D211" s="4" t="s">
        <v>6</v>
      </c>
    </row>
    <row r="212" spans="1:4" x14ac:dyDescent="0.25">
      <c r="A212" s="2" t="s">
        <v>280</v>
      </c>
      <c r="B212" s="4" t="s">
        <v>6</v>
      </c>
      <c r="C212" s="4" t="s">
        <v>6</v>
      </c>
      <c r="D212" s="4" t="s">
        <v>6</v>
      </c>
    </row>
    <row r="213" spans="1:4" x14ac:dyDescent="0.25">
      <c r="A213" s="2" t="s">
        <v>278</v>
      </c>
      <c r="B213" s="4" t="s">
        <v>6</v>
      </c>
      <c r="C213" s="4" t="s">
        <v>6</v>
      </c>
      <c r="D213" s="4" t="s">
        <v>6</v>
      </c>
    </row>
    <row r="214" spans="1:4" x14ac:dyDescent="0.25">
      <c r="A214" s="2" t="s">
        <v>307</v>
      </c>
      <c r="B214" s="4" t="s">
        <v>6</v>
      </c>
      <c r="C214" s="4" t="s">
        <v>6</v>
      </c>
      <c r="D214" s="4" t="s">
        <v>6</v>
      </c>
    </row>
    <row r="215" spans="1:4" x14ac:dyDescent="0.25">
      <c r="A215" s="2" t="s">
        <v>239</v>
      </c>
      <c r="B215" s="4" t="s">
        <v>6</v>
      </c>
      <c r="C215" s="4" t="s">
        <v>6</v>
      </c>
      <c r="D215" s="4" t="s">
        <v>6</v>
      </c>
    </row>
    <row r="216" spans="1:4" x14ac:dyDescent="0.25">
      <c r="A216" s="15" t="s">
        <v>238</v>
      </c>
      <c r="B216" s="21" t="s">
        <v>6</v>
      </c>
      <c r="C216" s="21" t="s">
        <v>6</v>
      </c>
      <c r="D216" s="21" t="s">
        <v>6</v>
      </c>
    </row>
    <row r="217" spans="1:4" x14ac:dyDescent="0.25">
      <c r="A217" s="2" t="s">
        <v>6</v>
      </c>
      <c r="B217" s="84">
        <f>COUNTIF(B202:B216,"pass")</f>
        <v>15</v>
      </c>
      <c r="C217" s="84">
        <f>COUNTIF(C202:C216,"pass")</f>
        <v>15</v>
      </c>
      <c r="D217" s="84">
        <f>COUNTIF(D202:D216,"pass")</f>
        <v>15</v>
      </c>
    </row>
    <row r="218" spans="1:4" x14ac:dyDescent="0.25">
      <c r="A218" s="2" t="s">
        <v>143</v>
      </c>
      <c r="B218" s="35">
        <f>COUNTIF(B202:B216,"Ok")</f>
        <v>0</v>
      </c>
      <c r="C218" s="35">
        <f>COUNTIF(C202:C216,"Ok")</f>
        <v>0</v>
      </c>
      <c r="D218" s="35">
        <f>COUNTIF(D202:D216,"Ok")</f>
        <v>0</v>
      </c>
    </row>
    <row r="219" spans="1:4" x14ac:dyDescent="0.25">
      <c r="A219" s="2" t="s">
        <v>140</v>
      </c>
      <c r="B219" s="85">
        <f>COUNTIF(B202:B216,"workaround")</f>
        <v>0</v>
      </c>
      <c r="C219" s="85">
        <f>COUNTIF(C202:C216,"workaround")</f>
        <v>0</v>
      </c>
      <c r="D219" s="85">
        <f>COUNTIF(D202:D216,"workaround")</f>
        <v>0</v>
      </c>
    </row>
    <row r="220" spans="1:4" x14ac:dyDescent="0.25">
      <c r="A220" s="2" t="s">
        <v>7</v>
      </c>
      <c r="B220" s="86">
        <f>COUNTIF(B202:B216,"Fail")</f>
        <v>0</v>
      </c>
      <c r="C220" s="86">
        <f>COUNTIF(C202:C216,"Fail")</f>
        <v>0</v>
      </c>
      <c r="D220" s="86">
        <f>COUNTIF(D202:D216,"Fail")</f>
        <v>0</v>
      </c>
    </row>
    <row r="221" spans="1:4" x14ac:dyDescent="0.25">
      <c r="A221" s="2" t="s">
        <v>145</v>
      </c>
      <c r="B221" s="82">
        <f>COUNT(B202:B216,"Untested")</f>
        <v>0</v>
      </c>
      <c r="C221" s="82">
        <f>COUNT(C202:C216,"Untested")</f>
        <v>0</v>
      </c>
      <c r="D221" s="82">
        <f>COUNT(D202:D216,"Untested")</f>
        <v>0</v>
      </c>
    </row>
    <row r="222" spans="1:4" x14ac:dyDescent="0.25">
      <c r="A222" s="2" t="s">
        <v>139</v>
      </c>
      <c r="B222" s="82">
        <f>B217+B220+B219+B221+B218</f>
        <v>15</v>
      </c>
      <c r="C222" s="82">
        <f>C217+C220+C219+C221+C218</f>
        <v>15</v>
      </c>
      <c r="D222" s="82">
        <f>D217+D220+D219+D221+D218</f>
        <v>15</v>
      </c>
    </row>
    <row r="223" spans="1:4" ht="15.75" thickBot="1" x14ac:dyDescent="0.3">
      <c r="A223" s="18" t="s">
        <v>8</v>
      </c>
      <c r="B223" s="87">
        <f>IF(B$222=0, 0, (B$217+B$218)/B$222)</f>
        <v>1</v>
      </c>
      <c r="C223" s="87">
        <f>IF(C$222=0, 0, (C$217+C$218)/C$222)</f>
        <v>1</v>
      </c>
      <c r="D223" s="87">
        <f>IF(D$222=0, 0, (D$217+D$218)/D$222)</f>
        <v>1</v>
      </c>
    </row>
    <row r="224" spans="1:4" ht="15.75" thickBot="1" x14ac:dyDescent="0.3">
      <c r="A224" s="13"/>
      <c r="B224" s="16"/>
      <c r="C224" s="13"/>
      <c r="D224" s="13"/>
    </row>
    <row r="225" spans="1:4" x14ac:dyDescent="0.25">
      <c r="A225" s="15" t="s">
        <v>176</v>
      </c>
      <c r="B225" s="80" t="s">
        <v>5</v>
      </c>
      <c r="C225" s="81" t="s">
        <v>151</v>
      </c>
      <c r="D225" s="81" t="s">
        <v>188</v>
      </c>
    </row>
    <row r="226" spans="1:4" x14ac:dyDescent="0.25">
      <c r="A226" s="2" t="s">
        <v>219</v>
      </c>
      <c r="B226" s="4" t="s">
        <v>6</v>
      </c>
      <c r="C226" s="4" t="s">
        <v>6</v>
      </c>
      <c r="D226" s="4" t="s">
        <v>6</v>
      </c>
    </row>
    <row r="227" spans="1:4" x14ac:dyDescent="0.25">
      <c r="A227" s="2" t="s">
        <v>260</v>
      </c>
      <c r="B227" s="4" t="s">
        <v>6</v>
      </c>
      <c r="C227" s="4" t="s">
        <v>6</v>
      </c>
      <c r="D227" s="4" t="s">
        <v>6</v>
      </c>
    </row>
    <row r="228" spans="1:4" x14ac:dyDescent="0.25">
      <c r="A228" s="2" t="s">
        <v>289</v>
      </c>
      <c r="B228" s="4" t="s">
        <v>6</v>
      </c>
      <c r="C228" s="4" t="s">
        <v>6</v>
      </c>
      <c r="D228" s="4" t="s">
        <v>6</v>
      </c>
    </row>
    <row r="229" spans="1:4" x14ac:dyDescent="0.25">
      <c r="A229" s="23" t="s">
        <v>376</v>
      </c>
      <c r="B229" s="4" t="s">
        <v>6</v>
      </c>
      <c r="C229" s="4" t="s">
        <v>6</v>
      </c>
      <c r="D229" s="4" t="s">
        <v>6</v>
      </c>
    </row>
    <row r="230" spans="1:4" x14ac:dyDescent="0.25">
      <c r="A230" s="2" t="s">
        <v>288</v>
      </c>
      <c r="B230" s="8" t="s">
        <v>7</v>
      </c>
      <c r="C230" s="4" t="s">
        <v>6</v>
      </c>
      <c r="D230" s="8" t="s">
        <v>7</v>
      </c>
    </row>
    <row r="231" spans="1:4" x14ac:dyDescent="0.25">
      <c r="A231" s="23" t="s">
        <v>259</v>
      </c>
      <c r="B231" s="4" t="s">
        <v>6</v>
      </c>
      <c r="C231" s="4" t="s">
        <v>6</v>
      </c>
      <c r="D231" s="4" t="s">
        <v>6</v>
      </c>
    </row>
    <row r="232" spans="1:4" x14ac:dyDescent="0.25">
      <c r="A232" s="23" t="s">
        <v>258</v>
      </c>
      <c r="B232" s="4" t="s">
        <v>6</v>
      </c>
      <c r="C232" s="4" t="s">
        <v>6</v>
      </c>
      <c r="D232" s="4" t="s">
        <v>6</v>
      </c>
    </row>
    <row r="233" spans="1:4" x14ac:dyDescent="0.25">
      <c r="A233" s="2" t="s">
        <v>286</v>
      </c>
      <c r="B233" s="4" t="s">
        <v>6</v>
      </c>
      <c r="C233" s="4" t="s">
        <v>6</v>
      </c>
      <c r="D233" s="4" t="s">
        <v>6</v>
      </c>
    </row>
    <row r="234" spans="1:4" x14ac:dyDescent="0.25">
      <c r="A234" s="2" t="s">
        <v>347</v>
      </c>
      <c r="B234" s="4" t="s">
        <v>6</v>
      </c>
      <c r="C234" s="4" t="s">
        <v>6</v>
      </c>
      <c r="D234" s="4" t="s">
        <v>6</v>
      </c>
    </row>
    <row r="235" spans="1:4" x14ac:dyDescent="0.25">
      <c r="A235" s="2" t="s">
        <v>348</v>
      </c>
      <c r="B235" s="4" t="s">
        <v>6</v>
      </c>
      <c r="C235" s="4" t="s">
        <v>6</v>
      </c>
      <c r="D235" s="4" t="s">
        <v>6</v>
      </c>
    </row>
    <row r="236" spans="1:4" x14ac:dyDescent="0.25">
      <c r="A236" s="23" t="s">
        <v>207</v>
      </c>
      <c r="B236" s="4" t="s">
        <v>6</v>
      </c>
      <c r="C236" s="4" t="s">
        <v>6</v>
      </c>
      <c r="D236" s="4" t="s">
        <v>6</v>
      </c>
    </row>
    <row r="237" spans="1:4" x14ac:dyDescent="0.25">
      <c r="A237" s="23" t="s">
        <v>224</v>
      </c>
      <c r="B237" s="4" t="s">
        <v>6</v>
      </c>
      <c r="C237" s="4" t="s">
        <v>6</v>
      </c>
      <c r="D237" s="4" t="s">
        <v>6</v>
      </c>
    </row>
    <row r="238" spans="1:4" x14ac:dyDescent="0.25">
      <c r="A238" s="2" t="s">
        <v>265</v>
      </c>
      <c r="B238" s="4" t="s">
        <v>6</v>
      </c>
      <c r="C238" s="4" t="s">
        <v>6</v>
      </c>
      <c r="D238" s="4" t="s">
        <v>6</v>
      </c>
    </row>
    <row r="239" spans="1:4" x14ac:dyDescent="0.25">
      <c r="A239" s="23" t="s">
        <v>257</v>
      </c>
      <c r="B239" s="4" t="s">
        <v>6</v>
      </c>
      <c r="C239" s="4" t="s">
        <v>6</v>
      </c>
      <c r="D239" s="4" t="s">
        <v>6</v>
      </c>
    </row>
    <row r="240" spans="1:4" x14ac:dyDescent="0.25">
      <c r="A240" s="23" t="s">
        <v>256</v>
      </c>
      <c r="B240" s="4" t="s">
        <v>6</v>
      </c>
      <c r="C240" s="4" t="s">
        <v>6</v>
      </c>
      <c r="D240" s="4" t="s">
        <v>6</v>
      </c>
    </row>
    <row r="241" spans="1:4" x14ac:dyDescent="0.25">
      <c r="A241" s="23" t="s">
        <v>424</v>
      </c>
      <c r="B241" s="4" t="s">
        <v>6</v>
      </c>
      <c r="C241" s="4" t="s">
        <v>6</v>
      </c>
      <c r="D241" s="4" t="s">
        <v>6</v>
      </c>
    </row>
    <row r="242" spans="1:4" x14ac:dyDescent="0.25">
      <c r="A242" s="23" t="s">
        <v>412</v>
      </c>
      <c r="B242" s="4" t="s">
        <v>6</v>
      </c>
      <c r="C242" s="4" t="s">
        <v>6</v>
      </c>
      <c r="D242" s="4" t="s">
        <v>6</v>
      </c>
    </row>
    <row r="243" spans="1:4" x14ac:dyDescent="0.25">
      <c r="A243" s="23" t="s">
        <v>413</v>
      </c>
      <c r="B243" s="4" t="s">
        <v>6</v>
      </c>
      <c r="C243" s="4" t="s">
        <v>6</v>
      </c>
      <c r="D243" s="4" t="s">
        <v>6</v>
      </c>
    </row>
    <row r="244" spans="1:4" x14ac:dyDescent="0.25">
      <c r="A244" s="2" t="s">
        <v>266</v>
      </c>
      <c r="B244" s="4" t="s">
        <v>6</v>
      </c>
      <c r="C244" s="4" t="s">
        <v>6</v>
      </c>
      <c r="D244" s="4" t="s">
        <v>6</v>
      </c>
    </row>
    <row r="245" spans="1:4" x14ac:dyDescent="0.25">
      <c r="A245" s="2" t="s">
        <v>285</v>
      </c>
      <c r="B245" s="4" t="s">
        <v>6</v>
      </c>
      <c r="C245" s="4" t="s">
        <v>6</v>
      </c>
      <c r="D245" s="4" t="s">
        <v>6</v>
      </c>
    </row>
    <row r="246" spans="1:4" x14ac:dyDescent="0.25">
      <c r="A246" s="2" t="s">
        <v>267</v>
      </c>
      <c r="B246" s="4" t="s">
        <v>6</v>
      </c>
      <c r="C246" s="4" t="s">
        <v>6</v>
      </c>
      <c r="D246" s="4" t="s">
        <v>6</v>
      </c>
    </row>
    <row r="247" spans="1:4" x14ac:dyDescent="0.25">
      <c r="A247" s="2" t="s">
        <v>284</v>
      </c>
      <c r="B247" s="4" t="s">
        <v>6</v>
      </c>
      <c r="C247" s="4" t="s">
        <v>6</v>
      </c>
      <c r="D247" s="4" t="s">
        <v>6</v>
      </c>
    </row>
    <row r="248" spans="1:4" x14ac:dyDescent="0.25">
      <c r="A248" s="2" t="s">
        <v>264</v>
      </c>
      <c r="B248" s="4" t="s">
        <v>6</v>
      </c>
      <c r="C248" s="4" t="s">
        <v>6</v>
      </c>
      <c r="D248" s="4" t="s">
        <v>6</v>
      </c>
    </row>
    <row r="249" spans="1:4" x14ac:dyDescent="0.25">
      <c r="A249" s="2" t="s">
        <v>268</v>
      </c>
      <c r="B249" s="4" t="s">
        <v>6</v>
      </c>
      <c r="C249" s="4" t="s">
        <v>6</v>
      </c>
      <c r="D249" s="4" t="s">
        <v>6</v>
      </c>
    </row>
    <row r="250" spans="1:4" x14ac:dyDescent="0.25">
      <c r="A250" s="23" t="s">
        <v>255</v>
      </c>
      <c r="B250" s="4" t="s">
        <v>6</v>
      </c>
      <c r="C250" s="4" t="s">
        <v>6</v>
      </c>
      <c r="D250" s="4" t="s">
        <v>6</v>
      </c>
    </row>
    <row r="251" spans="1:4" x14ac:dyDescent="0.25">
      <c r="A251" s="2" t="s">
        <v>277</v>
      </c>
      <c r="B251" s="8" t="s">
        <v>7</v>
      </c>
      <c r="C251" s="8" t="s">
        <v>7</v>
      </c>
      <c r="D251" s="8" t="s">
        <v>7</v>
      </c>
    </row>
    <row r="252" spans="1:4" x14ac:dyDescent="0.25">
      <c r="A252" s="2" t="s">
        <v>427</v>
      </c>
      <c r="B252" s="8" t="s">
        <v>7</v>
      </c>
      <c r="C252" s="8" t="s">
        <v>7</v>
      </c>
      <c r="D252" s="8" t="s">
        <v>7</v>
      </c>
    </row>
    <row r="253" spans="1:4" x14ac:dyDescent="0.25">
      <c r="A253" s="23" t="s">
        <v>254</v>
      </c>
      <c r="B253" s="4" t="s">
        <v>6</v>
      </c>
      <c r="C253" s="4" t="s">
        <v>6</v>
      </c>
      <c r="D253" s="4" t="s">
        <v>6</v>
      </c>
    </row>
    <row r="254" spans="1:4" x14ac:dyDescent="0.25">
      <c r="A254" s="23" t="s">
        <v>350</v>
      </c>
      <c r="B254" s="8" t="s">
        <v>7</v>
      </c>
      <c r="C254" s="4" t="s">
        <v>6</v>
      </c>
      <c r="D254" s="8" t="s">
        <v>7</v>
      </c>
    </row>
    <row r="255" spans="1:4" x14ac:dyDescent="0.25">
      <c r="A255" s="2" t="s">
        <v>253</v>
      </c>
      <c r="B255" s="4" t="s">
        <v>6</v>
      </c>
      <c r="C255" s="4" t="s">
        <v>6</v>
      </c>
      <c r="D255" s="4" t="s">
        <v>6</v>
      </c>
    </row>
    <row r="256" spans="1:4" x14ac:dyDescent="0.25">
      <c r="A256" s="2" t="s">
        <v>351</v>
      </c>
      <c r="B256" s="8" t="s">
        <v>7</v>
      </c>
      <c r="C256" s="4" t="s">
        <v>6</v>
      </c>
      <c r="D256" s="4" t="s">
        <v>6</v>
      </c>
    </row>
    <row r="257" spans="1:4" x14ac:dyDescent="0.25">
      <c r="A257" s="23" t="s">
        <v>252</v>
      </c>
      <c r="B257" s="4" t="s">
        <v>6</v>
      </c>
      <c r="C257" s="4" t="s">
        <v>6</v>
      </c>
      <c r="D257" s="4" t="s">
        <v>6</v>
      </c>
    </row>
    <row r="258" spans="1:4" x14ac:dyDescent="0.25">
      <c r="A258" s="2" t="s">
        <v>251</v>
      </c>
      <c r="B258" s="4" t="s">
        <v>6</v>
      </c>
      <c r="C258" s="4" t="s">
        <v>6</v>
      </c>
      <c r="D258" s="4" t="s">
        <v>6</v>
      </c>
    </row>
    <row r="259" spans="1:4" x14ac:dyDescent="0.25">
      <c r="A259" s="2" t="s">
        <v>367</v>
      </c>
      <c r="B259" s="4" t="s">
        <v>6</v>
      </c>
      <c r="C259" s="4" t="s">
        <v>6</v>
      </c>
      <c r="D259" s="4" t="s">
        <v>6</v>
      </c>
    </row>
    <row r="260" spans="1:4" x14ac:dyDescent="0.25">
      <c r="A260" s="2" t="s">
        <v>250</v>
      </c>
      <c r="B260" s="4" t="s">
        <v>6</v>
      </c>
      <c r="C260" s="4" t="s">
        <v>6</v>
      </c>
      <c r="D260" s="4" t="s">
        <v>6</v>
      </c>
    </row>
    <row r="261" spans="1:4" x14ac:dyDescent="0.25">
      <c r="A261" s="2" t="s">
        <v>368</v>
      </c>
      <c r="B261" s="35" t="s">
        <v>144</v>
      </c>
      <c r="C261" s="4" t="s">
        <v>6</v>
      </c>
      <c r="D261" s="4" t="s">
        <v>6</v>
      </c>
    </row>
    <row r="262" spans="1:4" x14ac:dyDescent="0.25">
      <c r="A262" s="23" t="s">
        <v>380</v>
      </c>
      <c r="B262" s="4" t="s">
        <v>6</v>
      </c>
      <c r="C262" s="4" t="s">
        <v>6</v>
      </c>
      <c r="D262" s="4" t="s">
        <v>6</v>
      </c>
    </row>
    <row r="263" spans="1:4" x14ac:dyDescent="0.25">
      <c r="A263" s="2" t="s">
        <v>248</v>
      </c>
      <c r="B263" s="8" t="s">
        <v>7</v>
      </c>
      <c r="C263" s="8" t="s">
        <v>7</v>
      </c>
      <c r="D263" s="4" t="s">
        <v>6</v>
      </c>
    </row>
    <row r="264" spans="1:4" x14ac:dyDescent="0.25">
      <c r="A264" s="2" t="s">
        <v>379</v>
      </c>
      <c r="B264" s="4" t="s">
        <v>6</v>
      </c>
      <c r="C264" s="4" t="s">
        <v>6</v>
      </c>
      <c r="D264" s="4" t="s">
        <v>6</v>
      </c>
    </row>
    <row r="265" spans="1:4" x14ac:dyDescent="0.25">
      <c r="A265" s="23" t="s">
        <v>337</v>
      </c>
      <c r="B265" s="4" t="s">
        <v>6</v>
      </c>
      <c r="C265" s="4" t="s">
        <v>6</v>
      </c>
      <c r="D265" s="4" t="s">
        <v>6</v>
      </c>
    </row>
    <row r="266" spans="1:4" x14ac:dyDescent="0.25">
      <c r="A266" s="23" t="s">
        <v>349</v>
      </c>
      <c r="B266" s="4" t="s">
        <v>6</v>
      </c>
      <c r="C266" s="4" t="s">
        <v>6</v>
      </c>
      <c r="D266" s="4" t="s">
        <v>6</v>
      </c>
    </row>
    <row r="267" spans="1:4" x14ac:dyDescent="0.25">
      <c r="A267" s="2" t="s">
        <v>247</v>
      </c>
      <c r="B267" s="4" t="s">
        <v>6</v>
      </c>
      <c r="C267" s="8" t="s">
        <v>7</v>
      </c>
      <c r="D267" s="4" t="s">
        <v>6</v>
      </c>
    </row>
    <row r="268" spans="1:4" x14ac:dyDescent="0.25">
      <c r="A268" s="2" t="s">
        <v>246</v>
      </c>
      <c r="B268" s="4" t="s">
        <v>6</v>
      </c>
      <c r="C268" s="4" t="s">
        <v>6</v>
      </c>
      <c r="D268" s="4" t="s">
        <v>6</v>
      </c>
    </row>
    <row r="269" spans="1:4" x14ac:dyDescent="0.25">
      <c r="A269" s="2" t="s">
        <v>270</v>
      </c>
      <c r="B269" s="4" t="s">
        <v>6</v>
      </c>
      <c r="C269" s="4" t="s">
        <v>6</v>
      </c>
      <c r="D269" s="4" t="s">
        <v>6</v>
      </c>
    </row>
    <row r="270" spans="1:4" x14ac:dyDescent="0.25">
      <c r="A270" s="2" t="s">
        <v>269</v>
      </c>
      <c r="B270" s="4" t="s">
        <v>6</v>
      </c>
      <c r="C270" s="4" t="s">
        <v>6</v>
      </c>
      <c r="D270" s="4" t="s">
        <v>6</v>
      </c>
    </row>
    <row r="271" spans="1:4" x14ac:dyDescent="0.25">
      <c r="A271" s="23" t="s">
        <v>245</v>
      </c>
      <c r="B271" s="4" t="s">
        <v>6</v>
      </c>
      <c r="C271" s="4" t="s">
        <v>6</v>
      </c>
      <c r="D271" s="4" t="s">
        <v>6</v>
      </c>
    </row>
    <row r="272" spans="1:4" x14ac:dyDescent="0.25">
      <c r="A272" s="2" t="s">
        <v>244</v>
      </c>
      <c r="B272" s="4" t="s">
        <v>6</v>
      </c>
      <c r="C272" s="4" t="s">
        <v>6</v>
      </c>
      <c r="D272" s="4" t="s">
        <v>6</v>
      </c>
    </row>
    <row r="273" spans="1:4" x14ac:dyDescent="0.25">
      <c r="A273" s="2" t="s">
        <v>215</v>
      </c>
      <c r="B273" s="4" t="s">
        <v>6</v>
      </c>
      <c r="C273" s="4" t="s">
        <v>6</v>
      </c>
      <c r="D273" s="4" t="s">
        <v>6</v>
      </c>
    </row>
    <row r="274" spans="1:4" x14ac:dyDescent="0.25">
      <c r="A274" s="2" t="s">
        <v>243</v>
      </c>
      <c r="B274" s="4" t="s">
        <v>6</v>
      </c>
      <c r="C274" s="4" t="s">
        <v>6</v>
      </c>
      <c r="D274" s="4" t="s">
        <v>6</v>
      </c>
    </row>
    <row r="275" spans="1:4" x14ac:dyDescent="0.25">
      <c r="A275" s="2" t="s">
        <v>234</v>
      </c>
      <c r="B275" s="4" t="s">
        <v>6</v>
      </c>
      <c r="C275" s="4" t="s">
        <v>6</v>
      </c>
      <c r="D275" s="4" t="s">
        <v>6</v>
      </c>
    </row>
    <row r="276" spans="1:4" x14ac:dyDescent="0.25">
      <c r="A276" s="2" t="s">
        <v>342</v>
      </c>
      <c r="B276" s="4" t="s">
        <v>6</v>
      </c>
      <c r="C276" s="4" t="s">
        <v>6</v>
      </c>
      <c r="D276" s="4" t="s">
        <v>6</v>
      </c>
    </row>
    <row r="277" spans="1:4" x14ac:dyDescent="0.25">
      <c r="A277" s="2" t="s">
        <v>293</v>
      </c>
      <c r="B277" s="4" t="s">
        <v>6</v>
      </c>
      <c r="C277" s="4" t="s">
        <v>6</v>
      </c>
      <c r="D277" s="4" t="s">
        <v>6</v>
      </c>
    </row>
    <row r="278" spans="1:4" x14ac:dyDescent="0.25">
      <c r="A278" s="2" t="s">
        <v>242</v>
      </c>
      <c r="B278" s="4" t="s">
        <v>6</v>
      </c>
      <c r="C278" s="4" t="s">
        <v>6</v>
      </c>
      <c r="D278" s="4" t="s">
        <v>6</v>
      </c>
    </row>
    <row r="279" spans="1:4" x14ac:dyDescent="0.25">
      <c r="A279" s="2" t="s">
        <v>241</v>
      </c>
      <c r="B279" s="4" t="s">
        <v>6</v>
      </c>
      <c r="C279" s="4" t="s">
        <v>6</v>
      </c>
      <c r="D279" s="4" t="s">
        <v>6</v>
      </c>
    </row>
    <row r="280" spans="1:4" x14ac:dyDescent="0.25">
      <c r="A280" s="2" t="s">
        <v>426</v>
      </c>
      <c r="B280" s="4" t="s">
        <v>6</v>
      </c>
      <c r="C280" s="4" t="s">
        <v>6</v>
      </c>
      <c r="D280" s="4" t="s">
        <v>6</v>
      </c>
    </row>
    <row r="281" spans="1:4" x14ac:dyDescent="0.25">
      <c r="A281" s="2" t="s">
        <v>310</v>
      </c>
      <c r="B281" s="4" t="s">
        <v>6</v>
      </c>
      <c r="C281" s="4" t="s">
        <v>6</v>
      </c>
      <c r="D281" s="4" t="s">
        <v>6</v>
      </c>
    </row>
    <row r="282" spans="1:4" x14ac:dyDescent="0.25">
      <c r="A282" s="2" t="s">
        <v>235</v>
      </c>
      <c r="B282" s="4" t="s">
        <v>6</v>
      </c>
      <c r="C282" s="4" t="s">
        <v>6</v>
      </c>
      <c r="D282" s="4" t="s">
        <v>6</v>
      </c>
    </row>
    <row r="283" spans="1:4" x14ac:dyDescent="0.25">
      <c r="A283" s="2" t="s">
        <v>240</v>
      </c>
      <c r="B283" s="4" t="s">
        <v>6</v>
      </c>
      <c r="C283" s="4" t="s">
        <v>6</v>
      </c>
      <c r="D283" s="4" t="s">
        <v>6</v>
      </c>
    </row>
    <row r="284" spans="1:4" x14ac:dyDescent="0.25">
      <c r="A284" s="2" t="s">
        <v>308</v>
      </c>
      <c r="B284" s="4" t="s">
        <v>6</v>
      </c>
      <c r="C284" s="4" t="s">
        <v>6</v>
      </c>
      <c r="D284" s="4" t="s">
        <v>6</v>
      </c>
    </row>
    <row r="285" spans="1:4" x14ac:dyDescent="0.25">
      <c r="A285" s="15" t="s">
        <v>309</v>
      </c>
      <c r="B285" s="21" t="s">
        <v>6</v>
      </c>
      <c r="C285" s="21" t="s">
        <v>6</v>
      </c>
      <c r="D285" s="21" t="s">
        <v>6</v>
      </c>
    </row>
    <row r="286" spans="1:4" x14ac:dyDescent="0.25">
      <c r="A286" s="2" t="s">
        <v>6</v>
      </c>
      <c r="B286" s="84">
        <f>COUNTIF(B$226:B$285,"pass")</f>
        <v>53</v>
      </c>
      <c r="C286" s="84">
        <f>COUNTIF(C$226:C$285,"pass")</f>
        <v>56</v>
      </c>
      <c r="D286" s="84">
        <f>COUNTIF(D$226:D$285,"pass")</f>
        <v>56</v>
      </c>
    </row>
    <row r="287" spans="1:4" x14ac:dyDescent="0.25">
      <c r="A287" s="2" t="s">
        <v>143</v>
      </c>
      <c r="B287" s="35">
        <f>COUNTIF(B$226:B$285,"Ok")</f>
        <v>1</v>
      </c>
      <c r="C287" s="35">
        <f>COUNTIF(C$226:C$285,"Ok")</f>
        <v>0</v>
      </c>
      <c r="D287" s="35">
        <f>COUNTIF(D$226:D$285,"Ok")</f>
        <v>0</v>
      </c>
    </row>
    <row r="288" spans="1:4" x14ac:dyDescent="0.25">
      <c r="A288" s="2" t="s">
        <v>140</v>
      </c>
      <c r="B288" s="85">
        <f>COUNTIF(B$226:B$285,"workaround")</f>
        <v>0</v>
      </c>
      <c r="C288" s="85">
        <f>COUNTIF(C$226:C$285,"workaround")</f>
        <v>0</v>
      </c>
      <c r="D288" s="85">
        <f>COUNTIF(D$226:D$285,"workaround")</f>
        <v>0</v>
      </c>
    </row>
    <row r="289" spans="1:4" x14ac:dyDescent="0.25">
      <c r="A289" s="2" t="s">
        <v>7</v>
      </c>
      <c r="B289" s="86">
        <f>COUNTIF(B226:B285,"Fail")</f>
        <v>6</v>
      </c>
      <c r="C289" s="86">
        <f>COUNTIF(C226:C285,"Fail")</f>
        <v>4</v>
      </c>
      <c r="D289" s="86">
        <f>COUNTIF(D226:D285,"Fail")</f>
        <v>4</v>
      </c>
    </row>
    <row r="290" spans="1:4" x14ac:dyDescent="0.25">
      <c r="A290" s="2" t="s">
        <v>145</v>
      </c>
      <c r="B290" s="82">
        <f>COUNT(B$231:B$271,"Untested")</f>
        <v>0</v>
      </c>
      <c r="C290" s="82">
        <f>COUNT(C$231:C$271,"Untested")</f>
        <v>0</v>
      </c>
      <c r="D290" s="82">
        <f>COUNT(D$231:D$271,"Untested")</f>
        <v>0</v>
      </c>
    </row>
    <row r="291" spans="1:4" x14ac:dyDescent="0.25">
      <c r="A291" s="2" t="s">
        <v>139</v>
      </c>
      <c r="B291" s="82">
        <f>B$286+B$289+B$288+B$290+B$287</f>
        <v>60</v>
      </c>
      <c r="C291" s="82">
        <f>C$286+C$289+C$288+C$290+C$287</f>
        <v>60</v>
      </c>
      <c r="D291" s="82">
        <f>D$286+D$289+D$288+D$290+D$287</f>
        <v>60</v>
      </c>
    </row>
    <row r="292" spans="1:4" ht="15.75" thickBot="1" x14ac:dyDescent="0.3">
      <c r="A292" s="18" t="s">
        <v>8</v>
      </c>
      <c r="B292" s="87">
        <f>IF(B$291=0, 0, (B$286+B$287)/B$291)</f>
        <v>0.9</v>
      </c>
      <c r="C292" s="87">
        <f>IF(C$291=0, 0, (C$286+C$287)/C$291)</f>
        <v>0.93333333333333335</v>
      </c>
      <c r="D292" s="87">
        <f>IF(D$291=0, 0, (D$286+D$287)/D$291)</f>
        <v>0.93333333333333335</v>
      </c>
    </row>
    <row r="293" spans="1:4" ht="15.75" thickBot="1" x14ac:dyDescent="0.3">
      <c r="A293" s="13"/>
      <c r="B293" s="16"/>
      <c r="C293" s="13"/>
      <c r="D293" s="13"/>
    </row>
    <row r="294" spans="1:4" x14ac:dyDescent="0.25">
      <c r="A294" s="19" t="s">
        <v>146</v>
      </c>
      <c r="B294" s="80" t="s">
        <v>5</v>
      </c>
      <c r="C294" s="81" t="s">
        <v>151</v>
      </c>
      <c r="D294" s="81" t="s">
        <v>188</v>
      </c>
    </row>
    <row r="295" spans="1:4" x14ac:dyDescent="0.25">
      <c r="A295" s="2" t="s">
        <v>273</v>
      </c>
      <c r="B295" s="4" t="s">
        <v>6</v>
      </c>
      <c r="C295" s="4" t="s">
        <v>6</v>
      </c>
      <c r="D295" s="82" t="s">
        <v>175</v>
      </c>
    </row>
    <row r="296" spans="1:4" x14ac:dyDescent="0.25">
      <c r="A296" s="23" t="s">
        <v>195</v>
      </c>
      <c r="B296" s="4" t="s">
        <v>6</v>
      </c>
      <c r="C296" s="82" t="s">
        <v>175</v>
      </c>
      <c r="D296" s="82" t="s">
        <v>175</v>
      </c>
    </row>
    <row r="297" spans="1:4" x14ac:dyDescent="0.25">
      <c r="A297" s="23" t="s">
        <v>381</v>
      </c>
      <c r="B297" s="4" t="s">
        <v>6</v>
      </c>
      <c r="C297" s="82" t="s">
        <v>175</v>
      </c>
      <c r="D297" s="82" t="s">
        <v>175</v>
      </c>
    </row>
    <row r="298" spans="1:4" x14ac:dyDescent="0.25">
      <c r="A298" s="2" t="s">
        <v>354</v>
      </c>
      <c r="B298" s="82" t="s">
        <v>175</v>
      </c>
      <c r="C298" s="4" t="s">
        <v>6</v>
      </c>
      <c r="D298" s="82" t="s">
        <v>175</v>
      </c>
    </row>
    <row r="299" spans="1:4" x14ac:dyDescent="0.25">
      <c r="A299" s="2" t="s">
        <v>204</v>
      </c>
      <c r="B299" s="4" t="s">
        <v>6</v>
      </c>
      <c r="C299" s="4" t="s">
        <v>6</v>
      </c>
      <c r="D299" s="4" t="s">
        <v>6</v>
      </c>
    </row>
    <row r="300" spans="1:4" x14ac:dyDescent="0.25">
      <c r="A300" s="2" t="s">
        <v>428</v>
      </c>
      <c r="B300" s="82" t="s">
        <v>175</v>
      </c>
      <c r="C300" s="4" t="s">
        <v>6</v>
      </c>
      <c r="D300" s="82" t="s">
        <v>175</v>
      </c>
    </row>
    <row r="301" spans="1:4" x14ac:dyDescent="0.25">
      <c r="A301" s="2" t="s">
        <v>429</v>
      </c>
      <c r="B301" s="82" t="s">
        <v>175</v>
      </c>
      <c r="C301" s="4" t="s">
        <v>6</v>
      </c>
      <c r="D301" s="82" t="s">
        <v>175</v>
      </c>
    </row>
    <row r="302" spans="1:4" x14ac:dyDescent="0.25">
      <c r="A302" s="2" t="s">
        <v>432</v>
      </c>
      <c r="B302" s="4" t="s">
        <v>6</v>
      </c>
      <c r="C302" s="83" t="s">
        <v>175</v>
      </c>
      <c r="D302" s="82" t="s">
        <v>175</v>
      </c>
    </row>
    <row r="303" spans="1:4" x14ac:dyDescent="0.25">
      <c r="A303" s="2" t="s">
        <v>430</v>
      </c>
      <c r="B303" s="82" t="s">
        <v>175</v>
      </c>
      <c r="C303" s="4" t="s">
        <v>6</v>
      </c>
      <c r="D303" s="8" t="s">
        <v>7</v>
      </c>
    </row>
    <row r="304" spans="1:4" x14ac:dyDescent="0.25">
      <c r="A304" s="2" t="s">
        <v>431</v>
      </c>
      <c r="B304" s="4" t="s">
        <v>6</v>
      </c>
      <c r="C304" s="83" t="s">
        <v>175</v>
      </c>
      <c r="D304" s="83" t="s">
        <v>175</v>
      </c>
    </row>
    <row r="305" spans="1:4" x14ac:dyDescent="0.25">
      <c r="A305" s="2" t="s">
        <v>433</v>
      </c>
      <c r="B305" s="82" t="s">
        <v>175</v>
      </c>
      <c r="C305" s="4" t="s">
        <v>6</v>
      </c>
      <c r="D305" s="82" t="s">
        <v>175</v>
      </c>
    </row>
    <row r="306" spans="1:4" x14ac:dyDescent="0.25">
      <c r="A306" s="2" t="s">
        <v>434</v>
      </c>
      <c r="B306" s="4" t="s">
        <v>6</v>
      </c>
      <c r="C306" s="83" t="s">
        <v>175</v>
      </c>
      <c r="D306" s="83" t="s">
        <v>175</v>
      </c>
    </row>
    <row r="307" spans="1:4" x14ac:dyDescent="0.25">
      <c r="A307" s="2" t="s">
        <v>435</v>
      </c>
      <c r="B307" s="4" t="s">
        <v>6</v>
      </c>
      <c r="C307" s="82" t="s">
        <v>175</v>
      </c>
      <c r="D307" s="82" t="s">
        <v>175</v>
      </c>
    </row>
    <row r="308" spans="1:4" x14ac:dyDescent="0.25">
      <c r="A308" s="2" t="s">
        <v>436</v>
      </c>
      <c r="B308" s="4" t="s">
        <v>6</v>
      </c>
      <c r="C308" s="82" t="s">
        <v>175</v>
      </c>
      <c r="D308" s="82" t="s">
        <v>175</v>
      </c>
    </row>
    <row r="309" spans="1:4" x14ac:dyDescent="0.25">
      <c r="A309" s="2" t="s">
        <v>438</v>
      </c>
      <c r="B309" s="4" t="s">
        <v>6</v>
      </c>
      <c r="C309" s="82" t="s">
        <v>175</v>
      </c>
      <c r="D309" s="82" t="s">
        <v>175</v>
      </c>
    </row>
    <row r="310" spans="1:4" x14ac:dyDescent="0.25">
      <c r="A310" s="2" t="s">
        <v>439</v>
      </c>
      <c r="B310" s="4" t="s">
        <v>6</v>
      </c>
      <c r="C310" s="82" t="s">
        <v>175</v>
      </c>
      <c r="D310" s="82" t="s">
        <v>175</v>
      </c>
    </row>
    <row r="311" spans="1:4" x14ac:dyDescent="0.25">
      <c r="A311" s="2" t="s">
        <v>440</v>
      </c>
      <c r="B311" s="83" t="s">
        <v>175</v>
      </c>
      <c r="C311" s="8" t="s">
        <v>7</v>
      </c>
      <c r="D311" s="4" t="s">
        <v>6</v>
      </c>
    </row>
    <row r="312" spans="1:4" x14ac:dyDescent="0.25">
      <c r="A312" s="2" t="s">
        <v>441</v>
      </c>
      <c r="B312" s="4" t="s">
        <v>6</v>
      </c>
      <c r="C312" s="82" t="s">
        <v>175</v>
      </c>
      <c r="D312" s="82" t="s">
        <v>175</v>
      </c>
    </row>
    <row r="313" spans="1:4" x14ac:dyDescent="0.25">
      <c r="A313" s="2" t="s">
        <v>442</v>
      </c>
      <c r="B313" s="4" t="s">
        <v>6</v>
      </c>
      <c r="C313" s="82" t="s">
        <v>175</v>
      </c>
      <c r="D313" s="82" t="s">
        <v>175</v>
      </c>
    </row>
    <row r="314" spans="1:4" x14ac:dyDescent="0.25">
      <c r="A314" s="2" t="s">
        <v>437</v>
      </c>
      <c r="B314" s="82" t="s">
        <v>175</v>
      </c>
      <c r="C314" s="4" t="s">
        <v>6</v>
      </c>
      <c r="D314" s="82" t="s">
        <v>175</v>
      </c>
    </row>
    <row r="315" spans="1:4" x14ac:dyDescent="0.25">
      <c r="A315" s="2" t="s">
        <v>443</v>
      </c>
      <c r="B315" s="4" t="s">
        <v>6</v>
      </c>
      <c r="C315" s="82" t="s">
        <v>175</v>
      </c>
      <c r="D315" s="82" t="s">
        <v>175</v>
      </c>
    </row>
    <row r="316" spans="1:4" x14ac:dyDescent="0.25">
      <c r="A316" s="2" t="s">
        <v>444</v>
      </c>
      <c r="B316" s="82" t="s">
        <v>175</v>
      </c>
      <c r="C316" s="8" t="s">
        <v>7</v>
      </c>
      <c r="D316" s="82" t="s">
        <v>175</v>
      </c>
    </row>
    <row r="317" spans="1:4" x14ac:dyDescent="0.25">
      <c r="A317" s="58" t="s">
        <v>6</v>
      </c>
      <c r="B317" s="88">
        <f>COUNTIF(B295:B316,"pass")</f>
        <v>14</v>
      </c>
      <c r="C317" s="88">
        <f>COUNTIF(C295:C316,"pass")</f>
        <v>8</v>
      </c>
      <c r="D317" s="88">
        <f>COUNTIF(D295:D316,"pass")</f>
        <v>2</v>
      </c>
    </row>
    <row r="318" spans="1:4" x14ac:dyDescent="0.25">
      <c r="A318" s="2" t="s">
        <v>143</v>
      </c>
      <c r="B318" s="35">
        <f>COUNTIF(B295:B316,"Ok")</f>
        <v>0</v>
      </c>
      <c r="C318" s="35">
        <f t="shared" ref="C318:D318" si="24">COUNTIF(C295:C316,"Ok")</f>
        <v>0</v>
      </c>
      <c r="D318" s="35">
        <f t="shared" si="24"/>
        <v>0</v>
      </c>
    </row>
    <row r="319" spans="1:4" x14ac:dyDescent="0.25">
      <c r="A319" s="2" t="s">
        <v>140</v>
      </c>
      <c r="B319" s="85">
        <f>COUNTIF(B295:B316,"workaround")</f>
        <v>0</v>
      </c>
      <c r="C319" s="85">
        <f>COUNTIF(C295:C316,"workaround")</f>
        <v>0</v>
      </c>
      <c r="D319" s="85">
        <f>COUNTIF(D295:D316,"workaround")</f>
        <v>0</v>
      </c>
    </row>
    <row r="320" spans="1:4" x14ac:dyDescent="0.25">
      <c r="A320" s="2" t="s">
        <v>7</v>
      </c>
      <c r="B320" s="86">
        <f>COUNTIF(B295:B316,"Fail")</f>
        <v>0</v>
      </c>
      <c r="C320" s="86">
        <f>COUNTIF(C295:C316,"Fail")</f>
        <v>2</v>
      </c>
      <c r="D320" s="86">
        <f>COUNTIF(D295:D316,"Fail")</f>
        <v>1</v>
      </c>
    </row>
    <row r="321" spans="1:4" x14ac:dyDescent="0.25">
      <c r="A321" s="2" t="s">
        <v>145</v>
      </c>
      <c r="B321" s="82">
        <f>COUNT(B298:B316,"Untested")</f>
        <v>0</v>
      </c>
      <c r="C321" s="82">
        <f>COUNT(C298:C316,"Untested")</f>
        <v>0</v>
      </c>
      <c r="D321" s="82">
        <f>COUNT(D298:D316,"Untested")</f>
        <v>0</v>
      </c>
    </row>
    <row r="322" spans="1:4" x14ac:dyDescent="0.25">
      <c r="A322" s="2" t="s">
        <v>139</v>
      </c>
      <c r="B322" s="82">
        <f>B317+B320+B319+B321+B318</f>
        <v>14</v>
      </c>
      <c r="C322" s="82">
        <f t="shared" ref="C322:D322" si="25">C317+C320+C319+C321+C318</f>
        <v>10</v>
      </c>
      <c r="D322" s="82">
        <f t="shared" si="25"/>
        <v>3</v>
      </c>
    </row>
    <row r="323" spans="1:4" ht="15.75" thickBot="1" x14ac:dyDescent="0.3">
      <c r="A323" s="18" t="s">
        <v>8</v>
      </c>
      <c r="B323" s="87">
        <f>IF(B$322=0, 0, (B$317+B$318)/B$322)</f>
        <v>1</v>
      </c>
      <c r="C323" s="87">
        <f>IF(C$322=0, 0, (C$317+C$318)/C$322)</f>
        <v>0.8</v>
      </c>
      <c r="D323" s="87">
        <f>IF(D$322=0, 0, (D$317+D$318)/D$322)</f>
        <v>0.66666666666666663</v>
      </c>
    </row>
    <row r="324" spans="1:4" ht="15.75" thickBot="1" x14ac:dyDescent="0.3">
      <c r="A324" s="13"/>
      <c r="B324" s="13"/>
      <c r="C324" s="13"/>
      <c r="D324" s="13"/>
    </row>
    <row r="325" spans="1:4" x14ac:dyDescent="0.25">
      <c r="A325" s="15" t="s">
        <v>345</v>
      </c>
      <c r="B325" s="80" t="s">
        <v>5</v>
      </c>
      <c r="C325" s="81" t="s">
        <v>151</v>
      </c>
      <c r="D325" s="81" t="s">
        <v>188</v>
      </c>
    </row>
    <row r="326" spans="1:4" x14ac:dyDescent="0.25">
      <c r="A326" s="58" t="s">
        <v>346</v>
      </c>
      <c r="B326" s="89" t="s">
        <v>6</v>
      </c>
      <c r="C326" s="90" t="s">
        <v>175</v>
      </c>
      <c r="D326" s="89" t="s">
        <v>6</v>
      </c>
    </row>
    <row r="327" spans="1:4" x14ac:dyDescent="0.25">
      <c r="A327" s="15" t="s">
        <v>445</v>
      </c>
      <c r="B327" s="21" t="s">
        <v>6</v>
      </c>
      <c r="C327" s="91" t="s">
        <v>175</v>
      </c>
      <c r="D327" s="21" t="s">
        <v>6</v>
      </c>
    </row>
    <row r="328" spans="1:4" x14ac:dyDescent="0.25">
      <c r="A328" s="2" t="s">
        <v>6</v>
      </c>
      <c r="B328" s="84">
        <f>COUNTIF(B327,"pass")</f>
        <v>1</v>
      </c>
      <c r="C328" s="84">
        <f>COUNTIF(C327,"pass")</f>
        <v>0</v>
      </c>
      <c r="D328" s="84">
        <f>COUNTIF(D327,"pass")</f>
        <v>1</v>
      </c>
    </row>
    <row r="329" spans="1:4" x14ac:dyDescent="0.25">
      <c r="A329" s="2" t="s">
        <v>143</v>
      </c>
      <c r="B329" s="35">
        <f>COUNTIF(B327,"Ok")</f>
        <v>0</v>
      </c>
      <c r="C329" s="35">
        <f>COUNTIF(C327,"Ok")</f>
        <v>0</v>
      </c>
      <c r="D329" s="35">
        <f>COUNTIF(D327,"Ok")</f>
        <v>0</v>
      </c>
    </row>
    <row r="330" spans="1:4" x14ac:dyDescent="0.25">
      <c r="A330" s="2" t="s">
        <v>140</v>
      </c>
      <c r="B330" s="85">
        <f>COUNTIF(B327,"workaround")</f>
        <v>0</v>
      </c>
      <c r="C330" s="85">
        <f>COUNTIF(C327,"workaround")</f>
        <v>0</v>
      </c>
      <c r="D330" s="85">
        <f>COUNTIF(D327,"workaround")</f>
        <v>0</v>
      </c>
    </row>
    <row r="331" spans="1:4" x14ac:dyDescent="0.25">
      <c r="A331" s="2" t="s">
        <v>7</v>
      </c>
      <c r="B331" s="86">
        <f>COUNTIF(B327,"Fail")</f>
        <v>0</v>
      </c>
      <c r="C331" s="86">
        <f>COUNTIF(C327,"Fail")</f>
        <v>0</v>
      </c>
      <c r="D331" s="86">
        <f>COUNTIF(D327,"Fail")</f>
        <v>0</v>
      </c>
    </row>
    <row r="332" spans="1:4" x14ac:dyDescent="0.25">
      <c r="A332" s="2" t="s">
        <v>145</v>
      </c>
      <c r="B332" s="82">
        <f>COUNT(B327,"Untested")</f>
        <v>0</v>
      </c>
      <c r="C332" s="82">
        <f>COUNT(C327,"Untested")</f>
        <v>0</v>
      </c>
      <c r="D332" s="82">
        <f>COUNT(D327,"Untested")</f>
        <v>0</v>
      </c>
    </row>
    <row r="333" spans="1:4" x14ac:dyDescent="0.25">
      <c r="A333" s="2" t="s">
        <v>139</v>
      </c>
      <c r="B333" s="82">
        <f>B328+B331+B330+B332+B329</f>
        <v>1</v>
      </c>
      <c r="C333" s="82">
        <f>C328+C331+C330+C332+C329</f>
        <v>0</v>
      </c>
      <c r="D333" s="82">
        <f>D328+D331+D330+D332+D329</f>
        <v>1</v>
      </c>
    </row>
    <row r="334" spans="1:4" s="2" customFormat="1" ht="15.75" thickBot="1" x14ac:dyDescent="0.3">
      <c r="A334" s="18" t="s">
        <v>8</v>
      </c>
      <c r="B334" s="87">
        <f>IF(B$343=0, 0, (B$338+B$339)/B$343)</f>
        <v>1</v>
      </c>
      <c r="C334" s="87">
        <f>IF(C$343=0, 0, (C$338+C$339)/C$343)</f>
        <v>0</v>
      </c>
      <c r="D334" s="87">
        <f>IF(D$343=0, 0, (D$338+D$339)/D$343)</f>
        <v>1</v>
      </c>
    </row>
    <row r="335" spans="1:4" ht="15.75" thickBot="1" x14ac:dyDescent="0.3">
      <c r="A335" s="13"/>
      <c r="B335" s="13"/>
      <c r="C335" s="13"/>
      <c r="D335" s="13"/>
    </row>
    <row r="336" spans="1:4" x14ac:dyDescent="0.25">
      <c r="A336" s="15" t="s">
        <v>10</v>
      </c>
      <c r="B336" s="80" t="s">
        <v>5</v>
      </c>
      <c r="C336" s="81" t="s">
        <v>151</v>
      </c>
      <c r="D336" s="81" t="s">
        <v>188</v>
      </c>
    </row>
    <row r="337" spans="1:4" x14ac:dyDescent="0.25">
      <c r="A337" s="28" t="s">
        <v>11</v>
      </c>
      <c r="B337" s="29" t="s">
        <v>6</v>
      </c>
      <c r="C337" s="68" t="s">
        <v>175</v>
      </c>
      <c r="D337" s="29" t="s">
        <v>6</v>
      </c>
    </row>
    <row r="338" spans="1:4" x14ac:dyDescent="0.25">
      <c r="A338" s="2" t="s">
        <v>6</v>
      </c>
      <c r="B338" s="84">
        <f>COUNTIF(B337,"pass")</f>
        <v>1</v>
      </c>
      <c r="C338" s="84">
        <f>COUNTIF(C337,"pass")</f>
        <v>0</v>
      </c>
      <c r="D338" s="84">
        <f>COUNTIF(D337,"pass")</f>
        <v>1</v>
      </c>
    </row>
    <row r="339" spans="1:4" x14ac:dyDescent="0.25">
      <c r="A339" s="2" t="s">
        <v>143</v>
      </c>
      <c r="B339" s="35">
        <f>COUNTIF(B337,"Ok")</f>
        <v>0</v>
      </c>
      <c r="C339" s="35">
        <f>COUNTIF(C337,"Ok")</f>
        <v>0</v>
      </c>
      <c r="D339" s="35">
        <f>COUNTIF(D337,"Ok")</f>
        <v>0</v>
      </c>
    </row>
    <row r="340" spans="1:4" x14ac:dyDescent="0.25">
      <c r="A340" s="2" t="s">
        <v>140</v>
      </c>
      <c r="B340" s="85">
        <f>COUNTIF(B337,"workaround")</f>
        <v>0</v>
      </c>
      <c r="C340" s="85">
        <f>COUNTIF(C337,"workaround")</f>
        <v>0</v>
      </c>
      <c r="D340" s="85">
        <f>COUNTIF(D337,"workaround")</f>
        <v>0</v>
      </c>
    </row>
    <row r="341" spans="1:4" x14ac:dyDescent="0.25">
      <c r="A341" s="2" t="s">
        <v>7</v>
      </c>
      <c r="B341" s="86">
        <f>COUNTIF(B337,"Fail")</f>
        <v>0</v>
      </c>
      <c r="C341" s="86">
        <f>COUNTIF(C337,"Fail")</f>
        <v>0</v>
      </c>
      <c r="D341" s="86">
        <f>COUNTIF(D337,"Fail")</f>
        <v>0</v>
      </c>
    </row>
    <row r="342" spans="1:4" x14ac:dyDescent="0.25">
      <c r="A342" s="2" t="s">
        <v>145</v>
      </c>
      <c r="B342" s="82">
        <f>COUNT(B337,"Untested")</f>
        <v>0</v>
      </c>
      <c r="C342" s="82">
        <f>COUNT(C337,"Untested")</f>
        <v>0</v>
      </c>
      <c r="D342" s="82">
        <f>COUNT(D337,"Untested")</f>
        <v>0</v>
      </c>
    </row>
    <row r="343" spans="1:4" x14ac:dyDescent="0.25">
      <c r="A343" s="2" t="s">
        <v>139</v>
      </c>
      <c r="B343" s="82">
        <f>B338+B341+B340+B342+B339</f>
        <v>1</v>
      </c>
      <c r="C343" s="82">
        <f>C338+C341+C340+C342+C339</f>
        <v>0</v>
      </c>
      <c r="D343" s="82">
        <f>D338+D341+D340+D342+D339</f>
        <v>1</v>
      </c>
    </row>
    <row r="344" spans="1:4" s="2" customFormat="1" ht="15.75" thickBot="1" x14ac:dyDescent="0.3">
      <c r="A344" s="18" t="s">
        <v>8</v>
      </c>
      <c r="B344" s="87">
        <f>IF(B$343=0, 0, (B$338+B$339)/B$343)</f>
        <v>1</v>
      </c>
      <c r="C344" s="87">
        <f>IF(C$343=0, 0, (C$338+C$339)/C$343)</f>
        <v>0</v>
      </c>
      <c r="D344" s="87">
        <f>IF(D$343=0, 0, (D$338+D$339)/D$343)</f>
        <v>1</v>
      </c>
    </row>
    <row r="345" spans="1:4" s="2" customFormat="1" x14ac:dyDescent="0.25">
      <c r="A345" s="1"/>
      <c r="B345" s="1"/>
      <c r="C345" s="1"/>
      <c r="D345" s="1"/>
    </row>
    <row r="346" spans="1:4" s="2" customFormat="1" x14ac:dyDescent="0.25">
      <c r="B346" s="20"/>
      <c r="C346" s="20"/>
      <c r="D346" s="20"/>
    </row>
    <row r="347" spans="1:4" x14ac:dyDescent="0.25">
      <c r="A347" s="2"/>
      <c r="B347" s="20"/>
      <c r="C347" s="20"/>
      <c r="D347" s="20"/>
    </row>
    <row r="348" spans="1:4" x14ac:dyDescent="0.25">
      <c r="A348" s="2"/>
      <c r="B348" s="2"/>
      <c r="C348" s="2"/>
      <c r="D348" s="2"/>
    </row>
  </sheetData>
  <mergeCells count="3">
    <mergeCell ref="A1:D1"/>
    <mergeCell ref="A2:D2"/>
    <mergeCell ref="A4:D4"/>
  </mergeCells>
  <hyperlinks>
    <hyperlink ref="A4" r:id="rId1" display="http://www.g-truc.net"/>
    <hyperlink ref="A1:D1" r:id="rId2" location="menu" display="OpenGL drivers status"/>
  </hyperlinks>
  <printOptions horizontalCentered="1"/>
  <pageMargins left="0.25" right="0.25" top="0.75" bottom="0.75" header="0.3" footer="0.3"/>
  <pageSetup paperSize="9" orientation="portrait" r:id="rId3"/>
  <drawing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19"/>
  <sheetViews>
    <sheetView workbookViewId="0">
      <selection activeCell="I207" sqref="I207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6.28515625" style="1" bestFit="1" customWidth="1"/>
    <col min="4" max="4" width="17.5703125" style="1" bestFit="1" customWidth="1"/>
    <col min="5" max="5" width="17.5703125" style="1" customWidth="1"/>
    <col min="6" max="6" width="14.28515625" style="1" bestFit="1" customWidth="1"/>
    <col min="7" max="16384" width="9.140625" style="1"/>
  </cols>
  <sheetData>
    <row r="1" spans="1:13" ht="34.5" x14ac:dyDescent="0.45">
      <c r="A1" s="107" t="s">
        <v>399</v>
      </c>
      <c r="B1" s="107"/>
      <c r="C1" s="107"/>
      <c r="D1" s="107"/>
      <c r="E1" s="107"/>
      <c r="F1" s="107"/>
      <c r="G1" s="65"/>
      <c r="H1" s="65"/>
      <c r="I1" s="65"/>
      <c r="J1" s="65"/>
      <c r="K1" s="65"/>
      <c r="L1" s="65"/>
      <c r="M1" s="65"/>
    </row>
    <row r="2" spans="1:13" x14ac:dyDescent="0.25">
      <c r="A2" s="108" t="s">
        <v>400</v>
      </c>
      <c r="B2" s="108"/>
      <c r="C2" s="108"/>
      <c r="D2" s="108"/>
      <c r="E2" s="108"/>
      <c r="F2" s="108"/>
      <c r="G2" s="66"/>
      <c r="H2" s="66"/>
      <c r="I2" s="66"/>
      <c r="J2" s="66"/>
      <c r="K2" s="66"/>
      <c r="L2" s="66"/>
      <c r="M2" s="66"/>
    </row>
    <row r="4" spans="1:13" x14ac:dyDescent="0.25">
      <c r="A4" s="109" t="s">
        <v>402</v>
      </c>
      <c r="B4" s="109"/>
      <c r="C4" s="109"/>
      <c r="D4" s="109"/>
      <c r="E4" s="109"/>
      <c r="F4" s="109"/>
      <c r="G4" s="67"/>
      <c r="H4" s="67"/>
      <c r="I4" s="67"/>
      <c r="J4" s="67"/>
      <c r="K4" s="67"/>
      <c r="L4" s="67"/>
      <c r="M4" s="67"/>
    </row>
    <row r="5" spans="1:13" ht="15.75" thickBot="1" x14ac:dyDescent="0.3">
      <c r="A5" s="14"/>
      <c r="B5" s="14"/>
      <c r="C5" s="14"/>
      <c r="D5" s="14"/>
      <c r="E5" s="14"/>
      <c r="F5" s="14"/>
    </row>
    <row r="6" spans="1:13" x14ac:dyDescent="0.25">
      <c r="A6" s="3" t="s">
        <v>147</v>
      </c>
      <c r="B6" s="77" t="s">
        <v>5</v>
      </c>
      <c r="C6" s="78" t="s">
        <v>151</v>
      </c>
      <c r="D6" s="78" t="s">
        <v>188</v>
      </c>
      <c r="E6" s="78" t="s">
        <v>364</v>
      </c>
      <c r="F6" s="3" t="s">
        <v>186</v>
      </c>
    </row>
    <row r="7" spans="1:13" x14ac:dyDescent="0.25">
      <c r="A7" s="2" t="s">
        <v>149</v>
      </c>
      <c r="B7" s="71">
        <v>41849</v>
      </c>
      <c r="C7" s="71">
        <v>41829</v>
      </c>
      <c r="D7" s="39">
        <v>41814</v>
      </c>
      <c r="E7" s="39">
        <v>41814</v>
      </c>
      <c r="F7" s="39">
        <v>41820</v>
      </c>
    </row>
    <row r="8" spans="1:13" x14ac:dyDescent="0.25">
      <c r="A8" s="2" t="s">
        <v>148</v>
      </c>
      <c r="B8" s="79" t="s">
        <v>409</v>
      </c>
      <c r="C8" s="79" t="s">
        <v>407</v>
      </c>
      <c r="D8" s="79" t="s">
        <v>406</v>
      </c>
      <c r="E8" s="79" t="s">
        <v>411</v>
      </c>
      <c r="F8" s="72" t="s">
        <v>404</v>
      </c>
    </row>
    <row r="9" spans="1:13" ht="15.75" thickBot="1" x14ac:dyDescent="0.3">
      <c r="A9" s="26" t="s">
        <v>157</v>
      </c>
      <c r="B9" s="73" t="s">
        <v>403</v>
      </c>
      <c r="C9" s="73" t="s">
        <v>403</v>
      </c>
      <c r="D9" s="73" t="s">
        <v>403</v>
      </c>
      <c r="E9" s="73" t="s">
        <v>403</v>
      </c>
      <c r="F9" s="73" t="s">
        <v>403</v>
      </c>
    </row>
    <row r="10" spans="1:13" ht="15.75" thickBot="1" x14ac:dyDescent="0.3">
      <c r="A10" s="26"/>
      <c r="B10" s="14"/>
      <c r="C10" s="14"/>
      <c r="D10" s="14"/>
      <c r="E10" s="14"/>
      <c r="F10" s="14"/>
    </row>
    <row r="11" spans="1:13" x14ac:dyDescent="0.25">
      <c r="A11" s="27" t="s">
        <v>161</v>
      </c>
      <c r="B11" s="2" t="s">
        <v>410</v>
      </c>
      <c r="C11" s="3" t="s">
        <v>408</v>
      </c>
      <c r="D11" s="3" t="s">
        <v>405</v>
      </c>
      <c r="E11" s="3" t="s">
        <v>411</v>
      </c>
      <c r="F11" s="27" t="s">
        <v>404</v>
      </c>
    </row>
    <row r="12" spans="1:13" x14ac:dyDescent="0.25">
      <c r="A12" s="2" t="s">
        <v>397</v>
      </c>
      <c r="B12" s="74">
        <f>IF(B$46=0, 0,(B$41+B$42)/B$46)</f>
        <v>1</v>
      </c>
      <c r="C12" s="74">
        <f t="shared" ref="C12:F12" si="0">IF(C$46=0, 0,(C$41+C$42)/C$46)</f>
        <v>0.5</v>
      </c>
      <c r="D12" s="74">
        <f t="shared" si="0"/>
        <v>0</v>
      </c>
      <c r="E12" s="74">
        <f t="shared" si="0"/>
        <v>0</v>
      </c>
      <c r="F12" s="74">
        <f t="shared" si="0"/>
        <v>0</v>
      </c>
    </row>
    <row r="13" spans="1:13" x14ac:dyDescent="0.25">
      <c r="A13" s="2" t="s">
        <v>334</v>
      </c>
      <c r="B13" s="75">
        <f>IF(B$65=0, 0,(B$60+B$61)/B$65)</f>
        <v>1</v>
      </c>
      <c r="C13" s="75">
        <f t="shared" ref="C13:F13" si="1">IF(C$65=0, 0,(C$60+C$61)/C$65)</f>
        <v>0.6</v>
      </c>
      <c r="D13" s="75">
        <f t="shared" si="1"/>
        <v>0.1</v>
      </c>
      <c r="E13" s="75">
        <f t="shared" si="1"/>
        <v>0</v>
      </c>
      <c r="F13" s="75">
        <f t="shared" si="1"/>
        <v>0</v>
      </c>
    </row>
    <row r="14" spans="1:13" x14ac:dyDescent="0.25">
      <c r="A14" s="2" t="s">
        <v>193</v>
      </c>
      <c r="B14" s="75">
        <f>IF(B$94=0, 0,(B$89+B$90)/B$94)</f>
        <v>1</v>
      </c>
      <c r="C14" s="75">
        <f>IF(C$94=0, 0,(C$89+C$90)/C$94)</f>
        <v>1</v>
      </c>
      <c r="D14" s="75">
        <f>IF(D$94=0, 0,(D$89+D$90)/D$94)</f>
        <v>0.8</v>
      </c>
      <c r="E14" s="75">
        <f>IF(E$94=0, 0,(E$89+E$90)/E$94)</f>
        <v>0</v>
      </c>
      <c r="F14" s="75">
        <f>IF(F$94=0, 0,(F$89+F$90)/F$94)</f>
        <v>0</v>
      </c>
    </row>
    <row r="15" spans="1:13" x14ac:dyDescent="0.25">
      <c r="A15" s="2" t="s">
        <v>192</v>
      </c>
      <c r="B15" s="75">
        <f>IF(B$128=0,0,(B$123+B$124)/B$128)</f>
        <v>1</v>
      </c>
      <c r="C15" s="75">
        <f>IF(C$128=0,0,(C$123+C$124)/C$128)</f>
        <v>0.92</v>
      </c>
      <c r="D15" s="75">
        <f>IF(D$128=0,0,(D$123+D$124)/D$128)</f>
        <v>1</v>
      </c>
      <c r="E15" s="75">
        <f>IF(E$128=0,0,(E$123+E$124)/E$128)</f>
        <v>0</v>
      </c>
      <c r="F15" s="75">
        <f>IF(F$128=0,0,(F$123+F$124)/F$128)</f>
        <v>0</v>
      </c>
    </row>
    <row r="16" spans="1:13" x14ac:dyDescent="0.25">
      <c r="A16" s="2" t="s">
        <v>191</v>
      </c>
      <c r="B16" s="75">
        <f>IF(B$145=0, 0, (B$140+B$141)/B$145)</f>
        <v>1</v>
      </c>
      <c r="C16" s="75">
        <f>IF(C$145=0, 0, (C$140+C$141)/C$145)</f>
        <v>1</v>
      </c>
      <c r="D16" s="75">
        <f>IF(D$145=0, 0, (D$140+D$141)/D$145)</f>
        <v>1</v>
      </c>
      <c r="E16" s="75">
        <f>IF(E$145=0, 0, (E$140+E$141)/E$145)</f>
        <v>0</v>
      </c>
      <c r="F16" s="75">
        <f>IF(F$145=0, 0, (F$140+F$141)/F$145)</f>
        <v>0.5714285714285714</v>
      </c>
    </row>
    <row r="17" spans="1:6" x14ac:dyDescent="0.25">
      <c r="A17" s="2" t="s">
        <v>190</v>
      </c>
      <c r="B17" s="75">
        <f>IF(B$176=0, 0, (B$171+B$172)/B$176)</f>
        <v>1</v>
      </c>
      <c r="C17" s="75">
        <f>IF(C$176=0, 0, (C$171+C$172)/C$176)</f>
        <v>1</v>
      </c>
      <c r="D17" s="75">
        <f>IF(D$176=0, 0, (D$171+D$172)/D$176)</f>
        <v>0.95454545454545459</v>
      </c>
      <c r="E17" s="75">
        <f>IF(E$176=0, 0, (E$171+E$172)/E$176)</f>
        <v>0</v>
      </c>
      <c r="F17" s="75">
        <f>IF(F$176=0, 0, (F$171+F$172)/F$176)</f>
        <v>0.86363636363636365</v>
      </c>
    </row>
    <row r="18" spans="1:6" x14ac:dyDescent="0.25">
      <c r="A18" s="2" t="s">
        <v>189</v>
      </c>
      <c r="B18" s="75">
        <f>IF(B$200=0, 0, (B$195+B$196)/B$200)</f>
        <v>1</v>
      </c>
      <c r="C18" s="75">
        <f>IF(C$200=0, 0, (C$195+C$196)/C$200)</f>
        <v>1</v>
      </c>
      <c r="D18" s="75">
        <f>IF(D$200=0, 0, (D$195+D$196)/D$200)</f>
        <v>0.93333333333333335</v>
      </c>
      <c r="E18" s="75">
        <f>IF(E$200=0, 0, (E$195+E$196)/E$200)</f>
        <v>0.93333333333333335</v>
      </c>
      <c r="F18" s="75">
        <f>IF(F$200=0, 0, (F$195+F$196)/F$200)</f>
        <v>1</v>
      </c>
    </row>
    <row r="19" spans="1:6" ht="15.75" thickBot="1" x14ac:dyDescent="0.3">
      <c r="A19" s="14" t="s">
        <v>194</v>
      </c>
      <c r="B19" s="76">
        <f>IF(B$266=0, 0, (B$261+B$262)/B$266)</f>
        <v>0.94736842105263153</v>
      </c>
      <c r="C19" s="76">
        <f>IF(C$266=0, 0, (C$261+C$262)/C$266)</f>
        <v>0.94736842105263153</v>
      </c>
      <c r="D19" s="76">
        <f>IF(D$266=0, 0, (D$261+D$262)/D$266)</f>
        <v>0.96491228070175439</v>
      </c>
      <c r="E19" s="76">
        <f>IF(E$266=0, 0, (E$261+E$262)/E$266)</f>
        <v>0.89473684210526316</v>
      </c>
      <c r="F19" s="76">
        <f>IF(F$266=0, 0, (F$261+F$262)/F$266)</f>
        <v>0.96363636363636362</v>
      </c>
    </row>
    <row r="20" spans="1:6" x14ac:dyDescent="0.25">
      <c r="A20" s="2"/>
      <c r="B20" s="20"/>
      <c r="C20" s="20"/>
      <c r="D20" s="20"/>
      <c r="E20" s="20"/>
      <c r="F20" s="20"/>
    </row>
    <row r="21" spans="1:6" x14ac:dyDescent="0.25">
      <c r="A21" s="2"/>
      <c r="B21" s="20"/>
      <c r="C21" s="20"/>
      <c r="D21" s="20"/>
      <c r="E21" s="20"/>
      <c r="F21" s="20"/>
    </row>
    <row r="22" spans="1:6" x14ac:dyDescent="0.25">
      <c r="A22" s="2"/>
      <c r="B22" s="20"/>
      <c r="C22" s="20"/>
      <c r="D22" s="20"/>
      <c r="E22" s="20"/>
      <c r="F22" s="20"/>
    </row>
    <row r="23" spans="1:6" x14ac:dyDescent="0.25">
      <c r="A23" s="2"/>
      <c r="B23" s="20"/>
      <c r="C23" s="20"/>
      <c r="D23" s="20"/>
      <c r="E23" s="20"/>
      <c r="F23" s="20"/>
    </row>
    <row r="24" spans="1:6" x14ac:dyDescent="0.25">
      <c r="A24" s="2"/>
      <c r="B24" s="20"/>
      <c r="C24" s="20"/>
      <c r="D24" s="20"/>
      <c r="E24" s="20"/>
      <c r="F24" s="20"/>
    </row>
    <row r="25" spans="1:6" x14ac:dyDescent="0.25">
      <c r="A25" s="2"/>
      <c r="B25" s="20"/>
      <c r="C25" s="20"/>
      <c r="D25" s="20"/>
      <c r="E25" s="20"/>
      <c r="F25" s="20"/>
    </row>
    <row r="26" spans="1:6" x14ac:dyDescent="0.25">
      <c r="A26" s="2"/>
      <c r="B26" s="20"/>
      <c r="C26" s="20"/>
      <c r="D26" s="20"/>
      <c r="E26" s="20"/>
      <c r="F26" s="20"/>
    </row>
    <row r="27" spans="1:6" x14ac:dyDescent="0.25">
      <c r="A27" s="2"/>
      <c r="B27" s="20"/>
      <c r="C27" s="20"/>
      <c r="D27" s="20"/>
      <c r="E27" s="20"/>
      <c r="F27" s="20"/>
    </row>
    <row r="28" spans="1:6" x14ac:dyDescent="0.25">
      <c r="A28" s="2"/>
      <c r="B28" s="20"/>
      <c r="C28" s="20"/>
      <c r="D28" s="20"/>
      <c r="E28" s="20"/>
      <c r="F28" s="20"/>
    </row>
    <row r="29" spans="1:6" x14ac:dyDescent="0.25">
      <c r="A29" s="2"/>
      <c r="B29" s="20"/>
      <c r="C29" s="20"/>
      <c r="D29" s="20"/>
      <c r="E29" s="20"/>
      <c r="F29" s="20"/>
    </row>
    <row r="30" spans="1:6" x14ac:dyDescent="0.25">
      <c r="A30" s="2"/>
      <c r="B30" s="20"/>
      <c r="C30" s="20"/>
      <c r="D30" s="20"/>
      <c r="E30" s="20"/>
      <c r="F30" s="20"/>
    </row>
    <row r="31" spans="1:6" x14ac:dyDescent="0.25">
      <c r="A31" s="2"/>
      <c r="B31" s="20"/>
      <c r="C31" s="20"/>
      <c r="D31" s="20"/>
      <c r="E31" s="20"/>
      <c r="F31" s="20"/>
    </row>
    <row r="32" spans="1:6" x14ac:dyDescent="0.25">
      <c r="A32" s="2"/>
      <c r="B32" s="20"/>
      <c r="C32" s="20"/>
      <c r="D32" s="20"/>
      <c r="E32" s="20"/>
      <c r="F32" s="20"/>
    </row>
    <row r="33" spans="1:6" ht="15.75" thickBot="1" x14ac:dyDescent="0.3">
      <c r="A33" s="2"/>
      <c r="B33" s="20"/>
      <c r="C33" s="20"/>
      <c r="D33" s="20"/>
      <c r="E33" s="20"/>
      <c r="F33" s="20"/>
    </row>
    <row r="34" spans="1:6" x14ac:dyDescent="0.25">
      <c r="A34" s="3" t="s">
        <v>397</v>
      </c>
      <c r="B34" s="77" t="s">
        <v>5</v>
      </c>
      <c r="C34" s="78" t="s">
        <v>151</v>
      </c>
      <c r="D34" s="78" t="s">
        <v>188</v>
      </c>
      <c r="E34" s="78" t="s">
        <v>364</v>
      </c>
      <c r="F34" s="3" t="s">
        <v>186</v>
      </c>
    </row>
    <row r="35" spans="1:6" x14ac:dyDescent="0.25">
      <c r="A35" s="23" t="s">
        <v>374</v>
      </c>
      <c r="B35" s="4" t="s">
        <v>6</v>
      </c>
      <c r="C35" s="8" t="s">
        <v>7</v>
      </c>
      <c r="D35" s="79" t="s">
        <v>175</v>
      </c>
      <c r="E35" s="79" t="s">
        <v>175</v>
      </c>
      <c r="F35" s="79" t="s">
        <v>175</v>
      </c>
    </row>
    <row r="36" spans="1:6" x14ac:dyDescent="0.25">
      <c r="A36" s="23" t="s">
        <v>373</v>
      </c>
      <c r="B36" s="4" t="s">
        <v>6</v>
      </c>
      <c r="C36" s="79" t="s">
        <v>175</v>
      </c>
      <c r="D36" s="79" t="s">
        <v>175</v>
      </c>
      <c r="E36" s="79" t="s">
        <v>175</v>
      </c>
      <c r="F36" s="79" t="s">
        <v>175</v>
      </c>
    </row>
    <row r="37" spans="1:6" x14ac:dyDescent="0.25">
      <c r="A37" s="23" t="s">
        <v>372</v>
      </c>
      <c r="B37" s="4" t="s">
        <v>6</v>
      </c>
      <c r="C37" s="8" t="s">
        <v>7</v>
      </c>
      <c r="D37" s="79" t="s">
        <v>175</v>
      </c>
      <c r="E37" s="79" t="s">
        <v>175</v>
      </c>
      <c r="F37" s="79" t="s">
        <v>175</v>
      </c>
    </row>
    <row r="38" spans="1:6" x14ac:dyDescent="0.25">
      <c r="A38" s="23" t="s">
        <v>371</v>
      </c>
      <c r="B38" s="4" t="s">
        <v>6</v>
      </c>
      <c r="C38" s="4" t="s">
        <v>6</v>
      </c>
      <c r="D38" s="79" t="s">
        <v>175</v>
      </c>
      <c r="E38" s="79" t="s">
        <v>175</v>
      </c>
      <c r="F38" s="79" t="s">
        <v>175</v>
      </c>
    </row>
    <row r="39" spans="1:6" x14ac:dyDescent="0.25">
      <c r="A39" s="23" t="s">
        <v>370</v>
      </c>
      <c r="B39" s="4" t="s">
        <v>6</v>
      </c>
      <c r="C39" s="4" t="s">
        <v>6</v>
      </c>
      <c r="D39" s="79" t="s">
        <v>175</v>
      </c>
      <c r="E39" s="79" t="s">
        <v>175</v>
      </c>
      <c r="F39" s="79" t="s">
        <v>175</v>
      </c>
    </row>
    <row r="40" spans="1:6" x14ac:dyDescent="0.25">
      <c r="A40" s="19" t="s">
        <v>369</v>
      </c>
      <c r="B40" s="21" t="s">
        <v>6</v>
      </c>
      <c r="C40" s="21" t="s">
        <v>6</v>
      </c>
      <c r="D40" s="31" t="s">
        <v>175</v>
      </c>
      <c r="E40" s="31" t="s">
        <v>175</v>
      </c>
      <c r="F40" s="31" t="s">
        <v>175</v>
      </c>
    </row>
    <row r="41" spans="1:6" x14ac:dyDescent="0.25">
      <c r="A41" s="2" t="s">
        <v>6</v>
      </c>
      <c r="B41" s="10">
        <f>COUNTIF(B35:B40,"pass")</f>
        <v>6</v>
      </c>
      <c r="C41" s="10">
        <f>COUNTIF(C35:C40,"pass")</f>
        <v>3</v>
      </c>
      <c r="D41" s="10">
        <f t="shared" ref="D41:F41" si="2">COUNTIF(D35:D40,"pass")</f>
        <v>0</v>
      </c>
      <c r="E41" s="10">
        <f t="shared" si="2"/>
        <v>0</v>
      </c>
      <c r="F41" s="10">
        <f t="shared" si="2"/>
        <v>0</v>
      </c>
    </row>
    <row r="42" spans="1:6" x14ac:dyDescent="0.25">
      <c r="A42" s="2" t="s">
        <v>143</v>
      </c>
      <c r="B42" s="5">
        <f>COUNTIF(B35:B40,"Ok")</f>
        <v>0</v>
      </c>
      <c r="C42" s="5">
        <f>COUNTIF(C35:C40,"Ok")</f>
        <v>0</v>
      </c>
      <c r="D42" s="5">
        <f t="shared" ref="D42:F42" si="3">COUNTIF(D35:D40,"Ok")</f>
        <v>0</v>
      </c>
      <c r="E42" s="5">
        <f t="shared" si="3"/>
        <v>0</v>
      </c>
      <c r="F42" s="5">
        <f t="shared" si="3"/>
        <v>0</v>
      </c>
    </row>
    <row r="43" spans="1:6" x14ac:dyDescent="0.25">
      <c r="A43" s="2" t="s">
        <v>140</v>
      </c>
      <c r="B43" s="11">
        <f>COUNTIF(B35:B40,"workaround")</f>
        <v>0</v>
      </c>
      <c r="C43" s="11">
        <f>COUNTIF(C35:C40,"workaround")</f>
        <v>0</v>
      </c>
      <c r="D43" s="11">
        <f t="shared" ref="D43:F43" si="4">COUNTIF(D35:D40,"workaround")</f>
        <v>0</v>
      </c>
      <c r="E43" s="11">
        <f t="shared" si="4"/>
        <v>0</v>
      </c>
      <c r="F43" s="11">
        <f t="shared" si="4"/>
        <v>0</v>
      </c>
    </row>
    <row r="44" spans="1:6" x14ac:dyDescent="0.25">
      <c r="A44" s="2" t="s">
        <v>7</v>
      </c>
      <c r="B44" s="12">
        <f>COUNTIF(B35:B40,"Fail")</f>
        <v>0</v>
      </c>
      <c r="C44" s="12">
        <f>COUNTIF(C35:C40,"Fail")</f>
        <v>2</v>
      </c>
      <c r="D44" s="12">
        <f t="shared" ref="D44:F44" si="5">COUNTIF(D35:D40,"Fail")</f>
        <v>0</v>
      </c>
      <c r="E44" s="12">
        <f t="shared" si="5"/>
        <v>0</v>
      </c>
      <c r="F44" s="12">
        <f t="shared" si="5"/>
        <v>0</v>
      </c>
    </row>
    <row r="45" spans="1:6" x14ac:dyDescent="0.25">
      <c r="A45" s="2" t="s">
        <v>175</v>
      </c>
      <c r="B45" s="2">
        <f>COUNTIF(B35:B40,"unsupported")</f>
        <v>0</v>
      </c>
      <c r="C45" s="2">
        <f>COUNTIF(C35:C40,"unsupported")</f>
        <v>1</v>
      </c>
      <c r="D45" s="2">
        <f t="shared" ref="D45:F45" si="6">COUNTIF(D35:D40,"unsupported")</f>
        <v>6</v>
      </c>
      <c r="E45" s="2">
        <f t="shared" si="6"/>
        <v>6</v>
      </c>
      <c r="F45" s="2">
        <f t="shared" si="6"/>
        <v>6</v>
      </c>
    </row>
    <row r="46" spans="1:6" x14ac:dyDescent="0.25">
      <c r="A46" s="2" t="s">
        <v>139</v>
      </c>
      <c r="B46" s="2">
        <f>B41+B44+B43+B45+B42</f>
        <v>6</v>
      </c>
      <c r="C46" s="2">
        <f>C41+C44+C43+C45+C42</f>
        <v>6</v>
      </c>
      <c r="D46" s="2">
        <f t="shared" ref="D46:F46" si="7">D41+D44+D43+D45+D42</f>
        <v>6</v>
      </c>
      <c r="E46" s="2">
        <f t="shared" si="7"/>
        <v>6</v>
      </c>
      <c r="F46" s="2">
        <f t="shared" si="7"/>
        <v>6</v>
      </c>
    </row>
    <row r="47" spans="1:6" ht="15.75" thickBot="1" x14ac:dyDescent="0.3">
      <c r="A47" s="18" t="s">
        <v>8</v>
      </c>
      <c r="B47" s="6">
        <f>IF(B$46=0, 0,(B$41+B$42)/B$46)</f>
        <v>1</v>
      </c>
      <c r="C47" s="6">
        <f t="shared" ref="C47:F47" si="8">IF(C$46=0, 0,(C$41+C$42)/C$46)</f>
        <v>0.5</v>
      </c>
      <c r="D47" s="6">
        <f t="shared" si="8"/>
        <v>0</v>
      </c>
      <c r="E47" s="6">
        <f t="shared" si="8"/>
        <v>0</v>
      </c>
      <c r="F47" s="6">
        <f t="shared" si="8"/>
        <v>0</v>
      </c>
    </row>
    <row r="48" spans="1:6" ht="15.75" thickBot="1" x14ac:dyDescent="0.3">
      <c r="A48" s="2"/>
      <c r="B48" s="17"/>
      <c r="C48" s="17"/>
    </row>
    <row r="49" spans="1:6" x14ac:dyDescent="0.25">
      <c r="A49" s="3" t="s">
        <v>332</v>
      </c>
      <c r="B49" s="77" t="s">
        <v>5</v>
      </c>
      <c r="C49" s="78" t="s">
        <v>151</v>
      </c>
      <c r="D49" s="78" t="s">
        <v>188</v>
      </c>
      <c r="E49" s="78" t="s">
        <v>364</v>
      </c>
      <c r="F49" s="3" t="s">
        <v>186</v>
      </c>
    </row>
    <row r="50" spans="1:6" x14ac:dyDescent="0.25">
      <c r="A50" s="2" t="s">
        <v>205</v>
      </c>
      <c r="B50" s="4" t="s">
        <v>6</v>
      </c>
      <c r="C50" s="4" t="s">
        <v>6</v>
      </c>
      <c r="D50" s="79" t="s">
        <v>175</v>
      </c>
      <c r="E50" s="79" t="s">
        <v>175</v>
      </c>
      <c r="F50" s="79" t="s">
        <v>175</v>
      </c>
    </row>
    <row r="51" spans="1:6" x14ac:dyDescent="0.25">
      <c r="A51" s="2" t="s">
        <v>377</v>
      </c>
      <c r="B51" s="4" t="s">
        <v>6</v>
      </c>
      <c r="C51" s="4" t="s">
        <v>6</v>
      </c>
      <c r="D51" s="4" t="s">
        <v>6</v>
      </c>
      <c r="E51" s="79" t="s">
        <v>175</v>
      </c>
      <c r="F51" s="79" t="s">
        <v>175</v>
      </c>
    </row>
    <row r="52" spans="1:6" x14ac:dyDescent="0.25">
      <c r="A52" s="2" t="s">
        <v>290</v>
      </c>
      <c r="B52" s="4" t="s">
        <v>6</v>
      </c>
      <c r="C52" s="8" t="s">
        <v>7</v>
      </c>
      <c r="D52" s="79" t="s">
        <v>175</v>
      </c>
      <c r="E52" s="79" t="s">
        <v>175</v>
      </c>
      <c r="F52" s="79" t="s">
        <v>175</v>
      </c>
    </row>
    <row r="53" spans="1:6" x14ac:dyDescent="0.25">
      <c r="A53" s="2" t="s">
        <v>376</v>
      </c>
      <c r="B53" s="4" t="s">
        <v>6</v>
      </c>
      <c r="C53" s="4" t="s">
        <v>6</v>
      </c>
      <c r="D53" s="79" t="s">
        <v>175</v>
      </c>
      <c r="E53" s="79" t="s">
        <v>175</v>
      </c>
      <c r="F53" s="79" t="s">
        <v>175</v>
      </c>
    </row>
    <row r="54" spans="1:6" x14ac:dyDescent="0.25">
      <c r="A54" s="2" t="s">
        <v>375</v>
      </c>
      <c r="B54" s="4" t="s">
        <v>6</v>
      </c>
      <c r="C54" s="4" t="s">
        <v>6</v>
      </c>
      <c r="D54" s="79" t="s">
        <v>175</v>
      </c>
      <c r="E54" s="79" t="s">
        <v>175</v>
      </c>
      <c r="F54" s="79" t="s">
        <v>175</v>
      </c>
    </row>
    <row r="55" spans="1:6" x14ac:dyDescent="0.25">
      <c r="A55" s="2" t="s">
        <v>210</v>
      </c>
      <c r="B55" s="4" t="s">
        <v>6</v>
      </c>
      <c r="C55" s="8" t="s">
        <v>7</v>
      </c>
      <c r="D55" s="79" t="s">
        <v>175</v>
      </c>
      <c r="E55" s="79" t="s">
        <v>175</v>
      </c>
      <c r="F55" s="79" t="s">
        <v>175</v>
      </c>
    </row>
    <row r="56" spans="1:6" x14ac:dyDescent="0.25">
      <c r="A56" s="23" t="s">
        <v>246</v>
      </c>
      <c r="B56" s="4" t="s">
        <v>6</v>
      </c>
      <c r="C56" s="4" t="s">
        <v>6</v>
      </c>
      <c r="D56" s="79" t="s">
        <v>175</v>
      </c>
      <c r="E56" s="79" t="s">
        <v>175</v>
      </c>
      <c r="F56" s="79" t="s">
        <v>175</v>
      </c>
    </row>
    <row r="57" spans="1:6" x14ac:dyDescent="0.25">
      <c r="A57" s="2" t="s">
        <v>278</v>
      </c>
      <c r="B57" s="4" t="s">
        <v>6</v>
      </c>
      <c r="C57" s="8" t="s">
        <v>7</v>
      </c>
      <c r="D57" s="79" t="s">
        <v>175</v>
      </c>
      <c r="E57" s="79" t="s">
        <v>175</v>
      </c>
      <c r="F57" s="79" t="s">
        <v>175</v>
      </c>
    </row>
    <row r="58" spans="1:6" x14ac:dyDescent="0.25">
      <c r="A58" s="2" t="s">
        <v>232</v>
      </c>
      <c r="B58" s="4" t="s">
        <v>6</v>
      </c>
      <c r="C58" s="4" t="s">
        <v>6</v>
      </c>
      <c r="D58" s="79" t="s">
        <v>175</v>
      </c>
      <c r="E58" s="79" t="s">
        <v>175</v>
      </c>
      <c r="F58" s="79" t="s">
        <v>175</v>
      </c>
    </row>
    <row r="59" spans="1:6" x14ac:dyDescent="0.25">
      <c r="A59" s="15" t="s">
        <v>333</v>
      </c>
      <c r="B59" s="21" t="s">
        <v>6</v>
      </c>
      <c r="C59" s="54" t="s">
        <v>7</v>
      </c>
      <c r="D59" s="31" t="s">
        <v>175</v>
      </c>
      <c r="E59" s="31" t="s">
        <v>175</v>
      </c>
      <c r="F59" s="31" t="s">
        <v>175</v>
      </c>
    </row>
    <row r="60" spans="1:6" x14ac:dyDescent="0.25">
      <c r="A60" s="2" t="s">
        <v>6</v>
      </c>
      <c r="B60" s="10">
        <f t="shared" ref="B60:C60" si="9">COUNTIF(B50:B59,"pass")</f>
        <v>10</v>
      </c>
      <c r="C60" s="10">
        <f t="shared" si="9"/>
        <v>6</v>
      </c>
      <c r="D60" s="10">
        <f>COUNTIF(D50:D59,"pass")</f>
        <v>1</v>
      </c>
      <c r="E60" s="10">
        <f t="shared" ref="E60:F60" si="10">COUNTIF(E52:E59,"pass")</f>
        <v>0</v>
      </c>
      <c r="F60" s="10">
        <f t="shared" si="10"/>
        <v>0</v>
      </c>
    </row>
    <row r="61" spans="1:6" x14ac:dyDescent="0.25">
      <c r="A61" s="2" t="s">
        <v>143</v>
      </c>
      <c r="B61" s="5">
        <f t="shared" ref="B61:C61" si="11">COUNTIF(B50:B59,"Ok")</f>
        <v>0</v>
      </c>
      <c r="C61" s="5">
        <f t="shared" si="11"/>
        <v>0</v>
      </c>
      <c r="D61" s="5">
        <f>COUNTIF(D50:D59,"Ok")</f>
        <v>0</v>
      </c>
      <c r="E61" s="5">
        <f t="shared" ref="E61:F61" si="12">COUNTIF(E52:E59,"Ok")</f>
        <v>0</v>
      </c>
      <c r="F61" s="5">
        <f t="shared" si="12"/>
        <v>0</v>
      </c>
    </row>
    <row r="62" spans="1:6" x14ac:dyDescent="0.25">
      <c r="A62" s="2" t="s">
        <v>140</v>
      </c>
      <c r="B62" s="11">
        <f t="shared" ref="B62:C62" si="13">COUNTIF(B50:B59,"workaround")</f>
        <v>0</v>
      </c>
      <c r="C62" s="11">
        <f t="shared" si="13"/>
        <v>0</v>
      </c>
      <c r="D62" s="11">
        <f>COUNTIF(D50:D59,"workaround")</f>
        <v>0</v>
      </c>
      <c r="E62" s="11">
        <f t="shared" ref="E62:F62" si="14">COUNTIF(E52:E59,"workaround")</f>
        <v>0</v>
      </c>
      <c r="F62" s="11">
        <f t="shared" si="14"/>
        <v>0</v>
      </c>
    </row>
    <row r="63" spans="1:6" x14ac:dyDescent="0.25">
      <c r="A63" s="2" t="s">
        <v>7</v>
      </c>
      <c r="B63" s="12">
        <f t="shared" ref="B63:C63" si="15">COUNTIF(B50:B59,"Fail")</f>
        <v>0</v>
      </c>
      <c r="C63" s="12">
        <f t="shared" si="15"/>
        <v>4</v>
      </c>
      <c r="D63" s="12">
        <f>COUNTIF(D50:D59,"Fail")</f>
        <v>0</v>
      </c>
      <c r="E63" s="12">
        <f t="shared" ref="E63:F63" si="16">COUNTIF(E52:E59,"Fail")</f>
        <v>0</v>
      </c>
      <c r="F63" s="12">
        <f t="shared" si="16"/>
        <v>0</v>
      </c>
    </row>
    <row r="64" spans="1:6" x14ac:dyDescent="0.25">
      <c r="A64" s="2" t="s">
        <v>175</v>
      </c>
      <c r="B64" s="2">
        <f t="shared" ref="B64:C64" si="17">COUNTIF(B50:B59,"unsupported")</f>
        <v>0</v>
      </c>
      <c r="C64" s="2">
        <f t="shared" si="17"/>
        <v>0</v>
      </c>
      <c r="D64" s="2">
        <f>COUNTIF(D50:D59,"unsupported")</f>
        <v>9</v>
      </c>
      <c r="E64" s="2">
        <f t="shared" ref="E64:F64" si="18">COUNTIF(E52:E59,"unsupported")</f>
        <v>8</v>
      </c>
      <c r="F64" s="2">
        <f t="shared" si="18"/>
        <v>8</v>
      </c>
    </row>
    <row r="65" spans="1:6" x14ac:dyDescent="0.25">
      <c r="A65" s="2" t="s">
        <v>139</v>
      </c>
      <c r="B65" s="2">
        <f t="shared" ref="B65:C65" si="19">B60+B63+B62+B64+B61</f>
        <v>10</v>
      </c>
      <c r="C65" s="2">
        <f t="shared" si="19"/>
        <v>10</v>
      </c>
      <c r="D65" s="2">
        <f>D60+D63+D62+D64+D61</f>
        <v>10</v>
      </c>
      <c r="E65" s="2">
        <f t="shared" ref="E65:F65" si="20">E60+E63+E62+E64+E61</f>
        <v>8</v>
      </c>
      <c r="F65" s="2">
        <f t="shared" si="20"/>
        <v>8</v>
      </c>
    </row>
    <row r="66" spans="1:6" ht="15.75" thickBot="1" x14ac:dyDescent="0.3">
      <c r="A66" s="18" t="s">
        <v>8</v>
      </c>
      <c r="B66" s="6">
        <f>IF(B$65=0, 0,(B$60+B$61)/B$65)</f>
        <v>1</v>
      </c>
      <c r="C66" s="6">
        <f t="shared" ref="C66:F66" si="21">IF(C$65=0, 0,(C$60+C$61)/C$65)</f>
        <v>0.6</v>
      </c>
      <c r="D66" s="6">
        <f t="shared" si="21"/>
        <v>0.1</v>
      </c>
      <c r="E66" s="6">
        <f t="shared" si="21"/>
        <v>0</v>
      </c>
      <c r="F66" s="6">
        <f t="shared" si="21"/>
        <v>0</v>
      </c>
    </row>
    <row r="67" spans="1:6" ht="15.75" thickBot="1" x14ac:dyDescent="0.3">
      <c r="A67" s="2"/>
      <c r="B67" s="17"/>
      <c r="C67" s="17"/>
    </row>
    <row r="68" spans="1:6" x14ac:dyDescent="0.25">
      <c r="A68" s="3" t="s">
        <v>128</v>
      </c>
      <c r="B68" s="77" t="s">
        <v>5</v>
      </c>
      <c r="C68" s="78" t="s">
        <v>151</v>
      </c>
      <c r="D68" s="78" t="s">
        <v>188</v>
      </c>
      <c r="E68" s="78" t="s">
        <v>364</v>
      </c>
      <c r="F68" s="3" t="s">
        <v>186</v>
      </c>
    </row>
    <row r="69" spans="1:6" x14ac:dyDescent="0.25">
      <c r="A69" s="2" t="s">
        <v>205</v>
      </c>
      <c r="B69" s="4" t="s">
        <v>6</v>
      </c>
      <c r="C69" s="4" t="s">
        <v>6</v>
      </c>
      <c r="D69" s="4" t="s">
        <v>6</v>
      </c>
      <c r="E69" s="79" t="s">
        <v>175</v>
      </c>
      <c r="F69" s="79" t="s">
        <v>175</v>
      </c>
    </row>
    <row r="70" spans="1:6" x14ac:dyDescent="0.25">
      <c r="A70" s="23" t="s">
        <v>376</v>
      </c>
      <c r="B70" s="4" t="s">
        <v>6</v>
      </c>
      <c r="C70" s="4" t="s">
        <v>6</v>
      </c>
      <c r="D70" s="4" t="s">
        <v>6</v>
      </c>
      <c r="E70" s="79" t="s">
        <v>175</v>
      </c>
      <c r="F70" s="79" t="s">
        <v>175</v>
      </c>
    </row>
    <row r="71" spans="1:6" x14ac:dyDescent="0.25">
      <c r="A71" s="2" t="s">
        <v>206</v>
      </c>
      <c r="B71" s="4" t="s">
        <v>6</v>
      </c>
      <c r="C71" s="4" t="s">
        <v>6</v>
      </c>
      <c r="D71" s="4" t="s">
        <v>6</v>
      </c>
      <c r="E71" s="79" t="s">
        <v>175</v>
      </c>
      <c r="F71" s="79" t="s">
        <v>175</v>
      </c>
    </row>
    <row r="72" spans="1:6" x14ac:dyDescent="0.25">
      <c r="A72" s="2" t="s">
        <v>361</v>
      </c>
      <c r="B72" s="4" t="s">
        <v>6</v>
      </c>
      <c r="C72" s="4" t="s">
        <v>6</v>
      </c>
      <c r="D72" s="4" t="s">
        <v>6</v>
      </c>
      <c r="E72" s="79" t="s">
        <v>175</v>
      </c>
      <c r="F72" s="79" t="s">
        <v>175</v>
      </c>
    </row>
    <row r="73" spans="1:6" x14ac:dyDescent="0.25">
      <c r="A73" s="2" t="s">
        <v>207</v>
      </c>
      <c r="B73" s="4" t="s">
        <v>6</v>
      </c>
      <c r="C73" s="4" t="s">
        <v>6</v>
      </c>
      <c r="D73" s="4" t="s">
        <v>6</v>
      </c>
      <c r="E73" s="79" t="s">
        <v>175</v>
      </c>
      <c r="F73" s="79" t="s">
        <v>175</v>
      </c>
    </row>
    <row r="74" spans="1:6" x14ac:dyDescent="0.25">
      <c r="A74" s="23" t="s">
        <v>378</v>
      </c>
      <c r="B74" s="4" t="s">
        <v>6</v>
      </c>
      <c r="C74" s="4" t="s">
        <v>6</v>
      </c>
      <c r="D74" s="4" t="s">
        <v>6</v>
      </c>
      <c r="E74" s="79" t="s">
        <v>175</v>
      </c>
      <c r="F74" s="79" t="s">
        <v>175</v>
      </c>
    </row>
    <row r="75" spans="1:6" x14ac:dyDescent="0.25">
      <c r="A75" s="2" t="s">
        <v>375</v>
      </c>
      <c r="B75" s="4" t="s">
        <v>6</v>
      </c>
      <c r="C75" s="4" t="s">
        <v>6</v>
      </c>
      <c r="D75" s="4" t="s">
        <v>6</v>
      </c>
      <c r="E75" s="79" t="s">
        <v>175</v>
      </c>
      <c r="F75" s="79" t="s">
        <v>175</v>
      </c>
    </row>
    <row r="76" spans="1:6" x14ac:dyDescent="0.25">
      <c r="A76" s="2" t="s">
        <v>208</v>
      </c>
      <c r="B76" s="4" t="s">
        <v>6</v>
      </c>
      <c r="C76" s="4" t="s">
        <v>6</v>
      </c>
      <c r="D76" s="8" t="s">
        <v>7</v>
      </c>
      <c r="E76" s="79" t="s">
        <v>175</v>
      </c>
      <c r="F76" s="79" t="s">
        <v>175</v>
      </c>
    </row>
    <row r="77" spans="1:6" x14ac:dyDescent="0.25">
      <c r="A77" s="2" t="s">
        <v>209</v>
      </c>
      <c r="B77" s="4" t="s">
        <v>6</v>
      </c>
      <c r="C77" s="4" t="s">
        <v>6</v>
      </c>
      <c r="D77" s="4" t="s">
        <v>6</v>
      </c>
      <c r="E77" s="79" t="s">
        <v>175</v>
      </c>
      <c r="F77" s="79" t="s">
        <v>175</v>
      </c>
    </row>
    <row r="78" spans="1:6" x14ac:dyDescent="0.25">
      <c r="A78" s="2" t="s">
        <v>210</v>
      </c>
      <c r="B78" s="4" t="s">
        <v>6</v>
      </c>
      <c r="C78" s="4" t="s">
        <v>6</v>
      </c>
      <c r="D78" s="8" t="s">
        <v>7</v>
      </c>
      <c r="E78" s="79" t="s">
        <v>175</v>
      </c>
      <c r="F78" s="79" t="s">
        <v>175</v>
      </c>
    </row>
    <row r="79" spans="1:6" x14ac:dyDescent="0.25">
      <c r="A79" s="2" t="s">
        <v>211</v>
      </c>
      <c r="B79" s="4" t="s">
        <v>6</v>
      </c>
      <c r="C79" s="4" t="s">
        <v>6</v>
      </c>
      <c r="D79" s="4" t="s">
        <v>6</v>
      </c>
      <c r="E79" s="79" t="s">
        <v>175</v>
      </c>
      <c r="F79" s="79" t="s">
        <v>175</v>
      </c>
    </row>
    <row r="80" spans="1:6" x14ac:dyDescent="0.25">
      <c r="A80" s="2" t="s">
        <v>212</v>
      </c>
      <c r="B80" s="4" t="s">
        <v>6</v>
      </c>
      <c r="C80" s="4" t="s">
        <v>6</v>
      </c>
      <c r="D80" s="4" t="s">
        <v>6</v>
      </c>
      <c r="E80" s="79" t="s">
        <v>175</v>
      </c>
      <c r="F80" s="79" t="s">
        <v>175</v>
      </c>
    </row>
    <row r="81" spans="1:6" x14ac:dyDescent="0.25">
      <c r="A81" s="2" t="s">
        <v>213</v>
      </c>
      <c r="B81" s="4" t="s">
        <v>6</v>
      </c>
      <c r="C81" s="4" t="s">
        <v>6</v>
      </c>
      <c r="D81" s="4" t="s">
        <v>6</v>
      </c>
      <c r="E81" s="79" t="s">
        <v>175</v>
      </c>
      <c r="F81" s="79" t="s">
        <v>175</v>
      </c>
    </row>
    <row r="82" spans="1:6" x14ac:dyDescent="0.25">
      <c r="A82" s="2" t="s">
        <v>214</v>
      </c>
      <c r="B82" s="4" t="s">
        <v>6</v>
      </c>
      <c r="C82" s="4" t="s">
        <v>6</v>
      </c>
      <c r="D82" s="4" t="s">
        <v>6</v>
      </c>
      <c r="E82" s="79" t="s">
        <v>175</v>
      </c>
      <c r="F82" s="79" t="s">
        <v>175</v>
      </c>
    </row>
    <row r="83" spans="1:6" x14ac:dyDescent="0.25">
      <c r="A83" s="23" t="s">
        <v>247</v>
      </c>
      <c r="B83" s="4" t="s">
        <v>6</v>
      </c>
      <c r="C83" s="4" t="s">
        <v>6</v>
      </c>
      <c r="D83" s="8" t="s">
        <v>7</v>
      </c>
      <c r="E83" s="79" t="s">
        <v>175</v>
      </c>
      <c r="F83" s="79" t="s">
        <v>175</v>
      </c>
    </row>
    <row r="84" spans="1:6" x14ac:dyDescent="0.25">
      <c r="A84" s="23" t="s">
        <v>246</v>
      </c>
      <c r="B84" s="4" t="s">
        <v>6</v>
      </c>
      <c r="C84" s="4" t="s">
        <v>6</v>
      </c>
      <c r="D84" s="4" t="s">
        <v>6</v>
      </c>
      <c r="E84" s="79" t="s">
        <v>175</v>
      </c>
      <c r="F84" s="79" t="s">
        <v>175</v>
      </c>
    </row>
    <row r="85" spans="1:6" x14ac:dyDescent="0.25">
      <c r="A85" s="2" t="s">
        <v>215</v>
      </c>
      <c r="B85" s="4" t="s">
        <v>6</v>
      </c>
      <c r="C85" s="4" t="s">
        <v>6</v>
      </c>
      <c r="D85" s="4" t="s">
        <v>6</v>
      </c>
      <c r="E85" s="79" t="s">
        <v>175</v>
      </c>
      <c r="F85" s="79" t="s">
        <v>175</v>
      </c>
    </row>
    <row r="86" spans="1:6" x14ac:dyDescent="0.25">
      <c r="A86" s="2" t="s">
        <v>216</v>
      </c>
      <c r="B86" s="4" t="s">
        <v>6</v>
      </c>
      <c r="C86" s="4" t="s">
        <v>6</v>
      </c>
      <c r="D86" s="4" t="s">
        <v>6</v>
      </c>
      <c r="E86" s="79" t="s">
        <v>175</v>
      </c>
      <c r="F86" s="79" t="s">
        <v>175</v>
      </c>
    </row>
    <row r="87" spans="1:6" x14ac:dyDescent="0.25">
      <c r="A87" s="2" t="s">
        <v>217</v>
      </c>
      <c r="B87" s="4" t="s">
        <v>6</v>
      </c>
      <c r="C87" s="4" t="s">
        <v>6</v>
      </c>
      <c r="D87" s="4" t="s">
        <v>6</v>
      </c>
      <c r="E87" s="79" t="s">
        <v>175</v>
      </c>
      <c r="F87" s="79" t="s">
        <v>175</v>
      </c>
    </row>
    <row r="88" spans="1:6" x14ac:dyDescent="0.25">
      <c r="A88" s="15" t="s">
        <v>218</v>
      </c>
      <c r="B88" s="21" t="s">
        <v>6</v>
      </c>
      <c r="C88" s="21" t="s">
        <v>6</v>
      </c>
      <c r="D88" s="54" t="s">
        <v>7</v>
      </c>
      <c r="E88" s="31" t="s">
        <v>175</v>
      </c>
      <c r="F88" s="31" t="s">
        <v>175</v>
      </c>
    </row>
    <row r="89" spans="1:6" x14ac:dyDescent="0.25">
      <c r="A89" s="2" t="s">
        <v>6</v>
      </c>
      <c r="B89" s="10">
        <f>COUNTIF(B69:B88,"pass")</f>
        <v>20</v>
      </c>
      <c r="C89" s="10">
        <f>COUNTIF(C69:C88,"pass")</f>
        <v>20</v>
      </c>
      <c r="D89" s="10">
        <f>COUNTIF(D69:D88,"pass")</f>
        <v>16</v>
      </c>
      <c r="E89" s="10"/>
      <c r="F89" s="10">
        <f>COUNTIF(F69:F88,"pass")</f>
        <v>0</v>
      </c>
    </row>
    <row r="90" spans="1:6" x14ac:dyDescent="0.25">
      <c r="A90" s="2" t="s">
        <v>143</v>
      </c>
      <c r="B90" s="5">
        <f>COUNTIF(B69:B88,"Ok")</f>
        <v>0</v>
      </c>
      <c r="C90" s="5">
        <f>COUNTIF(C69:C88,"Ok")</f>
        <v>0</v>
      </c>
      <c r="D90" s="5">
        <f>COUNTIF(D69:D88,"Ok")</f>
        <v>0</v>
      </c>
      <c r="E90" s="5"/>
      <c r="F90" s="5">
        <f>COUNTIF(F69:F88,"Ok")</f>
        <v>0</v>
      </c>
    </row>
    <row r="91" spans="1:6" x14ac:dyDescent="0.25">
      <c r="A91" s="2" t="s">
        <v>140</v>
      </c>
      <c r="B91" s="11">
        <f>COUNTIF(B69:B88,"workaround")</f>
        <v>0</v>
      </c>
      <c r="C91" s="11">
        <f>COUNTIF(C69:C88,"workaround")</f>
        <v>0</v>
      </c>
      <c r="D91" s="11">
        <f>COUNTIF(D69:D88,"workaround")</f>
        <v>0</v>
      </c>
      <c r="E91" s="11"/>
      <c r="F91" s="11">
        <f>COUNTIF(F69:F88,"workaround")</f>
        <v>0</v>
      </c>
    </row>
    <row r="92" spans="1:6" x14ac:dyDescent="0.25">
      <c r="A92" s="2" t="s">
        <v>7</v>
      </c>
      <c r="B92" s="12">
        <f>COUNTIF(B69:B88,"Fail")</f>
        <v>0</v>
      </c>
      <c r="C92" s="12">
        <f>COUNTIF(C69:C88,"Fail")</f>
        <v>0</v>
      </c>
      <c r="D92" s="12">
        <f>COUNTIF(D69:D88,"Fail")</f>
        <v>4</v>
      </c>
      <c r="E92" s="12"/>
      <c r="F92" s="12">
        <f>COUNTIF(F69:F88,"Fail")</f>
        <v>0</v>
      </c>
    </row>
    <row r="93" spans="1:6" x14ac:dyDescent="0.25">
      <c r="A93" s="2" t="s">
        <v>175</v>
      </c>
      <c r="B93" s="2">
        <f>COUNT(B69:B88,"Untested")</f>
        <v>0</v>
      </c>
      <c r="C93" s="2">
        <f>COUNTIF(C69:C88,"unsupported")</f>
        <v>0</v>
      </c>
      <c r="D93" s="2">
        <f>COUNT(D69:D88,"Untested")</f>
        <v>0</v>
      </c>
      <c r="E93" s="2"/>
      <c r="F93" s="2">
        <f>COUNT(F69:F88,"Untested")</f>
        <v>0</v>
      </c>
    </row>
    <row r="94" spans="1:6" x14ac:dyDescent="0.25">
      <c r="A94" s="2" t="s">
        <v>139</v>
      </c>
      <c r="B94" s="2">
        <f>B89+B92+B91+B93+B90</f>
        <v>20</v>
      </c>
      <c r="C94" s="2">
        <f>C89+C92+C91+C93+C90</f>
        <v>20</v>
      </c>
      <c r="D94" s="2">
        <f>D89+D92+D91+D93+D90</f>
        <v>20</v>
      </c>
      <c r="E94" s="2"/>
      <c r="F94" s="2">
        <f>F89+F92+F91+F93+F90</f>
        <v>0</v>
      </c>
    </row>
    <row r="95" spans="1:6" ht="15.75" thickBot="1" x14ac:dyDescent="0.3">
      <c r="A95" s="18" t="s">
        <v>8</v>
      </c>
      <c r="B95" s="6">
        <f>IF(B$94=0, 0,(B$89+B$90)/B$94)</f>
        <v>1</v>
      </c>
      <c r="C95" s="6">
        <f>IF(C$94=0, 0,(C$89+C$90)/C$94)</f>
        <v>1</v>
      </c>
      <c r="D95" s="6">
        <f>IF(D$94=0, 0,(D$89+D$90)/D$94)</f>
        <v>0.8</v>
      </c>
      <c r="E95" s="6"/>
      <c r="F95" s="6">
        <f>IF(F$94=0, 0,(F$89+F$90)/F$94)</f>
        <v>0</v>
      </c>
    </row>
    <row r="96" spans="1:6" ht="15.75" thickBot="1" x14ac:dyDescent="0.3">
      <c r="A96" s="2"/>
      <c r="B96" s="20"/>
      <c r="C96" s="20"/>
      <c r="D96" s="20"/>
      <c r="E96" s="20"/>
      <c r="F96" s="20"/>
    </row>
    <row r="97" spans="1:6" x14ac:dyDescent="0.25">
      <c r="A97" s="3" t="s">
        <v>102</v>
      </c>
      <c r="B97" s="77" t="s">
        <v>5</v>
      </c>
      <c r="C97" s="78" t="s">
        <v>151</v>
      </c>
      <c r="D97" s="78" t="s">
        <v>188</v>
      </c>
      <c r="E97" s="78" t="s">
        <v>364</v>
      </c>
      <c r="F97" s="3" t="s">
        <v>186</v>
      </c>
    </row>
    <row r="98" spans="1:6" x14ac:dyDescent="0.25">
      <c r="A98" s="2" t="s">
        <v>205</v>
      </c>
      <c r="B98" s="4" t="s">
        <v>6</v>
      </c>
      <c r="C98" s="4" t="s">
        <v>6</v>
      </c>
      <c r="D98" s="4" t="s">
        <v>6</v>
      </c>
      <c r="E98" s="79" t="s">
        <v>175</v>
      </c>
      <c r="F98" s="79" t="s">
        <v>175</v>
      </c>
    </row>
    <row r="99" spans="1:6" x14ac:dyDescent="0.25">
      <c r="A99" s="2" t="s">
        <v>219</v>
      </c>
      <c r="B99" s="4" t="s">
        <v>6</v>
      </c>
      <c r="C99" s="4" t="s">
        <v>6</v>
      </c>
      <c r="D99" s="4" t="s">
        <v>6</v>
      </c>
      <c r="E99" s="79" t="s">
        <v>175</v>
      </c>
      <c r="F99" s="79" t="s">
        <v>175</v>
      </c>
    </row>
    <row r="100" spans="1:6" x14ac:dyDescent="0.25">
      <c r="A100" s="23" t="s">
        <v>376</v>
      </c>
      <c r="B100" s="4" t="s">
        <v>6</v>
      </c>
      <c r="C100" s="4" t="s">
        <v>6</v>
      </c>
      <c r="D100" s="4" t="s">
        <v>6</v>
      </c>
      <c r="E100" s="79" t="s">
        <v>175</v>
      </c>
      <c r="F100" s="79" t="s">
        <v>175</v>
      </c>
    </row>
    <row r="101" spans="1:6" x14ac:dyDescent="0.25">
      <c r="A101" s="2" t="s">
        <v>220</v>
      </c>
      <c r="B101" s="4" t="s">
        <v>6</v>
      </c>
      <c r="C101" s="4" t="s">
        <v>6</v>
      </c>
      <c r="D101" s="4" t="s">
        <v>6</v>
      </c>
      <c r="E101" s="79" t="s">
        <v>175</v>
      </c>
      <c r="F101" s="79" t="s">
        <v>175</v>
      </c>
    </row>
    <row r="102" spans="1:6" x14ac:dyDescent="0.25">
      <c r="A102" s="2" t="s">
        <v>221</v>
      </c>
      <c r="B102" s="4" t="s">
        <v>6</v>
      </c>
      <c r="C102" s="4" t="s">
        <v>6</v>
      </c>
      <c r="D102" s="4" t="s">
        <v>6</v>
      </c>
      <c r="E102" s="79" t="s">
        <v>175</v>
      </c>
      <c r="F102" s="79" t="s">
        <v>175</v>
      </c>
    </row>
    <row r="103" spans="1:6" x14ac:dyDescent="0.25">
      <c r="A103" s="2" t="s">
        <v>222</v>
      </c>
      <c r="B103" s="4" t="s">
        <v>6</v>
      </c>
      <c r="C103" s="4" t="s">
        <v>6</v>
      </c>
      <c r="D103" s="4" t="s">
        <v>6</v>
      </c>
      <c r="E103" s="79" t="s">
        <v>175</v>
      </c>
      <c r="F103" s="79" t="s">
        <v>175</v>
      </c>
    </row>
    <row r="104" spans="1:6" x14ac:dyDescent="0.25">
      <c r="A104" s="2" t="s">
        <v>223</v>
      </c>
      <c r="B104" s="4" t="s">
        <v>6</v>
      </c>
      <c r="C104" s="4" t="s">
        <v>6</v>
      </c>
      <c r="D104" s="4" t="s">
        <v>6</v>
      </c>
      <c r="E104" s="79" t="s">
        <v>175</v>
      </c>
      <c r="F104" s="79" t="s">
        <v>175</v>
      </c>
    </row>
    <row r="105" spans="1:6" x14ac:dyDescent="0.25">
      <c r="A105" s="2" t="s">
        <v>224</v>
      </c>
      <c r="B105" s="4" t="s">
        <v>6</v>
      </c>
      <c r="C105" s="4" t="s">
        <v>6</v>
      </c>
      <c r="D105" s="4" t="s">
        <v>6</v>
      </c>
      <c r="E105" s="79" t="s">
        <v>175</v>
      </c>
      <c r="F105" s="79" t="s">
        <v>175</v>
      </c>
    </row>
    <row r="106" spans="1:6" x14ac:dyDescent="0.25">
      <c r="A106" s="2" t="s">
        <v>225</v>
      </c>
      <c r="B106" s="4" t="s">
        <v>6</v>
      </c>
      <c r="C106" s="4" t="s">
        <v>6</v>
      </c>
      <c r="D106" s="4" t="s">
        <v>6</v>
      </c>
      <c r="E106" s="79" t="s">
        <v>175</v>
      </c>
      <c r="F106" s="79" t="s">
        <v>175</v>
      </c>
    </row>
    <row r="107" spans="1:6" x14ac:dyDescent="0.25">
      <c r="A107" s="2" t="s">
        <v>209</v>
      </c>
      <c r="B107" s="4" t="s">
        <v>6</v>
      </c>
      <c r="C107" s="4" t="s">
        <v>6</v>
      </c>
      <c r="D107" s="4" t="s">
        <v>6</v>
      </c>
      <c r="E107" s="79" t="s">
        <v>175</v>
      </c>
      <c r="F107" s="79" t="s">
        <v>175</v>
      </c>
    </row>
    <row r="108" spans="1:6" x14ac:dyDescent="0.25">
      <c r="A108" s="2" t="s">
        <v>226</v>
      </c>
      <c r="B108" s="4" t="s">
        <v>6</v>
      </c>
      <c r="C108" s="4" t="s">
        <v>6</v>
      </c>
      <c r="D108" s="4" t="s">
        <v>6</v>
      </c>
      <c r="E108" s="79" t="s">
        <v>175</v>
      </c>
      <c r="F108" s="79" t="s">
        <v>175</v>
      </c>
    </row>
    <row r="109" spans="1:6" x14ac:dyDescent="0.25">
      <c r="A109" s="2" t="s">
        <v>210</v>
      </c>
      <c r="B109" s="4" t="s">
        <v>6</v>
      </c>
      <c r="C109" s="4" t="s">
        <v>6</v>
      </c>
      <c r="D109" s="4" t="s">
        <v>6</v>
      </c>
      <c r="E109" s="79" t="s">
        <v>175</v>
      </c>
      <c r="F109" s="79" t="s">
        <v>175</v>
      </c>
    </row>
    <row r="110" spans="1:6" x14ac:dyDescent="0.25">
      <c r="A110" s="2" t="s">
        <v>227</v>
      </c>
      <c r="B110" s="4" t="s">
        <v>6</v>
      </c>
      <c r="C110" s="4" t="s">
        <v>6</v>
      </c>
      <c r="D110" s="4" t="s">
        <v>6</v>
      </c>
      <c r="E110" s="79" t="s">
        <v>175</v>
      </c>
      <c r="F110" s="79" t="s">
        <v>175</v>
      </c>
    </row>
    <row r="111" spans="1:6" x14ac:dyDescent="0.25">
      <c r="A111" s="2" t="s">
        <v>228</v>
      </c>
      <c r="B111" s="4" t="s">
        <v>6</v>
      </c>
      <c r="C111" s="4" t="s">
        <v>6</v>
      </c>
      <c r="D111" s="4" t="s">
        <v>6</v>
      </c>
      <c r="E111" s="79" t="s">
        <v>175</v>
      </c>
      <c r="F111" s="79" t="s">
        <v>175</v>
      </c>
    </row>
    <row r="112" spans="1:6" x14ac:dyDescent="0.25">
      <c r="A112" s="2" t="s">
        <v>229</v>
      </c>
      <c r="B112" s="4" t="s">
        <v>6</v>
      </c>
      <c r="C112" s="8" t="s">
        <v>7</v>
      </c>
      <c r="D112" s="4" t="s">
        <v>6</v>
      </c>
      <c r="E112" s="79" t="s">
        <v>175</v>
      </c>
      <c r="F112" s="79" t="s">
        <v>175</v>
      </c>
    </row>
    <row r="113" spans="1:6" x14ac:dyDescent="0.25">
      <c r="A113" s="2" t="s">
        <v>230</v>
      </c>
      <c r="B113" s="4" t="s">
        <v>6</v>
      </c>
      <c r="C113" s="4" t="s">
        <v>6</v>
      </c>
      <c r="D113" s="4" t="s">
        <v>6</v>
      </c>
      <c r="E113" s="79" t="s">
        <v>175</v>
      </c>
      <c r="F113" s="79" t="s">
        <v>175</v>
      </c>
    </row>
    <row r="114" spans="1:6" x14ac:dyDescent="0.25">
      <c r="A114" s="2" t="s">
        <v>295</v>
      </c>
      <c r="B114" s="4" t="s">
        <v>6</v>
      </c>
      <c r="C114" s="4" t="s">
        <v>6</v>
      </c>
      <c r="D114" s="4" t="s">
        <v>6</v>
      </c>
      <c r="E114" s="79" t="s">
        <v>175</v>
      </c>
      <c r="F114" s="79" t="s">
        <v>175</v>
      </c>
    </row>
    <row r="115" spans="1:6" x14ac:dyDescent="0.25">
      <c r="A115" s="2" t="s">
        <v>231</v>
      </c>
      <c r="B115" s="4" t="s">
        <v>6</v>
      </c>
      <c r="C115" s="4" t="s">
        <v>6</v>
      </c>
      <c r="D115" s="4" t="s">
        <v>6</v>
      </c>
      <c r="E115" s="79" t="s">
        <v>175</v>
      </c>
      <c r="F115" s="79" t="s">
        <v>175</v>
      </c>
    </row>
    <row r="116" spans="1:6" x14ac:dyDescent="0.25">
      <c r="A116" s="2" t="s">
        <v>326</v>
      </c>
      <c r="B116" s="4" t="s">
        <v>6</v>
      </c>
      <c r="C116" s="4" t="s">
        <v>6</v>
      </c>
      <c r="D116" s="4" t="s">
        <v>6</v>
      </c>
      <c r="E116" s="79" t="s">
        <v>175</v>
      </c>
      <c r="F116" s="79" t="s">
        <v>175</v>
      </c>
    </row>
    <row r="117" spans="1:6" x14ac:dyDescent="0.25">
      <c r="A117" s="2" t="s">
        <v>232</v>
      </c>
      <c r="B117" s="4" t="s">
        <v>6</v>
      </c>
      <c r="C117" s="4" t="s">
        <v>6</v>
      </c>
      <c r="D117" s="4" t="s">
        <v>6</v>
      </c>
      <c r="E117" s="79" t="s">
        <v>175</v>
      </c>
      <c r="F117" s="79" t="s">
        <v>175</v>
      </c>
    </row>
    <row r="118" spans="1:6" x14ac:dyDescent="0.25">
      <c r="A118" s="2" t="s">
        <v>233</v>
      </c>
      <c r="B118" s="4" t="s">
        <v>6</v>
      </c>
      <c r="C118" s="8" t="s">
        <v>7</v>
      </c>
      <c r="D118" s="4" t="s">
        <v>6</v>
      </c>
      <c r="E118" s="79" t="s">
        <v>175</v>
      </c>
      <c r="F118" s="79" t="s">
        <v>175</v>
      </c>
    </row>
    <row r="119" spans="1:6" x14ac:dyDescent="0.25">
      <c r="A119" s="2" t="s">
        <v>234</v>
      </c>
      <c r="B119" s="4" t="s">
        <v>6</v>
      </c>
      <c r="C119" s="4" t="s">
        <v>6</v>
      </c>
      <c r="D119" s="4" t="s">
        <v>6</v>
      </c>
      <c r="E119" s="79" t="s">
        <v>175</v>
      </c>
      <c r="F119" s="79" t="s">
        <v>175</v>
      </c>
    </row>
    <row r="120" spans="1:6" x14ac:dyDescent="0.25">
      <c r="A120" s="2" t="s">
        <v>235</v>
      </c>
      <c r="B120" s="4" t="s">
        <v>6</v>
      </c>
      <c r="C120" s="4" t="s">
        <v>6</v>
      </c>
      <c r="D120" s="4" t="s">
        <v>6</v>
      </c>
      <c r="E120" s="79" t="s">
        <v>175</v>
      </c>
      <c r="F120" s="79" t="s">
        <v>175</v>
      </c>
    </row>
    <row r="121" spans="1:6" x14ac:dyDescent="0.25">
      <c r="A121" s="2" t="s">
        <v>217</v>
      </c>
      <c r="B121" s="4" t="s">
        <v>6</v>
      </c>
      <c r="C121" s="4" t="s">
        <v>6</v>
      </c>
      <c r="D121" s="4" t="s">
        <v>6</v>
      </c>
      <c r="E121" s="79" t="s">
        <v>175</v>
      </c>
      <c r="F121" s="79" t="s">
        <v>175</v>
      </c>
    </row>
    <row r="122" spans="1:6" x14ac:dyDescent="0.25">
      <c r="A122" s="15" t="s">
        <v>237</v>
      </c>
      <c r="B122" s="21" t="s">
        <v>6</v>
      </c>
      <c r="C122" s="21" t="s">
        <v>6</v>
      </c>
      <c r="D122" s="21" t="s">
        <v>6</v>
      </c>
      <c r="E122" s="31" t="s">
        <v>175</v>
      </c>
      <c r="F122" s="31" t="s">
        <v>175</v>
      </c>
    </row>
    <row r="123" spans="1:6" x14ac:dyDescent="0.25">
      <c r="A123" s="2" t="s">
        <v>6</v>
      </c>
      <c r="B123" s="10">
        <f>COUNTIF(B98:B122,"pass")</f>
        <v>25</v>
      </c>
      <c r="C123" s="10">
        <f>COUNTIF(C98:C122,"pass")</f>
        <v>23</v>
      </c>
      <c r="D123" s="10">
        <f>COUNTIF(D98:D122,"pass")</f>
        <v>25</v>
      </c>
      <c r="E123" s="10"/>
      <c r="F123" s="10">
        <f>COUNTIF(F98:F122,"pass")</f>
        <v>0</v>
      </c>
    </row>
    <row r="124" spans="1:6" x14ac:dyDescent="0.25">
      <c r="A124" s="2" t="s">
        <v>143</v>
      </c>
      <c r="B124" s="5">
        <f>COUNTIF(B98:B122,"Ok")</f>
        <v>0</v>
      </c>
      <c r="C124" s="5">
        <f>COUNTIF(C98:C122,"Ok")</f>
        <v>0</v>
      </c>
      <c r="D124" s="5">
        <f>COUNTIF(D98:D122,"Ok")</f>
        <v>0</v>
      </c>
      <c r="E124" s="5"/>
      <c r="F124" s="5">
        <f>COUNTIF(F98:F122,"Ok")</f>
        <v>0</v>
      </c>
    </row>
    <row r="125" spans="1:6" x14ac:dyDescent="0.25">
      <c r="A125" s="2" t="s">
        <v>140</v>
      </c>
      <c r="B125" s="11">
        <f>COUNTIF(B98:B122,"workaround")</f>
        <v>0</v>
      </c>
      <c r="C125" s="11">
        <f>COUNTIF(C98:C122,"workaround")</f>
        <v>0</v>
      </c>
      <c r="D125" s="11">
        <f>COUNTIF(D98:D122,"workaround")</f>
        <v>0</v>
      </c>
      <c r="E125" s="11"/>
      <c r="F125" s="11">
        <f>COUNTIF(F98:F122,"workaround")</f>
        <v>0</v>
      </c>
    </row>
    <row r="126" spans="1:6" x14ac:dyDescent="0.25">
      <c r="A126" s="2" t="s">
        <v>7</v>
      </c>
      <c r="B126" s="12">
        <f>COUNTIF(B98:B122,"Fail")</f>
        <v>0</v>
      </c>
      <c r="C126" s="12">
        <f>COUNTIF(C98:C122,"Fail")</f>
        <v>2</v>
      </c>
      <c r="D126" s="12">
        <f>COUNTIF(D98:D122,"Fail")</f>
        <v>0</v>
      </c>
      <c r="E126" s="12"/>
      <c r="F126" s="12">
        <f>COUNTIF(F98:F122,"Fail")</f>
        <v>0</v>
      </c>
    </row>
    <row r="127" spans="1:6" x14ac:dyDescent="0.25">
      <c r="A127" s="2" t="s">
        <v>145</v>
      </c>
      <c r="B127" s="2">
        <f>COUNT(B98:B122,"Untested")</f>
        <v>0</v>
      </c>
      <c r="C127" s="2">
        <f>COUNT(C98:C122,"Untested")</f>
        <v>0</v>
      </c>
      <c r="D127" s="2">
        <f>COUNT(D98:D122,"Untested")</f>
        <v>0</v>
      </c>
      <c r="E127" s="2"/>
      <c r="F127" s="2">
        <f>COUNT(F98:F122,"Untested")</f>
        <v>0</v>
      </c>
    </row>
    <row r="128" spans="1:6" x14ac:dyDescent="0.25">
      <c r="A128" s="2" t="s">
        <v>139</v>
      </c>
      <c r="B128" s="2">
        <f>B123+B126+B125+B127+B124</f>
        <v>25</v>
      </c>
      <c r="C128" s="2">
        <f>C123+C126+C125+C127+C124</f>
        <v>25</v>
      </c>
      <c r="D128" s="2">
        <f>D123+D126+D125+D127+D124</f>
        <v>25</v>
      </c>
      <c r="E128" s="2"/>
      <c r="F128" s="2">
        <f>F123+F126+F125+F127+F124</f>
        <v>0</v>
      </c>
    </row>
    <row r="129" spans="1:6" ht="15.75" thickBot="1" x14ac:dyDescent="0.3">
      <c r="A129" s="18" t="s">
        <v>8</v>
      </c>
      <c r="B129" s="6">
        <f>IF(B$128=0,0,(B$123+B$124)/B$128)</f>
        <v>1</v>
      </c>
      <c r="C129" s="6">
        <f>IF(C$128=0,0,(C$123+C$124)/C$128)</f>
        <v>0.92</v>
      </c>
      <c r="D129" s="6">
        <f>IF(D$128=0,0,(D$123+D$124)/D$128)</f>
        <v>1</v>
      </c>
      <c r="E129" s="6"/>
      <c r="F129" s="6">
        <f>IF(F$128=0,0,(F$123+F$124)/F$128)</f>
        <v>0</v>
      </c>
    </row>
    <row r="130" spans="1:6" ht="15.75" thickBot="1" x14ac:dyDescent="0.3">
      <c r="A130" s="2"/>
      <c r="B130" s="20"/>
      <c r="C130" s="20"/>
      <c r="D130" s="20"/>
      <c r="E130" s="20"/>
      <c r="F130" s="20"/>
    </row>
    <row r="131" spans="1:6" x14ac:dyDescent="0.25">
      <c r="A131" s="3" t="s">
        <v>85</v>
      </c>
      <c r="B131" s="77" t="s">
        <v>5</v>
      </c>
      <c r="C131" s="78" t="s">
        <v>151</v>
      </c>
      <c r="D131" s="78" t="s">
        <v>188</v>
      </c>
      <c r="E131" s="78" t="s">
        <v>364</v>
      </c>
      <c r="F131" s="3" t="s">
        <v>186</v>
      </c>
    </row>
    <row r="132" spans="1:6" x14ac:dyDescent="0.25">
      <c r="A132" s="23" t="s">
        <v>376</v>
      </c>
      <c r="B132" s="4" t="s">
        <v>6</v>
      </c>
      <c r="C132" s="4" t="s">
        <v>6</v>
      </c>
      <c r="D132" s="4" t="s">
        <v>6</v>
      </c>
      <c r="E132" s="79" t="s">
        <v>175</v>
      </c>
      <c r="F132" s="4" t="s">
        <v>6</v>
      </c>
    </row>
    <row r="133" spans="1:6" x14ac:dyDescent="0.25">
      <c r="A133" s="2" t="s">
        <v>266</v>
      </c>
      <c r="B133" s="4" t="s">
        <v>6</v>
      </c>
      <c r="C133" s="4" t="s">
        <v>6</v>
      </c>
      <c r="D133" s="4" t="s">
        <v>6</v>
      </c>
      <c r="E133" s="79" t="s">
        <v>175</v>
      </c>
      <c r="F133" s="4" t="s">
        <v>6</v>
      </c>
    </row>
    <row r="134" spans="1:6" x14ac:dyDescent="0.25">
      <c r="A134" s="2" t="s">
        <v>301</v>
      </c>
      <c r="B134" s="4" t="s">
        <v>6</v>
      </c>
      <c r="C134" s="4" t="s">
        <v>6</v>
      </c>
      <c r="D134" s="4" t="s">
        <v>6</v>
      </c>
      <c r="E134" s="79" t="s">
        <v>175</v>
      </c>
      <c r="F134" s="4" t="s">
        <v>6</v>
      </c>
    </row>
    <row r="135" spans="1:6" x14ac:dyDescent="0.25">
      <c r="A135" s="2" t="s">
        <v>303</v>
      </c>
      <c r="B135" s="4" t="s">
        <v>6</v>
      </c>
      <c r="C135" s="4" t="s">
        <v>6</v>
      </c>
      <c r="D135" s="4" t="s">
        <v>6</v>
      </c>
      <c r="E135" s="79" t="s">
        <v>175</v>
      </c>
      <c r="F135" s="8" t="s">
        <v>7</v>
      </c>
    </row>
    <row r="136" spans="1:6" x14ac:dyDescent="0.25">
      <c r="A136" s="2" t="s">
        <v>304</v>
      </c>
      <c r="B136" s="4" t="s">
        <v>6</v>
      </c>
      <c r="C136" s="4" t="s">
        <v>6</v>
      </c>
      <c r="D136" s="4" t="s">
        <v>6</v>
      </c>
      <c r="E136" s="79" t="s">
        <v>175</v>
      </c>
      <c r="F136" s="8" t="s">
        <v>7</v>
      </c>
    </row>
    <row r="137" spans="1:6" x14ac:dyDescent="0.25">
      <c r="A137" s="2" t="s">
        <v>299</v>
      </c>
      <c r="B137" s="4" t="s">
        <v>6</v>
      </c>
      <c r="C137" s="4" t="s">
        <v>6</v>
      </c>
      <c r="D137" s="4" t="s">
        <v>6</v>
      </c>
      <c r="E137" s="79" t="s">
        <v>175</v>
      </c>
      <c r="F137" s="4" t="s">
        <v>6</v>
      </c>
    </row>
    <row r="138" spans="1:6" x14ac:dyDescent="0.25">
      <c r="A138" s="2" t="s">
        <v>305</v>
      </c>
      <c r="B138" s="4" t="s">
        <v>6</v>
      </c>
      <c r="C138" s="4" t="s">
        <v>6</v>
      </c>
      <c r="D138" s="4" t="s">
        <v>6</v>
      </c>
      <c r="E138" s="79" t="s">
        <v>175</v>
      </c>
      <c r="F138" s="35" t="s">
        <v>144</v>
      </c>
    </row>
    <row r="139" spans="1:6" x14ac:dyDescent="0.25">
      <c r="A139" s="15" t="s">
        <v>306</v>
      </c>
      <c r="B139" s="21" t="s">
        <v>6</v>
      </c>
      <c r="C139" s="21" t="s">
        <v>6</v>
      </c>
      <c r="D139" s="21" t="s">
        <v>6</v>
      </c>
      <c r="E139" s="31" t="s">
        <v>175</v>
      </c>
      <c r="F139" s="54" t="s">
        <v>7</v>
      </c>
    </row>
    <row r="140" spans="1:6" x14ac:dyDescent="0.25">
      <c r="A140" s="2" t="s">
        <v>6</v>
      </c>
      <c r="B140" s="10">
        <f>COUNTIF(B133:B139,"pass")</f>
        <v>7</v>
      </c>
      <c r="C140" s="10">
        <f>COUNTIF(C133:C139,"pass")</f>
        <v>7</v>
      </c>
      <c r="D140" s="10">
        <f>COUNTIF(D133:D139,"pass")</f>
        <v>7</v>
      </c>
      <c r="E140" s="10">
        <f>COUNTIF(E133:E139,"pass")</f>
        <v>0</v>
      </c>
      <c r="F140" s="10">
        <f>COUNTIF(F133:F139,"pass")</f>
        <v>3</v>
      </c>
    </row>
    <row r="141" spans="1:6" x14ac:dyDescent="0.25">
      <c r="A141" s="2" t="s">
        <v>143</v>
      </c>
      <c r="B141" s="5">
        <f>COUNTIF(B133:B139,"Ok")</f>
        <v>0</v>
      </c>
      <c r="C141" s="5">
        <f>COUNTIF(C133:C139,"Ok")</f>
        <v>0</v>
      </c>
      <c r="D141" s="5">
        <f>COUNTIF(D133:D139,"Ok")</f>
        <v>0</v>
      </c>
      <c r="E141" s="5">
        <f>COUNTIF(E133:E139,"Ok")</f>
        <v>0</v>
      </c>
      <c r="F141" s="5">
        <f>COUNTIF(F133:F139,"Ok")</f>
        <v>1</v>
      </c>
    </row>
    <row r="142" spans="1:6" x14ac:dyDescent="0.25">
      <c r="A142" s="2" t="s">
        <v>140</v>
      </c>
      <c r="B142" s="11">
        <f>COUNTIF(B133:B139,"workaround")</f>
        <v>0</v>
      </c>
      <c r="C142" s="11">
        <f>COUNTIF(C133:C139,"workaround")</f>
        <v>0</v>
      </c>
      <c r="D142" s="11">
        <f>COUNTIF(D133:D139,"workaround")</f>
        <v>0</v>
      </c>
      <c r="E142" s="11">
        <f>COUNTIF(E133:E139,"workaround")</f>
        <v>0</v>
      </c>
      <c r="F142" s="11">
        <f>COUNTIF(F165:F201,"workaround")</f>
        <v>0</v>
      </c>
    </row>
    <row r="143" spans="1:6" x14ac:dyDescent="0.25">
      <c r="A143" s="2" t="s">
        <v>7</v>
      </c>
      <c r="B143" s="12">
        <f>COUNTIF(B133:B139,"Fail")</f>
        <v>0</v>
      </c>
      <c r="C143" s="12">
        <f>COUNTIF(C133:C139,"Fail")</f>
        <v>0</v>
      </c>
      <c r="D143" s="12">
        <f>COUNTIF(D133:D139,"Fail")</f>
        <v>0</v>
      </c>
      <c r="E143" s="12">
        <f>COUNTIF(E133:E139,"Fail")</f>
        <v>0</v>
      </c>
      <c r="F143" s="12">
        <f>COUNTIF(F133:F139,"Fail")</f>
        <v>3</v>
      </c>
    </row>
    <row r="144" spans="1:6" x14ac:dyDescent="0.25">
      <c r="A144" s="2" t="s">
        <v>145</v>
      </c>
      <c r="B144" s="2">
        <f>COUNT(B133:B139,"Untested")</f>
        <v>0</v>
      </c>
      <c r="C144" s="2">
        <f>COUNT(C133:C139,"Untested")</f>
        <v>0</v>
      </c>
      <c r="D144" s="2">
        <f>COUNT(D133:D139,"Untested")</f>
        <v>0</v>
      </c>
      <c r="E144" s="2">
        <f>COUNT(E133:E139,"Untested")</f>
        <v>0</v>
      </c>
      <c r="F144" s="2">
        <f>COUNT(F133:F139,"Untested")</f>
        <v>0</v>
      </c>
    </row>
    <row r="145" spans="1:6" x14ac:dyDescent="0.25">
      <c r="A145" s="2" t="s">
        <v>139</v>
      </c>
      <c r="B145" s="2">
        <f>B140+B143+B142+B144+B141</f>
        <v>7</v>
      </c>
      <c r="C145" s="2">
        <f>C140+C143+C142+C144+C141</f>
        <v>7</v>
      </c>
      <c r="D145" s="2">
        <f>D140+D143+D142+D144+D141</f>
        <v>7</v>
      </c>
      <c r="E145" s="2">
        <f>E140+E143+E142+E144+E141</f>
        <v>0</v>
      </c>
      <c r="F145" s="2">
        <f>F140+F143+F142+F144+F141</f>
        <v>7</v>
      </c>
    </row>
    <row r="146" spans="1:6" ht="15.75" thickBot="1" x14ac:dyDescent="0.3">
      <c r="A146" s="18" t="s">
        <v>8</v>
      </c>
      <c r="B146" s="6">
        <f>IF(B$145=0, 0, (B$140+B$141)/B$145)</f>
        <v>1</v>
      </c>
      <c r="C146" s="6">
        <f>IF(C$145=0, 0, (C$140+C$141)/C$145)</f>
        <v>1</v>
      </c>
      <c r="D146" s="6">
        <f>IF(D$145=0, 0, (D$140+D$141)/D$145)</f>
        <v>1</v>
      </c>
      <c r="E146" s="6">
        <f>IF(E$145=0, 0, (E$140+E$141)/E$145)</f>
        <v>0</v>
      </c>
      <c r="F146" s="6">
        <f>IF(F$145=0, 0, (F$140+F$141)/F$145)</f>
        <v>0.5714285714285714</v>
      </c>
    </row>
    <row r="147" spans="1:6" ht="15.75" thickBot="1" x14ac:dyDescent="0.3">
      <c r="A147" s="13"/>
      <c r="B147" s="16"/>
      <c r="C147" s="16"/>
      <c r="D147" s="16"/>
      <c r="E147" s="16"/>
      <c r="F147" s="16"/>
    </row>
    <row r="148" spans="1:6" x14ac:dyDescent="0.25">
      <c r="A148" s="15" t="s">
        <v>64</v>
      </c>
      <c r="B148" s="77" t="s">
        <v>5</v>
      </c>
      <c r="C148" s="78" t="s">
        <v>151</v>
      </c>
      <c r="D148" s="78" t="s">
        <v>188</v>
      </c>
      <c r="E148" s="78" t="s">
        <v>364</v>
      </c>
      <c r="F148" s="3" t="s">
        <v>186</v>
      </c>
    </row>
    <row r="149" spans="1:6" x14ac:dyDescent="0.25">
      <c r="A149" s="2" t="s">
        <v>291</v>
      </c>
      <c r="B149" s="4" t="s">
        <v>6</v>
      </c>
      <c r="C149" s="4" t="s">
        <v>6</v>
      </c>
      <c r="D149" s="8" t="s">
        <v>7</v>
      </c>
      <c r="E149" s="79" t="s">
        <v>175</v>
      </c>
      <c r="F149" s="4" t="s">
        <v>6</v>
      </c>
    </row>
    <row r="150" spans="1:6" x14ac:dyDescent="0.25">
      <c r="A150" s="23" t="s">
        <v>376</v>
      </c>
      <c r="B150" s="4" t="s">
        <v>6</v>
      </c>
      <c r="C150" s="4" t="s">
        <v>6</v>
      </c>
      <c r="D150" s="4" t="s">
        <v>6</v>
      </c>
      <c r="E150" s="79" t="s">
        <v>175</v>
      </c>
      <c r="F150" s="4" t="s">
        <v>6</v>
      </c>
    </row>
    <row r="151" spans="1:6" x14ac:dyDescent="0.25">
      <c r="A151" s="2" t="s">
        <v>302</v>
      </c>
      <c r="B151" s="4" t="s">
        <v>6</v>
      </c>
      <c r="C151" s="4" t="s">
        <v>6</v>
      </c>
      <c r="D151" s="4" t="s">
        <v>6</v>
      </c>
      <c r="E151" s="79" t="s">
        <v>175</v>
      </c>
      <c r="F151" s="4" t="s">
        <v>6</v>
      </c>
    </row>
    <row r="152" spans="1:6" x14ac:dyDescent="0.25">
      <c r="A152" s="2" t="s">
        <v>266</v>
      </c>
      <c r="B152" s="4" t="s">
        <v>6</v>
      </c>
      <c r="C152" s="4" t="s">
        <v>6</v>
      </c>
      <c r="D152" s="4" t="s">
        <v>6</v>
      </c>
      <c r="E152" s="79" t="s">
        <v>175</v>
      </c>
      <c r="F152" s="4" t="s">
        <v>6</v>
      </c>
    </row>
    <row r="153" spans="1:6" x14ac:dyDescent="0.25">
      <c r="A153" s="2" t="s">
        <v>285</v>
      </c>
      <c r="B153" s="4" t="s">
        <v>6</v>
      </c>
      <c r="C153" s="4" t="s">
        <v>6</v>
      </c>
      <c r="D153" s="4" t="s">
        <v>6</v>
      </c>
      <c r="E153" s="79" t="s">
        <v>175</v>
      </c>
      <c r="F153" s="4" t="s">
        <v>6</v>
      </c>
    </row>
    <row r="154" spans="1:6" x14ac:dyDescent="0.25">
      <c r="A154" s="2" t="s">
        <v>264</v>
      </c>
      <c r="B154" s="4" t="s">
        <v>6</v>
      </c>
      <c r="C154" s="4" t="s">
        <v>6</v>
      </c>
      <c r="D154" s="4" t="s">
        <v>6</v>
      </c>
      <c r="E154" s="79" t="s">
        <v>175</v>
      </c>
      <c r="F154" s="4" t="s">
        <v>6</v>
      </c>
    </row>
    <row r="155" spans="1:6" x14ac:dyDescent="0.25">
      <c r="A155" s="2" t="s">
        <v>268</v>
      </c>
      <c r="B155" s="4" t="s">
        <v>6</v>
      </c>
      <c r="C155" s="4" t="s">
        <v>6</v>
      </c>
      <c r="D155" s="4" t="s">
        <v>6</v>
      </c>
      <c r="E155" s="79" t="s">
        <v>175</v>
      </c>
      <c r="F155" s="4" t="s">
        <v>6</v>
      </c>
    </row>
    <row r="156" spans="1:6" x14ac:dyDescent="0.25">
      <c r="A156" s="2" t="s">
        <v>255</v>
      </c>
      <c r="B156" s="4" t="s">
        <v>6</v>
      </c>
      <c r="C156" s="4" t="s">
        <v>6</v>
      </c>
      <c r="D156" s="4" t="s">
        <v>6</v>
      </c>
      <c r="E156" s="79" t="s">
        <v>175</v>
      </c>
      <c r="F156" s="8" t="s">
        <v>7</v>
      </c>
    </row>
    <row r="157" spans="1:6" x14ac:dyDescent="0.25">
      <c r="A157" s="2" t="s">
        <v>301</v>
      </c>
      <c r="B157" s="4" t="s">
        <v>6</v>
      </c>
      <c r="C157" s="4" t="s">
        <v>6</v>
      </c>
      <c r="D157" s="4" t="s">
        <v>6</v>
      </c>
      <c r="E157" s="79" t="s">
        <v>175</v>
      </c>
      <c r="F157" s="4" t="s">
        <v>6</v>
      </c>
    </row>
    <row r="158" spans="1:6" x14ac:dyDescent="0.25">
      <c r="A158" s="2" t="s">
        <v>276</v>
      </c>
      <c r="B158" s="4" t="s">
        <v>6</v>
      </c>
      <c r="C158" s="4" t="s">
        <v>6</v>
      </c>
      <c r="D158" s="36" t="s">
        <v>6</v>
      </c>
      <c r="E158" s="79" t="s">
        <v>175</v>
      </c>
      <c r="F158" s="4" t="s">
        <v>6</v>
      </c>
    </row>
    <row r="159" spans="1:6" x14ac:dyDescent="0.25">
      <c r="A159" s="2" t="s">
        <v>300</v>
      </c>
      <c r="B159" s="4" t="s">
        <v>6</v>
      </c>
      <c r="C159" s="4" t="s">
        <v>6</v>
      </c>
      <c r="D159" s="4" t="s">
        <v>6</v>
      </c>
      <c r="E159" s="79" t="s">
        <v>175</v>
      </c>
      <c r="F159" s="4" t="s">
        <v>6</v>
      </c>
    </row>
    <row r="160" spans="1:6" x14ac:dyDescent="0.25">
      <c r="A160" s="2" t="s">
        <v>299</v>
      </c>
      <c r="B160" s="4" t="s">
        <v>6</v>
      </c>
      <c r="C160" s="4" t="s">
        <v>6</v>
      </c>
      <c r="D160" s="4" t="s">
        <v>6</v>
      </c>
      <c r="E160" s="79" t="s">
        <v>175</v>
      </c>
      <c r="F160" s="4" t="s">
        <v>6</v>
      </c>
    </row>
    <row r="161" spans="1:6" x14ac:dyDescent="0.25">
      <c r="A161" s="2" t="s">
        <v>214</v>
      </c>
      <c r="B161" s="4" t="s">
        <v>6</v>
      </c>
      <c r="C161" s="4" t="s">
        <v>6</v>
      </c>
      <c r="D161" s="4" t="s">
        <v>6</v>
      </c>
      <c r="E161" s="79" t="s">
        <v>175</v>
      </c>
      <c r="F161" s="4" t="s">
        <v>6</v>
      </c>
    </row>
    <row r="162" spans="1:6" x14ac:dyDescent="0.25">
      <c r="A162" s="2" t="s">
        <v>298</v>
      </c>
      <c r="B162" s="4" t="s">
        <v>6</v>
      </c>
      <c r="C162" s="4" t="s">
        <v>6</v>
      </c>
      <c r="D162" s="4" t="s">
        <v>6</v>
      </c>
      <c r="E162" s="79" t="s">
        <v>175</v>
      </c>
      <c r="F162" s="4" t="s">
        <v>6</v>
      </c>
    </row>
    <row r="163" spans="1:6" x14ac:dyDescent="0.25">
      <c r="A163" s="2" t="s">
        <v>297</v>
      </c>
      <c r="B163" s="4" t="s">
        <v>6</v>
      </c>
      <c r="C163" s="4" t="s">
        <v>6</v>
      </c>
      <c r="D163" s="4" t="s">
        <v>6</v>
      </c>
      <c r="E163" s="79" t="s">
        <v>175</v>
      </c>
      <c r="F163" s="8" t="s">
        <v>7</v>
      </c>
    </row>
    <row r="164" spans="1:6" x14ac:dyDescent="0.25">
      <c r="A164" s="2" t="s">
        <v>296</v>
      </c>
      <c r="B164" s="4" t="s">
        <v>6</v>
      </c>
      <c r="C164" s="4" t="s">
        <v>6</v>
      </c>
      <c r="D164" s="4" t="s">
        <v>6</v>
      </c>
      <c r="E164" s="79" t="s">
        <v>175</v>
      </c>
      <c r="F164" s="4" t="s">
        <v>6</v>
      </c>
    </row>
    <row r="165" spans="1:6" x14ac:dyDescent="0.25">
      <c r="A165" s="2" t="s">
        <v>230</v>
      </c>
      <c r="B165" s="4" t="s">
        <v>6</v>
      </c>
      <c r="C165" s="4" t="s">
        <v>6</v>
      </c>
      <c r="D165" s="4" t="s">
        <v>6</v>
      </c>
      <c r="E165" s="79" t="s">
        <v>175</v>
      </c>
      <c r="F165" s="4" t="s">
        <v>6</v>
      </c>
    </row>
    <row r="166" spans="1:6" x14ac:dyDescent="0.25">
      <c r="A166" s="2" t="s">
        <v>294</v>
      </c>
      <c r="B166" s="4" t="s">
        <v>6</v>
      </c>
      <c r="C166" s="4" t="s">
        <v>6</v>
      </c>
      <c r="D166" s="4" t="s">
        <v>6</v>
      </c>
      <c r="E166" s="79" t="s">
        <v>175</v>
      </c>
      <c r="F166" s="4" t="s">
        <v>6</v>
      </c>
    </row>
    <row r="167" spans="1:6" x14ac:dyDescent="0.25">
      <c r="A167" s="23" t="s">
        <v>234</v>
      </c>
      <c r="B167" s="4" t="s">
        <v>6</v>
      </c>
      <c r="C167" s="4" t="s">
        <v>6</v>
      </c>
      <c r="D167" s="4" t="s">
        <v>6</v>
      </c>
      <c r="E167" s="79" t="s">
        <v>175</v>
      </c>
      <c r="F167" s="4" t="s">
        <v>6</v>
      </c>
    </row>
    <row r="168" spans="1:6" x14ac:dyDescent="0.25">
      <c r="A168" s="2" t="s">
        <v>342</v>
      </c>
      <c r="B168" s="35" t="s">
        <v>144</v>
      </c>
      <c r="C168" s="4" t="s">
        <v>6</v>
      </c>
      <c r="D168" s="4" t="s">
        <v>6</v>
      </c>
      <c r="E168" s="79" t="s">
        <v>175</v>
      </c>
      <c r="F168" s="4" t="s">
        <v>6</v>
      </c>
    </row>
    <row r="169" spans="1:6" x14ac:dyDescent="0.25">
      <c r="A169" s="2" t="s">
        <v>275</v>
      </c>
      <c r="B169" s="4" t="s">
        <v>6</v>
      </c>
      <c r="C169" s="4" t="s">
        <v>6</v>
      </c>
      <c r="D169" s="4" t="s">
        <v>6</v>
      </c>
      <c r="E169" s="79" t="s">
        <v>175</v>
      </c>
      <c r="F169" s="4" t="s">
        <v>6</v>
      </c>
    </row>
    <row r="170" spans="1:6" x14ac:dyDescent="0.25">
      <c r="A170" s="15" t="s">
        <v>274</v>
      </c>
      <c r="B170" s="21" t="s">
        <v>6</v>
      </c>
      <c r="C170" s="21" t="s">
        <v>6</v>
      </c>
      <c r="D170" s="21" t="s">
        <v>6</v>
      </c>
      <c r="E170" s="31" t="s">
        <v>175</v>
      </c>
      <c r="F170" s="54" t="s">
        <v>7</v>
      </c>
    </row>
    <row r="171" spans="1:6" x14ac:dyDescent="0.25">
      <c r="A171" s="2" t="s">
        <v>6</v>
      </c>
      <c r="B171" s="10">
        <f>COUNTIF(B149:B170,"pass")</f>
        <v>21</v>
      </c>
      <c r="C171" s="10">
        <f>COUNTIF(C149:C170,"pass")</f>
        <v>22</v>
      </c>
      <c r="D171" s="10">
        <f>COUNTIF(D149:D170,"pass")</f>
        <v>21</v>
      </c>
      <c r="E171" s="10">
        <f>COUNTIF(E149:E170,"pass")</f>
        <v>0</v>
      </c>
      <c r="F171" s="10">
        <f>COUNTIF(F149:F170,"pass")</f>
        <v>19</v>
      </c>
    </row>
    <row r="172" spans="1:6" x14ac:dyDescent="0.25">
      <c r="A172" s="2" t="s">
        <v>143</v>
      </c>
      <c r="B172" s="5">
        <f>COUNTIF(B149:B170,"Ok")</f>
        <v>1</v>
      </c>
      <c r="C172" s="5">
        <f>COUNTIF(C149:C170,"Ok")</f>
        <v>0</v>
      </c>
      <c r="D172" s="5">
        <f>COUNTIF(D149:D170,"Ok")</f>
        <v>0</v>
      </c>
      <c r="E172" s="5">
        <f>COUNTIF(E149:E170,"Ok")</f>
        <v>0</v>
      </c>
      <c r="F172" s="5">
        <f>COUNTIF(F149:F170,"Ok")</f>
        <v>0</v>
      </c>
    </row>
    <row r="173" spans="1:6" x14ac:dyDescent="0.25">
      <c r="A173" s="2" t="s">
        <v>140</v>
      </c>
      <c r="B173" s="11">
        <f>COUNTIF(B149:B170,"workaround")</f>
        <v>0</v>
      </c>
      <c r="C173" s="11">
        <f>COUNTIF(C149:C170,"workaround")</f>
        <v>0</v>
      </c>
      <c r="D173" s="11">
        <f>COUNTIF(D149:D170,"workaround")</f>
        <v>0</v>
      </c>
      <c r="E173" s="11">
        <f>COUNTIF(E149:E170,"workaround")</f>
        <v>0</v>
      </c>
      <c r="F173" s="11">
        <f>COUNTIF(F149:F170,"workaround")</f>
        <v>0</v>
      </c>
    </row>
    <row r="174" spans="1:6" x14ac:dyDescent="0.25">
      <c r="A174" s="2" t="s">
        <v>7</v>
      </c>
      <c r="B174" s="12">
        <f>COUNTIF(B149:B170,"Fail")</f>
        <v>0</v>
      </c>
      <c r="C174" s="12">
        <f>COUNTIF(C149:C170,"Fail")</f>
        <v>0</v>
      </c>
      <c r="D174" s="12">
        <f>COUNTIF(D149:D170,"Fail")</f>
        <v>1</v>
      </c>
      <c r="E174" s="12">
        <f>COUNTIF(E149:E170,"Fail")</f>
        <v>0</v>
      </c>
      <c r="F174" s="12">
        <f>COUNTIF(F149:F170,"Fail")</f>
        <v>3</v>
      </c>
    </row>
    <row r="175" spans="1:6" x14ac:dyDescent="0.25">
      <c r="A175" s="2" t="s">
        <v>145</v>
      </c>
      <c r="B175" s="2">
        <f>COUNT(B149:B170,"Untested")</f>
        <v>0</v>
      </c>
      <c r="C175" s="2">
        <f>COUNT(C149:C170,"Untested")</f>
        <v>0</v>
      </c>
      <c r="D175" s="2">
        <f>COUNT(D149:D170,"Untested")</f>
        <v>0</v>
      </c>
      <c r="E175" s="2">
        <f>COUNT(E149:E170,"Untested")</f>
        <v>0</v>
      </c>
      <c r="F175" s="2">
        <f>COUNT(F149:F170,"Untested")</f>
        <v>0</v>
      </c>
    </row>
    <row r="176" spans="1:6" x14ac:dyDescent="0.25">
      <c r="A176" s="2" t="s">
        <v>139</v>
      </c>
      <c r="B176" s="2">
        <f>B171+B174+B173+B175+B172</f>
        <v>22</v>
      </c>
      <c r="C176" s="2">
        <f>C171+C174+C173+C175+C172</f>
        <v>22</v>
      </c>
      <c r="D176" s="2">
        <f>D171+D174+D173+D175+D172</f>
        <v>22</v>
      </c>
      <c r="E176" s="2">
        <f>E171+E174+E173+E175+E172</f>
        <v>0</v>
      </c>
      <c r="F176" s="2">
        <f>F171+F174+F173+F175+F172</f>
        <v>22</v>
      </c>
    </row>
    <row r="177" spans="1:6" ht="15.75" thickBot="1" x14ac:dyDescent="0.3">
      <c r="A177" s="18" t="s">
        <v>8</v>
      </c>
      <c r="B177" s="6">
        <f>IF(B$176=0, 0, (B$171+B$172)/B$176)</f>
        <v>1</v>
      </c>
      <c r="C177" s="6">
        <f>IF(C$176=0, 0, (C$171+C$172)/C$176)</f>
        <v>1</v>
      </c>
      <c r="D177" s="6">
        <f>IF(D$176=0, 0, (D$171+D$172)/D$176)</f>
        <v>0.95454545454545459</v>
      </c>
      <c r="E177" s="6">
        <f>IF(E$176=0, 0, (E$171+E$172)/E$176)</f>
        <v>0</v>
      </c>
      <c r="F177" s="6">
        <f>IF(F$176=0, 0, (F$171+F$172)/F$176)</f>
        <v>0.86363636363636365</v>
      </c>
    </row>
    <row r="178" spans="1:6" ht="15.75" thickBot="1" x14ac:dyDescent="0.3">
      <c r="A178" s="14"/>
      <c r="B178" s="14"/>
      <c r="C178" s="14"/>
      <c r="D178" s="14"/>
      <c r="E178" s="14"/>
      <c r="F178" s="14"/>
    </row>
    <row r="179" spans="1:6" x14ac:dyDescent="0.25">
      <c r="A179" s="15" t="s">
        <v>12</v>
      </c>
      <c r="B179" s="77" t="s">
        <v>5</v>
      </c>
      <c r="C179" s="78" t="s">
        <v>151</v>
      </c>
      <c r="D179" s="78" t="s">
        <v>188</v>
      </c>
      <c r="E179" s="78" t="s">
        <v>364</v>
      </c>
      <c r="F179" s="3" t="s">
        <v>186</v>
      </c>
    </row>
    <row r="180" spans="1:6" x14ac:dyDescent="0.25">
      <c r="A180" s="2" t="s">
        <v>292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</row>
    <row r="181" spans="1:6" x14ac:dyDescent="0.25">
      <c r="A181" s="2" t="s">
        <v>291</v>
      </c>
      <c r="B181" s="4" t="s">
        <v>6</v>
      </c>
      <c r="C181" s="4" t="s">
        <v>6</v>
      </c>
      <c r="D181" s="8" t="s">
        <v>7</v>
      </c>
      <c r="E181" s="4" t="s">
        <v>6</v>
      </c>
      <c r="F181" s="4" t="s">
        <v>6</v>
      </c>
    </row>
    <row r="182" spans="1:6" x14ac:dyDescent="0.25">
      <c r="A182" s="2" t="s">
        <v>290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</row>
    <row r="183" spans="1:6" x14ac:dyDescent="0.25">
      <c r="A183" s="23" t="s">
        <v>376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</row>
    <row r="184" spans="1:6" x14ac:dyDescent="0.25">
      <c r="A184" s="2" t="s">
        <v>287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</row>
    <row r="185" spans="1:6" x14ac:dyDescent="0.25">
      <c r="A185" s="2" t="s">
        <v>247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</row>
    <row r="186" spans="1:6" x14ac:dyDescent="0.25">
      <c r="A186" s="2" t="s">
        <v>246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</row>
    <row r="187" spans="1:6" x14ac:dyDescent="0.25">
      <c r="A187" s="2" t="s">
        <v>283</v>
      </c>
      <c r="B187" s="4" t="s">
        <v>6</v>
      </c>
      <c r="C187" s="4" t="s">
        <v>6</v>
      </c>
      <c r="D187" s="4" t="s">
        <v>6</v>
      </c>
      <c r="E187" s="4" t="s">
        <v>6</v>
      </c>
      <c r="F187" s="4" t="s">
        <v>6</v>
      </c>
    </row>
    <row r="188" spans="1:6" x14ac:dyDescent="0.25">
      <c r="A188" s="2" t="s">
        <v>282</v>
      </c>
      <c r="B188" s="4" t="s">
        <v>6</v>
      </c>
      <c r="C188" s="4" t="s">
        <v>6</v>
      </c>
      <c r="D188" s="4" t="s">
        <v>6</v>
      </c>
      <c r="E188" s="4" t="s">
        <v>6</v>
      </c>
      <c r="F188" s="4" t="s">
        <v>6</v>
      </c>
    </row>
    <row r="189" spans="1:6" x14ac:dyDescent="0.25">
      <c r="A189" s="2" t="s">
        <v>281</v>
      </c>
      <c r="B189" s="4" t="s">
        <v>6</v>
      </c>
      <c r="C189" s="4" t="s">
        <v>6</v>
      </c>
      <c r="D189" s="4" t="s">
        <v>6</v>
      </c>
      <c r="E189" s="4" t="s">
        <v>6</v>
      </c>
      <c r="F189" s="4" t="s">
        <v>6</v>
      </c>
    </row>
    <row r="190" spans="1:6" x14ac:dyDescent="0.25">
      <c r="A190" s="2" t="s">
        <v>280</v>
      </c>
      <c r="B190" s="4" t="s">
        <v>6</v>
      </c>
      <c r="C190" s="4" t="s">
        <v>6</v>
      </c>
      <c r="D190" s="4" t="s">
        <v>6</v>
      </c>
      <c r="E190" s="4" t="s">
        <v>6</v>
      </c>
      <c r="F190" s="4" t="s">
        <v>6</v>
      </c>
    </row>
    <row r="191" spans="1:6" x14ac:dyDescent="0.25">
      <c r="A191" s="2" t="s">
        <v>278</v>
      </c>
      <c r="B191" s="4" t="s">
        <v>6</v>
      </c>
      <c r="C191" s="4" t="s">
        <v>6</v>
      </c>
      <c r="D191" s="4" t="s">
        <v>6</v>
      </c>
      <c r="E191" s="4" t="s">
        <v>6</v>
      </c>
      <c r="F191" s="4" t="s">
        <v>6</v>
      </c>
    </row>
    <row r="192" spans="1:6" x14ac:dyDescent="0.25">
      <c r="A192" s="2" t="s">
        <v>307</v>
      </c>
      <c r="B192" s="4" t="s">
        <v>6</v>
      </c>
      <c r="C192" s="4" t="s">
        <v>6</v>
      </c>
      <c r="D192" s="4" t="s">
        <v>6</v>
      </c>
      <c r="E192" s="4" t="s">
        <v>6</v>
      </c>
      <c r="F192" s="4" t="s">
        <v>6</v>
      </c>
    </row>
    <row r="193" spans="1:6" x14ac:dyDescent="0.25">
      <c r="A193" s="2" t="s">
        <v>239</v>
      </c>
      <c r="B193" s="4" t="s">
        <v>6</v>
      </c>
      <c r="C193" s="4" t="s">
        <v>6</v>
      </c>
      <c r="D193" s="4" t="s">
        <v>6</v>
      </c>
      <c r="E193" s="8" t="s">
        <v>7</v>
      </c>
      <c r="F193" s="4" t="s">
        <v>6</v>
      </c>
    </row>
    <row r="194" spans="1:6" x14ac:dyDescent="0.25">
      <c r="A194" s="15" t="s">
        <v>238</v>
      </c>
      <c r="B194" s="21" t="s">
        <v>6</v>
      </c>
      <c r="C194" s="21" t="s">
        <v>6</v>
      </c>
      <c r="D194" s="21" t="s">
        <v>6</v>
      </c>
      <c r="E194" s="21" t="s">
        <v>6</v>
      </c>
      <c r="F194" s="21" t="s">
        <v>6</v>
      </c>
    </row>
    <row r="195" spans="1:6" x14ac:dyDescent="0.25">
      <c r="A195" s="2" t="s">
        <v>6</v>
      </c>
      <c r="B195" s="10">
        <f>COUNTIF(B180:B194,"pass")</f>
        <v>15</v>
      </c>
      <c r="C195" s="10">
        <f>COUNTIF(C180:C194,"pass")</f>
        <v>15</v>
      </c>
      <c r="D195" s="10">
        <f>COUNTIF(D180:D194,"pass")</f>
        <v>14</v>
      </c>
      <c r="E195" s="10">
        <f>COUNTIF(E180:E194,"pass")</f>
        <v>14</v>
      </c>
      <c r="F195" s="10">
        <f>COUNTIF(F180:F194,"pass")</f>
        <v>15</v>
      </c>
    </row>
    <row r="196" spans="1:6" x14ac:dyDescent="0.25">
      <c r="A196" s="2" t="s">
        <v>143</v>
      </c>
      <c r="B196" s="5">
        <f>COUNTIF(B180:B194,"Ok")</f>
        <v>0</v>
      </c>
      <c r="C196" s="5">
        <f>COUNTIF(C180:C194,"Ok")</f>
        <v>0</v>
      </c>
      <c r="D196" s="5">
        <f>COUNTIF(D180:D194,"Ok")</f>
        <v>0</v>
      </c>
      <c r="E196" s="5">
        <f>COUNTIF(E180:E194,"Ok")</f>
        <v>0</v>
      </c>
      <c r="F196" s="5">
        <f>COUNTIF(F180:F194,"Ok")</f>
        <v>0</v>
      </c>
    </row>
    <row r="197" spans="1:6" x14ac:dyDescent="0.25">
      <c r="A197" s="2" t="s">
        <v>140</v>
      </c>
      <c r="B197" s="11">
        <f>COUNTIF(B180:B194,"workaround")</f>
        <v>0</v>
      </c>
      <c r="C197" s="11">
        <f>COUNTIF(C180:C194,"workaround")</f>
        <v>0</v>
      </c>
      <c r="D197" s="11">
        <f>COUNTIF(D180:D194,"workaround")</f>
        <v>0</v>
      </c>
      <c r="E197" s="11">
        <f>COUNTIF(E180:E194,"workaround")</f>
        <v>0</v>
      </c>
      <c r="F197" s="11">
        <f>COUNTIF(F180:F194,"workaround")</f>
        <v>0</v>
      </c>
    </row>
    <row r="198" spans="1:6" x14ac:dyDescent="0.25">
      <c r="A198" s="2" t="s">
        <v>7</v>
      </c>
      <c r="B198" s="12">
        <f>COUNTIF(B180:B194,"Fail")</f>
        <v>0</v>
      </c>
      <c r="C198" s="12">
        <f>COUNTIF(C180:C194,"Fail")</f>
        <v>0</v>
      </c>
      <c r="D198" s="12">
        <f>COUNTIF(D180:D194,"Fail")</f>
        <v>1</v>
      </c>
      <c r="E198" s="12">
        <f>COUNTIF(E180:E194,"Fail")</f>
        <v>1</v>
      </c>
      <c r="F198" s="12">
        <f>COUNTIF(F180:F194,"Fail")</f>
        <v>0</v>
      </c>
    </row>
    <row r="199" spans="1:6" x14ac:dyDescent="0.25">
      <c r="A199" s="2" t="s">
        <v>145</v>
      </c>
      <c r="B199" s="2">
        <f>COUNT(B180:B194,"Untested")</f>
        <v>0</v>
      </c>
      <c r="C199" s="2">
        <f>COUNT(C180:C194,"Untested")</f>
        <v>0</v>
      </c>
      <c r="D199" s="2">
        <f>COUNT(D180:D194,"Untested")</f>
        <v>0</v>
      </c>
      <c r="E199" s="2">
        <f>COUNT(E180:E194,"Untested")</f>
        <v>0</v>
      </c>
      <c r="F199" s="2">
        <f>COUNT(F180:F194,"Untested")</f>
        <v>0</v>
      </c>
    </row>
    <row r="200" spans="1:6" x14ac:dyDescent="0.25">
      <c r="A200" s="2" t="s">
        <v>139</v>
      </c>
      <c r="B200" s="2">
        <f>B195+B198+B197+B199+B196</f>
        <v>15</v>
      </c>
      <c r="C200" s="2">
        <f>C195+C198+C197+C199+C196</f>
        <v>15</v>
      </c>
      <c r="D200" s="2">
        <f>D195+D198+D197+D199+D196</f>
        <v>15</v>
      </c>
      <c r="E200" s="2">
        <f>E195+E198+E197+E199+E196</f>
        <v>15</v>
      </c>
      <c r="F200" s="2">
        <f>F195+F198+F197+F199+F196</f>
        <v>15</v>
      </c>
    </row>
    <row r="201" spans="1:6" ht="15.75" thickBot="1" x14ac:dyDescent="0.3">
      <c r="A201" s="18" t="s">
        <v>8</v>
      </c>
      <c r="B201" s="6">
        <f>IF(B$200=0, 0, (B$195+B$196)/B$200)</f>
        <v>1</v>
      </c>
      <c r="C201" s="6">
        <f>IF(C$200=0, 0, (C$195+C$196)/C$200)</f>
        <v>1</v>
      </c>
      <c r="D201" s="6">
        <f>IF(D$200=0, 0, (D$195+D$196)/D$200)</f>
        <v>0.93333333333333335</v>
      </c>
      <c r="E201" s="6">
        <f>IF(E$200=0, 0, (E$195+E$196)/E$200)</f>
        <v>0.93333333333333335</v>
      </c>
      <c r="F201" s="6">
        <f>IF(F$200=0, 0, (F$195+F$196)/F$200)</f>
        <v>1</v>
      </c>
    </row>
    <row r="202" spans="1:6" ht="15.75" thickBot="1" x14ac:dyDescent="0.3">
      <c r="A202" s="13"/>
      <c r="B202" s="16"/>
      <c r="C202" s="13"/>
      <c r="D202" s="13"/>
      <c r="E202" s="13"/>
      <c r="F202" s="13"/>
    </row>
    <row r="203" spans="1:6" x14ac:dyDescent="0.25">
      <c r="A203" s="15" t="s">
        <v>176</v>
      </c>
      <c r="B203" s="77" t="s">
        <v>5</v>
      </c>
      <c r="C203" s="78" t="s">
        <v>151</v>
      </c>
      <c r="D203" s="78" t="s">
        <v>188</v>
      </c>
      <c r="E203" s="78" t="s">
        <v>364</v>
      </c>
      <c r="F203" s="3" t="s">
        <v>186</v>
      </c>
    </row>
    <row r="204" spans="1:6" x14ac:dyDescent="0.25">
      <c r="A204" s="2" t="s">
        <v>219</v>
      </c>
      <c r="B204" s="4" t="s">
        <v>6</v>
      </c>
      <c r="C204" s="4" t="s">
        <v>6</v>
      </c>
      <c r="D204" s="4" t="s">
        <v>6</v>
      </c>
      <c r="E204" s="4" t="s">
        <v>6</v>
      </c>
      <c r="F204" s="4" t="s">
        <v>6</v>
      </c>
    </row>
    <row r="205" spans="1:6" x14ac:dyDescent="0.25">
      <c r="A205" s="2" t="s">
        <v>260</v>
      </c>
      <c r="B205" s="4" t="s">
        <v>6</v>
      </c>
      <c r="C205" s="4" t="s">
        <v>6</v>
      </c>
      <c r="D205" s="4" t="s">
        <v>6</v>
      </c>
      <c r="E205" s="4" t="s">
        <v>6</v>
      </c>
      <c r="F205" s="4" t="s">
        <v>6</v>
      </c>
    </row>
    <row r="206" spans="1:6" x14ac:dyDescent="0.25">
      <c r="A206" s="2" t="s">
        <v>289</v>
      </c>
      <c r="B206" s="4" t="s">
        <v>6</v>
      </c>
      <c r="C206" s="4" t="s">
        <v>6</v>
      </c>
      <c r="D206" s="4" t="s">
        <v>6</v>
      </c>
      <c r="E206" s="4" t="s">
        <v>6</v>
      </c>
      <c r="F206" s="4" t="s">
        <v>6</v>
      </c>
    </row>
    <row r="207" spans="1:6" x14ac:dyDescent="0.25">
      <c r="A207" s="23" t="s">
        <v>376</v>
      </c>
      <c r="B207" s="4" t="s">
        <v>6</v>
      </c>
      <c r="C207" s="4" t="s">
        <v>6</v>
      </c>
      <c r="D207" s="4" t="s">
        <v>6</v>
      </c>
      <c r="E207" s="4" t="s">
        <v>6</v>
      </c>
      <c r="F207" s="4" t="s">
        <v>6</v>
      </c>
    </row>
    <row r="208" spans="1:6" x14ac:dyDescent="0.25">
      <c r="A208" s="2" t="s">
        <v>288</v>
      </c>
      <c r="B208" s="4" t="s">
        <v>6</v>
      </c>
      <c r="C208" s="8" t="s">
        <v>7</v>
      </c>
      <c r="D208" s="4" t="s">
        <v>6</v>
      </c>
      <c r="E208" s="4" t="s">
        <v>6</v>
      </c>
      <c r="F208" s="4" t="s">
        <v>6</v>
      </c>
    </row>
    <row r="209" spans="1:6" x14ac:dyDescent="0.25">
      <c r="A209" s="23" t="s">
        <v>259</v>
      </c>
      <c r="B209" s="4" t="s">
        <v>6</v>
      </c>
      <c r="C209" s="4" t="s">
        <v>6</v>
      </c>
      <c r="D209" s="4" t="s">
        <v>6</v>
      </c>
      <c r="E209" s="4" t="s">
        <v>6</v>
      </c>
      <c r="F209" s="4" t="s">
        <v>6</v>
      </c>
    </row>
    <row r="210" spans="1:6" x14ac:dyDescent="0.25">
      <c r="A210" s="23" t="s">
        <v>258</v>
      </c>
      <c r="B210" s="4" t="s">
        <v>6</v>
      </c>
      <c r="C210" s="4" t="s">
        <v>6</v>
      </c>
      <c r="D210" s="4" t="s">
        <v>6</v>
      </c>
      <c r="E210" s="4" t="s">
        <v>6</v>
      </c>
      <c r="F210" s="4" t="s">
        <v>6</v>
      </c>
    </row>
    <row r="211" spans="1:6" x14ac:dyDescent="0.25">
      <c r="A211" s="2" t="s">
        <v>286</v>
      </c>
      <c r="B211" s="4" t="s">
        <v>6</v>
      </c>
      <c r="C211" s="4" t="s">
        <v>6</v>
      </c>
      <c r="D211" s="4" t="s">
        <v>6</v>
      </c>
      <c r="E211" s="4" t="s">
        <v>6</v>
      </c>
      <c r="F211" s="4" t="s">
        <v>6</v>
      </c>
    </row>
    <row r="212" spans="1:6" x14ac:dyDescent="0.25">
      <c r="A212" s="2" t="s">
        <v>347</v>
      </c>
      <c r="B212" s="4" t="s">
        <v>6</v>
      </c>
      <c r="C212" s="4" t="s">
        <v>6</v>
      </c>
      <c r="D212" s="4" t="s">
        <v>6</v>
      </c>
      <c r="E212" s="4" t="s">
        <v>6</v>
      </c>
      <c r="F212" s="4" t="s">
        <v>6</v>
      </c>
    </row>
    <row r="213" spans="1:6" x14ac:dyDescent="0.25">
      <c r="A213" s="2" t="s">
        <v>348</v>
      </c>
      <c r="B213" s="4" t="s">
        <v>6</v>
      </c>
      <c r="C213" s="4" t="s">
        <v>6</v>
      </c>
      <c r="D213" s="4" t="s">
        <v>6</v>
      </c>
      <c r="E213" s="4" t="s">
        <v>6</v>
      </c>
      <c r="F213" s="4" t="s">
        <v>6</v>
      </c>
    </row>
    <row r="214" spans="1:6" x14ac:dyDescent="0.25">
      <c r="A214" s="23" t="s">
        <v>207</v>
      </c>
      <c r="B214" s="4" t="s">
        <v>6</v>
      </c>
      <c r="C214" s="4" t="s">
        <v>6</v>
      </c>
      <c r="D214" s="4" t="s">
        <v>6</v>
      </c>
      <c r="E214" s="4" t="s">
        <v>6</v>
      </c>
      <c r="F214" s="4" t="s">
        <v>6</v>
      </c>
    </row>
    <row r="215" spans="1:6" x14ac:dyDescent="0.25">
      <c r="A215" s="23" t="s">
        <v>224</v>
      </c>
      <c r="B215" s="4" t="s">
        <v>6</v>
      </c>
      <c r="C215" s="4" t="s">
        <v>6</v>
      </c>
      <c r="D215" s="4" t="s">
        <v>6</v>
      </c>
      <c r="E215" s="4" t="s">
        <v>6</v>
      </c>
      <c r="F215" s="4" t="s">
        <v>6</v>
      </c>
    </row>
    <row r="216" spans="1:6" x14ac:dyDescent="0.25">
      <c r="A216" s="2" t="s">
        <v>265</v>
      </c>
      <c r="B216" s="4" t="s">
        <v>6</v>
      </c>
      <c r="C216" s="4" t="s">
        <v>6</v>
      </c>
      <c r="D216" s="8" t="s">
        <v>7</v>
      </c>
      <c r="E216" s="4" t="s">
        <v>6</v>
      </c>
      <c r="F216" s="4" t="s">
        <v>6</v>
      </c>
    </row>
    <row r="217" spans="1:6" x14ac:dyDescent="0.25">
      <c r="A217" s="23" t="s">
        <v>257</v>
      </c>
      <c r="B217" s="4" t="s">
        <v>6</v>
      </c>
      <c r="C217" s="4" t="s">
        <v>6</v>
      </c>
      <c r="D217" s="4" t="s">
        <v>6</v>
      </c>
      <c r="E217" s="4" t="s">
        <v>6</v>
      </c>
      <c r="F217" s="4" t="s">
        <v>6</v>
      </c>
    </row>
    <row r="218" spans="1:6" x14ac:dyDescent="0.25">
      <c r="A218" s="23" t="s">
        <v>256</v>
      </c>
      <c r="B218" s="4" t="s">
        <v>6</v>
      </c>
      <c r="C218" s="4" t="s">
        <v>6</v>
      </c>
      <c r="D218" s="4" t="s">
        <v>6</v>
      </c>
      <c r="E218" s="7" t="s">
        <v>140</v>
      </c>
      <c r="F218" s="4" t="s">
        <v>6</v>
      </c>
    </row>
    <row r="219" spans="1:6" x14ac:dyDescent="0.25">
      <c r="A219" s="23" t="s">
        <v>412</v>
      </c>
      <c r="B219" s="4" t="s">
        <v>6</v>
      </c>
      <c r="C219" s="4" t="s">
        <v>6</v>
      </c>
      <c r="D219" s="4" t="s">
        <v>6</v>
      </c>
      <c r="E219" s="4" t="s">
        <v>6</v>
      </c>
      <c r="F219" s="4" t="s">
        <v>6</v>
      </c>
    </row>
    <row r="220" spans="1:6" x14ac:dyDescent="0.25">
      <c r="A220" s="23" t="s">
        <v>413</v>
      </c>
      <c r="B220" s="4" t="s">
        <v>6</v>
      </c>
      <c r="C220" s="4" t="s">
        <v>6</v>
      </c>
      <c r="D220" s="4" t="s">
        <v>6</v>
      </c>
      <c r="E220" s="4" t="s">
        <v>6</v>
      </c>
      <c r="F220" s="4" t="s">
        <v>6</v>
      </c>
    </row>
    <row r="221" spans="1:6" x14ac:dyDescent="0.25">
      <c r="A221" s="2" t="s">
        <v>266</v>
      </c>
      <c r="B221" s="4" t="s">
        <v>6</v>
      </c>
      <c r="C221" s="4" t="s">
        <v>6</v>
      </c>
      <c r="D221" s="4" t="s">
        <v>6</v>
      </c>
      <c r="E221" s="4" t="s">
        <v>6</v>
      </c>
      <c r="F221" s="4" t="s">
        <v>6</v>
      </c>
    </row>
    <row r="222" spans="1:6" x14ac:dyDescent="0.25">
      <c r="A222" s="2" t="s">
        <v>285</v>
      </c>
      <c r="B222" s="4" t="s">
        <v>6</v>
      </c>
      <c r="C222" s="4" t="s">
        <v>6</v>
      </c>
      <c r="D222" s="4" t="s">
        <v>6</v>
      </c>
      <c r="E222" s="7" t="s">
        <v>140</v>
      </c>
      <c r="F222" s="4" t="s">
        <v>6</v>
      </c>
    </row>
    <row r="223" spans="1:6" x14ac:dyDescent="0.25">
      <c r="A223" s="2" t="s">
        <v>267</v>
      </c>
      <c r="B223" s="4" t="s">
        <v>6</v>
      </c>
      <c r="C223" s="4" t="s">
        <v>6</v>
      </c>
      <c r="D223" s="4" t="s">
        <v>6</v>
      </c>
      <c r="E223" s="4" t="s">
        <v>6</v>
      </c>
      <c r="F223" s="4" t="s">
        <v>6</v>
      </c>
    </row>
    <row r="224" spans="1:6" x14ac:dyDescent="0.25">
      <c r="A224" s="2" t="s">
        <v>284</v>
      </c>
      <c r="B224" s="4" t="s">
        <v>6</v>
      </c>
      <c r="C224" s="4" t="s">
        <v>6</v>
      </c>
      <c r="D224" s="4" t="s">
        <v>6</v>
      </c>
      <c r="E224" s="8" t="s">
        <v>7</v>
      </c>
      <c r="F224" s="79" t="s">
        <v>175</v>
      </c>
    </row>
    <row r="225" spans="1:6" x14ac:dyDescent="0.25">
      <c r="A225" s="2" t="s">
        <v>264</v>
      </c>
      <c r="B225" s="4" t="s">
        <v>6</v>
      </c>
      <c r="C225" s="4" t="s">
        <v>6</v>
      </c>
      <c r="D225" s="4" t="s">
        <v>6</v>
      </c>
      <c r="E225" s="4" t="s">
        <v>6</v>
      </c>
      <c r="F225" s="4" t="s">
        <v>6</v>
      </c>
    </row>
    <row r="226" spans="1:6" x14ac:dyDescent="0.25">
      <c r="A226" s="2" t="s">
        <v>268</v>
      </c>
      <c r="B226" s="4" t="s">
        <v>6</v>
      </c>
      <c r="C226" s="4" t="s">
        <v>6</v>
      </c>
      <c r="D226" s="4" t="s">
        <v>6</v>
      </c>
      <c r="E226" s="4" t="s">
        <v>6</v>
      </c>
      <c r="F226" s="4" t="s">
        <v>6</v>
      </c>
    </row>
    <row r="227" spans="1:6" x14ac:dyDescent="0.25">
      <c r="A227" s="23" t="s">
        <v>255</v>
      </c>
      <c r="B227" s="4" t="s">
        <v>6</v>
      </c>
      <c r="C227" s="4" t="s">
        <v>6</v>
      </c>
      <c r="D227" s="4" t="s">
        <v>6</v>
      </c>
      <c r="E227" s="4" t="s">
        <v>6</v>
      </c>
      <c r="F227" s="8" t="s">
        <v>7</v>
      </c>
    </row>
    <row r="228" spans="1:6" x14ac:dyDescent="0.25">
      <c r="A228" s="2" t="s">
        <v>277</v>
      </c>
      <c r="B228" s="4" t="s">
        <v>6</v>
      </c>
      <c r="C228" s="4" t="s">
        <v>6</v>
      </c>
      <c r="D228" s="4" t="s">
        <v>6</v>
      </c>
      <c r="E228" s="4" t="s">
        <v>6</v>
      </c>
      <c r="F228" s="4" t="s">
        <v>6</v>
      </c>
    </row>
    <row r="229" spans="1:6" x14ac:dyDescent="0.25">
      <c r="A229" s="23" t="s">
        <v>254</v>
      </c>
      <c r="B229" s="4" t="s">
        <v>6</v>
      </c>
      <c r="C229" s="4" t="s">
        <v>6</v>
      </c>
      <c r="D229" s="4" t="s">
        <v>6</v>
      </c>
      <c r="E229" s="4" t="s">
        <v>6</v>
      </c>
      <c r="F229" s="4" t="s">
        <v>6</v>
      </c>
    </row>
    <row r="230" spans="1:6" x14ac:dyDescent="0.25">
      <c r="A230" s="23" t="s">
        <v>350</v>
      </c>
      <c r="B230" s="8" t="s">
        <v>7</v>
      </c>
      <c r="C230" s="4" t="s">
        <v>6</v>
      </c>
      <c r="D230" s="8" t="s">
        <v>7</v>
      </c>
      <c r="E230" s="4" t="s">
        <v>6</v>
      </c>
      <c r="F230" s="8" t="s">
        <v>7</v>
      </c>
    </row>
    <row r="231" spans="1:6" x14ac:dyDescent="0.25">
      <c r="A231" s="2" t="s">
        <v>253</v>
      </c>
      <c r="B231" s="4" t="s">
        <v>6</v>
      </c>
      <c r="C231" s="4" t="s">
        <v>6</v>
      </c>
      <c r="D231" s="4" t="s">
        <v>6</v>
      </c>
      <c r="E231" s="4" t="s">
        <v>6</v>
      </c>
      <c r="F231" s="4" t="s">
        <v>6</v>
      </c>
    </row>
    <row r="232" spans="1:6" x14ac:dyDescent="0.25">
      <c r="A232" s="2" t="s">
        <v>351</v>
      </c>
      <c r="B232" s="8" t="s">
        <v>7</v>
      </c>
      <c r="C232" s="4" t="s">
        <v>6</v>
      </c>
      <c r="D232" s="4" t="s">
        <v>6</v>
      </c>
      <c r="E232" s="4" t="s">
        <v>6</v>
      </c>
      <c r="F232" s="4" t="s">
        <v>6</v>
      </c>
    </row>
    <row r="233" spans="1:6" x14ac:dyDescent="0.25">
      <c r="A233" s="23" t="s">
        <v>252</v>
      </c>
      <c r="B233" s="4" t="s">
        <v>6</v>
      </c>
      <c r="C233" s="4" t="s">
        <v>6</v>
      </c>
      <c r="D233" s="4" t="s">
        <v>6</v>
      </c>
      <c r="E233" s="4" t="s">
        <v>6</v>
      </c>
      <c r="F233" s="4" t="s">
        <v>6</v>
      </c>
    </row>
    <row r="234" spans="1:6" x14ac:dyDescent="0.25">
      <c r="A234" s="2" t="s">
        <v>251</v>
      </c>
      <c r="B234" s="4" t="s">
        <v>6</v>
      </c>
      <c r="C234" s="4" t="s">
        <v>6</v>
      </c>
      <c r="D234" s="4" t="s">
        <v>6</v>
      </c>
      <c r="E234" s="4" t="s">
        <v>6</v>
      </c>
      <c r="F234" s="4" t="s">
        <v>6</v>
      </c>
    </row>
    <row r="235" spans="1:6" x14ac:dyDescent="0.25">
      <c r="A235" s="2" t="s">
        <v>367</v>
      </c>
      <c r="B235" s="4" t="s">
        <v>6</v>
      </c>
      <c r="C235" s="4" t="s">
        <v>6</v>
      </c>
      <c r="D235" s="4" t="s">
        <v>6</v>
      </c>
      <c r="E235" s="4" t="s">
        <v>6</v>
      </c>
      <c r="F235" s="4" t="s">
        <v>6</v>
      </c>
    </row>
    <row r="236" spans="1:6" x14ac:dyDescent="0.25">
      <c r="A236" s="2" t="s">
        <v>250</v>
      </c>
      <c r="B236" s="4" t="s">
        <v>6</v>
      </c>
      <c r="C236" s="4" t="s">
        <v>6</v>
      </c>
      <c r="D236" s="4" t="s">
        <v>6</v>
      </c>
      <c r="E236" s="4" t="s">
        <v>6</v>
      </c>
      <c r="F236" s="4" t="s">
        <v>6</v>
      </c>
    </row>
    <row r="237" spans="1:6" x14ac:dyDescent="0.25">
      <c r="A237" s="2" t="s">
        <v>368</v>
      </c>
      <c r="B237" s="35" t="s">
        <v>144</v>
      </c>
      <c r="C237" s="4" t="s">
        <v>6</v>
      </c>
      <c r="D237" s="4" t="s">
        <v>6</v>
      </c>
      <c r="E237" s="4" t="s">
        <v>6</v>
      </c>
      <c r="F237" s="4" t="s">
        <v>6</v>
      </c>
    </row>
    <row r="238" spans="1:6" x14ac:dyDescent="0.25">
      <c r="A238" s="23" t="s">
        <v>380</v>
      </c>
      <c r="B238" s="4" t="s">
        <v>6</v>
      </c>
      <c r="C238" s="4" t="s">
        <v>6</v>
      </c>
      <c r="D238" s="4" t="s">
        <v>6</v>
      </c>
      <c r="E238" s="8" t="s">
        <v>7</v>
      </c>
      <c r="F238" s="4" t="s">
        <v>6</v>
      </c>
    </row>
    <row r="239" spans="1:6" x14ac:dyDescent="0.25">
      <c r="A239" s="2" t="s">
        <v>248</v>
      </c>
      <c r="B239" s="8" t="s">
        <v>7</v>
      </c>
      <c r="C239" s="8" t="s">
        <v>7</v>
      </c>
      <c r="D239" s="4" t="s">
        <v>6</v>
      </c>
      <c r="E239" s="8" t="s">
        <v>7</v>
      </c>
      <c r="F239" s="4" t="s">
        <v>6</v>
      </c>
    </row>
    <row r="240" spans="1:6" x14ac:dyDescent="0.25">
      <c r="A240" s="2" t="s">
        <v>379</v>
      </c>
      <c r="B240" s="4" t="s">
        <v>6</v>
      </c>
      <c r="C240" s="4" t="s">
        <v>6</v>
      </c>
      <c r="D240" s="4" t="s">
        <v>6</v>
      </c>
      <c r="E240" s="4" t="s">
        <v>6</v>
      </c>
      <c r="F240" s="4" t="s">
        <v>6</v>
      </c>
    </row>
    <row r="241" spans="1:6" x14ac:dyDescent="0.25">
      <c r="A241" s="23" t="s">
        <v>337</v>
      </c>
      <c r="B241" s="4" t="s">
        <v>6</v>
      </c>
      <c r="C241" s="4" t="s">
        <v>6</v>
      </c>
      <c r="D241" s="4" t="s">
        <v>6</v>
      </c>
      <c r="E241" s="4" t="s">
        <v>6</v>
      </c>
      <c r="F241" s="4" t="s">
        <v>6</v>
      </c>
    </row>
    <row r="242" spans="1:6" x14ac:dyDescent="0.25">
      <c r="A242" s="23" t="s">
        <v>349</v>
      </c>
      <c r="B242" s="4" t="s">
        <v>6</v>
      </c>
      <c r="C242" s="4" t="s">
        <v>6</v>
      </c>
      <c r="D242" s="4" t="s">
        <v>6</v>
      </c>
      <c r="E242" s="4" t="s">
        <v>6</v>
      </c>
      <c r="F242" s="4" t="s">
        <v>6</v>
      </c>
    </row>
    <row r="243" spans="1:6" x14ac:dyDescent="0.25">
      <c r="A243" s="2" t="s">
        <v>247</v>
      </c>
      <c r="B243" s="4" t="s">
        <v>6</v>
      </c>
      <c r="C243" s="8" t="s">
        <v>7</v>
      </c>
      <c r="D243" s="4" t="s">
        <v>6</v>
      </c>
      <c r="E243" s="4" t="s">
        <v>6</v>
      </c>
      <c r="F243" s="4" t="s">
        <v>6</v>
      </c>
    </row>
    <row r="244" spans="1:6" x14ac:dyDescent="0.25">
      <c r="A244" s="2" t="s">
        <v>246</v>
      </c>
      <c r="B244" s="4" t="s">
        <v>6</v>
      </c>
      <c r="C244" s="4" t="s">
        <v>6</v>
      </c>
      <c r="D244" s="4" t="s">
        <v>6</v>
      </c>
      <c r="E244" s="4" t="s">
        <v>6</v>
      </c>
      <c r="F244" s="4" t="s">
        <v>6</v>
      </c>
    </row>
    <row r="245" spans="1:6" x14ac:dyDescent="0.25">
      <c r="A245" s="2" t="s">
        <v>270</v>
      </c>
      <c r="B245" s="4" t="s">
        <v>6</v>
      </c>
      <c r="C245" s="4" t="s">
        <v>6</v>
      </c>
      <c r="D245" s="4" t="s">
        <v>6</v>
      </c>
      <c r="E245" s="4" t="s">
        <v>6</v>
      </c>
      <c r="F245" s="4" t="s">
        <v>6</v>
      </c>
    </row>
    <row r="246" spans="1:6" x14ac:dyDescent="0.25">
      <c r="A246" s="2" t="s">
        <v>269</v>
      </c>
      <c r="B246" s="4" t="s">
        <v>6</v>
      </c>
      <c r="C246" s="4" t="s">
        <v>6</v>
      </c>
      <c r="D246" s="4" t="s">
        <v>6</v>
      </c>
      <c r="E246" s="4" t="s">
        <v>6</v>
      </c>
      <c r="F246" s="4" t="s">
        <v>6</v>
      </c>
    </row>
    <row r="247" spans="1:6" x14ac:dyDescent="0.25">
      <c r="A247" s="23" t="s">
        <v>245</v>
      </c>
      <c r="B247" s="4" t="s">
        <v>6</v>
      </c>
      <c r="C247" s="4" t="s">
        <v>6</v>
      </c>
      <c r="D247" s="4" t="s">
        <v>6</v>
      </c>
      <c r="E247" s="4" t="s">
        <v>6</v>
      </c>
      <c r="F247" s="4" t="s">
        <v>6</v>
      </c>
    </row>
    <row r="248" spans="1:6" x14ac:dyDescent="0.25">
      <c r="A248" s="2" t="s">
        <v>244</v>
      </c>
      <c r="B248" s="4" t="s">
        <v>6</v>
      </c>
      <c r="C248" s="4" t="s">
        <v>6</v>
      </c>
      <c r="D248" s="4" t="s">
        <v>6</v>
      </c>
      <c r="E248" s="4" t="s">
        <v>6</v>
      </c>
      <c r="F248" s="4" t="s">
        <v>6</v>
      </c>
    </row>
    <row r="249" spans="1:6" x14ac:dyDescent="0.25">
      <c r="A249" s="2" t="s">
        <v>215</v>
      </c>
      <c r="B249" s="4" t="s">
        <v>6</v>
      </c>
      <c r="C249" s="4" t="s">
        <v>6</v>
      </c>
      <c r="D249" s="4" t="s">
        <v>6</v>
      </c>
      <c r="E249" s="4" t="s">
        <v>6</v>
      </c>
      <c r="F249" s="4" t="s">
        <v>6</v>
      </c>
    </row>
    <row r="250" spans="1:6" x14ac:dyDescent="0.25">
      <c r="A250" s="2" t="s">
        <v>243</v>
      </c>
      <c r="B250" s="4" t="s">
        <v>6</v>
      </c>
      <c r="C250" s="4" t="s">
        <v>6</v>
      </c>
      <c r="D250" s="4" t="s">
        <v>6</v>
      </c>
      <c r="E250" s="4" t="s">
        <v>6</v>
      </c>
      <c r="F250" s="4" t="s">
        <v>6</v>
      </c>
    </row>
    <row r="251" spans="1:6" x14ac:dyDescent="0.25">
      <c r="A251" s="2" t="s">
        <v>234</v>
      </c>
      <c r="B251" s="4" t="s">
        <v>6</v>
      </c>
      <c r="C251" s="4" t="s">
        <v>6</v>
      </c>
      <c r="D251" s="4" t="s">
        <v>6</v>
      </c>
      <c r="E251" s="4" t="s">
        <v>6</v>
      </c>
      <c r="F251" s="4" t="s">
        <v>6</v>
      </c>
    </row>
    <row r="252" spans="1:6" x14ac:dyDescent="0.25">
      <c r="A252" s="2" t="s">
        <v>342</v>
      </c>
      <c r="B252" s="4" t="s">
        <v>6</v>
      </c>
      <c r="C252" s="4" t="s">
        <v>6</v>
      </c>
      <c r="D252" s="4" t="s">
        <v>6</v>
      </c>
      <c r="E252" s="4" t="s">
        <v>6</v>
      </c>
      <c r="F252" s="4" t="s">
        <v>6</v>
      </c>
    </row>
    <row r="253" spans="1:6" x14ac:dyDescent="0.25">
      <c r="A253" s="2" t="s">
        <v>293</v>
      </c>
      <c r="B253" s="4" t="s">
        <v>6</v>
      </c>
      <c r="C253" s="4" t="s">
        <v>6</v>
      </c>
      <c r="D253" s="4" t="s">
        <v>6</v>
      </c>
      <c r="E253" s="4" t="s">
        <v>6</v>
      </c>
      <c r="F253" s="4" t="s">
        <v>6</v>
      </c>
    </row>
    <row r="254" spans="1:6" x14ac:dyDescent="0.25">
      <c r="A254" s="2" t="s">
        <v>242</v>
      </c>
      <c r="B254" s="4" t="s">
        <v>6</v>
      </c>
      <c r="C254" s="4" t="s">
        <v>6</v>
      </c>
      <c r="D254" s="4" t="s">
        <v>6</v>
      </c>
      <c r="E254" s="4" t="s">
        <v>6</v>
      </c>
      <c r="F254" s="4" t="s">
        <v>6</v>
      </c>
    </row>
    <row r="255" spans="1:6" x14ac:dyDescent="0.25">
      <c r="A255" s="2" t="s">
        <v>241</v>
      </c>
      <c r="B255" s="4" t="s">
        <v>6</v>
      </c>
      <c r="C255" s="4" t="s">
        <v>6</v>
      </c>
      <c r="D255" s="4" t="s">
        <v>6</v>
      </c>
      <c r="E255" s="8" t="s">
        <v>7</v>
      </c>
      <c r="F255" s="4" t="s">
        <v>6</v>
      </c>
    </row>
    <row r="256" spans="1:6" x14ac:dyDescent="0.25">
      <c r="A256" s="2" t="s">
        <v>310</v>
      </c>
      <c r="B256" s="4" t="s">
        <v>6</v>
      </c>
      <c r="C256" s="4" t="s">
        <v>6</v>
      </c>
      <c r="D256" s="4" t="s">
        <v>6</v>
      </c>
      <c r="E256" s="4" t="s">
        <v>6</v>
      </c>
      <c r="F256" s="4" t="s">
        <v>6</v>
      </c>
    </row>
    <row r="257" spans="1:6" x14ac:dyDescent="0.25">
      <c r="A257" s="2" t="s">
        <v>235</v>
      </c>
      <c r="B257" s="4" t="s">
        <v>6</v>
      </c>
      <c r="C257" s="4" t="s">
        <v>6</v>
      </c>
      <c r="D257" s="4" t="s">
        <v>6</v>
      </c>
      <c r="E257" s="4" t="s">
        <v>6</v>
      </c>
      <c r="F257" s="4" t="s">
        <v>6</v>
      </c>
    </row>
    <row r="258" spans="1:6" x14ac:dyDescent="0.25">
      <c r="A258" s="2" t="s">
        <v>240</v>
      </c>
      <c r="B258" s="4" t="s">
        <v>6</v>
      </c>
      <c r="C258" s="4" t="s">
        <v>6</v>
      </c>
      <c r="D258" s="4" t="s">
        <v>6</v>
      </c>
      <c r="E258" s="4" t="s">
        <v>6</v>
      </c>
      <c r="F258" s="4" t="s">
        <v>6</v>
      </c>
    </row>
    <row r="259" spans="1:6" x14ac:dyDescent="0.25">
      <c r="A259" s="2" t="s">
        <v>308</v>
      </c>
      <c r="B259" s="4" t="s">
        <v>6</v>
      </c>
      <c r="C259" s="4" t="s">
        <v>6</v>
      </c>
      <c r="D259" s="4" t="s">
        <v>6</v>
      </c>
      <c r="E259" s="4" t="s">
        <v>6</v>
      </c>
      <c r="F259" s="4" t="s">
        <v>6</v>
      </c>
    </row>
    <row r="260" spans="1:6" x14ac:dyDescent="0.25">
      <c r="A260" s="15" t="s">
        <v>309</v>
      </c>
      <c r="B260" s="21" t="s">
        <v>6</v>
      </c>
      <c r="C260" s="21" t="s">
        <v>6</v>
      </c>
      <c r="D260" s="21" t="s">
        <v>6</v>
      </c>
      <c r="E260" s="21" t="s">
        <v>6</v>
      </c>
      <c r="F260" s="21" t="s">
        <v>6</v>
      </c>
    </row>
    <row r="261" spans="1:6" x14ac:dyDescent="0.25">
      <c r="A261" s="2" t="s">
        <v>6</v>
      </c>
      <c r="B261" s="10">
        <f>COUNTIF(B$204:B$260,"pass")</f>
        <v>53</v>
      </c>
      <c r="C261" s="10">
        <f>COUNTIF(C$204:C$260,"pass")</f>
        <v>54</v>
      </c>
      <c r="D261" s="10">
        <f>COUNTIF(D$204:D$260,"pass")</f>
        <v>55</v>
      </c>
      <c r="E261" s="10">
        <f>COUNTIF(E$204:E$260,"pass")</f>
        <v>51</v>
      </c>
      <c r="F261" s="10">
        <f>COUNTIF(F$205:F$260,"pass")</f>
        <v>53</v>
      </c>
    </row>
    <row r="262" spans="1:6" x14ac:dyDescent="0.25">
      <c r="A262" s="2" t="s">
        <v>143</v>
      </c>
      <c r="B262" s="5">
        <f>COUNTIF(B$204:B$260,"Ok")</f>
        <v>1</v>
      </c>
      <c r="C262" s="5">
        <f>COUNTIF(C$204:C$260,"Ok")</f>
        <v>0</v>
      </c>
      <c r="D262" s="5">
        <f>COUNTIF(D$204:D$260,"Ok")</f>
        <v>0</v>
      </c>
      <c r="E262" s="5">
        <f>COUNTIF(E$204:E$260,"Ok")</f>
        <v>0</v>
      </c>
      <c r="F262" s="5">
        <f>COUNTIF(F$205:F$260,"Ok")</f>
        <v>0</v>
      </c>
    </row>
    <row r="263" spans="1:6" x14ac:dyDescent="0.25">
      <c r="A263" s="2" t="s">
        <v>140</v>
      </c>
      <c r="B263" s="11">
        <f>COUNTIF(B$204:B$260,"workaround")</f>
        <v>0</v>
      </c>
      <c r="C263" s="11">
        <f>COUNTIF(C$204:C$260,"workaround")</f>
        <v>0</v>
      </c>
      <c r="D263" s="11">
        <f>COUNTIF(D$204:D$260,"workaround")</f>
        <v>0</v>
      </c>
      <c r="E263" s="11">
        <f>COUNTIF(E$204:E$260,"workaround")</f>
        <v>2</v>
      </c>
      <c r="F263" s="11">
        <f>COUNTIF(F$205:F$260,"workaround")</f>
        <v>0</v>
      </c>
    </row>
    <row r="264" spans="1:6" x14ac:dyDescent="0.25">
      <c r="A264" s="2" t="s">
        <v>7</v>
      </c>
      <c r="B264" s="12">
        <f>COUNTIF(B204:B260,"Fail")</f>
        <v>3</v>
      </c>
      <c r="C264" s="12">
        <f>COUNTIF(C204:C260,"Fail")</f>
        <v>3</v>
      </c>
      <c r="D264" s="12">
        <f>COUNTIF(D204:D260,"Fail")</f>
        <v>2</v>
      </c>
      <c r="E264" s="12">
        <f>COUNTIF(E204:E260,"Fail")</f>
        <v>4</v>
      </c>
      <c r="F264" s="12">
        <f>COUNTIF(F205:F260,"Fail")</f>
        <v>2</v>
      </c>
    </row>
    <row r="265" spans="1:6" x14ac:dyDescent="0.25">
      <c r="A265" s="2" t="s">
        <v>145</v>
      </c>
      <c r="B265" s="2">
        <f>COUNT(B$209:B$247,"Untested")</f>
        <v>0</v>
      </c>
      <c r="C265" s="2">
        <f>COUNT(C$209:C$247,"Untested")</f>
        <v>0</v>
      </c>
      <c r="D265" s="2">
        <f>COUNT(D$209:D$247,"Untested")</f>
        <v>0</v>
      </c>
      <c r="E265" s="2">
        <f>COUNT(E$209:E$247,"Untested")</f>
        <v>0</v>
      </c>
      <c r="F265" s="2">
        <f>COUNT(F$209:F$247,"Untested")</f>
        <v>0</v>
      </c>
    </row>
    <row r="266" spans="1:6" x14ac:dyDescent="0.25">
      <c r="A266" s="2" t="s">
        <v>139</v>
      </c>
      <c r="B266" s="2">
        <f>B$261+B$264+B$263+B$265+B$262</f>
        <v>57</v>
      </c>
      <c r="C266" s="2">
        <f>C$261+C$264+C$263+C$265+C$262</f>
        <v>57</v>
      </c>
      <c r="D266" s="2">
        <f>D$261+D$264+D$263+D$265+D$262</f>
        <v>57</v>
      </c>
      <c r="E266" s="2">
        <f>E$261+E$264+E$263+E$265+E$262</f>
        <v>57</v>
      </c>
      <c r="F266" s="2">
        <f>F$261+F$264+F$263+F$265+F$262</f>
        <v>55</v>
      </c>
    </row>
    <row r="267" spans="1:6" ht="15.75" thickBot="1" x14ac:dyDescent="0.3">
      <c r="A267" s="18" t="s">
        <v>8</v>
      </c>
      <c r="B267" s="6">
        <f>IF(B$266=0, 0, (B$261+B$262)/B$266)</f>
        <v>0.94736842105263153</v>
      </c>
      <c r="C267" s="6">
        <f>IF(C$266=0, 0, (C$261+C$262)/C$266)</f>
        <v>0.94736842105263153</v>
      </c>
      <c r="D267" s="6">
        <f>IF(D$266=0, 0, (D$261+D$262)/D$266)</f>
        <v>0.96491228070175439</v>
      </c>
      <c r="E267" s="6">
        <f>IF(E$266=0, 0, (E$261+E$262)/E$266)</f>
        <v>0.89473684210526316</v>
      </c>
      <c r="F267" s="6">
        <f>IF(F$266=0, 0, (F$261+F$262)/F$266)</f>
        <v>0.96363636363636362</v>
      </c>
    </row>
    <row r="268" spans="1:6" ht="15.75" thickBot="1" x14ac:dyDescent="0.3">
      <c r="A268" s="13"/>
      <c r="B268" s="16"/>
      <c r="C268" s="13"/>
      <c r="D268" s="13"/>
      <c r="E268" s="13"/>
      <c r="F268" s="13"/>
    </row>
    <row r="269" spans="1:6" x14ac:dyDescent="0.25">
      <c r="A269" s="19" t="s">
        <v>146</v>
      </c>
      <c r="B269" s="77" t="s">
        <v>5</v>
      </c>
      <c r="C269" s="78" t="s">
        <v>151</v>
      </c>
      <c r="D269" s="78" t="s">
        <v>188</v>
      </c>
      <c r="E269" s="78" t="s">
        <v>364</v>
      </c>
      <c r="F269" s="3" t="s">
        <v>186</v>
      </c>
    </row>
    <row r="270" spans="1:6" x14ac:dyDescent="0.25">
      <c r="A270" s="23" t="s">
        <v>381</v>
      </c>
      <c r="B270" s="4" t="s">
        <v>6</v>
      </c>
      <c r="C270" s="79" t="s">
        <v>175</v>
      </c>
      <c r="D270" s="79" t="s">
        <v>175</v>
      </c>
      <c r="E270" s="79" t="s">
        <v>175</v>
      </c>
      <c r="F270" s="79" t="s">
        <v>175</v>
      </c>
    </row>
    <row r="271" spans="1:6" x14ac:dyDescent="0.25">
      <c r="A271" s="2" t="s">
        <v>354</v>
      </c>
      <c r="B271" s="79" t="s">
        <v>175</v>
      </c>
      <c r="C271" s="4" t="s">
        <v>6</v>
      </c>
      <c r="D271" s="79" t="s">
        <v>175</v>
      </c>
      <c r="E271" s="79" t="s">
        <v>175</v>
      </c>
      <c r="F271" s="79" t="s">
        <v>175</v>
      </c>
    </row>
    <row r="272" spans="1:6" x14ac:dyDescent="0.25">
      <c r="A272" s="2" t="s">
        <v>204</v>
      </c>
      <c r="B272" s="4" t="s">
        <v>6</v>
      </c>
      <c r="C272" s="4" t="s">
        <v>6</v>
      </c>
      <c r="D272" s="4" t="s">
        <v>6</v>
      </c>
      <c r="E272" s="79" t="s">
        <v>175</v>
      </c>
      <c r="F272" s="79" t="s">
        <v>175</v>
      </c>
    </row>
    <row r="273" spans="1:6" x14ac:dyDescent="0.25">
      <c r="A273" s="2" t="s">
        <v>196</v>
      </c>
      <c r="B273" s="79" t="s">
        <v>175</v>
      </c>
      <c r="C273" s="4" t="s">
        <v>6</v>
      </c>
      <c r="D273" s="79" t="s">
        <v>175</v>
      </c>
      <c r="E273" s="79" t="s">
        <v>175</v>
      </c>
      <c r="F273" s="79" t="s">
        <v>175</v>
      </c>
    </row>
    <row r="274" spans="1:6" x14ac:dyDescent="0.25">
      <c r="A274" s="2" t="s">
        <v>197</v>
      </c>
      <c r="B274" s="79" t="s">
        <v>175</v>
      </c>
      <c r="C274" s="4" t="s">
        <v>6</v>
      </c>
      <c r="D274" s="79" t="s">
        <v>175</v>
      </c>
      <c r="E274" s="79" t="s">
        <v>175</v>
      </c>
      <c r="F274" s="79" t="s">
        <v>175</v>
      </c>
    </row>
    <row r="275" spans="1:6" x14ac:dyDescent="0.25">
      <c r="A275" s="2" t="s">
        <v>198</v>
      </c>
      <c r="B275" s="79" t="s">
        <v>175</v>
      </c>
      <c r="C275" s="4" t="s">
        <v>6</v>
      </c>
      <c r="D275" s="8" t="s">
        <v>7</v>
      </c>
      <c r="E275" s="79" t="s">
        <v>175</v>
      </c>
      <c r="F275" s="79" t="s">
        <v>175</v>
      </c>
    </row>
    <row r="276" spans="1:6" x14ac:dyDescent="0.25">
      <c r="A276" s="2" t="s">
        <v>199</v>
      </c>
      <c r="B276" s="4" t="s">
        <v>6</v>
      </c>
      <c r="C276" s="79" t="s">
        <v>175</v>
      </c>
      <c r="D276" s="79" t="s">
        <v>175</v>
      </c>
      <c r="E276" s="79" t="s">
        <v>175</v>
      </c>
      <c r="F276" s="79" t="s">
        <v>175</v>
      </c>
    </row>
    <row r="277" spans="1:6" x14ac:dyDescent="0.25">
      <c r="A277" s="2" t="s">
        <v>272</v>
      </c>
      <c r="B277" s="79" t="s">
        <v>175</v>
      </c>
      <c r="C277" s="4" t="s">
        <v>6</v>
      </c>
      <c r="D277" s="79" t="s">
        <v>175</v>
      </c>
      <c r="E277" s="79" t="s">
        <v>175</v>
      </c>
      <c r="F277" s="79" t="s">
        <v>175</v>
      </c>
    </row>
    <row r="278" spans="1:6" x14ac:dyDescent="0.25">
      <c r="A278" s="2" t="s">
        <v>200</v>
      </c>
      <c r="B278" s="4" t="s">
        <v>6</v>
      </c>
      <c r="C278" s="4" t="s">
        <v>6</v>
      </c>
      <c r="D278" s="4" t="s">
        <v>6</v>
      </c>
      <c r="E278" s="79" t="s">
        <v>175</v>
      </c>
      <c r="F278" s="79" t="s">
        <v>175</v>
      </c>
    </row>
    <row r="279" spans="1:6" x14ac:dyDescent="0.25">
      <c r="A279" s="2" t="s">
        <v>201</v>
      </c>
      <c r="B279" s="4" t="s">
        <v>6</v>
      </c>
      <c r="C279" s="79" t="s">
        <v>175</v>
      </c>
      <c r="D279" s="79" t="s">
        <v>175</v>
      </c>
      <c r="E279" s="79" t="s">
        <v>175</v>
      </c>
      <c r="F279" s="79" t="s">
        <v>175</v>
      </c>
    </row>
    <row r="280" spans="1:6" x14ac:dyDescent="0.25">
      <c r="A280" s="2" t="s">
        <v>271</v>
      </c>
      <c r="B280" s="79" t="s">
        <v>175</v>
      </c>
      <c r="C280" s="4" t="s">
        <v>6</v>
      </c>
      <c r="D280" s="79" t="s">
        <v>175</v>
      </c>
      <c r="E280" s="79" t="s">
        <v>175</v>
      </c>
      <c r="F280" s="79" t="s">
        <v>175</v>
      </c>
    </row>
    <row r="281" spans="1:6" x14ac:dyDescent="0.25">
      <c r="A281" s="2" t="s">
        <v>202</v>
      </c>
      <c r="B281" s="4" t="s">
        <v>6</v>
      </c>
      <c r="C281" s="79" t="s">
        <v>175</v>
      </c>
      <c r="D281" s="79" t="s">
        <v>175</v>
      </c>
      <c r="E281" s="79" t="s">
        <v>175</v>
      </c>
      <c r="F281" s="79" t="s">
        <v>175</v>
      </c>
    </row>
    <row r="282" spans="1:6" x14ac:dyDescent="0.25">
      <c r="A282" s="2" t="s">
        <v>203</v>
      </c>
      <c r="B282" s="79" t="s">
        <v>175</v>
      </c>
      <c r="C282" s="8" t="s">
        <v>7</v>
      </c>
      <c r="D282" s="79" t="s">
        <v>175</v>
      </c>
      <c r="E282" s="79" t="s">
        <v>175</v>
      </c>
      <c r="F282" s="79" t="s">
        <v>175</v>
      </c>
    </row>
    <row r="283" spans="1:6" x14ac:dyDescent="0.25">
      <c r="A283" s="2" t="s">
        <v>197</v>
      </c>
      <c r="B283" s="79" t="s">
        <v>175</v>
      </c>
      <c r="C283" s="4" t="s">
        <v>6</v>
      </c>
      <c r="D283" s="79" t="s">
        <v>175</v>
      </c>
      <c r="E283" s="79" t="s">
        <v>175</v>
      </c>
      <c r="F283" s="79" t="s">
        <v>175</v>
      </c>
    </row>
    <row r="284" spans="1:6" x14ac:dyDescent="0.25">
      <c r="A284" s="2" t="s">
        <v>196</v>
      </c>
      <c r="B284" s="79" t="s">
        <v>175</v>
      </c>
      <c r="C284" s="4" t="s">
        <v>6</v>
      </c>
      <c r="D284" s="79" t="s">
        <v>175</v>
      </c>
      <c r="E284" s="79" t="s">
        <v>175</v>
      </c>
      <c r="F284" s="79" t="s">
        <v>175</v>
      </c>
    </row>
    <row r="285" spans="1:6" x14ac:dyDescent="0.25">
      <c r="A285" s="23" t="s">
        <v>195</v>
      </c>
      <c r="B285" s="4" t="s">
        <v>6</v>
      </c>
      <c r="C285" s="79" t="s">
        <v>175</v>
      </c>
      <c r="D285" s="79" t="s">
        <v>175</v>
      </c>
      <c r="E285" s="79" t="s">
        <v>175</v>
      </c>
      <c r="F285" s="79" t="s">
        <v>175</v>
      </c>
    </row>
    <row r="286" spans="1:6" x14ac:dyDescent="0.25">
      <c r="A286" s="2" t="s">
        <v>353</v>
      </c>
      <c r="B286" s="4" t="s">
        <v>6</v>
      </c>
      <c r="C286" s="4" t="s">
        <v>6</v>
      </c>
      <c r="D286" s="4" t="s">
        <v>6</v>
      </c>
      <c r="E286" s="79" t="s">
        <v>175</v>
      </c>
      <c r="F286" s="79" t="s">
        <v>175</v>
      </c>
    </row>
    <row r="287" spans="1:6" x14ac:dyDescent="0.25">
      <c r="A287" s="2" t="s">
        <v>273</v>
      </c>
      <c r="B287" s="4" t="s">
        <v>6</v>
      </c>
      <c r="C287" s="4" t="s">
        <v>6</v>
      </c>
      <c r="D287" s="79" t="s">
        <v>175</v>
      </c>
      <c r="E287" s="79" t="s">
        <v>175</v>
      </c>
      <c r="F287" s="79" t="s">
        <v>175</v>
      </c>
    </row>
    <row r="288" spans="1:6" x14ac:dyDescent="0.25">
      <c r="A288" s="2" t="s">
        <v>352</v>
      </c>
      <c r="B288" s="4" t="s">
        <v>6</v>
      </c>
      <c r="C288" s="4" t="s">
        <v>6</v>
      </c>
      <c r="D288" s="4" t="s">
        <v>6</v>
      </c>
      <c r="E288" s="4" t="s">
        <v>6</v>
      </c>
      <c r="F288" s="4" t="s">
        <v>6</v>
      </c>
    </row>
    <row r="289" spans="1:6" x14ac:dyDescent="0.25">
      <c r="A289" s="58" t="s">
        <v>6</v>
      </c>
      <c r="B289" s="59">
        <f>COUNTIF(B271:B288,"pass")</f>
        <v>9</v>
      </c>
      <c r="C289" s="59">
        <f t="shared" ref="C289:F289" si="22">COUNTIF(C271:C288,"pass")</f>
        <v>13</v>
      </c>
      <c r="D289" s="59">
        <f t="shared" si="22"/>
        <v>4</v>
      </c>
      <c r="E289" s="59">
        <f t="shared" si="22"/>
        <v>1</v>
      </c>
      <c r="F289" s="59">
        <f t="shared" si="22"/>
        <v>1</v>
      </c>
    </row>
    <row r="290" spans="1:6" x14ac:dyDescent="0.25">
      <c r="A290" s="2" t="s">
        <v>143</v>
      </c>
      <c r="B290" s="5">
        <f>COUNTIF(B271:B288,"Ok")</f>
        <v>0</v>
      </c>
      <c r="C290" s="5">
        <f t="shared" ref="C290:F290" si="23">COUNTIF(C271:C288,"Ok")</f>
        <v>0</v>
      </c>
      <c r="D290" s="5">
        <f t="shared" si="23"/>
        <v>0</v>
      </c>
      <c r="E290" s="5">
        <f t="shared" si="23"/>
        <v>0</v>
      </c>
      <c r="F290" s="5">
        <f t="shared" si="23"/>
        <v>0</v>
      </c>
    </row>
    <row r="291" spans="1:6" x14ac:dyDescent="0.25">
      <c r="A291" s="2" t="s">
        <v>140</v>
      </c>
      <c r="B291" s="11">
        <f>COUNTIF(B271:B288,"workaround")</f>
        <v>0</v>
      </c>
      <c r="C291" s="11">
        <f>COUNTIF(C273:C287,"workaround")</f>
        <v>0</v>
      </c>
      <c r="D291" s="11">
        <f>COUNTIF(D273:D287,"workaround")</f>
        <v>0</v>
      </c>
      <c r="E291" s="11">
        <f>COUNTIF(E273:E287,"workaround")</f>
        <v>0</v>
      </c>
      <c r="F291" s="11">
        <f>COUNTIF(F273:F287,"workaround")</f>
        <v>0</v>
      </c>
    </row>
    <row r="292" spans="1:6" x14ac:dyDescent="0.25">
      <c r="A292" s="2" t="s">
        <v>7</v>
      </c>
      <c r="B292" s="12">
        <f>COUNTIF(B271:B288,"Fail")</f>
        <v>0</v>
      </c>
      <c r="C292" s="12">
        <f t="shared" ref="C292:F292" si="24">COUNTIF(C271:C288,"Fail")</f>
        <v>1</v>
      </c>
      <c r="D292" s="12">
        <f t="shared" si="24"/>
        <v>1</v>
      </c>
      <c r="E292" s="12">
        <f t="shared" si="24"/>
        <v>0</v>
      </c>
      <c r="F292" s="12">
        <f t="shared" si="24"/>
        <v>0</v>
      </c>
    </row>
    <row r="293" spans="1:6" x14ac:dyDescent="0.25">
      <c r="A293" s="2" t="s">
        <v>145</v>
      </c>
      <c r="B293" s="2">
        <f>COUNT(B271:B288,"Untested")</f>
        <v>0</v>
      </c>
      <c r="C293" s="2">
        <f t="shared" ref="C293:F293" si="25">COUNT(C271:C288,"Untested")</f>
        <v>0</v>
      </c>
      <c r="D293" s="2">
        <f t="shared" si="25"/>
        <v>0</v>
      </c>
      <c r="E293" s="2">
        <f t="shared" si="25"/>
        <v>0</v>
      </c>
      <c r="F293" s="2">
        <f t="shared" si="25"/>
        <v>0</v>
      </c>
    </row>
    <row r="294" spans="1:6" x14ac:dyDescent="0.25">
      <c r="A294" s="2" t="s">
        <v>139</v>
      </c>
      <c r="B294" s="2">
        <f>B289+B292+B291+B293+B290</f>
        <v>9</v>
      </c>
      <c r="C294" s="2">
        <f>C289+C292+C291+C293+C290</f>
        <v>14</v>
      </c>
      <c r="D294" s="2">
        <f>D289+D292+D291+D293+D290</f>
        <v>5</v>
      </c>
      <c r="E294" s="2">
        <f>E289+E292+E291+E293+E290</f>
        <v>1</v>
      </c>
      <c r="F294" s="2">
        <f>F289+F292+F291+F293+F290</f>
        <v>1</v>
      </c>
    </row>
    <row r="295" spans="1:6" ht="15.75" thickBot="1" x14ac:dyDescent="0.3">
      <c r="A295" s="18" t="s">
        <v>8</v>
      </c>
      <c r="B295" s="6">
        <f>IF(B$294=0, 0, (B$289+B$290)/B$294)</f>
        <v>1</v>
      </c>
      <c r="C295" s="6">
        <f>IF(C$294=0, 0, (C$289+C$290)/C$294)</f>
        <v>0.9285714285714286</v>
      </c>
      <c r="D295" s="6">
        <f>IF(D$294=0, 0, (D$289+D$290)/D$294)</f>
        <v>0.8</v>
      </c>
      <c r="E295" s="6">
        <f>IF(E$294=0, 0, (E$289+E$290)/E$294)</f>
        <v>1</v>
      </c>
      <c r="F295" s="6">
        <f>IF(F$294=0, 0, (F$289+F$290)/F$294)</f>
        <v>1</v>
      </c>
    </row>
    <row r="296" spans="1:6" ht="15.75" thickBot="1" x14ac:dyDescent="0.3">
      <c r="A296" s="13"/>
      <c r="B296" s="13"/>
      <c r="C296" s="13"/>
      <c r="D296" s="13"/>
      <c r="E296" s="13"/>
      <c r="F296" s="13"/>
    </row>
    <row r="297" spans="1:6" x14ac:dyDescent="0.25">
      <c r="A297" s="15" t="s">
        <v>345</v>
      </c>
      <c r="B297" s="77" t="s">
        <v>5</v>
      </c>
      <c r="C297" s="78" t="s">
        <v>151</v>
      </c>
      <c r="D297" s="78" t="s">
        <v>188</v>
      </c>
      <c r="E297" s="78" t="s">
        <v>364</v>
      </c>
      <c r="F297" s="3" t="s">
        <v>186</v>
      </c>
    </row>
    <row r="298" spans="1:6" x14ac:dyDescent="0.25">
      <c r="A298" s="28" t="s">
        <v>346</v>
      </c>
      <c r="B298" s="29" t="s">
        <v>6</v>
      </c>
      <c r="C298" s="68" t="s">
        <v>175</v>
      </c>
      <c r="D298" s="29" t="s">
        <v>6</v>
      </c>
      <c r="E298" s="68" t="s">
        <v>175</v>
      </c>
      <c r="F298" s="68" t="s">
        <v>175</v>
      </c>
    </row>
    <row r="299" spans="1:6" x14ac:dyDescent="0.25">
      <c r="A299" s="2" t="s">
        <v>6</v>
      </c>
      <c r="B299" s="10">
        <f>COUNTIF(B298,"pass")</f>
        <v>1</v>
      </c>
      <c r="C299" s="10">
        <f>COUNTIF(C298,"pass")</f>
        <v>0</v>
      </c>
      <c r="D299" s="10">
        <f>COUNTIF(D298,"pass")</f>
        <v>1</v>
      </c>
      <c r="E299" s="10">
        <f>COUNTIF(E298,"pass")</f>
        <v>0</v>
      </c>
      <c r="F299" s="10">
        <f>COUNTIF(F298,"pass")</f>
        <v>0</v>
      </c>
    </row>
    <row r="300" spans="1:6" x14ac:dyDescent="0.25">
      <c r="A300" s="2" t="s">
        <v>143</v>
      </c>
      <c r="B300" s="5">
        <f>COUNTIF(B298,"Ok")</f>
        <v>0</v>
      </c>
      <c r="C300" s="5">
        <f>COUNTIF(C298,"Ok")</f>
        <v>0</v>
      </c>
      <c r="D300" s="5">
        <f>COUNTIF(D298,"Ok")</f>
        <v>0</v>
      </c>
      <c r="E300" s="5">
        <f>COUNTIF(E298,"Ok")</f>
        <v>0</v>
      </c>
      <c r="F300" s="5">
        <f>COUNTIF(F298,"Ok")</f>
        <v>0</v>
      </c>
    </row>
    <row r="301" spans="1:6" x14ac:dyDescent="0.25">
      <c r="A301" s="2" t="s">
        <v>140</v>
      </c>
      <c r="B301" s="11">
        <f>COUNTIF(B298,"workaround")</f>
        <v>0</v>
      </c>
      <c r="C301" s="11">
        <f>COUNTIF(C298,"workaround")</f>
        <v>0</v>
      </c>
      <c r="D301" s="11">
        <f>COUNTIF(D298,"workaround")</f>
        <v>0</v>
      </c>
      <c r="E301" s="11">
        <f>COUNTIF(E298,"workaround")</f>
        <v>0</v>
      </c>
      <c r="F301" s="11">
        <f>COUNTIF(F298,"workaround")</f>
        <v>0</v>
      </c>
    </row>
    <row r="302" spans="1:6" x14ac:dyDescent="0.25">
      <c r="A302" s="2" t="s">
        <v>7</v>
      </c>
      <c r="B302" s="12">
        <f>COUNTIF(B298,"Fail")</f>
        <v>0</v>
      </c>
      <c r="C302" s="12">
        <f>COUNTIF(C298,"Fail")</f>
        <v>0</v>
      </c>
      <c r="D302" s="12">
        <f>COUNTIF(D298,"Fail")</f>
        <v>0</v>
      </c>
      <c r="E302" s="12">
        <f>COUNTIF(E298,"Fail")</f>
        <v>0</v>
      </c>
      <c r="F302" s="12">
        <f>COUNTIF(F298,"Fail")</f>
        <v>0</v>
      </c>
    </row>
    <row r="303" spans="1:6" x14ac:dyDescent="0.25">
      <c r="A303" s="2" t="s">
        <v>145</v>
      </c>
      <c r="B303" s="2">
        <f>COUNT(B298,"Untested")</f>
        <v>0</v>
      </c>
      <c r="C303" s="2">
        <f>COUNT(C298,"Untested")</f>
        <v>0</v>
      </c>
      <c r="D303" s="2">
        <f>COUNT(D298,"Untested")</f>
        <v>0</v>
      </c>
      <c r="E303" s="2">
        <f>COUNT(E298,"Untested")</f>
        <v>0</v>
      </c>
      <c r="F303" s="2">
        <f>COUNT(F298,"Untested")</f>
        <v>0</v>
      </c>
    </row>
    <row r="304" spans="1:6" x14ac:dyDescent="0.25">
      <c r="A304" s="2" t="s">
        <v>139</v>
      </c>
      <c r="B304" s="2">
        <f>B299+B302+B301+B303+B300</f>
        <v>1</v>
      </c>
      <c r="C304" s="2">
        <f>C299+C302+C301+C303+C300</f>
        <v>0</v>
      </c>
      <c r="D304" s="2">
        <f>D299+D302+D301+D303+D300</f>
        <v>1</v>
      </c>
      <c r="E304" s="2">
        <f>E299+E302+E301+E303+E300</f>
        <v>0</v>
      </c>
      <c r="F304" s="2">
        <f>F299+F302+F301+F303+F300</f>
        <v>0</v>
      </c>
    </row>
    <row r="305" spans="1:6" s="2" customFormat="1" ht="15.75" thickBot="1" x14ac:dyDescent="0.3">
      <c r="A305" s="18" t="s">
        <v>8</v>
      </c>
      <c r="B305" s="6">
        <f>IF(B$314=0, 0, (B$309+B$310)/B$314)</f>
        <v>1</v>
      </c>
      <c r="C305" s="6">
        <f>IF(C$314=0, 0, (C$309+C$310)/C$314)</f>
        <v>0</v>
      </c>
      <c r="D305" s="6">
        <f>IF(D$314=0, 0, (D$309+D$310)/D$314)</f>
        <v>1</v>
      </c>
      <c r="E305" s="6">
        <f>IF(E$314=0, 0, (E$309+E$310)/E$314)</f>
        <v>1</v>
      </c>
      <c r="F305" s="6">
        <f>IF(F$314=0, 0, (F$309+F$310)/F$314)</f>
        <v>0</v>
      </c>
    </row>
    <row r="306" spans="1:6" ht="15.75" thickBot="1" x14ac:dyDescent="0.3">
      <c r="A306" s="13"/>
      <c r="B306" s="13"/>
      <c r="C306" s="13"/>
      <c r="D306" s="13"/>
      <c r="E306" s="13"/>
      <c r="F306" s="13"/>
    </row>
    <row r="307" spans="1:6" x14ac:dyDescent="0.25">
      <c r="A307" s="15" t="s">
        <v>10</v>
      </c>
      <c r="B307" s="77" t="s">
        <v>5</v>
      </c>
      <c r="C307" s="78" t="s">
        <v>151</v>
      </c>
      <c r="D307" s="78" t="s">
        <v>188</v>
      </c>
      <c r="E307" s="78" t="s">
        <v>364</v>
      </c>
      <c r="F307" s="3" t="s">
        <v>186</v>
      </c>
    </row>
    <row r="308" spans="1:6" x14ac:dyDescent="0.25">
      <c r="A308" s="28" t="s">
        <v>11</v>
      </c>
      <c r="B308" s="29" t="s">
        <v>6</v>
      </c>
      <c r="C308" s="68" t="s">
        <v>175</v>
      </c>
      <c r="D308" s="29" t="s">
        <v>6</v>
      </c>
      <c r="E308" s="29" t="s">
        <v>6</v>
      </c>
      <c r="F308" s="68" t="s">
        <v>175</v>
      </c>
    </row>
    <row r="309" spans="1:6" x14ac:dyDescent="0.25">
      <c r="A309" s="2" t="s">
        <v>6</v>
      </c>
      <c r="B309" s="10">
        <f>COUNTIF(B308,"pass")</f>
        <v>1</v>
      </c>
      <c r="C309" s="10">
        <f>COUNTIF(C308,"pass")</f>
        <v>0</v>
      </c>
      <c r="D309" s="10">
        <f>COUNTIF(D308,"pass")</f>
        <v>1</v>
      </c>
      <c r="E309" s="10">
        <f>COUNTIF(E308,"pass")</f>
        <v>1</v>
      </c>
      <c r="F309" s="10">
        <f>COUNTIF(F308,"pass")</f>
        <v>0</v>
      </c>
    </row>
    <row r="310" spans="1:6" x14ac:dyDescent="0.25">
      <c r="A310" s="2" t="s">
        <v>143</v>
      </c>
      <c r="B310" s="5">
        <f>COUNTIF(B308,"Ok")</f>
        <v>0</v>
      </c>
      <c r="C310" s="5">
        <f>COUNTIF(C308,"Ok")</f>
        <v>0</v>
      </c>
      <c r="D310" s="5">
        <f>COUNTIF(D308,"Ok")</f>
        <v>0</v>
      </c>
      <c r="E310" s="5">
        <f>COUNTIF(E308,"Ok")</f>
        <v>0</v>
      </c>
      <c r="F310" s="5">
        <f>COUNTIF(F308,"Ok")</f>
        <v>0</v>
      </c>
    </row>
    <row r="311" spans="1:6" x14ac:dyDescent="0.25">
      <c r="A311" s="2" t="s">
        <v>140</v>
      </c>
      <c r="B311" s="11">
        <f>COUNTIF(B308,"workaround")</f>
        <v>0</v>
      </c>
      <c r="C311" s="11">
        <f>COUNTIF(C308,"workaround")</f>
        <v>0</v>
      </c>
      <c r="D311" s="11">
        <f>COUNTIF(D308,"workaround")</f>
        <v>0</v>
      </c>
      <c r="E311" s="11">
        <f>COUNTIF(E308,"workaround")</f>
        <v>0</v>
      </c>
      <c r="F311" s="11">
        <f>COUNTIF(F308,"workaround")</f>
        <v>0</v>
      </c>
    </row>
    <row r="312" spans="1:6" x14ac:dyDescent="0.25">
      <c r="A312" s="2" t="s">
        <v>7</v>
      </c>
      <c r="B312" s="12">
        <f>COUNTIF(B308,"Fail")</f>
        <v>0</v>
      </c>
      <c r="C312" s="12">
        <f>COUNTIF(C308,"Fail")</f>
        <v>0</v>
      </c>
      <c r="D312" s="12">
        <f>COUNTIF(D308,"Fail")</f>
        <v>0</v>
      </c>
      <c r="E312" s="12">
        <f>COUNTIF(E308,"Fail")</f>
        <v>0</v>
      </c>
      <c r="F312" s="12">
        <f>COUNTIF(F308,"Fail")</f>
        <v>0</v>
      </c>
    </row>
    <row r="313" spans="1:6" x14ac:dyDescent="0.25">
      <c r="A313" s="2" t="s">
        <v>145</v>
      </c>
      <c r="B313" s="2">
        <f>COUNT(B308,"Untested")</f>
        <v>0</v>
      </c>
      <c r="C313" s="2">
        <f>COUNT(C308,"Untested")</f>
        <v>0</v>
      </c>
      <c r="D313" s="2">
        <f>COUNT(D308,"Untested")</f>
        <v>0</v>
      </c>
      <c r="E313" s="2">
        <f>COUNT(E308,"Untested")</f>
        <v>0</v>
      </c>
      <c r="F313" s="2">
        <f>COUNT(F308,"Untested")</f>
        <v>0</v>
      </c>
    </row>
    <row r="314" spans="1:6" x14ac:dyDescent="0.25">
      <c r="A314" s="2" t="s">
        <v>139</v>
      </c>
      <c r="B314" s="2">
        <f>B309+B312+B311+B313+B310</f>
        <v>1</v>
      </c>
      <c r="C314" s="2">
        <f>C309+C312+C311+C313+C310</f>
        <v>0</v>
      </c>
      <c r="D314" s="2">
        <f>D309+D312+D311+D313+D310</f>
        <v>1</v>
      </c>
      <c r="E314" s="2">
        <f>E309+E312+E311+E313+E310</f>
        <v>1</v>
      </c>
      <c r="F314" s="2">
        <f>F309+F312+F311+F313+F310</f>
        <v>0</v>
      </c>
    </row>
    <row r="315" spans="1:6" s="2" customFormat="1" ht="15.75" thickBot="1" x14ac:dyDescent="0.3">
      <c r="A315" s="18" t="s">
        <v>8</v>
      </c>
      <c r="B315" s="6">
        <f>IF(B$314=0, 0, (B$309+B$310)/B$314)</f>
        <v>1</v>
      </c>
      <c r="C315" s="6">
        <f>IF(C$314=0, 0, (C$309+C$310)/C$314)</f>
        <v>0</v>
      </c>
      <c r="D315" s="6">
        <f>IF(D$314=0, 0, (D$309+D$310)/D$314)</f>
        <v>1</v>
      </c>
      <c r="E315" s="6">
        <f>IF(E$314=0, 0, (E$309+E$310)/E$314)</f>
        <v>1</v>
      </c>
      <c r="F315" s="6">
        <f>IF(F$314=0, 0, (F$309+F$310)/F$314)</f>
        <v>0</v>
      </c>
    </row>
    <row r="316" spans="1:6" s="2" customFormat="1" x14ac:dyDescent="0.25">
      <c r="A316" s="1"/>
      <c r="B316" s="1"/>
      <c r="C316" s="1"/>
      <c r="D316" s="1"/>
      <c r="E316" s="1"/>
      <c r="F316" s="1"/>
    </row>
    <row r="317" spans="1:6" s="2" customFormat="1" x14ac:dyDescent="0.25">
      <c r="B317" s="20"/>
      <c r="C317" s="20"/>
      <c r="D317" s="20"/>
      <c r="E317" s="20"/>
      <c r="F317" s="20"/>
    </row>
    <row r="318" spans="1:6" x14ac:dyDescent="0.25">
      <c r="A318" s="2"/>
      <c r="B318" s="20"/>
      <c r="C318" s="20"/>
      <c r="D318" s="20"/>
      <c r="E318" s="20"/>
      <c r="F318" s="20"/>
    </row>
    <row r="319" spans="1:6" x14ac:dyDescent="0.25">
      <c r="A319" s="2"/>
      <c r="B319" s="2"/>
      <c r="C319" s="2"/>
      <c r="D319" s="2"/>
      <c r="E319" s="2"/>
      <c r="F319" s="2"/>
    </row>
  </sheetData>
  <mergeCells count="3">
    <mergeCell ref="A1:F1"/>
    <mergeCell ref="A2:F2"/>
    <mergeCell ref="A4:F4"/>
  </mergeCells>
  <hyperlinks>
    <hyperlink ref="A4" r:id="rId1" display="http://www.g-truc.net"/>
    <hyperlink ref="A1:F1" r:id="rId2" location="menu" display="OpenGL drivers status"/>
  </hyperlinks>
  <printOptions horizontalCentered="1"/>
  <pageMargins left="0.25" right="0.25" top="0.75" bottom="0.75" header="0.3" footer="0.3"/>
  <pageSetup paperSize="9" orientation="landscape" r:id="rId3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17"/>
  <sheetViews>
    <sheetView topLeftCell="A19" workbookViewId="0">
      <selection activeCell="A11" sqref="A11:F19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6.28515625" style="1" bestFit="1" customWidth="1"/>
    <col min="4" max="4" width="17.5703125" style="1" bestFit="1" customWidth="1"/>
    <col min="5" max="5" width="17.5703125" style="1" customWidth="1"/>
    <col min="6" max="6" width="14.28515625" style="1" bestFit="1" customWidth="1"/>
    <col min="7" max="16384" width="9.140625" style="1"/>
  </cols>
  <sheetData>
    <row r="1" spans="1:13" ht="34.5" x14ac:dyDescent="0.45">
      <c r="A1" s="107" t="s">
        <v>399</v>
      </c>
      <c r="B1" s="107"/>
      <c r="C1" s="107"/>
      <c r="D1" s="107"/>
      <c r="E1" s="107"/>
      <c r="F1" s="107"/>
      <c r="G1" s="65"/>
      <c r="H1" s="65"/>
      <c r="I1" s="65"/>
      <c r="J1" s="65"/>
      <c r="K1" s="65"/>
      <c r="L1" s="65"/>
      <c r="M1" s="65"/>
    </row>
    <row r="2" spans="1:13" x14ac:dyDescent="0.25">
      <c r="A2" s="108" t="s">
        <v>400</v>
      </c>
      <c r="B2" s="108"/>
      <c r="C2" s="108"/>
      <c r="D2" s="108"/>
      <c r="E2" s="108"/>
      <c r="F2" s="108"/>
      <c r="G2" s="66"/>
      <c r="H2" s="66"/>
      <c r="I2" s="66"/>
      <c r="J2" s="66"/>
      <c r="K2" s="66"/>
      <c r="L2" s="66"/>
      <c r="M2" s="66"/>
    </row>
    <row r="4" spans="1:13" x14ac:dyDescent="0.25">
      <c r="A4" s="109" t="s">
        <v>398</v>
      </c>
      <c r="B4" s="109"/>
      <c r="C4" s="109"/>
      <c r="D4" s="109"/>
      <c r="E4" s="109"/>
      <c r="F4" s="109"/>
      <c r="G4" s="67"/>
      <c r="H4" s="67"/>
      <c r="I4" s="67"/>
      <c r="J4" s="67"/>
      <c r="K4" s="67"/>
      <c r="L4" s="67"/>
      <c r="M4" s="67"/>
    </row>
    <row r="5" spans="1:13" ht="15.75" thickBot="1" x14ac:dyDescent="0.3">
      <c r="A5" s="14"/>
      <c r="B5" s="14"/>
      <c r="C5" s="14"/>
      <c r="D5" s="14"/>
      <c r="E5" s="14"/>
      <c r="F5" s="14"/>
    </row>
    <row r="6" spans="1:13" x14ac:dyDescent="0.25">
      <c r="A6" s="3" t="s">
        <v>147</v>
      </c>
      <c r="B6" s="62" t="s">
        <v>5</v>
      </c>
      <c r="C6" s="63" t="s">
        <v>151</v>
      </c>
      <c r="D6" s="63" t="s">
        <v>188</v>
      </c>
      <c r="E6" s="63" t="s">
        <v>364</v>
      </c>
      <c r="F6" s="3" t="s">
        <v>186</v>
      </c>
    </row>
    <row r="7" spans="1:13" x14ac:dyDescent="0.25">
      <c r="A7" s="2" t="s">
        <v>149</v>
      </c>
      <c r="B7" s="71">
        <v>41746</v>
      </c>
      <c r="C7" s="71">
        <v>41744</v>
      </c>
      <c r="D7" s="39">
        <v>41759</v>
      </c>
      <c r="E7" s="39">
        <v>41747</v>
      </c>
      <c r="F7" s="39">
        <v>41330</v>
      </c>
    </row>
    <row r="8" spans="1:13" x14ac:dyDescent="0.25">
      <c r="A8" s="2" t="s">
        <v>148</v>
      </c>
      <c r="B8" s="69" t="s">
        <v>386</v>
      </c>
      <c r="C8" s="69" t="s">
        <v>385</v>
      </c>
      <c r="D8" s="69" t="s">
        <v>384</v>
      </c>
      <c r="E8" s="69" t="s">
        <v>366</v>
      </c>
      <c r="F8" s="72" t="s">
        <v>383</v>
      </c>
    </row>
    <row r="9" spans="1:13" ht="15.75" thickBot="1" x14ac:dyDescent="0.3">
      <c r="A9" s="26" t="s">
        <v>157</v>
      </c>
      <c r="B9" s="73" t="s">
        <v>382</v>
      </c>
      <c r="C9" s="73" t="s">
        <v>382</v>
      </c>
      <c r="D9" s="73" t="s">
        <v>382</v>
      </c>
      <c r="E9" s="73" t="s">
        <v>365</v>
      </c>
      <c r="F9" s="73" t="s">
        <v>382</v>
      </c>
    </row>
    <row r="10" spans="1:13" ht="15.75" thickBot="1" x14ac:dyDescent="0.3">
      <c r="A10" s="26"/>
      <c r="B10" s="14"/>
      <c r="C10" s="14"/>
      <c r="D10" s="14"/>
      <c r="E10" s="14"/>
      <c r="F10" s="14"/>
    </row>
    <row r="11" spans="1:13" x14ac:dyDescent="0.25">
      <c r="A11" s="27" t="s">
        <v>161</v>
      </c>
      <c r="B11" s="2" t="s">
        <v>387</v>
      </c>
      <c r="C11" s="3" t="s">
        <v>388</v>
      </c>
      <c r="D11" s="3" t="s">
        <v>389</v>
      </c>
      <c r="E11" s="3" t="s">
        <v>366</v>
      </c>
      <c r="F11" s="27" t="s">
        <v>383</v>
      </c>
    </row>
    <row r="12" spans="1:13" x14ac:dyDescent="0.25">
      <c r="A12" s="2" t="s">
        <v>397</v>
      </c>
      <c r="B12" s="74">
        <f>IF(B$46=0, 0,(B$41+B$42)/B$46)</f>
        <v>0.83333333333333337</v>
      </c>
      <c r="C12" s="74">
        <f t="shared" ref="C12:F12" si="0">IF(C$46=0, 0,(C$41+C$42)/C$46)</f>
        <v>0.33333333333333331</v>
      </c>
      <c r="D12" s="74">
        <f t="shared" si="0"/>
        <v>0</v>
      </c>
      <c r="E12" s="74">
        <f t="shared" si="0"/>
        <v>0</v>
      </c>
      <c r="F12" s="74">
        <f t="shared" si="0"/>
        <v>0</v>
      </c>
    </row>
    <row r="13" spans="1:13" x14ac:dyDescent="0.25">
      <c r="A13" s="2" t="s">
        <v>334</v>
      </c>
      <c r="B13" s="75">
        <f>IF(B$65=0, 0,(B$60+B$61)/B$65)</f>
        <v>1</v>
      </c>
      <c r="C13" s="75">
        <f t="shared" ref="C13:F13" si="1">IF(C$65=0, 0,(C$60+C$61)/C$65)</f>
        <v>0.5</v>
      </c>
      <c r="D13" s="75">
        <f t="shared" si="1"/>
        <v>0.1</v>
      </c>
      <c r="E13" s="75">
        <f t="shared" si="1"/>
        <v>0</v>
      </c>
      <c r="F13" s="75">
        <f t="shared" si="1"/>
        <v>0</v>
      </c>
    </row>
    <row r="14" spans="1:13" x14ac:dyDescent="0.25">
      <c r="A14" s="2" t="s">
        <v>193</v>
      </c>
      <c r="B14" s="75">
        <f>IF(B$94=0, 0,(B$89+B$90)/B$94)</f>
        <v>1</v>
      </c>
      <c r="C14" s="75">
        <f>IF(C$94=0, 0,(C$89+C$90)/C$94)</f>
        <v>0.95</v>
      </c>
      <c r="D14" s="75">
        <f>IF(D$94=0, 0,(D$89+D$90)/D$94)</f>
        <v>0.72727272727272729</v>
      </c>
      <c r="E14" s="75">
        <f>IF(E$94=0, 0,(E$89+E$90)/E$94)</f>
        <v>0</v>
      </c>
      <c r="F14" s="75">
        <f>IF(F$94=0, 0,(F$89+F$90)/F$94)</f>
        <v>0</v>
      </c>
    </row>
    <row r="15" spans="1:13" x14ac:dyDescent="0.25">
      <c r="A15" s="2" t="s">
        <v>192</v>
      </c>
      <c r="B15" s="75">
        <f>IF(B$128=0,0,(B$123+B$124)/B$128)</f>
        <v>1</v>
      </c>
      <c r="C15" s="75">
        <f>IF(C$128=0,0,(C$123+C$124)/C$128)</f>
        <v>0.84</v>
      </c>
      <c r="D15" s="75">
        <f>IF(D$128=0,0,(D$123+D$124)/D$128)</f>
        <v>0.96</v>
      </c>
      <c r="E15" s="75">
        <f>IF(E$128=0,0,(E$123+E$124)/E$128)</f>
        <v>0</v>
      </c>
      <c r="F15" s="75">
        <f>IF(F$128=0,0,(F$123+F$124)/F$128)</f>
        <v>0</v>
      </c>
    </row>
    <row r="16" spans="1:13" x14ac:dyDescent="0.25">
      <c r="A16" s="2" t="s">
        <v>191</v>
      </c>
      <c r="B16" s="75">
        <f>IF(B$145=0, 0, (B$140+B$141)/B$145)</f>
        <v>1</v>
      </c>
      <c r="C16" s="75">
        <f>IF(C$145=0, 0, (C$140+C$141)/C$145)</f>
        <v>1</v>
      </c>
      <c r="D16" s="75">
        <f>IF(D$145=0, 0, (D$140+D$141)/D$145)</f>
        <v>1</v>
      </c>
      <c r="E16" s="75">
        <f>IF(E$145=0, 0, (E$140+E$141)/E$145)</f>
        <v>0</v>
      </c>
      <c r="F16" s="75">
        <f>IF(F$145=0, 0, (F$140+F$141)/F$145)</f>
        <v>0.5714285714285714</v>
      </c>
    </row>
    <row r="17" spans="1:6" x14ac:dyDescent="0.25">
      <c r="A17" s="2" t="s">
        <v>190</v>
      </c>
      <c r="B17" s="75">
        <f>IF(B$176=0, 0, (B$171+B$172)/B$176)</f>
        <v>1</v>
      </c>
      <c r="C17" s="75">
        <f>IF(C$176=0, 0, (C$171+C$172)/C$176)</f>
        <v>1</v>
      </c>
      <c r="D17" s="75">
        <f>IF(D$176=0, 0, (D$171+D$172)/D$176)</f>
        <v>1</v>
      </c>
      <c r="E17" s="75">
        <f>IF(E$176=0, 0, (E$171+E$172)/E$176)</f>
        <v>0</v>
      </c>
      <c r="F17" s="75">
        <f>IF(F$176=0, 0, (F$171+F$172)/F$176)</f>
        <v>0.86363636363636365</v>
      </c>
    </row>
    <row r="18" spans="1:6" x14ac:dyDescent="0.25">
      <c r="A18" s="2" t="s">
        <v>189</v>
      </c>
      <c r="B18" s="75">
        <f>IF(B$200=0, 0, (B$195+B$196)/B$200)</f>
        <v>1</v>
      </c>
      <c r="C18" s="75">
        <f>IF(C$200=0, 0, (C$195+C$196)/C$200)</f>
        <v>0.93333333333333335</v>
      </c>
      <c r="D18" s="75">
        <f>IF(D$200=0, 0, (D$195+D$196)/D$200)</f>
        <v>1</v>
      </c>
      <c r="E18" s="75">
        <f>IF(E$200=0, 0, (E$195+E$196)/E$200)</f>
        <v>0.93333333333333335</v>
      </c>
      <c r="F18" s="75">
        <f>IF(F$200=0, 0, (F$195+F$196)/F$200)</f>
        <v>0.93333333333333335</v>
      </c>
    </row>
    <row r="19" spans="1:6" ht="15.75" thickBot="1" x14ac:dyDescent="0.3">
      <c r="A19" s="14" t="s">
        <v>194</v>
      </c>
      <c r="B19" s="76">
        <f>IF(B$264=0, 0, (B$259+B$260)/B$264)</f>
        <v>0.94545454545454544</v>
      </c>
      <c r="C19" s="76">
        <f>IF(C$264=0, 0, (C$259+C$260)/C$264)</f>
        <v>0.92727272727272725</v>
      </c>
      <c r="D19" s="76">
        <f>IF(D$264=0, 0, (D$259+D$260)/D$264)</f>
        <v>0.98181818181818181</v>
      </c>
      <c r="E19" s="76">
        <f>IF(E$264=0, 0, (E$259+E$260)/E$264)</f>
        <v>0.87272727272727268</v>
      </c>
      <c r="F19" s="76">
        <f>IF(F$264=0, 0, (F$259+F$260)/F$264)</f>
        <v>0.96226415094339623</v>
      </c>
    </row>
    <row r="20" spans="1:6" x14ac:dyDescent="0.25">
      <c r="A20" s="2"/>
      <c r="B20" s="20"/>
      <c r="C20" s="20"/>
      <c r="D20" s="20"/>
      <c r="E20" s="20"/>
      <c r="F20" s="20"/>
    </row>
    <row r="21" spans="1:6" x14ac:dyDescent="0.25">
      <c r="A21" s="2"/>
      <c r="B21" s="20"/>
      <c r="C21" s="20"/>
      <c r="D21" s="20"/>
      <c r="E21" s="20"/>
      <c r="F21" s="20"/>
    </row>
    <row r="22" spans="1:6" x14ac:dyDescent="0.25">
      <c r="A22" s="2"/>
      <c r="B22" s="20"/>
      <c r="C22" s="20"/>
      <c r="D22" s="20"/>
      <c r="E22" s="20"/>
      <c r="F22" s="20"/>
    </row>
    <row r="23" spans="1:6" x14ac:dyDescent="0.25">
      <c r="A23" s="2"/>
      <c r="B23" s="20"/>
      <c r="C23" s="20"/>
      <c r="D23" s="20"/>
      <c r="E23" s="20"/>
      <c r="F23" s="20"/>
    </row>
    <row r="24" spans="1:6" x14ac:dyDescent="0.25">
      <c r="A24" s="2"/>
      <c r="B24" s="20"/>
      <c r="C24" s="20"/>
      <c r="D24" s="20"/>
      <c r="E24" s="20"/>
      <c r="F24" s="20"/>
    </row>
    <row r="25" spans="1:6" x14ac:dyDescent="0.25">
      <c r="A25" s="2"/>
      <c r="B25" s="20"/>
      <c r="C25" s="20"/>
      <c r="D25" s="20"/>
      <c r="E25" s="20"/>
      <c r="F25" s="20"/>
    </row>
    <row r="26" spans="1:6" x14ac:dyDescent="0.25">
      <c r="A26" s="2"/>
      <c r="B26" s="20"/>
      <c r="C26" s="20"/>
      <c r="D26" s="20"/>
      <c r="E26" s="20"/>
      <c r="F26" s="20"/>
    </row>
    <row r="27" spans="1:6" x14ac:dyDescent="0.25">
      <c r="A27" s="2"/>
      <c r="B27" s="20"/>
      <c r="C27" s="20"/>
      <c r="D27" s="20"/>
      <c r="E27" s="20"/>
      <c r="F27" s="20"/>
    </row>
    <row r="28" spans="1:6" x14ac:dyDescent="0.25">
      <c r="A28" s="2"/>
      <c r="B28" s="20"/>
      <c r="C28" s="20"/>
      <c r="D28" s="20"/>
      <c r="E28" s="20"/>
      <c r="F28" s="20"/>
    </row>
    <row r="29" spans="1:6" x14ac:dyDescent="0.25">
      <c r="A29" s="2"/>
      <c r="B29" s="20"/>
      <c r="C29" s="20"/>
      <c r="D29" s="20"/>
      <c r="E29" s="20"/>
      <c r="F29" s="20"/>
    </row>
    <row r="30" spans="1:6" x14ac:dyDescent="0.25">
      <c r="A30" s="2"/>
      <c r="B30" s="20"/>
      <c r="C30" s="20"/>
      <c r="D30" s="20"/>
      <c r="E30" s="20"/>
      <c r="F30" s="20"/>
    </row>
    <row r="31" spans="1:6" x14ac:dyDescent="0.25">
      <c r="A31" s="2"/>
      <c r="B31" s="20"/>
      <c r="C31" s="20"/>
      <c r="D31" s="20"/>
      <c r="E31" s="20"/>
      <c r="F31" s="20"/>
    </row>
    <row r="32" spans="1:6" x14ac:dyDescent="0.25">
      <c r="A32" s="2"/>
      <c r="B32" s="20"/>
      <c r="C32" s="20"/>
      <c r="D32" s="20"/>
      <c r="E32" s="20"/>
      <c r="F32" s="20"/>
    </row>
    <row r="33" spans="1:6" ht="15.75" thickBot="1" x14ac:dyDescent="0.3">
      <c r="A33" s="2"/>
      <c r="B33" s="20"/>
      <c r="C33" s="20"/>
      <c r="D33" s="20"/>
      <c r="E33" s="20"/>
      <c r="F33" s="20"/>
    </row>
    <row r="34" spans="1:6" x14ac:dyDescent="0.25">
      <c r="A34" s="3" t="s">
        <v>397</v>
      </c>
      <c r="B34" s="62" t="s">
        <v>5</v>
      </c>
      <c r="C34" s="63" t="s">
        <v>151</v>
      </c>
      <c r="D34" s="63" t="s">
        <v>188</v>
      </c>
      <c r="E34" s="63" t="s">
        <v>364</v>
      </c>
      <c r="F34" s="3" t="s">
        <v>186</v>
      </c>
    </row>
    <row r="35" spans="1:6" x14ac:dyDescent="0.25">
      <c r="A35" s="23" t="s">
        <v>374</v>
      </c>
      <c r="B35" s="4" t="s">
        <v>6</v>
      </c>
      <c r="C35" s="8" t="s">
        <v>7</v>
      </c>
      <c r="D35" s="64" t="s">
        <v>175</v>
      </c>
      <c r="E35" s="64" t="s">
        <v>175</v>
      </c>
      <c r="F35" s="64" t="s">
        <v>175</v>
      </c>
    </row>
    <row r="36" spans="1:6" x14ac:dyDescent="0.25">
      <c r="A36" s="23" t="s">
        <v>373</v>
      </c>
      <c r="B36" s="8" t="s">
        <v>7</v>
      </c>
      <c r="C36" s="64" t="s">
        <v>175</v>
      </c>
      <c r="D36" s="64" t="s">
        <v>175</v>
      </c>
      <c r="E36" s="64" t="s">
        <v>175</v>
      </c>
      <c r="F36" s="64" t="s">
        <v>175</v>
      </c>
    </row>
    <row r="37" spans="1:6" x14ac:dyDescent="0.25">
      <c r="A37" s="23" t="s">
        <v>372</v>
      </c>
      <c r="B37" s="4" t="s">
        <v>6</v>
      </c>
      <c r="C37" s="8" t="s">
        <v>7</v>
      </c>
      <c r="D37" s="64" t="s">
        <v>175</v>
      </c>
      <c r="E37" s="64" t="s">
        <v>175</v>
      </c>
      <c r="F37" s="64" t="s">
        <v>175</v>
      </c>
    </row>
    <row r="38" spans="1:6" x14ac:dyDescent="0.25">
      <c r="A38" s="23" t="s">
        <v>371</v>
      </c>
      <c r="B38" s="4" t="s">
        <v>6</v>
      </c>
      <c r="C38" s="8" t="s">
        <v>7</v>
      </c>
      <c r="D38" s="64" t="s">
        <v>175</v>
      </c>
      <c r="E38" s="64" t="s">
        <v>175</v>
      </c>
      <c r="F38" s="64" t="s">
        <v>175</v>
      </c>
    </row>
    <row r="39" spans="1:6" x14ac:dyDescent="0.25">
      <c r="A39" s="23" t="s">
        <v>370</v>
      </c>
      <c r="B39" s="4" t="s">
        <v>6</v>
      </c>
      <c r="C39" s="4" t="s">
        <v>6</v>
      </c>
      <c r="D39" s="64" t="s">
        <v>175</v>
      </c>
      <c r="E39" s="64" t="s">
        <v>175</v>
      </c>
      <c r="F39" s="64" t="s">
        <v>175</v>
      </c>
    </row>
    <row r="40" spans="1:6" x14ac:dyDescent="0.25">
      <c r="A40" s="19" t="s">
        <v>369</v>
      </c>
      <c r="B40" s="21" t="s">
        <v>6</v>
      </c>
      <c r="C40" s="21" t="s">
        <v>6</v>
      </c>
      <c r="D40" s="31" t="s">
        <v>175</v>
      </c>
      <c r="E40" s="31" t="s">
        <v>175</v>
      </c>
      <c r="F40" s="31" t="s">
        <v>175</v>
      </c>
    </row>
    <row r="41" spans="1:6" x14ac:dyDescent="0.25">
      <c r="A41" s="2" t="s">
        <v>6</v>
      </c>
      <c r="B41" s="10">
        <f>COUNTIF(B35:B40,"pass")</f>
        <v>5</v>
      </c>
      <c r="C41" s="10">
        <f>COUNTIF(C35:C40,"pass")</f>
        <v>2</v>
      </c>
      <c r="D41" s="10">
        <f t="shared" ref="D41:F41" si="2">COUNTIF(D35:D40,"pass")</f>
        <v>0</v>
      </c>
      <c r="E41" s="10">
        <f t="shared" si="2"/>
        <v>0</v>
      </c>
      <c r="F41" s="10">
        <f t="shared" si="2"/>
        <v>0</v>
      </c>
    </row>
    <row r="42" spans="1:6" x14ac:dyDescent="0.25">
      <c r="A42" s="2" t="s">
        <v>143</v>
      </c>
      <c r="B42" s="5">
        <f>COUNTIF(B35:B40,"Ok")</f>
        <v>0</v>
      </c>
      <c r="C42" s="5">
        <f>COUNTIF(C35:C40,"Ok")</f>
        <v>0</v>
      </c>
      <c r="D42" s="5">
        <f t="shared" ref="D42:F42" si="3">COUNTIF(D35:D40,"Ok")</f>
        <v>0</v>
      </c>
      <c r="E42" s="5">
        <f t="shared" si="3"/>
        <v>0</v>
      </c>
      <c r="F42" s="5">
        <f t="shared" si="3"/>
        <v>0</v>
      </c>
    </row>
    <row r="43" spans="1:6" x14ac:dyDescent="0.25">
      <c r="A43" s="2" t="s">
        <v>140</v>
      </c>
      <c r="B43" s="11">
        <f>COUNTIF(B35:B40,"workaround")</f>
        <v>0</v>
      </c>
      <c r="C43" s="11">
        <f>COUNTIF(C35:C40,"workaround")</f>
        <v>0</v>
      </c>
      <c r="D43" s="11">
        <f t="shared" ref="D43:F43" si="4">COUNTIF(D35:D40,"workaround")</f>
        <v>0</v>
      </c>
      <c r="E43" s="11">
        <f t="shared" si="4"/>
        <v>0</v>
      </c>
      <c r="F43" s="11">
        <f t="shared" si="4"/>
        <v>0</v>
      </c>
    </row>
    <row r="44" spans="1:6" x14ac:dyDescent="0.25">
      <c r="A44" s="2" t="s">
        <v>7</v>
      </c>
      <c r="B44" s="12">
        <f>COUNTIF(B35:B40,"Fail")</f>
        <v>1</v>
      </c>
      <c r="C44" s="12">
        <f>COUNTIF(C35:C40,"Fail")</f>
        <v>3</v>
      </c>
      <c r="D44" s="12">
        <f t="shared" ref="D44:F44" si="5">COUNTIF(D35:D40,"Fail")</f>
        <v>0</v>
      </c>
      <c r="E44" s="12">
        <f t="shared" si="5"/>
        <v>0</v>
      </c>
      <c r="F44" s="12">
        <f t="shared" si="5"/>
        <v>0</v>
      </c>
    </row>
    <row r="45" spans="1:6" x14ac:dyDescent="0.25">
      <c r="A45" s="2" t="s">
        <v>175</v>
      </c>
      <c r="B45" s="2">
        <f>COUNTIF(B35:B40,"unsupported")</f>
        <v>0</v>
      </c>
      <c r="C45" s="2">
        <f>COUNTIF(C35:C40,"unsupported")</f>
        <v>1</v>
      </c>
      <c r="D45" s="2">
        <f t="shared" ref="D45:F45" si="6">COUNTIF(D35:D40,"unsupported")</f>
        <v>6</v>
      </c>
      <c r="E45" s="2">
        <f t="shared" si="6"/>
        <v>6</v>
      </c>
      <c r="F45" s="2">
        <f t="shared" si="6"/>
        <v>6</v>
      </c>
    </row>
    <row r="46" spans="1:6" x14ac:dyDescent="0.25">
      <c r="A46" s="2" t="s">
        <v>139</v>
      </c>
      <c r="B46" s="2">
        <f>B41+B44+B43+B45+B42</f>
        <v>6</v>
      </c>
      <c r="C46" s="2">
        <f>C41+C44+C43+C45+C42</f>
        <v>6</v>
      </c>
      <c r="D46" s="2">
        <f t="shared" ref="D46:F46" si="7">D41+D44+D43+D45+D42</f>
        <v>6</v>
      </c>
      <c r="E46" s="2">
        <f t="shared" si="7"/>
        <v>6</v>
      </c>
      <c r="F46" s="2">
        <f t="shared" si="7"/>
        <v>6</v>
      </c>
    </row>
    <row r="47" spans="1:6" ht="15.75" thickBot="1" x14ac:dyDescent="0.3">
      <c r="A47" s="18" t="s">
        <v>8</v>
      </c>
      <c r="B47" s="6">
        <f>IF(B$46=0, 0,(B$41+B$42)/B$46)</f>
        <v>0.83333333333333337</v>
      </c>
      <c r="C47" s="6">
        <f t="shared" ref="C47:F47" si="8">IF(C$46=0, 0,(C$41+C$42)/C$46)</f>
        <v>0.33333333333333331</v>
      </c>
      <c r="D47" s="6">
        <f t="shared" si="8"/>
        <v>0</v>
      </c>
      <c r="E47" s="6">
        <f t="shared" si="8"/>
        <v>0</v>
      </c>
      <c r="F47" s="6">
        <f t="shared" si="8"/>
        <v>0</v>
      </c>
    </row>
    <row r="48" spans="1:6" ht="15.75" thickBot="1" x14ac:dyDescent="0.3">
      <c r="A48" s="2"/>
      <c r="B48" s="17"/>
      <c r="C48" s="17"/>
    </row>
    <row r="49" spans="1:6" x14ac:dyDescent="0.25">
      <c r="A49" s="3" t="s">
        <v>332</v>
      </c>
      <c r="B49" s="62" t="s">
        <v>5</v>
      </c>
      <c r="C49" s="63" t="s">
        <v>151</v>
      </c>
      <c r="D49" s="63" t="s">
        <v>188</v>
      </c>
      <c r="E49" s="63" t="s">
        <v>364</v>
      </c>
      <c r="F49" s="3" t="s">
        <v>186</v>
      </c>
    </row>
    <row r="50" spans="1:6" x14ac:dyDescent="0.25">
      <c r="A50" s="2" t="s">
        <v>205</v>
      </c>
      <c r="B50" s="4" t="s">
        <v>6</v>
      </c>
      <c r="C50" s="4" t="s">
        <v>6</v>
      </c>
      <c r="D50" s="64" t="s">
        <v>175</v>
      </c>
      <c r="E50" s="69" t="s">
        <v>175</v>
      </c>
      <c r="F50" s="69" t="s">
        <v>175</v>
      </c>
    </row>
    <row r="51" spans="1:6" x14ac:dyDescent="0.25">
      <c r="A51" s="2" t="s">
        <v>377</v>
      </c>
      <c r="B51" s="4" t="s">
        <v>6</v>
      </c>
      <c r="C51" s="4" t="s">
        <v>6</v>
      </c>
      <c r="D51" s="4" t="s">
        <v>6</v>
      </c>
      <c r="E51" s="70" t="s">
        <v>175</v>
      </c>
      <c r="F51" s="70" t="s">
        <v>175</v>
      </c>
    </row>
    <row r="52" spans="1:6" x14ac:dyDescent="0.25">
      <c r="A52" s="2" t="s">
        <v>290</v>
      </c>
      <c r="B52" s="4" t="s">
        <v>6</v>
      </c>
      <c r="C52" s="8" t="s">
        <v>7</v>
      </c>
      <c r="D52" s="64" t="s">
        <v>175</v>
      </c>
      <c r="E52" s="69" t="s">
        <v>175</v>
      </c>
      <c r="F52" s="69" t="s">
        <v>175</v>
      </c>
    </row>
    <row r="53" spans="1:6" x14ac:dyDescent="0.25">
      <c r="A53" s="2" t="s">
        <v>376</v>
      </c>
      <c r="B53" s="4" t="s">
        <v>6</v>
      </c>
      <c r="C53" s="8" t="s">
        <v>7</v>
      </c>
      <c r="D53" s="64" t="s">
        <v>175</v>
      </c>
      <c r="E53" s="69" t="s">
        <v>175</v>
      </c>
      <c r="F53" s="69" t="s">
        <v>175</v>
      </c>
    </row>
    <row r="54" spans="1:6" x14ac:dyDescent="0.25">
      <c r="A54" s="2" t="s">
        <v>375</v>
      </c>
      <c r="B54" s="4" t="s">
        <v>6</v>
      </c>
      <c r="C54" s="4" t="s">
        <v>6</v>
      </c>
      <c r="D54" s="64" t="s">
        <v>175</v>
      </c>
      <c r="E54" s="69" t="s">
        <v>175</v>
      </c>
      <c r="F54" s="69" t="s">
        <v>175</v>
      </c>
    </row>
    <row r="55" spans="1:6" x14ac:dyDescent="0.25">
      <c r="A55" s="2" t="s">
        <v>210</v>
      </c>
      <c r="B55" s="4" t="s">
        <v>6</v>
      </c>
      <c r="C55" s="8" t="s">
        <v>7</v>
      </c>
      <c r="D55" s="64" t="s">
        <v>175</v>
      </c>
      <c r="E55" s="69" t="s">
        <v>175</v>
      </c>
      <c r="F55" s="69" t="s">
        <v>175</v>
      </c>
    </row>
    <row r="56" spans="1:6" x14ac:dyDescent="0.25">
      <c r="A56" s="23" t="s">
        <v>246</v>
      </c>
      <c r="B56" s="4" t="s">
        <v>6</v>
      </c>
      <c r="C56" s="4" t="s">
        <v>6</v>
      </c>
      <c r="D56" s="64" t="s">
        <v>175</v>
      </c>
      <c r="E56" s="69" t="s">
        <v>175</v>
      </c>
      <c r="F56" s="69" t="s">
        <v>175</v>
      </c>
    </row>
    <row r="57" spans="1:6" x14ac:dyDescent="0.25">
      <c r="A57" s="2" t="s">
        <v>278</v>
      </c>
      <c r="B57" s="4" t="s">
        <v>6</v>
      </c>
      <c r="C57" s="8" t="s">
        <v>7</v>
      </c>
      <c r="D57" s="64" t="s">
        <v>175</v>
      </c>
      <c r="E57" s="69" t="s">
        <v>175</v>
      </c>
      <c r="F57" s="69" t="s">
        <v>175</v>
      </c>
    </row>
    <row r="58" spans="1:6" x14ac:dyDescent="0.25">
      <c r="A58" s="2" t="s">
        <v>232</v>
      </c>
      <c r="B58" s="4" t="s">
        <v>6</v>
      </c>
      <c r="C58" s="4" t="s">
        <v>6</v>
      </c>
      <c r="D58" s="64" t="s">
        <v>175</v>
      </c>
      <c r="E58" s="69" t="s">
        <v>175</v>
      </c>
      <c r="F58" s="69" t="s">
        <v>175</v>
      </c>
    </row>
    <row r="59" spans="1:6" x14ac:dyDescent="0.25">
      <c r="A59" s="15" t="s">
        <v>333</v>
      </c>
      <c r="B59" s="21" t="s">
        <v>6</v>
      </c>
      <c r="C59" s="54" t="s">
        <v>7</v>
      </c>
      <c r="D59" s="31" t="s">
        <v>175</v>
      </c>
      <c r="E59" s="31" t="s">
        <v>175</v>
      </c>
      <c r="F59" s="31" t="s">
        <v>175</v>
      </c>
    </row>
    <row r="60" spans="1:6" x14ac:dyDescent="0.25">
      <c r="A60" s="2" t="s">
        <v>6</v>
      </c>
      <c r="B60" s="10">
        <f t="shared" ref="B60:C60" si="9">COUNTIF(B50:B59,"pass")</f>
        <v>10</v>
      </c>
      <c r="C60" s="10">
        <f t="shared" si="9"/>
        <v>5</v>
      </c>
      <c r="D60" s="10">
        <f>COUNTIF(D50:D59,"pass")</f>
        <v>1</v>
      </c>
      <c r="E60" s="10">
        <f t="shared" ref="E60:F60" si="10">COUNTIF(E52:E59,"pass")</f>
        <v>0</v>
      </c>
      <c r="F60" s="10">
        <f t="shared" si="10"/>
        <v>0</v>
      </c>
    </row>
    <row r="61" spans="1:6" x14ac:dyDescent="0.25">
      <c r="A61" s="2" t="s">
        <v>143</v>
      </c>
      <c r="B61" s="5">
        <f t="shared" ref="B61:C61" si="11">COUNTIF(B50:B59,"Ok")</f>
        <v>0</v>
      </c>
      <c r="C61" s="5">
        <f t="shared" si="11"/>
        <v>0</v>
      </c>
      <c r="D61" s="5">
        <f>COUNTIF(D50:D59,"Ok")</f>
        <v>0</v>
      </c>
      <c r="E61" s="5">
        <f t="shared" ref="E61:F61" si="12">COUNTIF(E52:E59,"Ok")</f>
        <v>0</v>
      </c>
      <c r="F61" s="5">
        <f t="shared" si="12"/>
        <v>0</v>
      </c>
    </row>
    <row r="62" spans="1:6" x14ac:dyDescent="0.25">
      <c r="A62" s="2" t="s">
        <v>140</v>
      </c>
      <c r="B62" s="11">
        <f t="shared" ref="B62:C62" si="13">COUNTIF(B50:B59,"workaround")</f>
        <v>0</v>
      </c>
      <c r="C62" s="11">
        <f t="shared" si="13"/>
        <v>0</v>
      </c>
      <c r="D62" s="11">
        <f>COUNTIF(D50:D59,"workaround")</f>
        <v>0</v>
      </c>
      <c r="E62" s="11">
        <f t="shared" ref="E62:F62" si="14">COUNTIF(E52:E59,"workaround")</f>
        <v>0</v>
      </c>
      <c r="F62" s="11">
        <f t="shared" si="14"/>
        <v>0</v>
      </c>
    </row>
    <row r="63" spans="1:6" x14ac:dyDescent="0.25">
      <c r="A63" s="2" t="s">
        <v>7</v>
      </c>
      <c r="B63" s="12">
        <f t="shared" ref="B63:C63" si="15">COUNTIF(B50:B59,"Fail")</f>
        <v>0</v>
      </c>
      <c r="C63" s="12">
        <f t="shared" si="15"/>
        <v>5</v>
      </c>
      <c r="D63" s="12">
        <f>COUNTIF(D50:D59,"Fail")</f>
        <v>0</v>
      </c>
      <c r="E63" s="12">
        <f t="shared" ref="E63:F63" si="16">COUNTIF(E52:E59,"Fail")</f>
        <v>0</v>
      </c>
      <c r="F63" s="12">
        <f t="shared" si="16"/>
        <v>0</v>
      </c>
    </row>
    <row r="64" spans="1:6" x14ac:dyDescent="0.25">
      <c r="A64" s="2" t="s">
        <v>175</v>
      </c>
      <c r="B64" s="2">
        <f t="shared" ref="B64:C64" si="17">COUNTIF(B50:B59,"unsupported")</f>
        <v>0</v>
      </c>
      <c r="C64" s="2">
        <f t="shared" si="17"/>
        <v>0</v>
      </c>
      <c r="D64" s="2">
        <f>COUNTIF(D50:D59,"unsupported")</f>
        <v>9</v>
      </c>
      <c r="E64" s="2">
        <f t="shared" ref="E64:F64" si="18">COUNTIF(E52:E59,"unsupported")</f>
        <v>8</v>
      </c>
      <c r="F64" s="2">
        <f t="shared" si="18"/>
        <v>8</v>
      </c>
    </row>
    <row r="65" spans="1:6" x14ac:dyDescent="0.25">
      <c r="A65" s="2" t="s">
        <v>139</v>
      </c>
      <c r="B65" s="2">
        <f t="shared" ref="B65:C65" si="19">B60+B63+B62+B64+B61</f>
        <v>10</v>
      </c>
      <c r="C65" s="2">
        <f t="shared" si="19"/>
        <v>10</v>
      </c>
      <c r="D65" s="2">
        <f>D60+D63+D62+D64+D61</f>
        <v>10</v>
      </c>
      <c r="E65" s="2">
        <f t="shared" ref="E65:F65" si="20">E60+E63+E62+E64+E61</f>
        <v>8</v>
      </c>
      <c r="F65" s="2">
        <f t="shared" si="20"/>
        <v>8</v>
      </c>
    </row>
    <row r="66" spans="1:6" ht="15.75" thickBot="1" x14ac:dyDescent="0.3">
      <c r="A66" s="18" t="s">
        <v>8</v>
      </c>
      <c r="B66" s="6">
        <f>IF(B$65=0, 0,(B$60+B$61)/B$65)</f>
        <v>1</v>
      </c>
      <c r="C66" s="6">
        <f t="shared" ref="C66:F66" si="21">IF(C$65=0, 0,(C$60+C$61)/C$65)</f>
        <v>0.5</v>
      </c>
      <c r="D66" s="6">
        <f t="shared" si="21"/>
        <v>0.1</v>
      </c>
      <c r="E66" s="6">
        <f t="shared" si="21"/>
        <v>0</v>
      </c>
      <c r="F66" s="6">
        <f t="shared" si="21"/>
        <v>0</v>
      </c>
    </row>
    <row r="67" spans="1:6" ht="15.75" thickBot="1" x14ac:dyDescent="0.3">
      <c r="A67" s="2"/>
      <c r="B67" s="17"/>
      <c r="C67" s="17"/>
    </row>
    <row r="68" spans="1:6" x14ac:dyDescent="0.25">
      <c r="A68" s="3" t="s">
        <v>128</v>
      </c>
      <c r="B68" s="62" t="s">
        <v>5</v>
      </c>
      <c r="C68" s="63" t="s">
        <v>151</v>
      </c>
      <c r="D68" s="63" t="s">
        <v>188</v>
      </c>
      <c r="E68" s="63" t="s">
        <v>364</v>
      </c>
      <c r="F68" s="3" t="s">
        <v>186</v>
      </c>
    </row>
    <row r="69" spans="1:6" x14ac:dyDescent="0.25">
      <c r="A69" s="2" t="s">
        <v>205</v>
      </c>
      <c r="B69" s="4" t="s">
        <v>6</v>
      </c>
      <c r="C69" s="4" t="s">
        <v>6</v>
      </c>
      <c r="D69" s="64" t="s">
        <v>175</v>
      </c>
      <c r="E69" s="64" t="s">
        <v>175</v>
      </c>
      <c r="F69" s="64" t="s">
        <v>175</v>
      </c>
    </row>
    <row r="70" spans="1:6" x14ac:dyDescent="0.25">
      <c r="A70" s="23" t="s">
        <v>376</v>
      </c>
      <c r="B70" s="4" t="s">
        <v>6</v>
      </c>
      <c r="C70" s="4" t="s">
        <v>6</v>
      </c>
      <c r="D70" s="64" t="s">
        <v>175</v>
      </c>
      <c r="E70" s="64" t="s">
        <v>175</v>
      </c>
      <c r="F70" s="64" t="s">
        <v>175</v>
      </c>
    </row>
    <row r="71" spans="1:6" x14ac:dyDescent="0.25">
      <c r="A71" s="2" t="s">
        <v>206</v>
      </c>
      <c r="B71" s="4" t="s">
        <v>6</v>
      </c>
      <c r="C71" s="8" t="s">
        <v>7</v>
      </c>
      <c r="D71" s="8" t="s">
        <v>7</v>
      </c>
      <c r="E71" s="64" t="s">
        <v>175</v>
      </c>
      <c r="F71" s="64" t="s">
        <v>175</v>
      </c>
    </row>
    <row r="72" spans="1:6" x14ac:dyDescent="0.25">
      <c r="A72" s="2" t="s">
        <v>361</v>
      </c>
      <c r="B72" s="4" t="s">
        <v>6</v>
      </c>
      <c r="C72" s="4" t="s">
        <v>6</v>
      </c>
      <c r="D72" s="8" t="s">
        <v>7</v>
      </c>
      <c r="E72" s="64" t="s">
        <v>175</v>
      </c>
      <c r="F72" s="64" t="s">
        <v>175</v>
      </c>
    </row>
    <row r="73" spans="1:6" x14ac:dyDescent="0.25">
      <c r="A73" s="2" t="s">
        <v>207</v>
      </c>
      <c r="B73" s="4" t="s">
        <v>6</v>
      </c>
      <c r="C73" s="4" t="s">
        <v>6</v>
      </c>
      <c r="D73" s="4" t="s">
        <v>6</v>
      </c>
      <c r="E73" s="64" t="s">
        <v>175</v>
      </c>
      <c r="F73" s="64" t="s">
        <v>175</v>
      </c>
    </row>
    <row r="74" spans="1:6" x14ac:dyDescent="0.25">
      <c r="A74" s="23" t="s">
        <v>378</v>
      </c>
      <c r="B74" s="4" t="s">
        <v>6</v>
      </c>
      <c r="C74" s="4" t="s">
        <v>6</v>
      </c>
      <c r="D74" s="64" t="s">
        <v>175</v>
      </c>
      <c r="E74" s="64" t="s">
        <v>175</v>
      </c>
      <c r="F74" s="64" t="s">
        <v>175</v>
      </c>
    </row>
    <row r="75" spans="1:6" x14ac:dyDescent="0.25">
      <c r="A75" s="2" t="s">
        <v>375</v>
      </c>
      <c r="B75" s="4" t="s">
        <v>6</v>
      </c>
      <c r="C75" s="4" t="s">
        <v>6</v>
      </c>
      <c r="D75" s="4" t="s">
        <v>6</v>
      </c>
      <c r="E75" s="64" t="s">
        <v>175</v>
      </c>
      <c r="F75" s="64" t="s">
        <v>175</v>
      </c>
    </row>
    <row r="76" spans="1:6" x14ac:dyDescent="0.25">
      <c r="A76" s="2" t="s">
        <v>208</v>
      </c>
      <c r="B76" s="4" t="s">
        <v>6</v>
      </c>
      <c r="C76" s="4" t="s">
        <v>6</v>
      </c>
      <c r="D76" s="8" t="s">
        <v>7</v>
      </c>
      <c r="E76" s="64" t="s">
        <v>175</v>
      </c>
      <c r="F76" s="64" t="s">
        <v>175</v>
      </c>
    </row>
    <row r="77" spans="1:6" x14ac:dyDescent="0.25">
      <c r="A77" s="2" t="s">
        <v>209</v>
      </c>
      <c r="B77" s="4" t="s">
        <v>6</v>
      </c>
      <c r="C77" s="4" t="s">
        <v>6</v>
      </c>
      <c r="D77" s="4" t="s">
        <v>6</v>
      </c>
      <c r="E77" s="64" t="s">
        <v>175</v>
      </c>
      <c r="F77" s="64" t="s">
        <v>175</v>
      </c>
    </row>
    <row r="78" spans="1:6" x14ac:dyDescent="0.25">
      <c r="A78" s="2" t="s">
        <v>210</v>
      </c>
      <c r="B78" s="4" t="s">
        <v>6</v>
      </c>
      <c r="C78" s="4" t="s">
        <v>6</v>
      </c>
      <c r="D78" s="64" t="s">
        <v>175</v>
      </c>
      <c r="E78" s="64" t="s">
        <v>175</v>
      </c>
      <c r="F78" s="64" t="s">
        <v>175</v>
      </c>
    </row>
    <row r="79" spans="1:6" x14ac:dyDescent="0.25">
      <c r="A79" s="2" t="s">
        <v>211</v>
      </c>
      <c r="B79" s="4" t="s">
        <v>6</v>
      </c>
      <c r="C79" s="4" t="s">
        <v>6</v>
      </c>
      <c r="D79" s="4" t="s">
        <v>6</v>
      </c>
      <c r="E79" s="64" t="s">
        <v>175</v>
      </c>
      <c r="F79" s="64" t="s">
        <v>175</v>
      </c>
    </row>
    <row r="80" spans="1:6" x14ac:dyDescent="0.25">
      <c r="A80" s="2" t="s">
        <v>212</v>
      </c>
      <c r="B80" s="4" t="s">
        <v>6</v>
      </c>
      <c r="C80" s="4" t="s">
        <v>6</v>
      </c>
      <c r="D80" s="4" t="s">
        <v>6</v>
      </c>
      <c r="E80" s="64" t="s">
        <v>175</v>
      </c>
      <c r="F80" s="64" t="s">
        <v>175</v>
      </c>
    </row>
    <row r="81" spans="1:6" x14ac:dyDescent="0.25">
      <c r="A81" s="2" t="s">
        <v>213</v>
      </c>
      <c r="B81" s="4" t="s">
        <v>6</v>
      </c>
      <c r="C81" s="4" t="s">
        <v>6</v>
      </c>
      <c r="D81" s="4" t="s">
        <v>6</v>
      </c>
      <c r="E81" s="64" t="s">
        <v>175</v>
      </c>
      <c r="F81" s="64" t="s">
        <v>175</v>
      </c>
    </row>
    <row r="82" spans="1:6" x14ac:dyDescent="0.25">
      <c r="A82" s="2" t="s">
        <v>214</v>
      </c>
      <c r="B82" s="4" t="s">
        <v>6</v>
      </c>
      <c r="C82" s="4" t="s">
        <v>6</v>
      </c>
      <c r="D82" s="64" t="s">
        <v>175</v>
      </c>
      <c r="E82" s="64" t="s">
        <v>175</v>
      </c>
      <c r="F82" s="64" t="s">
        <v>175</v>
      </c>
    </row>
    <row r="83" spans="1:6" x14ac:dyDescent="0.25">
      <c r="A83" s="23" t="s">
        <v>247</v>
      </c>
      <c r="B83" s="4" t="s">
        <v>6</v>
      </c>
      <c r="C83" s="4" t="s">
        <v>6</v>
      </c>
      <c r="D83" s="64" t="s">
        <v>175</v>
      </c>
      <c r="E83" s="64" t="s">
        <v>175</v>
      </c>
      <c r="F83" s="64" t="s">
        <v>175</v>
      </c>
    </row>
    <row r="84" spans="1:6" x14ac:dyDescent="0.25">
      <c r="A84" s="23" t="s">
        <v>246</v>
      </c>
      <c r="B84" s="4" t="s">
        <v>6</v>
      </c>
      <c r="C84" s="4" t="s">
        <v>6</v>
      </c>
      <c r="D84" s="64" t="s">
        <v>175</v>
      </c>
      <c r="E84" s="64" t="s">
        <v>175</v>
      </c>
      <c r="F84" s="64" t="s">
        <v>175</v>
      </c>
    </row>
    <row r="85" spans="1:6" x14ac:dyDescent="0.25">
      <c r="A85" s="2" t="s">
        <v>215</v>
      </c>
      <c r="B85" s="4" t="s">
        <v>6</v>
      </c>
      <c r="C85" s="4" t="s">
        <v>6</v>
      </c>
      <c r="D85" s="4" t="s">
        <v>6</v>
      </c>
      <c r="E85" s="64" t="s">
        <v>175</v>
      </c>
      <c r="F85" s="64" t="s">
        <v>175</v>
      </c>
    </row>
    <row r="86" spans="1:6" x14ac:dyDescent="0.25">
      <c r="A86" s="2" t="s">
        <v>216</v>
      </c>
      <c r="B86" s="4" t="s">
        <v>6</v>
      </c>
      <c r="C86" s="4" t="s">
        <v>6</v>
      </c>
      <c r="D86" s="64" t="s">
        <v>175</v>
      </c>
      <c r="E86" s="64" t="s">
        <v>175</v>
      </c>
      <c r="F86" s="64" t="s">
        <v>175</v>
      </c>
    </row>
    <row r="87" spans="1:6" x14ac:dyDescent="0.25">
      <c r="A87" s="2" t="s">
        <v>217</v>
      </c>
      <c r="B87" s="4" t="s">
        <v>6</v>
      </c>
      <c r="C87" s="4" t="s">
        <v>6</v>
      </c>
      <c r="D87" s="4" t="s">
        <v>6</v>
      </c>
      <c r="E87" s="64" t="s">
        <v>175</v>
      </c>
      <c r="F87" s="64" t="s">
        <v>175</v>
      </c>
    </row>
    <row r="88" spans="1:6" x14ac:dyDescent="0.25">
      <c r="A88" s="15" t="s">
        <v>218</v>
      </c>
      <c r="B88" s="21" t="s">
        <v>6</v>
      </c>
      <c r="C88" s="21" t="s">
        <v>6</v>
      </c>
      <c r="D88" s="31" t="s">
        <v>175</v>
      </c>
      <c r="E88" s="31" t="s">
        <v>175</v>
      </c>
      <c r="F88" s="31" t="s">
        <v>175</v>
      </c>
    </row>
    <row r="89" spans="1:6" x14ac:dyDescent="0.25">
      <c r="A89" s="2" t="s">
        <v>6</v>
      </c>
      <c r="B89" s="10">
        <f>COUNTIF(B69:B88,"pass")</f>
        <v>20</v>
      </c>
      <c r="C89" s="10">
        <f>COUNTIF(C69:C88,"pass")</f>
        <v>19</v>
      </c>
      <c r="D89" s="10">
        <f>COUNTIF(D69:D88,"pass")</f>
        <v>8</v>
      </c>
      <c r="E89" s="10"/>
      <c r="F89" s="10">
        <f>COUNTIF(F69:F88,"pass")</f>
        <v>0</v>
      </c>
    </row>
    <row r="90" spans="1:6" x14ac:dyDescent="0.25">
      <c r="A90" s="2" t="s">
        <v>143</v>
      </c>
      <c r="B90" s="5">
        <f>COUNTIF(B69:B88,"Ok")</f>
        <v>0</v>
      </c>
      <c r="C90" s="5">
        <f>COUNTIF(C69:C88,"Ok")</f>
        <v>0</v>
      </c>
      <c r="D90" s="5">
        <f>COUNTIF(D69:D88,"Ok")</f>
        <v>0</v>
      </c>
      <c r="E90" s="5"/>
      <c r="F90" s="5">
        <f>COUNTIF(F69:F88,"Ok")</f>
        <v>0</v>
      </c>
    </row>
    <row r="91" spans="1:6" x14ac:dyDescent="0.25">
      <c r="A91" s="2" t="s">
        <v>140</v>
      </c>
      <c r="B91" s="11">
        <f>COUNTIF(B69:B88,"workaround")</f>
        <v>0</v>
      </c>
      <c r="C91" s="11">
        <f>COUNTIF(C69:C88,"workaround")</f>
        <v>0</v>
      </c>
      <c r="D91" s="11">
        <f>COUNTIF(D69:D88,"workaround")</f>
        <v>0</v>
      </c>
      <c r="E91" s="11"/>
      <c r="F91" s="11">
        <f>COUNTIF(F69:F88,"workaround")</f>
        <v>0</v>
      </c>
    </row>
    <row r="92" spans="1:6" x14ac:dyDescent="0.25">
      <c r="A92" s="2" t="s">
        <v>7</v>
      </c>
      <c r="B92" s="12">
        <f>COUNTIF(B69:B88,"Fail")</f>
        <v>0</v>
      </c>
      <c r="C92" s="12">
        <f>COUNTIF(C69:C88,"Fail")</f>
        <v>1</v>
      </c>
      <c r="D92" s="12">
        <f>COUNTIF(D69:D88,"Fail")</f>
        <v>3</v>
      </c>
      <c r="E92" s="12"/>
      <c r="F92" s="12">
        <f>COUNTIF(F69:F88,"Fail")</f>
        <v>0</v>
      </c>
    </row>
    <row r="93" spans="1:6" x14ac:dyDescent="0.25">
      <c r="A93" s="2" t="s">
        <v>175</v>
      </c>
      <c r="B93" s="2">
        <f>COUNT(B69:B88,"Untested")</f>
        <v>0</v>
      </c>
      <c r="C93" s="2">
        <f>COUNTIF(C69:C88,"unsupported")</f>
        <v>0</v>
      </c>
      <c r="D93" s="2">
        <f>COUNT(D69:D88,"Untested")</f>
        <v>0</v>
      </c>
      <c r="E93" s="2"/>
      <c r="F93" s="2">
        <f>COUNT(F69:F88,"Untested")</f>
        <v>0</v>
      </c>
    </row>
    <row r="94" spans="1:6" x14ac:dyDescent="0.25">
      <c r="A94" s="2" t="s">
        <v>139</v>
      </c>
      <c r="B94" s="2">
        <f>B89+B92+B91+B93+B90</f>
        <v>20</v>
      </c>
      <c r="C94" s="2">
        <f>C89+C92+C91+C93+C90</f>
        <v>20</v>
      </c>
      <c r="D94" s="2">
        <f>D89+D92+D91+D93+D90</f>
        <v>11</v>
      </c>
      <c r="E94" s="2"/>
      <c r="F94" s="2">
        <f>F89+F92+F91+F93+F90</f>
        <v>0</v>
      </c>
    </row>
    <row r="95" spans="1:6" ht="15.75" thickBot="1" x14ac:dyDescent="0.3">
      <c r="A95" s="18" t="s">
        <v>8</v>
      </c>
      <c r="B95" s="6">
        <f>IF(B$94=0, 0,(B$89+B$90)/B$94)</f>
        <v>1</v>
      </c>
      <c r="C95" s="6">
        <f>IF(C$94=0, 0,(C$89+C$90)/C$94)</f>
        <v>0.95</v>
      </c>
      <c r="D95" s="6">
        <f>IF(D$94=0, 0,(D$89+D$90)/D$94)</f>
        <v>0.72727272727272729</v>
      </c>
      <c r="E95" s="6"/>
      <c r="F95" s="6">
        <f>IF(F$94=0, 0,(F$89+F$90)/F$94)</f>
        <v>0</v>
      </c>
    </row>
    <row r="96" spans="1:6" ht="15.75" thickBot="1" x14ac:dyDescent="0.3">
      <c r="A96" s="2"/>
      <c r="B96" s="20"/>
      <c r="C96" s="20"/>
      <c r="D96" s="20"/>
      <c r="E96" s="20"/>
      <c r="F96" s="20"/>
    </row>
    <row r="97" spans="1:6" x14ac:dyDescent="0.25">
      <c r="A97" s="3" t="s">
        <v>102</v>
      </c>
      <c r="B97" s="62" t="s">
        <v>5</v>
      </c>
      <c r="C97" s="63" t="s">
        <v>151</v>
      </c>
      <c r="D97" s="63" t="s">
        <v>188</v>
      </c>
      <c r="E97" s="63" t="s">
        <v>364</v>
      </c>
      <c r="F97" s="3" t="s">
        <v>186</v>
      </c>
    </row>
    <row r="98" spans="1:6" x14ac:dyDescent="0.25">
      <c r="A98" s="2" t="s">
        <v>205</v>
      </c>
      <c r="B98" s="4" t="s">
        <v>6</v>
      </c>
      <c r="C98" s="4" t="s">
        <v>6</v>
      </c>
      <c r="D98" s="4" t="s">
        <v>6</v>
      </c>
      <c r="E98" s="64" t="s">
        <v>175</v>
      </c>
      <c r="F98" s="64" t="s">
        <v>175</v>
      </c>
    </row>
    <row r="99" spans="1:6" x14ac:dyDescent="0.25">
      <c r="A99" s="2" t="s">
        <v>219</v>
      </c>
      <c r="B99" s="4" t="s">
        <v>6</v>
      </c>
      <c r="C99" s="4" t="s">
        <v>6</v>
      </c>
      <c r="D99" s="4" t="s">
        <v>6</v>
      </c>
      <c r="E99" s="64" t="s">
        <v>175</v>
      </c>
      <c r="F99" s="64" t="s">
        <v>175</v>
      </c>
    </row>
    <row r="100" spans="1:6" x14ac:dyDescent="0.25">
      <c r="A100" s="23" t="s">
        <v>376</v>
      </c>
      <c r="B100" s="4" t="s">
        <v>6</v>
      </c>
      <c r="C100" s="4" t="s">
        <v>6</v>
      </c>
      <c r="D100" s="4" t="s">
        <v>6</v>
      </c>
      <c r="E100" s="64" t="s">
        <v>175</v>
      </c>
      <c r="F100" s="64" t="s">
        <v>175</v>
      </c>
    </row>
    <row r="101" spans="1:6" x14ac:dyDescent="0.25">
      <c r="A101" s="2" t="s">
        <v>220</v>
      </c>
      <c r="B101" s="4" t="s">
        <v>6</v>
      </c>
      <c r="C101" s="4" t="s">
        <v>6</v>
      </c>
      <c r="D101" s="4" t="s">
        <v>6</v>
      </c>
      <c r="E101" s="64" t="s">
        <v>175</v>
      </c>
      <c r="F101" s="64" t="s">
        <v>175</v>
      </c>
    </row>
    <row r="102" spans="1:6" x14ac:dyDescent="0.25">
      <c r="A102" s="2" t="s">
        <v>221</v>
      </c>
      <c r="B102" s="4" t="s">
        <v>6</v>
      </c>
      <c r="C102" s="4" t="s">
        <v>6</v>
      </c>
      <c r="D102" s="4" t="s">
        <v>6</v>
      </c>
      <c r="E102" s="64" t="s">
        <v>175</v>
      </c>
      <c r="F102" s="64" t="s">
        <v>175</v>
      </c>
    </row>
    <row r="103" spans="1:6" x14ac:dyDescent="0.25">
      <c r="A103" s="2" t="s">
        <v>222</v>
      </c>
      <c r="B103" s="4" t="s">
        <v>6</v>
      </c>
      <c r="C103" s="4" t="s">
        <v>6</v>
      </c>
      <c r="D103" s="4" t="s">
        <v>6</v>
      </c>
      <c r="E103" s="64" t="s">
        <v>175</v>
      </c>
      <c r="F103" s="64" t="s">
        <v>175</v>
      </c>
    </row>
    <row r="104" spans="1:6" x14ac:dyDescent="0.25">
      <c r="A104" s="2" t="s">
        <v>223</v>
      </c>
      <c r="B104" s="4" t="s">
        <v>6</v>
      </c>
      <c r="C104" s="4" t="s">
        <v>6</v>
      </c>
      <c r="D104" s="4" t="s">
        <v>6</v>
      </c>
      <c r="E104" s="64" t="s">
        <v>175</v>
      </c>
      <c r="F104" s="64" t="s">
        <v>175</v>
      </c>
    </row>
    <row r="105" spans="1:6" x14ac:dyDescent="0.25">
      <c r="A105" s="2" t="s">
        <v>224</v>
      </c>
      <c r="B105" s="4" t="s">
        <v>6</v>
      </c>
      <c r="C105" s="4" t="s">
        <v>6</v>
      </c>
      <c r="D105" s="4" t="s">
        <v>6</v>
      </c>
      <c r="E105" s="64" t="s">
        <v>175</v>
      </c>
      <c r="F105" s="64" t="s">
        <v>175</v>
      </c>
    </row>
    <row r="106" spans="1:6" x14ac:dyDescent="0.25">
      <c r="A106" s="2" t="s">
        <v>225</v>
      </c>
      <c r="B106" s="4" t="s">
        <v>6</v>
      </c>
      <c r="C106" s="4" t="s">
        <v>6</v>
      </c>
      <c r="D106" s="4" t="s">
        <v>6</v>
      </c>
      <c r="E106" s="64" t="s">
        <v>175</v>
      </c>
      <c r="F106" s="64" t="s">
        <v>175</v>
      </c>
    </row>
    <row r="107" spans="1:6" x14ac:dyDescent="0.25">
      <c r="A107" s="2" t="s">
        <v>209</v>
      </c>
      <c r="B107" s="4" t="s">
        <v>6</v>
      </c>
      <c r="C107" s="4" t="s">
        <v>6</v>
      </c>
      <c r="D107" s="4" t="s">
        <v>6</v>
      </c>
      <c r="E107" s="64" t="s">
        <v>175</v>
      </c>
      <c r="F107" s="64" t="s">
        <v>175</v>
      </c>
    </row>
    <row r="108" spans="1:6" x14ac:dyDescent="0.25">
      <c r="A108" s="2" t="s">
        <v>226</v>
      </c>
      <c r="B108" s="4" t="s">
        <v>6</v>
      </c>
      <c r="C108" s="4" t="s">
        <v>6</v>
      </c>
      <c r="D108" s="4" t="s">
        <v>6</v>
      </c>
      <c r="E108" s="64" t="s">
        <v>175</v>
      </c>
      <c r="F108" s="64" t="s">
        <v>175</v>
      </c>
    </row>
    <row r="109" spans="1:6" x14ac:dyDescent="0.25">
      <c r="A109" s="2" t="s">
        <v>210</v>
      </c>
      <c r="B109" s="4" t="s">
        <v>6</v>
      </c>
      <c r="C109" s="4" t="s">
        <v>6</v>
      </c>
      <c r="D109" s="4" t="s">
        <v>6</v>
      </c>
      <c r="E109" s="64" t="s">
        <v>175</v>
      </c>
      <c r="F109" s="64" t="s">
        <v>175</v>
      </c>
    </row>
    <row r="110" spans="1:6" x14ac:dyDescent="0.25">
      <c r="A110" s="2" t="s">
        <v>227</v>
      </c>
      <c r="B110" s="4" t="s">
        <v>6</v>
      </c>
      <c r="C110" s="4" t="s">
        <v>6</v>
      </c>
      <c r="D110" s="4" t="s">
        <v>6</v>
      </c>
      <c r="E110" s="64" t="s">
        <v>175</v>
      </c>
      <c r="F110" s="64" t="s">
        <v>175</v>
      </c>
    </row>
    <row r="111" spans="1:6" x14ac:dyDescent="0.25">
      <c r="A111" s="2" t="s">
        <v>228</v>
      </c>
      <c r="B111" s="4" t="s">
        <v>6</v>
      </c>
      <c r="C111" s="4" t="s">
        <v>6</v>
      </c>
      <c r="D111" s="4" t="s">
        <v>6</v>
      </c>
      <c r="E111" s="64" t="s">
        <v>175</v>
      </c>
      <c r="F111" s="64" t="s">
        <v>175</v>
      </c>
    </row>
    <row r="112" spans="1:6" x14ac:dyDescent="0.25">
      <c r="A112" s="2" t="s">
        <v>229</v>
      </c>
      <c r="B112" s="4" t="s">
        <v>6</v>
      </c>
      <c r="C112" s="8" t="s">
        <v>7</v>
      </c>
      <c r="D112" s="4" t="s">
        <v>6</v>
      </c>
      <c r="E112" s="64" t="s">
        <v>175</v>
      </c>
      <c r="F112" s="64" t="s">
        <v>175</v>
      </c>
    </row>
    <row r="113" spans="1:6" x14ac:dyDescent="0.25">
      <c r="A113" s="2" t="s">
        <v>230</v>
      </c>
      <c r="B113" s="4" t="s">
        <v>6</v>
      </c>
      <c r="C113" s="4" t="s">
        <v>6</v>
      </c>
      <c r="D113" s="4" t="s">
        <v>6</v>
      </c>
      <c r="E113" s="64" t="s">
        <v>175</v>
      </c>
      <c r="F113" s="64" t="s">
        <v>175</v>
      </c>
    </row>
    <row r="114" spans="1:6" x14ac:dyDescent="0.25">
      <c r="A114" s="2" t="s">
        <v>295</v>
      </c>
      <c r="B114" s="4" t="s">
        <v>6</v>
      </c>
      <c r="C114" s="4" t="s">
        <v>6</v>
      </c>
      <c r="D114" s="4" t="s">
        <v>6</v>
      </c>
      <c r="E114" s="64" t="s">
        <v>175</v>
      </c>
      <c r="F114" s="64" t="s">
        <v>175</v>
      </c>
    </row>
    <row r="115" spans="1:6" x14ac:dyDescent="0.25">
      <c r="A115" s="2" t="s">
        <v>231</v>
      </c>
      <c r="B115" s="4" t="s">
        <v>6</v>
      </c>
      <c r="C115" s="4" t="s">
        <v>6</v>
      </c>
      <c r="D115" s="4" t="s">
        <v>6</v>
      </c>
      <c r="E115" s="64" t="s">
        <v>175</v>
      </c>
      <c r="F115" s="64" t="s">
        <v>175</v>
      </c>
    </row>
    <row r="116" spans="1:6" x14ac:dyDescent="0.25">
      <c r="A116" s="2" t="s">
        <v>326</v>
      </c>
      <c r="B116" s="4" t="s">
        <v>6</v>
      </c>
      <c r="C116" s="4" t="s">
        <v>6</v>
      </c>
      <c r="D116" s="4" t="s">
        <v>6</v>
      </c>
      <c r="E116" s="64" t="s">
        <v>175</v>
      </c>
      <c r="F116" s="64" t="s">
        <v>175</v>
      </c>
    </row>
    <row r="117" spans="1:6" x14ac:dyDescent="0.25">
      <c r="A117" s="2" t="s">
        <v>232</v>
      </c>
      <c r="B117" s="4" t="s">
        <v>6</v>
      </c>
      <c r="C117" s="4" t="s">
        <v>6</v>
      </c>
      <c r="D117" s="4" t="s">
        <v>6</v>
      </c>
      <c r="E117" s="64" t="s">
        <v>175</v>
      </c>
      <c r="F117" s="64" t="s">
        <v>175</v>
      </c>
    </row>
    <row r="118" spans="1:6" x14ac:dyDescent="0.25">
      <c r="A118" s="2" t="s">
        <v>233</v>
      </c>
      <c r="B118" s="4" t="s">
        <v>6</v>
      </c>
      <c r="C118" s="8" t="s">
        <v>7</v>
      </c>
      <c r="D118" s="4" t="s">
        <v>6</v>
      </c>
      <c r="E118" s="64" t="s">
        <v>175</v>
      </c>
      <c r="F118" s="64" t="s">
        <v>175</v>
      </c>
    </row>
    <row r="119" spans="1:6" x14ac:dyDescent="0.25">
      <c r="A119" s="2" t="s">
        <v>234</v>
      </c>
      <c r="B119" s="4" t="s">
        <v>6</v>
      </c>
      <c r="C119" s="8" t="s">
        <v>7</v>
      </c>
      <c r="D119" s="4" t="s">
        <v>6</v>
      </c>
      <c r="E119" s="64" t="s">
        <v>175</v>
      </c>
      <c r="F119" s="64" t="s">
        <v>175</v>
      </c>
    </row>
    <row r="120" spans="1:6" x14ac:dyDescent="0.25">
      <c r="A120" s="2" t="s">
        <v>235</v>
      </c>
      <c r="B120" s="4" t="s">
        <v>6</v>
      </c>
      <c r="C120" s="4" t="s">
        <v>6</v>
      </c>
      <c r="D120" s="8" t="s">
        <v>7</v>
      </c>
      <c r="E120" s="64" t="s">
        <v>175</v>
      </c>
      <c r="F120" s="64" t="s">
        <v>175</v>
      </c>
    </row>
    <row r="121" spans="1:6" x14ac:dyDescent="0.25">
      <c r="A121" s="2" t="s">
        <v>217</v>
      </c>
      <c r="B121" s="4" t="s">
        <v>6</v>
      </c>
      <c r="C121" s="8" t="s">
        <v>7</v>
      </c>
      <c r="D121" s="4" t="s">
        <v>6</v>
      </c>
      <c r="E121" s="64" t="s">
        <v>175</v>
      </c>
      <c r="F121" s="64" t="s">
        <v>175</v>
      </c>
    </row>
    <row r="122" spans="1:6" x14ac:dyDescent="0.25">
      <c r="A122" s="15" t="s">
        <v>237</v>
      </c>
      <c r="B122" s="21" t="s">
        <v>6</v>
      </c>
      <c r="C122" s="21" t="s">
        <v>6</v>
      </c>
      <c r="D122" s="21" t="s">
        <v>6</v>
      </c>
      <c r="E122" s="31" t="s">
        <v>175</v>
      </c>
      <c r="F122" s="31" t="s">
        <v>175</v>
      </c>
    </row>
    <row r="123" spans="1:6" x14ac:dyDescent="0.25">
      <c r="A123" s="2" t="s">
        <v>6</v>
      </c>
      <c r="B123" s="10">
        <f>COUNTIF(B98:B122,"pass")</f>
        <v>25</v>
      </c>
      <c r="C123" s="10">
        <f>COUNTIF(C98:C122,"pass")</f>
        <v>21</v>
      </c>
      <c r="D123" s="10">
        <f>COUNTIF(D98:D122,"pass")</f>
        <v>24</v>
      </c>
      <c r="E123" s="10"/>
      <c r="F123" s="10">
        <f>COUNTIF(F98:F122,"pass")</f>
        <v>0</v>
      </c>
    </row>
    <row r="124" spans="1:6" x14ac:dyDescent="0.25">
      <c r="A124" s="2" t="s">
        <v>143</v>
      </c>
      <c r="B124" s="5">
        <f>COUNTIF(B98:B122,"Ok")</f>
        <v>0</v>
      </c>
      <c r="C124" s="5">
        <f>COUNTIF(C98:C122,"Ok")</f>
        <v>0</v>
      </c>
      <c r="D124" s="5">
        <f>COUNTIF(D98:D122,"Ok")</f>
        <v>0</v>
      </c>
      <c r="E124" s="5"/>
      <c r="F124" s="5">
        <f>COUNTIF(F98:F122,"Ok")</f>
        <v>0</v>
      </c>
    </row>
    <row r="125" spans="1:6" x14ac:dyDescent="0.25">
      <c r="A125" s="2" t="s">
        <v>140</v>
      </c>
      <c r="B125" s="11">
        <f>COUNTIF(B98:B122,"workaround")</f>
        <v>0</v>
      </c>
      <c r="C125" s="11">
        <f>COUNTIF(C98:C122,"workaround")</f>
        <v>0</v>
      </c>
      <c r="D125" s="11">
        <f>COUNTIF(D98:D122,"workaround")</f>
        <v>0</v>
      </c>
      <c r="E125" s="11"/>
      <c r="F125" s="11">
        <f>COUNTIF(F98:F122,"workaround")</f>
        <v>0</v>
      </c>
    </row>
    <row r="126" spans="1:6" x14ac:dyDescent="0.25">
      <c r="A126" s="2" t="s">
        <v>7</v>
      </c>
      <c r="B126" s="12">
        <f>COUNTIF(B98:B122,"Fail")</f>
        <v>0</v>
      </c>
      <c r="C126" s="12">
        <f>COUNTIF(C98:C122,"Fail")</f>
        <v>4</v>
      </c>
      <c r="D126" s="12">
        <f>COUNTIF(D98:D122,"Fail")</f>
        <v>1</v>
      </c>
      <c r="E126" s="12"/>
      <c r="F126" s="12">
        <f>COUNTIF(F98:F122,"Fail")</f>
        <v>0</v>
      </c>
    </row>
    <row r="127" spans="1:6" x14ac:dyDescent="0.25">
      <c r="A127" s="2" t="s">
        <v>145</v>
      </c>
      <c r="B127" s="2">
        <f>COUNT(B98:B122,"Untested")</f>
        <v>0</v>
      </c>
      <c r="C127" s="2">
        <f>COUNT(C98:C122,"Untested")</f>
        <v>0</v>
      </c>
      <c r="D127" s="2">
        <f>COUNT(D98:D122,"Untested")</f>
        <v>0</v>
      </c>
      <c r="E127" s="2"/>
      <c r="F127" s="2">
        <f>COUNT(F98:F122,"Untested")</f>
        <v>0</v>
      </c>
    </row>
    <row r="128" spans="1:6" x14ac:dyDescent="0.25">
      <c r="A128" s="2" t="s">
        <v>139</v>
      </c>
      <c r="B128" s="2">
        <f>B123+B126+B125+B127+B124</f>
        <v>25</v>
      </c>
      <c r="C128" s="2">
        <f>C123+C126+C125+C127+C124</f>
        <v>25</v>
      </c>
      <c r="D128" s="2">
        <f>D123+D126+D125+D127+D124</f>
        <v>25</v>
      </c>
      <c r="E128" s="2"/>
      <c r="F128" s="2">
        <f>F123+F126+F125+F127+F124</f>
        <v>0</v>
      </c>
    </row>
    <row r="129" spans="1:6" ht="15.75" thickBot="1" x14ac:dyDescent="0.3">
      <c r="A129" s="18" t="s">
        <v>8</v>
      </c>
      <c r="B129" s="6">
        <f>IF(B$128=0,0,(B$123+B$124)/B$128)</f>
        <v>1</v>
      </c>
      <c r="C129" s="6">
        <f>IF(C$128=0,0,(C$123+C$124)/C$128)</f>
        <v>0.84</v>
      </c>
      <c r="D129" s="6">
        <f>IF(D$128=0,0,(D$123+D$124)/D$128)</f>
        <v>0.96</v>
      </c>
      <c r="E129" s="6"/>
      <c r="F129" s="6">
        <f>IF(F$128=0,0,(F$123+F$124)/F$128)</f>
        <v>0</v>
      </c>
    </row>
    <row r="130" spans="1:6" ht="15.75" thickBot="1" x14ac:dyDescent="0.3">
      <c r="A130" s="2"/>
      <c r="B130" s="20"/>
      <c r="C130" s="20"/>
      <c r="D130" s="20"/>
      <c r="E130" s="20"/>
      <c r="F130" s="20"/>
    </row>
    <row r="131" spans="1:6" x14ac:dyDescent="0.25">
      <c r="A131" s="3" t="s">
        <v>85</v>
      </c>
      <c r="B131" s="62" t="s">
        <v>5</v>
      </c>
      <c r="C131" s="63" t="s">
        <v>151</v>
      </c>
      <c r="D131" s="63" t="s">
        <v>188</v>
      </c>
      <c r="E131" s="63" t="s">
        <v>364</v>
      </c>
      <c r="F131" s="3" t="s">
        <v>186</v>
      </c>
    </row>
    <row r="132" spans="1:6" x14ac:dyDescent="0.25">
      <c r="A132" s="23" t="s">
        <v>376</v>
      </c>
      <c r="B132" s="4" t="s">
        <v>6</v>
      </c>
      <c r="C132" s="4" t="s">
        <v>6</v>
      </c>
      <c r="D132" s="4" t="s">
        <v>6</v>
      </c>
      <c r="E132" s="64" t="s">
        <v>175</v>
      </c>
      <c r="F132" s="4" t="s">
        <v>6</v>
      </c>
    </row>
    <row r="133" spans="1:6" x14ac:dyDescent="0.25">
      <c r="A133" s="2" t="s">
        <v>266</v>
      </c>
      <c r="B133" s="4" t="s">
        <v>6</v>
      </c>
      <c r="C133" s="4" t="s">
        <v>6</v>
      </c>
      <c r="D133" s="4" t="s">
        <v>6</v>
      </c>
      <c r="E133" s="64" t="s">
        <v>175</v>
      </c>
      <c r="F133" s="4" t="s">
        <v>6</v>
      </c>
    </row>
    <row r="134" spans="1:6" x14ac:dyDescent="0.25">
      <c r="A134" s="2" t="s">
        <v>301</v>
      </c>
      <c r="B134" s="4" t="s">
        <v>6</v>
      </c>
      <c r="C134" s="4" t="s">
        <v>6</v>
      </c>
      <c r="D134" s="4" t="s">
        <v>6</v>
      </c>
      <c r="E134" s="64" t="s">
        <v>175</v>
      </c>
      <c r="F134" s="4" t="s">
        <v>6</v>
      </c>
    </row>
    <row r="135" spans="1:6" x14ac:dyDescent="0.25">
      <c r="A135" s="2" t="s">
        <v>303</v>
      </c>
      <c r="B135" s="4" t="s">
        <v>6</v>
      </c>
      <c r="C135" s="4" t="s">
        <v>6</v>
      </c>
      <c r="D135" s="4" t="s">
        <v>6</v>
      </c>
      <c r="E135" s="64" t="s">
        <v>175</v>
      </c>
      <c r="F135" s="8" t="s">
        <v>7</v>
      </c>
    </row>
    <row r="136" spans="1:6" x14ac:dyDescent="0.25">
      <c r="A136" s="2" t="s">
        <v>304</v>
      </c>
      <c r="B136" s="4" t="s">
        <v>6</v>
      </c>
      <c r="C136" s="4" t="s">
        <v>6</v>
      </c>
      <c r="D136" s="4" t="s">
        <v>6</v>
      </c>
      <c r="E136" s="64" t="s">
        <v>175</v>
      </c>
      <c r="F136" s="8" t="s">
        <v>7</v>
      </c>
    </row>
    <row r="137" spans="1:6" x14ac:dyDescent="0.25">
      <c r="A137" s="2" t="s">
        <v>299</v>
      </c>
      <c r="B137" s="4" t="s">
        <v>6</v>
      </c>
      <c r="C137" s="4" t="s">
        <v>6</v>
      </c>
      <c r="D137" s="4" t="s">
        <v>6</v>
      </c>
      <c r="E137" s="64" t="s">
        <v>175</v>
      </c>
      <c r="F137" s="4" t="s">
        <v>6</v>
      </c>
    </row>
    <row r="138" spans="1:6" x14ac:dyDescent="0.25">
      <c r="A138" s="2" t="s">
        <v>305</v>
      </c>
      <c r="B138" s="4" t="s">
        <v>6</v>
      </c>
      <c r="C138" s="4" t="s">
        <v>6</v>
      </c>
      <c r="D138" s="4" t="s">
        <v>6</v>
      </c>
      <c r="E138" s="64" t="s">
        <v>175</v>
      </c>
      <c r="F138" s="35" t="s">
        <v>144</v>
      </c>
    </row>
    <row r="139" spans="1:6" x14ac:dyDescent="0.25">
      <c r="A139" s="15" t="s">
        <v>306</v>
      </c>
      <c r="B139" s="21" t="s">
        <v>6</v>
      </c>
      <c r="C139" s="21" t="s">
        <v>6</v>
      </c>
      <c r="D139" s="21" t="s">
        <v>6</v>
      </c>
      <c r="E139" s="31" t="s">
        <v>175</v>
      </c>
      <c r="F139" s="54" t="s">
        <v>7</v>
      </c>
    </row>
    <row r="140" spans="1:6" x14ac:dyDescent="0.25">
      <c r="A140" s="2" t="s">
        <v>6</v>
      </c>
      <c r="B140" s="10">
        <f>COUNTIF(B133:B139,"pass")</f>
        <v>7</v>
      </c>
      <c r="C140" s="10">
        <f>COUNTIF(C133:C139,"pass")</f>
        <v>7</v>
      </c>
      <c r="D140" s="10">
        <f>COUNTIF(D133:D139,"pass")</f>
        <v>7</v>
      </c>
      <c r="E140" s="10">
        <f>COUNTIF(E133:E139,"pass")</f>
        <v>0</v>
      </c>
      <c r="F140" s="10">
        <f>COUNTIF(F133:F139,"pass")</f>
        <v>3</v>
      </c>
    </row>
    <row r="141" spans="1:6" x14ac:dyDescent="0.25">
      <c r="A141" s="2" t="s">
        <v>143</v>
      </c>
      <c r="B141" s="5">
        <f>COUNTIF(B133:B139,"Ok")</f>
        <v>0</v>
      </c>
      <c r="C141" s="5">
        <f>COUNTIF(C133:C139,"Ok")</f>
        <v>0</v>
      </c>
      <c r="D141" s="5">
        <f>COUNTIF(D133:D139,"Ok")</f>
        <v>0</v>
      </c>
      <c r="E141" s="5">
        <f>COUNTIF(E133:E139,"Ok")</f>
        <v>0</v>
      </c>
      <c r="F141" s="5">
        <f>COUNTIF(F133:F139,"Ok")</f>
        <v>1</v>
      </c>
    </row>
    <row r="142" spans="1:6" x14ac:dyDescent="0.25">
      <c r="A142" s="2" t="s">
        <v>140</v>
      </c>
      <c r="B142" s="11">
        <f>COUNTIF(B133:B139,"workaround")</f>
        <v>0</v>
      </c>
      <c r="C142" s="11">
        <f>COUNTIF(C133:C139,"workaround")</f>
        <v>0</v>
      </c>
      <c r="D142" s="11">
        <f>COUNTIF(D133:D139,"workaround")</f>
        <v>0</v>
      </c>
      <c r="E142" s="11">
        <f>COUNTIF(E133:E139,"workaround")</f>
        <v>0</v>
      </c>
      <c r="F142" s="11">
        <f>COUNTIF(F165:F201,"workaround")</f>
        <v>0</v>
      </c>
    </row>
    <row r="143" spans="1:6" x14ac:dyDescent="0.25">
      <c r="A143" s="2" t="s">
        <v>7</v>
      </c>
      <c r="B143" s="12">
        <f>COUNTIF(B133:B139,"Fail")</f>
        <v>0</v>
      </c>
      <c r="C143" s="12">
        <f>COUNTIF(C133:C139,"Fail")</f>
        <v>0</v>
      </c>
      <c r="D143" s="12">
        <f>COUNTIF(D133:D139,"Fail")</f>
        <v>0</v>
      </c>
      <c r="E143" s="12">
        <f>COUNTIF(E133:E139,"Fail")</f>
        <v>0</v>
      </c>
      <c r="F143" s="12">
        <f>COUNTIF(F133:F139,"Fail")</f>
        <v>3</v>
      </c>
    </row>
    <row r="144" spans="1:6" x14ac:dyDescent="0.25">
      <c r="A144" s="2" t="s">
        <v>145</v>
      </c>
      <c r="B144" s="2">
        <f>COUNT(B133:B139,"Untested")</f>
        <v>0</v>
      </c>
      <c r="C144" s="2">
        <f>COUNT(C133:C139,"Untested")</f>
        <v>0</v>
      </c>
      <c r="D144" s="2">
        <f>COUNT(D133:D139,"Untested")</f>
        <v>0</v>
      </c>
      <c r="E144" s="2">
        <f>COUNT(E133:E139,"Untested")</f>
        <v>0</v>
      </c>
      <c r="F144" s="2">
        <f>COUNT(F133:F139,"Untested")</f>
        <v>0</v>
      </c>
    </row>
    <row r="145" spans="1:6" x14ac:dyDescent="0.25">
      <c r="A145" s="2" t="s">
        <v>139</v>
      </c>
      <c r="B145" s="2">
        <f>B140+B143+B142+B144+B141</f>
        <v>7</v>
      </c>
      <c r="C145" s="2">
        <f>C140+C143+C142+C144+C141</f>
        <v>7</v>
      </c>
      <c r="D145" s="2">
        <f>D140+D143+D142+D144+D141</f>
        <v>7</v>
      </c>
      <c r="E145" s="2">
        <f>E140+E143+E142+E144+E141</f>
        <v>0</v>
      </c>
      <c r="F145" s="2">
        <f>F140+F143+F142+F144+F141</f>
        <v>7</v>
      </c>
    </row>
    <row r="146" spans="1:6" ht="15.75" thickBot="1" x14ac:dyDescent="0.3">
      <c r="A146" s="18" t="s">
        <v>8</v>
      </c>
      <c r="B146" s="6">
        <f>IF(B$145=0, 0, (B$140+B$141)/B$145)</f>
        <v>1</v>
      </c>
      <c r="C146" s="6">
        <f>IF(C$145=0, 0, (C$140+C$141)/C$145)</f>
        <v>1</v>
      </c>
      <c r="D146" s="6">
        <f>IF(D$145=0, 0, (D$140+D$141)/D$145)</f>
        <v>1</v>
      </c>
      <c r="E146" s="6">
        <f>IF(E$145=0, 0, (E$140+E$141)/E$145)</f>
        <v>0</v>
      </c>
      <c r="F146" s="6">
        <f>IF(F$145=0, 0, (F$140+F$141)/F$145)</f>
        <v>0.5714285714285714</v>
      </c>
    </row>
    <row r="147" spans="1:6" ht="15.75" thickBot="1" x14ac:dyDescent="0.3">
      <c r="A147" s="13"/>
      <c r="B147" s="16"/>
      <c r="C147" s="16"/>
      <c r="D147" s="16"/>
      <c r="E147" s="16"/>
      <c r="F147" s="16"/>
    </row>
    <row r="148" spans="1:6" x14ac:dyDescent="0.25">
      <c r="A148" s="15" t="s">
        <v>64</v>
      </c>
      <c r="B148" s="62" t="s">
        <v>5</v>
      </c>
      <c r="C148" s="63" t="s">
        <v>151</v>
      </c>
      <c r="D148" s="63" t="s">
        <v>188</v>
      </c>
      <c r="E148" s="63" t="s">
        <v>364</v>
      </c>
      <c r="F148" s="3" t="s">
        <v>186</v>
      </c>
    </row>
    <row r="149" spans="1:6" x14ac:dyDescent="0.25">
      <c r="A149" s="2" t="s">
        <v>291</v>
      </c>
      <c r="B149" s="4" t="s">
        <v>6</v>
      </c>
      <c r="C149" s="4" t="s">
        <v>6</v>
      </c>
      <c r="D149" s="4" t="s">
        <v>6</v>
      </c>
      <c r="E149" s="64" t="s">
        <v>175</v>
      </c>
      <c r="F149" s="4" t="s">
        <v>6</v>
      </c>
    </row>
    <row r="150" spans="1:6" x14ac:dyDescent="0.25">
      <c r="A150" s="23" t="s">
        <v>376</v>
      </c>
      <c r="B150" s="4" t="s">
        <v>6</v>
      </c>
      <c r="C150" s="4" t="s">
        <v>6</v>
      </c>
      <c r="D150" s="4" t="s">
        <v>6</v>
      </c>
      <c r="E150" s="64" t="s">
        <v>175</v>
      </c>
      <c r="F150" s="4" t="s">
        <v>6</v>
      </c>
    </row>
    <row r="151" spans="1:6" x14ac:dyDescent="0.25">
      <c r="A151" s="2" t="s">
        <v>302</v>
      </c>
      <c r="B151" s="4" t="s">
        <v>6</v>
      </c>
      <c r="C151" s="4" t="s">
        <v>6</v>
      </c>
      <c r="D151" s="4" t="s">
        <v>6</v>
      </c>
      <c r="E151" s="64" t="s">
        <v>175</v>
      </c>
      <c r="F151" s="4" t="s">
        <v>6</v>
      </c>
    </row>
    <row r="152" spans="1:6" x14ac:dyDescent="0.25">
      <c r="A152" s="2" t="s">
        <v>266</v>
      </c>
      <c r="B152" s="4" t="s">
        <v>6</v>
      </c>
      <c r="C152" s="4" t="s">
        <v>6</v>
      </c>
      <c r="D152" s="4" t="s">
        <v>6</v>
      </c>
      <c r="E152" s="64" t="s">
        <v>175</v>
      </c>
      <c r="F152" s="4" t="s">
        <v>6</v>
      </c>
    </row>
    <row r="153" spans="1:6" x14ac:dyDescent="0.25">
      <c r="A153" s="2" t="s">
        <v>285</v>
      </c>
      <c r="B153" s="4" t="s">
        <v>6</v>
      </c>
      <c r="C153" s="4" t="s">
        <v>6</v>
      </c>
      <c r="D153" s="4" t="s">
        <v>6</v>
      </c>
      <c r="E153" s="64" t="s">
        <v>175</v>
      </c>
      <c r="F153" s="4" t="s">
        <v>6</v>
      </c>
    </row>
    <row r="154" spans="1:6" x14ac:dyDescent="0.25">
      <c r="A154" s="2" t="s">
        <v>264</v>
      </c>
      <c r="B154" s="4" t="s">
        <v>6</v>
      </c>
      <c r="C154" s="4" t="s">
        <v>6</v>
      </c>
      <c r="D154" s="4" t="s">
        <v>6</v>
      </c>
      <c r="E154" s="64" t="s">
        <v>175</v>
      </c>
      <c r="F154" s="4" t="s">
        <v>6</v>
      </c>
    </row>
    <row r="155" spans="1:6" x14ac:dyDescent="0.25">
      <c r="A155" s="2" t="s">
        <v>268</v>
      </c>
      <c r="B155" s="4" t="s">
        <v>6</v>
      </c>
      <c r="C155" s="4" t="s">
        <v>6</v>
      </c>
      <c r="D155" s="4" t="s">
        <v>6</v>
      </c>
      <c r="E155" s="64" t="s">
        <v>175</v>
      </c>
      <c r="F155" s="4" t="s">
        <v>6</v>
      </c>
    </row>
    <row r="156" spans="1:6" x14ac:dyDescent="0.25">
      <c r="A156" s="2" t="s">
        <v>255</v>
      </c>
      <c r="B156" s="4" t="s">
        <v>6</v>
      </c>
      <c r="C156" s="4" t="s">
        <v>6</v>
      </c>
      <c r="D156" s="4" t="s">
        <v>6</v>
      </c>
      <c r="E156" s="64" t="s">
        <v>175</v>
      </c>
      <c r="F156" s="8" t="s">
        <v>7</v>
      </c>
    </row>
    <row r="157" spans="1:6" x14ac:dyDescent="0.25">
      <c r="A157" s="2" t="s">
        <v>301</v>
      </c>
      <c r="B157" s="4" t="s">
        <v>6</v>
      </c>
      <c r="C157" s="4" t="s">
        <v>6</v>
      </c>
      <c r="D157" s="4" t="s">
        <v>6</v>
      </c>
      <c r="E157" s="64" t="s">
        <v>175</v>
      </c>
      <c r="F157" s="4" t="s">
        <v>6</v>
      </c>
    </row>
    <row r="158" spans="1:6" x14ac:dyDescent="0.25">
      <c r="A158" s="2" t="s">
        <v>276</v>
      </c>
      <c r="B158" s="4" t="s">
        <v>6</v>
      </c>
      <c r="C158" s="4" t="s">
        <v>6</v>
      </c>
      <c r="D158" s="36" t="s">
        <v>6</v>
      </c>
      <c r="E158" s="64" t="s">
        <v>175</v>
      </c>
      <c r="F158" s="4" t="s">
        <v>6</v>
      </c>
    </row>
    <row r="159" spans="1:6" x14ac:dyDescent="0.25">
      <c r="A159" s="2" t="s">
        <v>300</v>
      </c>
      <c r="B159" s="4" t="s">
        <v>6</v>
      </c>
      <c r="C159" s="4" t="s">
        <v>6</v>
      </c>
      <c r="D159" s="4" t="s">
        <v>6</v>
      </c>
      <c r="E159" s="64" t="s">
        <v>175</v>
      </c>
      <c r="F159" s="4" t="s">
        <v>6</v>
      </c>
    </row>
    <row r="160" spans="1:6" x14ac:dyDescent="0.25">
      <c r="A160" s="2" t="s">
        <v>299</v>
      </c>
      <c r="B160" s="4" t="s">
        <v>6</v>
      </c>
      <c r="C160" s="4" t="s">
        <v>6</v>
      </c>
      <c r="D160" s="4" t="s">
        <v>6</v>
      </c>
      <c r="E160" s="64" t="s">
        <v>175</v>
      </c>
      <c r="F160" s="4" t="s">
        <v>6</v>
      </c>
    </row>
    <row r="161" spans="1:6" x14ac:dyDescent="0.25">
      <c r="A161" s="2" t="s">
        <v>214</v>
      </c>
      <c r="B161" s="4" t="s">
        <v>6</v>
      </c>
      <c r="C161" s="4" t="s">
        <v>6</v>
      </c>
      <c r="D161" s="4" t="s">
        <v>6</v>
      </c>
      <c r="E161" s="64" t="s">
        <v>175</v>
      </c>
      <c r="F161" s="4" t="s">
        <v>6</v>
      </c>
    </row>
    <row r="162" spans="1:6" x14ac:dyDescent="0.25">
      <c r="A162" s="2" t="s">
        <v>298</v>
      </c>
      <c r="B162" s="4" t="s">
        <v>6</v>
      </c>
      <c r="C162" s="4" t="s">
        <v>6</v>
      </c>
      <c r="D162" s="4" t="s">
        <v>6</v>
      </c>
      <c r="E162" s="64" t="s">
        <v>175</v>
      </c>
      <c r="F162" s="4" t="s">
        <v>6</v>
      </c>
    </row>
    <row r="163" spans="1:6" x14ac:dyDescent="0.25">
      <c r="A163" s="2" t="s">
        <v>297</v>
      </c>
      <c r="B163" s="4" t="s">
        <v>6</v>
      </c>
      <c r="C163" s="4" t="s">
        <v>6</v>
      </c>
      <c r="D163" s="4" t="s">
        <v>6</v>
      </c>
      <c r="E163" s="64" t="s">
        <v>175</v>
      </c>
      <c r="F163" s="8" t="s">
        <v>7</v>
      </c>
    </row>
    <row r="164" spans="1:6" x14ac:dyDescent="0.25">
      <c r="A164" s="2" t="s">
        <v>296</v>
      </c>
      <c r="B164" s="4" t="s">
        <v>6</v>
      </c>
      <c r="C164" s="4" t="s">
        <v>6</v>
      </c>
      <c r="D164" s="4" t="s">
        <v>6</v>
      </c>
      <c r="E164" s="64" t="s">
        <v>175</v>
      </c>
      <c r="F164" s="4" t="s">
        <v>6</v>
      </c>
    </row>
    <row r="165" spans="1:6" x14ac:dyDescent="0.25">
      <c r="A165" s="2" t="s">
        <v>230</v>
      </c>
      <c r="B165" s="4" t="s">
        <v>6</v>
      </c>
      <c r="C165" s="4" t="s">
        <v>6</v>
      </c>
      <c r="D165" s="4" t="s">
        <v>6</v>
      </c>
      <c r="E165" s="64" t="s">
        <v>175</v>
      </c>
      <c r="F165" s="4" t="s">
        <v>6</v>
      </c>
    </row>
    <row r="166" spans="1:6" x14ac:dyDescent="0.25">
      <c r="A166" s="2" t="s">
        <v>294</v>
      </c>
      <c r="B166" s="4" t="s">
        <v>6</v>
      </c>
      <c r="C166" s="4" t="s">
        <v>6</v>
      </c>
      <c r="D166" s="4" t="s">
        <v>6</v>
      </c>
      <c r="E166" s="64" t="s">
        <v>175</v>
      </c>
      <c r="F166" s="4" t="s">
        <v>6</v>
      </c>
    </row>
    <row r="167" spans="1:6" x14ac:dyDescent="0.25">
      <c r="A167" s="23" t="s">
        <v>234</v>
      </c>
      <c r="B167" s="4" t="s">
        <v>6</v>
      </c>
      <c r="C167" s="4" t="s">
        <v>6</v>
      </c>
      <c r="D167" s="4" t="s">
        <v>6</v>
      </c>
      <c r="E167" s="64" t="s">
        <v>175</v>
      </c>
      <c r="F167" s="4" t="s">
        <v>6</v>
      </c>
    </row>
    <row r="168" spans="1:6" x14ac:dyDescent="0.25">
      <c r="A168" s="2" t="s">
        <v>342</v>
      </c>
      <c r="B168" s="35" t="s">
        <v>144</v>
      </c>
      <c r="C168" s="4" t="s">
        <v>6</v>
      </c>
      <c r="D168" s="4" t="s">
        <v>6</v>
      </c>
      <c r="E168" s="64" t="s">
        <v>175</v>
      </c>
      <c r="F168" s="4" t="s">
        <v>6</v>
      </c>
    </row>
    <row r="169" spans="1:6" x14ac:dyDescent="0.25">
      <c r="A169" s="2" t="s">
        <v>275</v>
      </c>
      <c r="B169" s="4" t="s">
        <v>6</v>
      </c>
      <c r="C169" s="4" t="s">
        <v>6</v>
      </c>
      <c r="D169" s="4" t="s">
        <v>6</v>
      </c>
      <c r="E169" s="64" t="s">
        <v>175</v>
      </c>
      <c r="F169" s="4" t="s">
        <v>6</v>
      </c>
    </row>
    <row r="170" spans="1:6" x14ac:dyDescent="0.25">
      <c r="A170" s="15" t="s">
        <v>274</v>
      </c>
      <c r="B170" s="21" t="s">
        <v>6</v>
      </c>
      <c r="C170" s="21" t="s">
        <v>6</v>
      </c>
      <c r="D170" s="21" t="s">
        <v>6</v>
      </c>
      <c r="E170" s="31" t="s">
        <v>175</v>
      </c>
      <c r="F170" s="54" t="s">
        <v>7</v>
      </c>
    </row>
    <row r="171" spans="1:6" x14ac:dyDescent="0.25">
      <c r="A171" s="2" t="s">
        <v>6</v>
      </c>
      <c r="B171" s="10">
        <f>COUNTIF(B149:B170,"pass")</f>
        <v>21</v>
      </c>
      <c r="C171" s="10">
        <f>COUNTIF(C149:C170,"pass")</f>
        <v>22</v>
      </c>
      <c r="D171" s="10">
        <f>COUNTIF(D149:D170,"pass")</f>
        <v>22</v>
      </c>
      <c r="E171" s="10">
        <f>COUNTIF(E149:E170,"pass")</f>
        <v>0</v>
      </c>
      <c r="F171" s="10">
        <f>COUNTIF(F149:F170,"pass")</f>
        <v>19</v>
      </c>
    </row>
    <row r="172" spans="1:6" x14ac:dyDescent="0.25">
      <c r="A172" s="2" t="s">
        <v>143</v>
      </c>
      <c r="B172" s="5">
        <f>COUNTIF(B149:B170,"Ok")</f>
        <v>1</v>
      </c>
      <c r="C172" s="5">
        <f>COUNTIF(C149:C170,"Ok")</f>
        <v>0</v>
      </c>
      <c r="D172" s="5">
        <f>COUNTIF(D149:D170,"Ok")</f>
        <v>0</v>
      </c>
      <c r="E172" s="5">
        <f>COUNTIF(E149:E170,"Ok")</f>
        <v>0</v>
      </c>
      <c r="F172" s="5">
        <f>COUNTIF(F149:F170,"Ok")</f>
        <v>0</v>
      </c>
    </row>
    <row r="173" spans="1:6" x14ac:dyDescent="0.25">
      <c r="A173" s="2" t="s">
        <v>140</v>
      </c>
      <c r="B173" s="11">
        <f>COUNTIF(B149:B170,"workaround")</f>
        <v>0</v>
      </c>
      <c r="C173" s="11">
        <f>COUNTIF(C149:C170,"workaround")</f>
        <v>0</v>
      </c>
      <c r="D173" s="11">
        <f>COUNTIF(D149:D170,"workaround")</f>
        <v>0</v>
      </c>
      <c r="E173" s="11">
        <f>COUNTIF(E149:E170,"workaround")</f>
        <v>0</v>
      </c>
      <c r="F173" s="11">
        <f>COUNTIF(F149:F170,"workaround")</f>
        <v>0</v>
      </c>
    </row>
    <row r="174" spans="1:6" x14ac:dyDescent="0.25">
      <c r="A174" s="2" t="s">
        <v>7</v>
      </c>
      <c r="B174" s="12">
        <f>COUNTIF(B149:B170,"Fail")</f>
        <v>0</v>
      </c>
      <c r="C174" s="12">
        <f>COUNTIF(C149:C170,"Fail")</f>
        <v>0</v>
      </c>
      <c r="D174" s="12">
        <f>COUNTIF(D149:D170,"Fail")</f>
        <v>0</v>
      </c>
      <c r="E174" s="12">
        <f>COUNTIF(E149:E170,"Fail")</f>
        <v>0</v>
      </c>
      <c r="F174" s="12">
        <f>COUNTIF(F149:F170,"Fail")</f>
        <v>3</v>
      </c>
    </row>
    <row r="175" spans="1:6" x14ac:dyDescent="0.25">
      <c r="A175" s="2" t="s">
        <v>145</v>
      </c>
      <c r="B175" s="2">
        <f>COUNT(B149:B170,"Untested")</f>
        <v>0</v>
      </c>
      <c r="C175" s="2">
        <f>COUNT(C149:C170,"Untested")</f>
        <v>0</v>
      </c>
      <c r="D175" s="2">
        <f>COUNT(D149:D170,"Untested")</f>
        <v>0</v>
      </c>
      <c r="E175" s="2">
        <f>COUNT(E149:E170,"Untested")</f>
        <v>0</v>
      </c>
      <c r="F175" s="2">
        <f>COUNT(F149:F170,"Untested")</f>
        <v>0</v>
      </c>
    </row>
    <row r="176" spans="1:6" x14ac:dyDescent="0.25">
      <c r="A176" s="2" t="s">
        <v>139</v>
      </c>
      <c r="B176" s="2">
        <f>B171+B174+B173+B175+B172</f>
        <v>22</v>
      </c>
      <c r="C176" s="2">
        <f>C171+C174+C173+C175+C172</f>
        <v>22</v>
      </c>
      <c r="D176" s="2">
        <f>D171+D174+D173+D175+D172</f>
        <v>22</v>
      </c>
      <c r="E176" s="2">
        <f>E171+E174+E173+E175+E172</f>
        <v>0</v>
      </c>
      <c r="F176" s="2">
        <f>F171+F174+F173+F175+F172</f>
        <v>22</v>
      </c>
    </row>
    <row r="177" spans="1:6" ht="15.75" thickBot="1" x14ac:dyDescent="0.3">
      <c r="A177" s="18" t="s">
        <v>8</v>
      </c>
      <c r="B177" s="6">
        <f>IF(B$176=0, 0, (B$171+B$172)/B$176)</f>
        <v>1</v>
      </c>
      <c r="C177" s="6">
        <f>IF(C$176=0, 0, (C$171+C$172)/C$176)</f>
        <v>1</v>
      </c>
      <c r="D177" s="6">
        <f>IF(D$176=0, 0, (D$171+D$172)/D$176)</f>
        <v>1</v>
      </c>
      <c r="E177" s="6">
        <f>IF(E$176=0, 0, (E$171+E$172)/E$176)</f>
        <v>0</v>
      </c>
      <c r="F177" s="6">
        <f>IF(F$176=0, 0, (F$171+F$172)/F$176)</f>
        <v>0.86363636363636365</v>
      </c>
    </row>
    <row r="178" spans="1:6" ht="15.75" thickBot="1" x14ac:dyDescent="0.3">
      <c r="A178" s="14"/>
      <c r="B178" s="14"/>
      <c r="C178" s="14"/>
      <c r="D178" s="14"/>
      <c r="E178" s="14"/>
      <c r="F178" s="14"/>
    </row>
    <row r="179" spans="1:6" x14ac:dyDescent="0.25">
      <c r="A179" s="15" t="s">
        <v>12</v>
      </c>
      <c r="B179" s="62" t="s">
        <v>5</v>
      </c>
      <c r="C179" s="63" t="s">
        <v>151</v>
      </c>
      <c r="D179" s="63" t="s">
        <v>188</v>
      </c>
      <c r="E179" s="63" t="s">
        <v>364</v>
      </c>
      <c r="F179" s="3" t="s">
        <v>186</v>
      </c>
    </row>
    <row r="180" spans="1:6" x14ac:dyDescent="0.25">
      <c r="A180" s="2" t="s">
        <v>292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</row>
    <row r="181" spans="1:6" x14ac:dyDescent="0.25">
      <c r="A181" s="2" t="s">
        <v>291</v>
      </c>
      <c r="B181" s="4" t="s">
        <v>6</v>
      </c>
      <c r="C181" s="8" t="s">
        <v>7</v>
      </c>
      <c r="D181" s="4" t="s">
        <v>6</v>
      </c>
      <c r="E181" s="4" t="s">
        <v>6</v>
      </c>
      <c r="F181" s="8" t="s">
        <v>7</v>
      </c>
    </row>
    <row r="182" spans="1:6" x14ac:dyDescent="0.25">
      <c r="A182" s="2" t="s">
        <v>290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</row>
    <row r="183" spans="1:6" x14ac:dyDescent="0.25">
      <c r="A183" s="23" t="s">
        <v>376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</row>
    <row r="184" spans="1:6" x14ac:dyDescent="0.25">
      <c r="A184" s="2" t="s">
        <v>287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</row>
    <row r="185" spans="1:6" x14ac:dyDescent="0.25">
      <c r="A185" s="2" t="s">
        <v>247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</row>
    <row r="186" spans="1:6" x14ac:dyDescent="0.25">
      <c r="A186" s="2" t="s">
        <v>246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</row>
    <row r="187" spans="1:6" x14ac:dyDescent="0.25">
      <c r="A187" s="2" t="s">
        <v>283</v>
      </c>
      <c r="B187" s="4" t="s">
        <v>6</v>
      </c>
      <c r="C187" s="4" t="s">
        <v>6</v>
      </c>
      <c r="D187" s="4" t="s">
        <v>6</v>
      </c>
      <c r="E187" s="4" t="s">
        <v>6</v>
      </c>
      <c r="F187" s="4" t="s">
        <v>6</v>
      </c>
    </row>
    <row r="188" spans="1:6" x14ac:dyDescent="0.25">
      <c r="A188" s="2" t="s">
        <v>282</v>
      </c>
      <c r="B188" s="4" t="s">
        <v>6</v>
      </c>
      <c r="C188" s="4" t="s">
        <v>6</v>
      </c>
      <c r="D188" s="4" t="s">
        <v>6</v>
      </c>
      <c r="E188" s="4" t="s">
        <v>6</v>
      </c>
      <c r="F188" s="4" t="s">
        <v>6</v>
      </c>
    </row>
    <row r="189" spans="1:6" x14ac:dyDescent="0.25">
      <c r="A189" s="2" t="s">
        <v>281</v>
      </c>
      <c r="B189" s="4" t="s">
        <v>6</v>
      </c>
      <c r="C189" s="4" t="s">
        <v>6</v>
      </c>
      <c r="D189" s="4" t="s">
        <v>6</v>
      </c>
      <c r="E189" s="4" t="s">
        <v>6</v>
      </c>
      <c r="F189" s="4" t="s">
        <v>6</v>
      </c>
    </row>
    <row r="190" spans="1:6" x14ac:dyDescent="0.25">
      <c r="A190" s="2" t="s">
        <v>280</v>
      </c>
      <c r="B190" s="4" t="s">
        <v>6</v>
      </c>
      <c r="C190" s="4" t="s">
        <v>6</v>
      </c>
      <c r="D190" s="4" t="s">
        <v>6</v>
      </c>
      <c r="E190" s="4" t="s">
        <v>6</v>
      </c>
      <c r="F190" s="4" t="s">
        <v>6</v>
      </c>
    </row>
    <row r="191" spans="1:6" x14ac:dyDescent="0.25">
      <c r="A191" s="2" t="s">
        <v>278</v>
      </c>
      <c r="B191" s="4" t="s">
        <v>6</v>
      </c>
      <c r="C191" s="4" t="s">
        <v>6</v>
      </c>
      <c r="D191" s="4" t="s">
        <v>6</v>
      </c>
      <c r="E191" s="4" t="s">
        <v>6</v>
      </c>
      <c r="F191" s="4" t="s">
        <v>6</v>
      </c>
    </row>
    <row r="192" spans="1:6" x14ac:dyDescent="0.25">
      <c r="A192" s="2" t="s">
        <v>307</v>
      </c>
      <c r="B192" s="4" t="s">
        <v>6</v>
      </c>
      <c r="C192" s="4" t="s">
        <v>6</v>
      </c>
      <c r="D192" s="4" t="s">
        <v>6</v>
      </c>
      <c r="E192" s="4" t="s">
        <v>6</v>
      </c>
      <c r="F192" s="4" t="s">
        <v>6</v>
      </c>
    </row>
    <row r="193" spans="1:6" x14ac:dyDescent="0.25">
      <c r="A193" s="2" t="s">
        <v>239</v>
      </c>
      <c r="B193" s="4" t="s">
        <v>6</v>
      </c>
      <c r="C193" s="4" t="s">
        <v>6</v>
      </c>
      <c r="D193" s="4" t="s">
        <v>6</v>
      </c>
      <c r="E193" s="8" t="s">
        <v>7</v>
      </c>
      <c r="F193" s="4" t="s">
        <v>6</v>
      </c>
    </row>
    <row r="194" spans="1:6" x14ac:dyDescent="0.25">
      <c r="A194" s="15" t="s">
        <v>238</v>
      </c>
      <c r="B194" s="21" t="s">
        <v>6</v>
      </c>
      <c r="C194" s="21" t="s">
        <v>6</v>
      </c>
      <c r="D194" s="21" t="s">
        <v>6</v>
      </c>
      <c r="E194" s="21" t="s">
        <v>6</v>
      </c>
      <c r="F194" s="21" t="s">
        <v>6</v>
      </c>
    </row>
    <row r="195" spans="1:6" x14ac:dyDescent="0.25">
      <c r="A195" s="2" t="s">
        <v>6</v>
      </c>
      <c r="B195" s="10">
        <f>COUNTIF(B180:B194,"pass")</f>
        <v>15</v>
      </c>
      <c r="C195" s="10">
        <f>COUNTIF(C180:C194,"pass")</f>
        <v>14</v>
      </c>
      <c r="D195" s="10">
        <f>COUNTIF(D180:D194,"pass")</f>
        <v>15</v>
      </c>
      <c r="E195" s="10">
        <f>COUNTIF(E180:E194,"pass")</f>
        <v>14</v>
      </c>
      <c r="F195" s="10">
        <f>COUNTIF(F180:F194,"pass")</f>
        <v>14</v>
      </c>
    </row>
    <row r="196" spans="1:6" x14ac:dyDescent="0.25">
      <c r="A196" s="2" t="s">
        <v>143</v>
      </c>
      <c r="B196" s="5">
        <f>COUNTIF(B180:B194,"Ok")</f>
        <v>0</v>
      </c>
      <c r="C196" s="5">
        <f>COUNTIF(C180:C194,"Ok")</f>
        <v>0</v>
      </c>
      <c r="D196" s="5">
        <f>COUNTIF(D180:D194,"Ok")</f>
        <v>0</v>
      </c>
      <c r="E196" s="5">
        <f>COUNTIF(E180:E194,"Ok")</f>
        <v>0</v>
      </c>
      <c r="F196" s="5">
        <f>COUNTIF(F180:F194,"Ok")</f>
        <v>0</v>
      </c>
    </row>
    <row r="197" spans="1:6" x14ac:dyDescent="0.25">
      <c r="A197" s="2" t="s">
        <v>140</v>
      </c>
      <c r="B197" s="11">
        <f>COUNTIF(B180:B194,"workaround")</f>
        <v>0</v>
      </c>
      <c r="C197" s="11">
        <f>COUNTIF(C180:C194,"workaround")</f>
        <v>0</v>
      </c>
      <c r="D197" s="11">
        <f>COUNTIF(D180:D194,"workaround")</f>
        <v>0</v>
      </c>
      <c r="E197" s="11">
        <f>COUNTIF(E180:E194,"workaround")</f>
        <v>0</v>
      </c>
      <c r="F197" s="11">
        <f>COUNTIF(F180:F194,"workaround")</f>
        <v>0</v>
      </c>
    </row>
    <row r="198" spans="1:6" x14ac:dyDescent="0.25">
      <c r="A198" s="2" t="s">
        <v>7</v>
      </c>
      <c r="B198" s="12">
        <f>COUNTIF(B180:B194,"Fail")</f>
        <v>0</v>
      </c>
      <c r="C198" s="12">
        <f>COUNTIF(C180:C194,"Fail")</f>
        <v>1</v>
      </c>
      <c r="D198" s="12">
        <f>COUNTIF(D180:D194,"Fail")</f>
        <v>0</v>
      </c>
      <c r="E198" s="12">
        <f>COUNTIF(E180:E194,"Fail")</f>
        <v>1</v>
      </c>
      <c r="F198" s="12">
        <f>COUNTIF(F180:F194,"Fail")</f>
        <v>1</v>
      </c>
    </row>
    <row r="199" spans="1:6" x14ac:dyDescent="0.25">
      <c r="A199" s="2" t="s">
        <v>145</v>
      </c>
      <c r="B199" s="2">
        <f>COUNT(B180:B194,"Untested")</f>
        <v>0</v>
      </c>
      <c r="C199" s="2">
        <f>COUNT(C180:C194,"Untested")</f>
        <v>0</v>
      </c>
      <c r="D199" s="2">
        <f>COUNT(D180:D194,"Untested")</f>
        <v>0</v>
      </c>
      <c r="E199" s="2">
        <f>COUNT(E180:E194,"Untested")</f>
        <v>0</v>
      </c>
      <c r="F199" s="2">
        <f>COUNT(F180:F194,"Untested")</f>
        <v>0</v>
      </c>
    </row>
    <row r="200" spans="1:6" x14ac:dyDescent="0.25">
      <c r="A200" s="2" t="s">
        <v>139</v>
      </c>
      <c r="B200" s="2">
        <f>B195+B198+B197+B199+B196</f>
        <v>15</v>
      </c>
      <c r="C200" s="2">
        <f>C195+C198+C197+C199+C196</f>
        <v>15</v>
      </c>
      <c r="D200" s="2">
        <f>D195+D198+D197+D199+D196</f>
        <v>15</v>
      </c>
      <c r="E200" s="2">
        <f>E195+E198+E197+E199+E196</f>
        <v>15</v>
      </c>
      <c r="F200" s="2">
        <f>F195+F198+F197+F199+F196</f>
        <v>15</v>
      </c>
    </row>
    <row r="201" spans="1:6" ht="15.75" thickBot="1" x14ac:dyDescent="0.3">
      <c r="A201" s="18" t="s">
        <v>8</v>
      </c>
      <c r="B201" s="6">
        <f>IF(B$200=0, 0, (B$195+B$196)/B$200)</f>
        <v>1</v>
      </c>
      <c r="C201" s="6">
        <f>IF(C$200=0, 0, (C$195+C$196)/C$200)</f>
        <v>0.93333333333333335</v>
      </c>
      <c r="D201" s="6">
        <f>IF(D$200=0, 0, (D$195+D$196)/D$200)</f>
        <v>1</v>
      </c>
      <c r="E201" s="6">
        <f>IF(E$200=0, 0, (E$195+E$196)/E$200)</f>
        <v>0.93333333333333335</v>
      </c>
      <c r="F201" s="6">
        <f>IF(F$200=0, 0, (F$195+F$196)/F$200)</f>
        <v>0.93333333333333335</v>
      </c>
    </row>
    <row r="202" spans="1:6" ht="15.75" thickBot="1" x14ac:dyDescent="0.3">
      <c r="A202" s="13"/>
      <c r="B202" s="16"/>
      <c r="C202" s="13"/>
      <c r="D202" s="13"/>
      <c r="E202" s="13"/>
      <c r="F202" s="13"/>
    </row>
    <row r="203" spans="1:6" x14ac:dyDescent="0.25">
      <c r="A203" s="15" t="s">
        <v>176</v>
      </c>
      <c r="B203" s="62" t="s">
        <v>5</v>
      </c>
      <c r="C203" s="63" t="s">
        <v>151</v>
      </c>
      <c r="D203" s="63" t="s">
        <v>188</v>
      </c>
      <c r="E203" s="63" t="s">
        <v>364</v>
      </c>
      <c r="F203" s="3" t="s">
        <v>186</v>
      </c>
    </row>
    <row r="204" spans="1:6" x14ac:dyDescent="0.25">
      <c r="A204" s="2" t="s">
        <v>219</v>
      </c>
      <c r="B204" s="4" t="s">
        <v>6</v>
      </c>
      <c r="C204" s="4" t="s">
        <v>6</v>
      </c>
      <c r="D204" s="4" t="s">
        <v>6</v>
      </c>
      <c r="E204" s="4" t="s">
        <v>6</v>
      </c>
      <c r="F204" s="4" t="s">
        <v>6</v>
      </c>
    </row>
    <row r="205" spans="1:6" x14ac:dyDescent="0.25">
      <c r="A205" s="2" t="s">
        <v>260</v>
      </c>
      <c r="B205" s="4" t="s">
        <v>6</v>
      </c>
      <c r="C205" s="4" t="s">
        <v>6</v>
      </c>
      <c r="D205" s="4" t="s">
        <v>6</v>
      </c>
      <c r="E205" s="4" t="s">
        <v>6</v>
      </c>
      <c r="F205" s="4" t="s">
        <v>6</v>
      </c>
    </row>
    <row r="206" spans="1:6" x14ac:dyDescent="0.25">
      <c r="A206" s="2" t="s">
        <v>289</v>
      </c>
      <c r="B206" s="4" t="s">
        <v>6</v>
      </c>
      <c r="C206" s="4" t="s">
        <v>6</v>
      </c>
      <c r="D206" s="4" t="s">
        <v>6</v>
      </c>
      <c r="E206" s="4" t="s">
        <v>6</v>
      </c>
      <c r="F206" s="4" t="s">
        <v>6</v>
      </c>
    </row>
    <row r="207" spans="1:6" x14ac:dyDescent="0.25">
      <c r="A207" s="23" t="s">
        <v>376</v>
      </c>
      <c r="B207" s="4" t="s">
        <v>6</v>
      </c>
      <c r="C207" s="4" t="s">
        <v>6</v>
      </c>
      <c r="D207" s="4" t="s">
        <v>6</v>
      </c>
      <c r="E207" s="4" t="s">
        <v>6</v>
      </c>
      <c r="F207" s="4" t="s">
        <v>6</v>
      </c>
    </row>
    <row r="208" spans="1:6" x14ac:dyDescent="0.25">
      <c r="A208" s="2" t="s">
        <v>288</v>
      </c>
      <c r="B208" s="4" t="s">
        <v>6</v>
      </c>
      <c r="C208" s="8" t="s">
        <v>7</v>
      </c>
      <c r="D208" s="4" t="s">
        <v>6</v>
      </c>
      <c r="E208" s="4" t="s">
        <v>6</v>
      </c>
      <c r="F208" s="4" t="s">
        <v>6</v>
      </c>
    </row>
    <row r="209" spans="1:6" x14ac:dyDescent="0.25">
      <c r="A209" s="23" t="s">
        <v>259</v>
      </c>
      <c r="B209" s="4" t="s">
        <v>6</v>
      </c>
      <c r="C209" s="4" t="s">
        <v>6</v>
      </c>
      <c r="D209" s="4" t="s">
        <v>6</v>
      </c>
      <c r="E209" s="4" t="s">
        <v>6</v>
      </c>
      <c r="F209" s="4" t="s">
        <v>6</v>
      </c>
    </row>
    <row r="210" spans="1:6" x14ac:dyDescent="0.25">
      <c r="A210" s="23" t="s">
        <v>258</v>
      </c>
      <c r="B210" s="4" t="s">
        <v>6</v>
      </c>
      <c r="C210" s="4" t="s">
        <v>6</v>
      </c>
      <c r="D210" s="4" t="s">
        <v>6</v>
      </c>
      <c r="E210" s="8" t="s">
        <v>7</v>
      </c>
      <c r="F210" s="4" t="s">
        <v>6</v>
      </c>
    </row>
    <row r="211" spans="1:6" x14ac:dyDescent="0.25">
      <c r="A211" s="2" t="s">
        <v>286</v>
      </c>
      <c r="B211" s="4" t="s">
        <v>6</v>
      </c>
      <c r="C211" s="4" t="s">
        <v>6</v>
      </c>
      <c r="D211" s="4" t="s">
        <v>6</v>
      </c>
      <c r="E211" s="4" t="s">
        <v>6</v>
      </c>
      <c r="F211" s="4" t="s">
        <v>6</v>
      </c>
    </row>
    <row r="212" spans="1:6" x14ac:dyDescent="0.25">
      <c r="A212" s="2" t="s">
        <v>347</v>
      </c>
      <c r="B212" s="4" t="s">
        <v>6</v>
      </c>
      <c r="C212" s="4" t="s">
        <v>6</v>
      </c>
      <c r="D212" s="4" t="s">
        <v>6</v>
      </c>
      <c r="E212" s="4" t="s">
        <v>6</v>
      </c>
      <c r="F212" s="4" t="s">
        <v>6</v>
      </c>
    </row>
    <row r="213" spans="1:6" x14ac:dyDescent="0.25">
      <c r="A213" s="2" t="s">
        <v>348</v>
      </c>
      <c r="B213" s="4" t="s">
        <v>6</v>
      </c>
      <c r="C213" s="4" t="s">
        <v>6</v>
      </c>
      <c r="D213" s="4" t="s">
        <v>6</v>
      </c>
      <c r="E213" s="4" t="s">
        <v>6</v>
      </c>
      <c r="F213" s="4" t="s">
        <v>6</v>
      </c>
    </row>
    <row r="214" spans="1:6" x14ac:dyDescent="0.25">
      <c r="A214" s="23" t="s">
        <v>207</v>
      </c>
      <c r="B214" s="4" t="s">
        <v>6</v>
      </c>
      <c r="C214" s="4" t="s">
        <v>6</v>
      </c>
      <c r="D214" s="4" t="s">
        <v>6</v>
      </c>
      <c r="E214" s="4" t="s">
        <v>6</v>
      </c>
      <c r="F214" s="4" t="s">
        <v>6</v>
      </c>
    </row>
    <row r="215" spans="1:6" x14ac:dyDescent="0.25">
      <c r="A215" s="23" t="s">
        <v>224</v>
      </c>
      <c r="B215" s="4" t="s">
        <v>6</v>
      </c>
      <c r="C215" s="4" t="s">
        <v>6</v>
      </c>
      <c r="D215" s="4" t="s">
        <v>6</v>
      </c>
      <c r="E215" s="4" t="s">
        <v>6</v>
      </c>
      <c r="F215" s="4" t="s">
        <v>6</v>
      </c>
    </row>
    <row r="216" spans="1:6" x14ac:dyDescent="0.25">
      <c r="A216" s="2" t="s">
        <v>265</v>
      </c>
      <c r="B216" s="4" t="s">
        <v>6</v>
      </c>
      <c r="C216" s="4" t="s">
        <v>6</v>
      </c>
      <c r="D216" s="4" t="s">
        <v>6</v>
      </c>
      <c r="E216" s="4" t="s">
        <v>6</v>
      </c>
      <c r="F216" s="4" t="s">
        <v>6</v>
      </c>
    </row>
    <row r="217" spans="1:6" x14ac:dyDescent="0.25">
      <c r="A217" s="23" t="s">
        <v>257</v>
      </c>
      <c r="B217" s="4" t="s">
        <v>6</v>
      </c>
      <c r="C217" s="4" t="s">
        <v>6</v>
      </c>
      <c r="D217" s="4" t="s">
        <v>6</v>
      </c>
      <c r="E217" s="4" t="s">
        <v>6</v>
      </c>
      <c r="F217" s="4" t="s">
        <v>6</v>
      </c>
    </row>
    <row r="218" spans="1:6" x14ac:dyDescent="0.25">
      <c r="A218" s="23" t="s">
        <v>256</v>
      </c>
      <c r="B218" s="4" t="s">
        <v>6</v>
      </c>
      <c r="C218" s="4" t="s">
        <v>6</v>
      </c>
      <c r="D218" s="4" t="s">
        <v>6</v>
      </c>
      <c r="E218" s="7" t="s">
        <v>140</v>
      </c>
      <c r="F218" s="4" t="s">
        <v>6</v>
      </c>
    </row>
    <row r="219" spans="1:6" x14ac:dyDescent="0.25">
      <c r="A219" s="2" t="s">
        <v>266</v>
      </c>
      <c r="B219" s="4" t="s">
        <v>6</v>
      </c>
      <c r="C219" s="4" t="s">
        <v>6</v>
      </c>
      <c r="D219" s="4" t="s">
        <v>6</v>
      </c>
      <c r="E219" s="4" t="s">
        <v>6</v>
      </c>
      <c r="F219" s="4" t="s">
        <v>6</v>
      </c>
    </row>
    <row r="220" spans="1:6" x14ac:dyDescent="0.25">
      <c r="A220" s="2" t="s">
        <v>285</v>
      </c>
      <c r="B220" s="4" t="s">
        <v>6</v>
      </c>
      <c r="C220" s="4" t="s">
        <v>6</v>
      </c>
      <c r="D220" s="4" t="s">
        <v>6</v>
      </c>
      <c r="E220" s="7" t="s">
        <v>140</v>
      </c>
      <c r="F220" s="4" t="s">
        <v>6</v>
      </c>
    </row>
    <row r="221" spans="1:6" x14ac:dyDescent="0.25">
      <c r="A221" s="2" t="s">
        <v>267</v>
      </c>
      <c r="B221" s="4" t="s">
        <v>6</v>
      </c>
      <c r="C221" s="4" t="s">
        <v>6</v>
      </c>
      <c r="D221" s="4" t="s">
        <v>6</v>
      </c>
      <c r="E221" s="4" t="s">
        <v>6</v>
      </c>
      <c r="F221" s="4" t="s">
        <v>6</v>
      </c>
    </row>
    <row r="222" spans="1:6" x14ac:dyDescent="0.25">
      <c r="A222" s="2" t="s">
        <v>284</v>
      </c>
      <c r="B222" s="4" t="s">
        <v>6</v>
      </c>
      <c r="C222" s="8" t="s">
        <v>7</v>
      </c>
      <c r="D222" s="4" t="s">
        <v>6</v>
      </c>
      <c r="E222" s="8" t="s">
        <v>7</v>
      </c>
      <c r="F222" s="69" t="s">
        <v>175</v>
      </c>
    </row>
    <row r="223" spans="1:6" x14ac:dyDescent="0.25">
      <c r="A223" s="2" t="s">
        <v>264</v>
      </c>
      <c r="B223" s="4" t="s">
        <v>6</v>
      </c>
      <c r="C223" s="4" t="s">
        <v>6</v>
      </c>
      <c r="D223" s="4" t="s">
        <v>6</v>
      </c>
      <c r="E223" s="4" t="s">
        <v>6</v>
      </c>
      <c r="F223" s="4" t="s">
        <v>6</v>
      </c>
    </row>
    <row r="224" spans="1:6" x14ac:dyDescent="0.25">
      <c r="A224" s="2" t="s">
        <v>268</v>
      </c>
      <c r="B224" s="4" t="s">
        <v>6</v>
      </c>
      <c r="C224" s="4" t="s">
        <v>6</v>
      </c>
      <c r="D224" s="4" t="s">
        <v>6</v>
      </c>
      <c r="E224" s="4" t="s">
        <v>6</v>
      </c>
      <c r="F224" s="4" t="s">
        <v>6</v>
      </c>
    </row>
    <row r="225" spans="1:6" x14ac:dyDescent="0.25">
      <c r="A225" s="23" t="s">
        <v>255</v>
      </c>
      <c r="B225" s="4" t="s">
        <v>6</v>
      </c>
      <c r="C225" s="4" t="s">
        <v>6</v>
      </c>
      <c r="D225" s="4" t="s">
        <v>6</v>
      </c>
      <c r="E225" s="4" t="s">
        <v>6</v>
      </c>
      <c r="F225" s="8" t="s">
        <v>7</v>
      </c>
    </row>
    <row r="226" spans="1:6" x14ac:dyDescent="0.25">
      <c r="A226" s="2" t="s">
        <v>277</v>
      </c>
      <c r="B226" s="4" t="s">
        <v>6</v>
      </c>
      <c r="C226" s="4" t="s">
        <v>6</v>
      </c>
      <c r="D226" s="4" t="s">
        <v>6</v>
      </c>
      <c r="E226" s="4" t="s">
        <v>6</v>
      </c>
      <c r="F226" s="4" t="s">
        <v>6</v>
      </c>
    </row>
    <row r="227" spans="1:6" x14ac:dyDescent="0.25">
      <c r="A227" s="23" t="s">
        <v>254</v>
      </c>
      <c r="B227" s="4" t="s">
        <v>6</v>
      </c>
      <c r="C227" s="4" t="s">
        <v>6</v>
      </c>
      <c r="D227" s="4" t="s">
        <v>6</v>
      </c>
      <c r="E227" s="4" t="s">
        <v>6</v>
      </c>
      <c r="F227" s="4" t="s">
        <v>6</v>
      </c>
    </row>
    <row r="228" spans="1:6" x14ac:dyDescent="0.25">
      <c r="A228" s="23" t="s">
        <v>350</v>
      </c>
      <c r="B228" s="8" t="s">
        <v>7</v>
      </c>
      <c r="C228" s="4" t="s">
        <v>6</v>
      </c>
      <c r="D228" s="8" t="s">
        <v>7</v>
      </c>
      <c r="E228" s="4" t="s">
        <v>6</v>
      </c>
      <c r="F228" s="8" t="s">
        <v>7</v>
      </c>
    </row>
    <row r="229" spans="1:6" x14ac:dyDescent="0.25">
      <c r="A229" s="2" t="s">
        <v>253</v>
      </c>
      <c r="B229" s="4" t="s">
        <v>6</v>
      </c>
      <c r="C229" s="4" t="s">
        <v>6</v>
      </c>
      <c r="D229" s="4" t="s">
        <v>6</v>
      </c>
      <c r="E229" s="4" t="s">
        <v>6</v>
      </c>
      <c r="F229" s="4" t="s">
        <v>6</v>
      </c>
    </row>
    <row r="230" spans="1:6" x14ac:dyDescent="0.25">
      <c r="A230" s="2" t="s">
        <v>351</v>
      </c>
      <c r="B230" s="8" t="s">
        <v>7</v>
      </c>
      <c r="C230" s="4" t="s">
        <v>6</v>
      </c>
      <c r="D230" s="4" t="s">
        <v>6</v>
      </c>
      <c r="E230" s="4" t="s">
        <v>6</v>
      </c>
      <c r="F230" s="4" t="s">
        <v>6</v>
      </c>
    </row>
    <row r="231" spans="1:6" x14ac:dyDescent="0.25">
      <c r="A231" s="23" t="s">
        <v>252</v>
      </c>
      <c r="B231" s="4" t="s">
        <v>6</v>
      </c>
      <c r="C231" s="4" t="s">
        <v>6</v>
      </c>
      <c r="D231" s="4" t="s">
        <v>6</v>
      </c>
      <c r="E231" s="4" t="s">
        <v>6</v>
      </c>
      <c r="F231" s="4" t="s">
        <v>6</v>
      </c>
    </row>
    <row r="232" spans="1:6" x14ac:dyDescent="0.25">
      <c r="A232" s="2" t="s">
        <v>251</v>
      </c>
      <c r="B232" s="4" t="s">
        <v>6</v>
      </c>
      <c r="C232" s="4" t="s">
        <v>6</v>
      </c>
      <c r="D232" s="4" t="s">
        <v>6</v>
      </c>
      <c r="E232" s="4" t="s">
        <v>6</v>
      </c>
      <c r="F232" s="4" t="s">
        <v>6</v>
      </c>
    </row>
    <row r="233" spans="1:6" x14ac:dyDescent="0.25">
      <c r="A233" s="2" t="s">
        <v>367</v>
      </c>
      <c r="B233" s="4" t="s">
        <v>6</v>
      </c>
      <c r="C233" s="4" t="s">
        <v>6</v>
      </c>
      <c r="D233" s="4" t="s">
        <v>6</v>
      </c>
      <c r="E233" s="4" t="s">
        <v>6</v>
      </c>
      <c r="F233" s="4" t="s">
        <v>6</v>
      </c>
    </row>
    <row r="234" spans="1:6" x14ac:dyDescent="0.25">
      <c r="A234" s="2" t="s">
        <v>250</v>
      </c>
      <c r="B234" s="4" t="s">
        <v>6</v>
      </c>
      <c r="C234" s="4" t="s">
        <v>6</v>
      </c>
      <c r="D234" s="4" t="s">
        <v>6</v>
      </c>
      <c r="E234" s="4" t="s">
        <v>6</v>
      </c>
      <c r="F234" s="4" t="s">
        <v>6</v>
      </c>
    </row>
    <row r="235" spans="1:6" x14ac:dyDescent="0.25">
      <c r="A235" s="2" t="s">
        <v>368</v>
      </c>
      <c r="B235" s="35" t="s">
        <v>144</v>
      </c>
      <c r="C235" s="4" t="s">
        <v>6</v>
      </c>
      <c r="D235" s="4" t="s">
        <v>6</v>
      </c>
      <c r="E235" s="4" t="s">
        <v>6</v>
      </c>
      <c r="F235" s="4" t="s">
        <v>6</v>
      </c>
    </row>
    <row r="236" spans="1:6" x14ac:dyDescent="0.25">
      <c r="A236" s="23" t="s">
        <v>380</v>
      </c>
      <c r="B236" s="4" t="s">
        <v>6</v>
      </c>
      <c r="C236" s="4" t="s">
        <v>6</v>
      </c>
      <c r="D236" s="4" t="s">
        <v>6</v>
      </c>
      <c r="E236" s="8" t="s">
        <v>7</v>
      </c>
      <c r="F236" s="4" t="s">
        <v>6</v>
      </c>
    </row>
    <row r="237" spans="1:6" x14ac:dyDescent="0.25">
      <c r="A237" s="2" t="s">
        <v>248</v>
      </c>
      <c r="B237" s="8" t="s">
        <v>7</v>
      </c>
      <c r="C237" s="8" t="s">
        <v>7</v>
      </c>
      <c r="D237" s="4" t="s">
        <v>6</v>
      </c>
      <c r="E237" s="8" t="s">
        <v>7</v>
      </c>
      <c r="F237" s="4" t="s">
        <v>6</v>
      </c>
    </row>
    <row r="238" spans="1:6" x14ac:dyDescent="0.25">
      <c r="A238" s="2" t="s">
        <v>379</v>
      </c>
      <c r="B238" s="4" t="s">
        <v>6</v>
      </c>
      <c r="C238" s="4" t="s">
        <v>6</v>
      </c>
      <c r="D238" s="4" t="s">
        <v>6</v>
      </c>
      <c r="E238" s="4" t="s">
        <v>6</v>
      </c>
      <c r="F238" s="4" t="s">
        <v>6</v>
      </c>
    </row>
    <row r="239" spans="1:6" x14ac:dyDescent="0.25">
      <c r="A239" s="23" t="s">
        <v>337</v>
      </c>
      <c r="B239" s="4" t="s">
        <v>6</v>
      </c>
      <c r="C239" s="4" t="s">
        <v>6</v>
      </c>
      <c r="D239" s="4" t="s">
        <v>6</v>
      </c>
      <c r="E239" s="4" t="s">
        <v>6</v>
      </c>
      <c r="F239" s="4" t="s">
        <v>6</v>
      </c>
    </row>
    <row r="240" spans="1:6" x14ac:dyDescent="0.25">
      <c r="A240" s="23" t="s">
        <v>349</v>
      </c>
      <c r="B240" s="4" t="s">
        <v>6</v>
      </c>
      <c r="C240" s="4" t="s">
        <v>6</v>
      </c>
      <c r="D240" s="4" t="s">
        <v>6</v>
      </c>
      <c r="E240" s="4" t="s">
        <v>6</v>
      </c>
      <c r="F240" s="4" t="s">
        <v>6</v>
      </c>
    </row>
    <row r="241" spans="1:6" x14ac:dyDescent="0.25">
      <c r="A241" s="2" t="s">
        <v>247</v>
      </c>
      <c r="B241" s="4" t="s">
        <v>6</v>
      </c>
      <c r="C241" s="8" t="s">
        <v>7</v>
      </c>
      <c r="D241" s="4" t="s">
        <v>6</v>
      </c>
      <c r="E241" s="4" t="s">
        <v>6</v>
      </c>
      <c r="F241" s="4" t="s">
        <v>6</v>
      </c>
    </row>
    <row r="242" spans="1:6" x14ac:dyDescent="0.25">
      <c r="A242" s="2" t="s">
        <v>246</v>
      </c>
      <c r="B242" s="4" t="s">
        <v>6</v>
      </c>
      <c r="C242" s="4" t="s">
        <v>6</v>
      </c>
      <c r="D242" s="4" t="s">
        <v>6</v>
      </c>
      <c r="E242" s="4" t="s">
        <v>6</v>
      </c>
      <c r="F242" s="4" t="s">
        <v>6</v>
      </c>
    </row>
    <row r="243" spans="1:6" x14ac:dyDescent="0.25">
      <c r="A243" s="2" t="s">
        <v>270</v>
      </c>
      <c r="B243" s="4" t="s">
        <v>6</v>
      </c>
      <c r="C243" s="4" t="s">
        <v>6</v>
      </c>
      <c r="D243" s="4" t="s">
        <v>6</v>
      </c>
      <c r="E243" s="4" t="s">
        <v>6</v>
      </c>
      <c r="F243" s="4" t="s">
        <v>6</v>
      </c>
    </row>
    <row r="244" spans="1:6" x14ac:dyDescent="0.25">
      <c r="A244" s="2" t="s">
        <v>269</v>
      </c>
      <c r="B244" s="4" t="s">
        <v>6</v>
      </c>
      <c r="C244" s="4" t="s">
        <v>6</v>
      </c>
      <c r="D244" s="4" t="s">
        <v>6</v>
      </c>
      <c r="E244" s="4" t="s">
        <v>6</v>
      </c>
      <c r="F244" s="4" t="s">
        <v>6</v>
      </c>
    </row>
    <row r="245" spans="1:6" x14ac:dyDescent="0.25">
      <c r="A245" s="23" t="s">
        <v>245</v>
      </c>
      <c r="B245" s="4" t="s">
        <v>6</v>
      </c>
      <c r="C245" s="4" t="s">
        <v>6</v>
      </c>
      <c r="D245" s="4" t="s">
        <v>6</v>
      </c>
      <c r="E245" s="4" t="s">
        <v>6</v>
      </c>
      <c r="F245" s="4" t="s">
        <v>6</v>
      </c>
    </row>
    <row r="246" spans="1:6" x14ac:dyDescent="0.25">
      <c r="A246" s="2" t="s">
        <v>244</v>
      </c>
      <c r="B246" s="4" t="s">
        <v>6</v>
      </c>
      <c r="C246" s="4" t="s">
        <v>6</v>
      </c>
      <c r="D246" s="4" t="s">
        <v>6</v>
      </c>
      <c r="E246" s="4" t="s">
        <v>6</v>
      </c>
      <c r="F246" s="4" t="s">
        <v>6</v>
      </c>
    </row>
    <row r="247" spans="1:6" x14ac:dyDescent="0.25">
      <c r="A247" s="2" t="s">
        <v>215</v>
      </c>
      <c r="B247" s="4" t="s">
        <v>6</v>
      </c>
      <c r="C247" s="4" t="s">
        <v>6</v>
      </c>
      <c r="D247" s="4" t="s">
        <v>6</v>
      </c>
      <c r="E247" s="4" t="s">
        <v>6</v>
      </c>
      <c r="F247" s="4" t="s">
        <v>6</v>
      </c>
    </row>
    <row r="248" spans="1:6" x14ac:dyDescent="0.25">
      <c r="A248" s="2" t="s">
        <v>243</v>
      </c>
      <c r="B248" s="4" t="s">
        <v>6</v>
      </c>
      <c r="C248" s="4" t="s">
        <v>6</v>
      </c>
      <c r="D248" s="4" t="s">
        <v>6</v>
      </c>
      <c r="E248" s="4" t="s">
        <v>6</v>
      </c>
      <c r="F248" s="4" t="s">
        <v>6</v>
      </c>
    </row>
    <row r="249" spans="1:6" x14ac:dyDescent="0.25">
      <c r="A249" s="2" t="s">
        <v>234</v>
      </c>
      <c r="B249" s="4" t="s">
        <v>6</v>
      </c>
      <c r="C249" s="4" t="s">
        <v>6</v>
      </c>
      <c r="D249" s="4" t="s">
        <v>6</v>
      </c>
      <c r="E249" s="4" t="s">
        <v>6</v>
      </c>
      <c r="F249" s="4" t="s">
        <v>6</v>
      </c>
    </row>
    <row r="250" spans="1:6" x14ac:dyDescent="0.25">
      <c r="A250" s="2" t="s">
        <v>342</v>
      </c>
      <c r="B250" s="4" t="s">
        <v>6</v>
      </c>
      <c r="C250" s="4" t="s">
        <v>6</v>
      </c>
      <c r="D250" s="4" t="s">
        <v>6</v>
      </c>
      <c r="E250" s="4" t="s">
        <v>6</v>
      </c>
      <c r="F250" s="4" t="s">
        <v>6</v>
      </c>
    </row>
    <row r="251" spans="1:6" x14ac:dyDescent="0.25">
      <c r="A251" s="2" t="s">
        <v>293</v>
      </c>
      <c r="B251" s="4" t="s">
        <v>6</v>
      </c>
      <c r="C251" s="4" t="s">
        <v>6</v>
      </c>
      <c r="D251" s="4" t="s">
        <v>6</v>
      </c>
      <c r="E251" s="4" t="s">
        <v>6</v>
      </c>
      <c r="F251" s="4" t="s">
        <v>6</v>
      </c>
    </row>
    <row r="252" spans="1:6" x14ac:dyDescent="0.25">
      <c r="A252" s="2" t="s">
        <v>242</v>
      </c>
      <c r="B252" s="4" t="s">
        <v>6</v>
      </c>
      <c r="C252" s="4" t="s">
        <v>6</v>
      </c>
      <c r="D252" s="4" t="s">
        <v>6</v>
      </c>
      <c r="E252" s="4" t="s">
        <v>6</v>
      </c>
      <c r="F252" s="4" t="s">
        <v>6</v>
      </c>
    </row>
    <row r="253" spans="1:6" x14ac:dyDescent="0.25">
      <c r="A253" s="2" t="s">
        <v>241</v>
      </c>
      <c r="B253" s="4" t="s">
        <v>6</v>
      </c>
      <c r="C253" s="4" t="s">
        <v>6</v>
      </c>
      <c r="D253" s="4" t="s">
        <v>6</v>
      </c>
      <c r="E253" s="8" t="s">
        <v>7</v>
      </c>
      <c r="F253" s="4" t="s">
        <v>6</v>
      </c>
    </row>
    <row r="254" spans="1:6" x14ac:dyDescent="0.25">
      <c r="A254" s="2" t="s">
        <v>310</v>
      </c>
      <c r="B254" s="4" t="s">
        <v>6</v>
      </c>
      <c r="C254" s="4" t="s">
        <v>6</v>
      </c>
      <c r="D254" s="4" t="s">
        <v>6</v>
      </c>
      <c r="E254" s="4" t="s">
        <v>6</v>
      </c>
      <c r="F254" s="4" t="s">
        <v>6</v>
      </c>
    </row>
    <row r="255" spans="1:6" x14ac:dyDescent="0.25">
      <c r="A255" s="2" t="s">
        <v>235</v>
      </c>
      <c r="B255" s="4" t="s">
        <v>6</v>
      </c>
      <c r="C255" s="4" t="s">
        <v>6</v>
      </c>
      <c r="D255" s="4" t="s">
        <v>6</v>
      </c>
      <c r="E255" s="4" t="s">
        <v>6</v>
      </c>
      <c r="F255" s="4" t="s">
        <v>6</v>
      </c>
    </row>
    <row r="256" spans="1:6" x14ac:dyDescent="0.25">
      <c r="A256" s="2" t="s">
        <v>240</v>
      </c>
      <c r="B256" s="4" t="s">
        <v>6</v>
      </c>
      <c r="C256" s="4" t="s">
        <v>6</v>
      </c>
      <c r="D256" s="4" t="s">
        <v>6</v>
      </c>
      <c r="E256" s="4" t="s">
        <v>6</v>
      </c>
      <c r="F256" s="4" t="s">
        <v>6</v>
      </c>
    </row>
    <row r="257" spans="1:6" x14ac:dyDescent="0.25">
      <c r="A257" s="2" t="s">
        <v>308</v>
      </c>
      <c r="B257" s="4" t="s">
        <v>6</v>
      </c>
      <c r="C257" s="4" t="s">
        <v>6</v>
      </c>
      <c r="D257" s="4" t="s">
        <v>6</v>
      </c>
      <c r="E257" s="4" t="s">
        <v>6</v>
      </c>
      <c r="F257" s="4" t="s">
        <v>6</v>
      </c>
    </row>
    <row r="258" spans="1:6" x14ac:dyDescent="0.25">
      <c r="A258" s="15" t="s">
        <v>309</v>
      </c>
      <c r="B258" s="21" t="s">
        <v>6</v>
      </c>
      <c r="C258" s="21" t="s">
        <v>6</v>
      </c>
      <c r="D258" s="21" t="s">
        <v>6</v>
      </c>
      <c r="E258" s="21" t="s">
        <v>6</v>
      </c>
      <c r="F258" s="21" t="s">
        <v>6</v>
      </c>
    </row>
    <row r="259" spans="1:6" x14ac:dyDescent="0.25">
      <c r="A259" s="2" t="s">
        <v>6</v>
      </c>
      <c r="B259" s="10">
        <f>COUNTIF(B$204:B$258,"pass")</f>
        <v>51</v>
      </c>
      <c r="C259" s="10">
        <f>COUNTIF(C$204:C$258,"pass")</f>
        <v>51</v>
      </c>
      <c r="D259" s="10">
        <f>COUNTIF(D$204:D$258,"pass")</f>
        <v>54</v>
      </c>
      <c r="E259" s="10">
        <f>COUNTIF(E$204:E$258,"pass")</f>
        <v>48</v>
      </c>
      <c r="F259" s="10">
        <f>COUNTIF(F$205:F$258,"pass")</f>
        <v>51</v>
      </c>
    </row>
    <row r="260" spans="1:6" x14ac:dyDescent="0.25">
      <c r="A260" s="2" t="s">
        <v>143</v>
      </c>
      <c r="B260" s="5">
        <f>COUNTIF(B$204:B$258,"Ok")</f>
        <v>1</v>
      </c>
      <c r="C260" s="5">
        <f>COUNTIF(C$204:C$258,"Ok")</f>
        <v>0</v>
      </c>
      <c r="D260" s="5">
        <f>COUNTIF(D$204:D$258,"Ok")</f>
        <v>0</v>
      </c>
      <c r="E260" s="5">
        <f>COUNTIF(E$204:E$258,"Ok")</f>
        <v>0</v>
      </c>
      <c r="F260" s="5">
        <f>COUNTIF(F$205:F$258,"Ok")</f>
        <v>0</v>
      </c>
    </row>
    <row r="261" spans="1:6" x14ac:dyDescent="0.25">
      <c r="A261" s="2" t="s">
        <v>140</v>
      </c>
      <c r="B261" s="11">
        <f>COUNTIF(B$204:B$258,"workaround")</f>
        <v>0</v>
      </c>
      <c r="C261" s="11">
        <f>COUNTIF(C$204:C$258,"workaround")</f>
        <v>0</v>
      </c>
      <c r="D261" s="11">
        <f>COUNTIF(D$204:D$258,"workaround")</f>
        <v>0</v>
      </c>
      <c r="E261" s="11">
        <f>COUNTIF(E$204:E$258,"workaround")</f>
        <v>2</v>
      </c>
      <c r="F261" s="11">
        <f>COUNTIF(F$205:F$258,"workaround")</f>
        <v>0</v>
      </c>
    </row>
    <row r="262" spans="1:6" x14ac:dyDescent="0.25">
      <c r="A262" s="2" t="s">
        <v>7</v>
      </c>
      <c r="B262" s="12">
        <f>COUNTIF(B204:B258,"Fail")</f>
        <v>3</v>
      </c>
      <c r="C262" s="12">
        <f>COUNTIF(C204:C258,"Fail")</f>
        <v>4</v>
      </c>
      <c r="D262" s="12">
        <f>COUNTIF(D204:D258,"Fail")</f>
        <v>1</v>
      </c>
      <c r="E262" s="12">
        <f>COUNTIF(E204:E258,"Fail")</f>
        <v>5</v>
      </c>
      <c r="F262" s="12">
        <f>COUNTIF(F205:F258,"Fail")</f>
        <v>2</v>
      </c>
    </row>
    <row r="263" spans="1:6" x14ac:dyDescent="0.25">
      <c r="A263" s="2" t="s">
        <v>145</v>
      </c>
      <c r="B263" s="2">
        <f>COUNT(B$209:B$245,"Untested")</f>
        <v>0</v>
      </c>
      <c r="C263" s="2">
        <f>COUNT(C$209:C$245,"Untested")</f>
        <v>0</v>
      </c>
      <c r="D263" s="2">
        <f>COUNT(D$209:D$245,"Untested")</f>
        <v>0</v>
      </c>
      <c r="E263" s="2">
        <f>COUNT(E$209:E$245,"Untested")</f>
        <v>0</v>
      </c>
      <c r="F263" s="2">
        <f>COUNT(F$209:F$245,"Untested")</f>
        <v>0</v>
      </c>
    </row>
    <row r="264" spans="1:6" x14ac:dyDescent="0.25">
      <c r="A264" s="2" t="s">
        <v>139</v>
      </c>
      <c r="B264" s="2">
        <f>B$259+B$262+B$261+B$263+B$260</f>
        <v>55</v>
      </c>
      <c r="C264" s="2">
        <f>C$259+C$262+C$261+C$263+C$260</f>
        <v>55</v>
      </c>
      <c r="D264" s="2">
        <f>D$259+D$262+D$261+D$263+D$260</f>
        <v>55</v>
      </c>
      <c r="E264" s="2">
        <f>E$259+E$262+E$261+E$263+E$260</f>
        <v>55</v>
      </c>
      <c r="F264" s="2">
        <f>F$259+F$262+F$261+F$263+F$260</f>
        <v>53</v>
      </c>
    </row>
    <row r="265" spans="1:6" ht="15.75" thickBot="1" x14ac:dyDescent="0.3">
      <c r="A265" s="18" t="s">
        <v>8</v>
      </c>
      <c r="B265" s="6">
        <f>IF(B$264=0, 0, (B$259+B$260)/B$264)</f>
        <v>0.94545454545454544</v>
      </c>
      <c r="C265" s="6">
        <f>IF(C$264=0, 0, (C$259+C$260)/C$264)</f>
        <v>0.92727272727272725</v>
      </c>
      <c r="D265" s="6">
        <f>IF(D$264=0, 0, (D$259+D$260)/D$264)</f>
        <v>0.98181818181818181</v>
      </c>
      <c r="E265" s="6">
        <f>IF(E$264=0, 0, (E$259+E$260)/E$264)</f>
        <v>0.87272727272727268</v>
      </c>
      <c r="F265" s="6">
        <f>IF(F$264=0, 0, (F$259+F$260)/F$264)</f>
        <v>0.96226415094339623</v>
      </c>
    </row>
    <row r="266" spans="1:6" ht="15.75" thickBot="1" x14ac:dyDescent="0.3">
      <c r="A266" s="13"/>
      <c r="B266" s="16"/>
      <c r="C266" s="13"/>
      <c r="D266" s="13"/>
      <c r="E266" s="13"/>
      <c r="F266" s="13"/>
    </row>
    <row r="267" spans="1:6" x14ac:dyDescent="0.25">
      <c r="A267" s="19" t="s">
        <v>146</v>
      </c>
      <c r="B267" s="62" t="s">
        <v>5</v>
      </c>
      <c r="C267" s="63" t="s">
        <v>151</v>
      </c>
      <c r="D267" s="63" t="s">
        <v>188</v>
      </c>
      <c r="E267" s="63" t="s">
        <v>364</v>
      </c>
      <c r="F267" s="3" t="s">
        <v>186</v>
      </c>
    </row>
    <row r="268" spans="1:6" x14ac:dyDescent="0.25">
      <c r="A268" s="23" t="s">
        <v>381</v>
      </c>
      <c r="B268" s="4" t="s">
        <v>6</v>
      </c>
      <c r="C268" s="64" t="s">
        <v>175</v>
      </c>
      <c r="D268" s="64" t="s">
        <v>175</v>
      </c>
      <c r="E268" s="64" t="s">
        <v>175</v>
      </c>
      <c r="F268" s="64" t="s">
        <v>175</v>
      </c>
    </row>
    <row r="269" spans="1:6" x14ac:dyDescent="0.25">
      <c r="A269" s="2" t="s">
        <v>354</v>
      </c>
      <c r="B269" s="64" t="s">
        <v>175</v>
      </c>
      <c r="C269" s="4" t="s">
        <v>6</v>
      </c>
      <c r="D269" s="64" t="s">
        <v>175</v>
      </c>
      <c r="E269" s="64" t="s">
        <v>175</v>
      </c>
      <c r="F269" s="64" t="s">
        <v>175</v>
      </c>
    </row>
    <row r="270" spans="1:6" x14ac:dyDescent="0.25">
      <c r="A270" s="2" t="s">
        <v>204</v>
      </c>
      <c r="B270" s="4" t="s">
        <v>6</v>
      </c>
      <c r="C270" s="4" t="s">
        <v>6</v>
      </c>
      <c r="D270" s="64" t="s">
        <v>175</v>
      </c>
      <c r="E270" s="64" t="s">
        <v>175</v>
      </c>
      <c r="F270" s="64" t="s">
        <v>175</v>
      </c>
    </row>
    <row r="271" spans="1:6" x14ac:dyDescent="0.25">
      <c r="A271" s="2" t="s">
        <v>196</v>
      </c>
      <c r="B271" s="64" t="s">
        <v>175</v>
      </c>
      <c r="C271" s="4" t="s">
        <v>6</v>
      </c>
      <c r="D271" s="64" t="s">
        <v>175</v>
      </c>
      <c r="E271" s="64" t="s">
        <v>175</v>
      </c>
      <c r="F271" s="64" t="s">
        <v>175</v>
      </c>
    </row>
    <row r="272" spans="1:6" x14ac:dyDescent="0.25">
      <c r="A272" s="2" t="s">
        <v>197</v>
      </c>
      <c r="B272" s="64" t="s">
        <v>175</v>
      </c>
      <c r="C272" s="4" t="s">
        <v>6</v>
      </c>
      <c r="D272" s="64" t="s">
        <v>175</v>
      </c>
      <c r="E272" s="64" t="s">
        <v>175</v>
      </c>
      <c r="F272" s="64" t="s">
        <v>175</v>
      </c>
    </row>
    <row r="273" spans="1:6" x14ac:dyDescent="0.25">
      <c r="A273" s="2" t="s">
        <v>198</v>
      </c>
      <c r="B273" s="64" t="s">
        <v>175</v>
      </c>
      <c r="C273" s="4" t="s">
        <v>6</v>
      </c>
      <c r="D273" s="64" t="s">
        <v>175</v>
      </c>
      <c r="E273" s="64" t="s">
        <v>175</v>
      </c>
      <c r="F273" s="64" t="s">
        <v>175</v>
      </c>
    </row>
    <row r="274" spans="1:6" x14ac:dyDescent="0.25">
      <c r="A274" s="2" t="s">
        <v>199</v>
      </c>
      <c r="B274" s="4" t="s">
        <v>6</v>
      </c>
      <c r="C274" s="64" t="s">
        <v>175</v>
      </c>
      <c r="D274" s="64" t="s">
        <v>175</v>
      </c>
      <c r="E274" s="64" t="s">
        <v>175</v>
      </c>
      <c r="F274" s="64" t="s">
        <v>175</v>
      </c>
    </row>
    <row r="275" spans="1:6" x14ac:dyDescent="0.25">
      <c r="A275" s="2" t="s">
        <v>272</v>
      </c>
      <c r="B275" s="64" t="s">
        <v>175</v>
      </c>
      <c r="C275" s="4" t="s">
        <v>6</v>
      </c>
      <c r="D275" s="64" t="s">
        <v>175</v>
      </c>
      <c r="E275" s="64" t="s">
        <v>175</v>
      </c>
      <c r="F275" s="64" t="s">
        <v>175</v>
      </c>
    </row>
    <row r="276" spans="1:6" x14ac:dyDescent="0.25">
      <c r="A276" s="2" t="s">
        <v>200</v>
      </c>
      <c r="B276" s="4" t="s">
        <v>6</v>
      </c>
      <c r="C276" s="4" t="s">
        <v>6</v>
      </c>
      <c r="D276" s="4" t="s">
        <v>6</v>
      </c>
      <c r="E276" s="64" t="s">
        <v>175</v>
      </c>
      <c r="F276" s="64" t="s">
        <v>175</v>
      </c>
    </row>
    <row r="277" spans="1:6" x14ac:dyDescent="0.25">
      <c r="A277" s="2" t="s">
        <v>201</v>
      </c>
      <c r="B277" s="4" t="s">
        <v>6</v>
      </c>
      <c r="C277" s="64" t="s">
        <v>175</v>
      </c>
      <c r="D277" s="64" t="s">
        <v>175</v>
      </c>
      <c r="E277" s="64" t="s">
        <v>175</v>
      </c>
      <c r="F277" s="64" t="s">
        <v>175</v>
      </c>
    </row>
    <row r="278" spans="1:6" x14ac:dyDescent="0.25">
      <c r="A278" s="2" t="s">
        <v>271</v>
      </c>
      <c r="B278" s="64" t="s">
        <v>175</v>
      </c>
      <c r="C278" s="4" t="s">
        <v>6</v>
      </c>
      <c r="D278" s="64" t="s">
        <v>175</v>
      </c>
      <c r="E278" s="64" t="s">
        <v>175</v>
      </c>
      <c r="F278" s="64" t="s">
        <v>175</v>
      </c>
    </row>
    <row r="279" spans="1:6" x14ac:dyDescent="0.25">
      <c r="A279" s="2" t="s">
        <v>202</v>
      </c>
      <c r="B279" s="4" t="s">
        <v>6</v>
      </c>
      <c r="C279" s="64" t="s">
        <v>175</v>
      </c>
      <c r="D279" s="64" t="s">
        <v>175</v>
      </c>
      <c r="E279" s="64" t="s">
        <v>175</v>
      </c>
      <c r="F279" s="64" t="s">
        <v>175</v>
      </c>
    </row>
    <row r="280" spans="1:6" x14ac:dyDescent="0.25">
      <c r="A280" s="2" t="s">
        <v>203</v>
      </c>
      <c r="B280" s="64" t="s">
        <v>175</v>
      </c>
      <c r="C280" s="8" t="s">
        <v>7</v>
      </c>
      <c r="D280" s="64" t="s">
        <v>175</v>
      </c>
      <c r="E280" s="64" t="s">
        <v>175</v>
      </c>
      <c r="F280" s="64" t="s">
        <v>175</v>
      </c>
    </row>
    <row r="281" spans="1:6" x14ac:dyDescent="0.25">
      <c r="A281" s="2" t="s">
        <v>197</v>
      </c>
      <c r="B281" s="64" t="s">
        <v>175</v>
      </c>
      <c r="C281" s="4" t="s">
        <v>6</v>
      </c>
      <c r="D281" s="64" t="s">
        <v>175</v>
      </c>
      <c r="E281" s="64" t="s">
        <v>175</v>
      </c>
      <c r="F281" s="64" t="s">
        <v>175</v>
      </c>
    </row>
    <row r="282" spans="1:6" x14ac:dyDescent="0.25">
      <c r="A282" s="2" t="s">
        <v>196</v>
      </c>
      <c r="B282" s="64" t="s">
        <v>175</v>
      </c>
      <c r="C282" s="4" t="s">
        <v>6</v>
      </c>
      <c r="D282" s="64" t="s">
        <v>175</v>
      </c>
      <c r="E282" s="64" t="s">
        <v>175</v>
      </c>
      <c r="F282" s="64" t="s">
        <v>175</v>
      </c>
    </row>
    <row r="283" spans="1:6" x14ac:dyDescent="0.25">
      <c r="A283" s="23" t="s">
        <v>195</v>
      </c>
      <c r="B283" s="4" t="s">
        <v>6</v>
      </c>
      <c r="C283" s="64" t="s">
        <v>175</v>
      </c>
      <c r="D283" s="64" t="s">
        <v>175</v>
      </c>
      <c r="E283" s="64" t="s">
        <v>175</v>
      </c>
      <c r="F283" s="64" t="s">
        <v>175</v>
      </c>
    </row>
    <row r="284" spans="1:6" x14ac:dyDescent="0.25">
      <c r="A284" s="2" t="s">
        <v>353</v>
      </c>
      <c r="B284" s="4" t="s">
        <v>6</v>
      </c>
      <c r="C284" s="4" t="s">
        <v>6</v>
      </c>
      <c r="D284" s="4" t="s">
        <v>6</v>
      </c>
      <c r="E284" s="64" t="s">
        <v>175</v>
      </c>
      <c r="F284" s="64" t="s">
        <v>175</v>
      </c>
    </row>
    <row r="285" spans="1:6" x14ac:dyDescent="0.25">
      <c r="A285" s="2" t="s">
        <v>273</v>
      </c>
      <c r="B285" s="4" t="s">
        <v>6</v>
      </c>
      <c r="C285" s="4" t="s">
        <v>6</v>
      </c>
      <c r="D285" s="64" t="s">
        <v>175</v>
      </c>
      <c r="E285" s="64" t="s">
        <v>175</v>
      </c>
      <c r="F285" s="64" t="s">
        <v>175</v>
      </c>
    </row>
    <row r="286" spans="1:6" x14ac:dyDescent="0.25">
      <c r="A286" s="2" t="s">
        <v>352</v>
      </c>
      <c r="B286" s="4" t="s">
        <v>6</v>
      </c>
      <c r="C286" s="4" t="s">
        <v>6</v>
      </c>
      <c r="D286" s="4" t="s">
        <v>6</v>
      </c>
      <c r="E286" s="4" t="s">
        <v>6</v>
      </c>
      <c r="F286" s="64" t="s">
        <v>175</v>
      </c>
    </row>
    <row r="287" spans="1:6" x14ac:dyDescent="0.25">
      <c r="A287" s="58" t="s">
        <v>6</v>
      </c>
      <c r="B287" s="59">
        <f>COUNTIF(B269:B286,"pass")</f>
        <v>9</v>
      </c>
      <c r="C287" s="59">
        <f t="shared" ref="C287:F287" si="22">COUNTIF(C269:C286,"pass")</f>
        <v>13</v>
      </c>
      <c r="D287" s="59">
        <f t="shared" si="22"/>
        <v>3</v>
      </c>
      <c r="E287" s="59">
        <f t="shared" ref="E287" si="23">COUNTIF(E269:E286,"pass")</f>
        <v>1</v>
      </c>
      <c r="F287" s="59">
        <f t="shared" si="22"/>
        <v>0</v>
      </c>
    </row>
    <row r="288" spans="1:6" x14ac:dyDescent="0.25">
      <c r="A288" s="2" t="s">
        <v>143</v>
      </c>
      <c r="B288" s="5">
        <f>COUNTIF(B269:B286,"Ok")</f>
        <v>0</v>
      </c>
      <c r="C288" s="5">
        <f t="shared" ref="C288:F288" si="24">COUNTIF(C269:C286,"Ok")</f>
        <v>0</v>
      </c>
      <c r="D288" s="5">
        <f t="shared" si="24"/>
        <v>0</v>
      </c>
      <c r="E288" s="5">
        <f t="shared" ref="E288" si="25">COUNTIF(E269:E286,"Ok")</f>
        <v>0</v>
      </c>
      <c r="F288" s="5">
        <f t="shared" si="24"/>
        <v>0</v>
      </c>
    </row>
    <row r="289" spans="1:6" x14ac:dyDescent="0.25">
      <c r="A289" s="2" t="s">
        <v>140</v>
      </c>
      <c r="B289" s="11">
        <f>COUNTIF(B269:B286,"workaround")</f>
        <v>0</v>
      </c>
      <c r="C289" s="11">
        <f>COUNTIF(C271:C285,"workaround")</f>
        <v>0</v>
      </c>
      <c r="D289" s="11">
        <f>COUNTIF(D271:D285,"workaround")</f>
        <v>0</v>
      </c>
      <c r="E289" s="11">
        <f>COUNTIF(E271:E285,"workaround")</f>
        <v>0</v>
      </c>
      <c r="F289" s="11">
        <f>COUNTIF(F271:F285,"workaround")</f>
        <v>0</v>
      </c>
    </row>
    <row r="290" spans="1:6" x14ac:dyDescent="0.25">
      <c r="A290" s="2" t="s">
        <v>7</v>
      </c>
      <c r="B290" s="12">
        <f>COUNTIF(B269:B286,"Fail")</f>
        <v>0</v>
      </c>
      <c r="C290" s="12">
        <f t="shared" ref="C290:F290" si="26">COUNTIF(C269:C286,"Fail")</f>
        <v>1</v>
      </c>
      <c r="D290" s="12">
        <f t="shared" si="26"/>
        <v>0</v>
      </c>
      <c r="E290" s="12">
        <f t="shared" ref="E290" si="27">COUNTIF(E269:E286,"Fail")</f>
        <v>0</v>
      </c>
      <c r="F290" s="12">
        <f t="shared" si="26"/>
        <v>0</v>
      </c>
    </row>
    <row r="291" spans="1:6" x14ac:dyDescent="0.25">
      <c r="A291" s="2" t="s">
        <v>145</v>
      </c>
      <c r="B291" s="2">
        <f>COUNT(B269:B286,"Untested")</f>
        <v>0</v>
      </c>
      <c r="C291" s="2">
        <f t="shared" ref="C291:F291" si="28">COUNT(C269:C286,"Untested")</f>
        <v>0</v>
      </c>
      <c r="D291" s="2">
        <f t="shared" si="28"/>
        <v>0</v>
      </c>
      <c r="E291" s="2">
        <f t="shared" ref="E291" si="29">COUNT(E269:E286,"Untested")</f>
        <v>0</v>
      </c>
      <c r="F291" s="2">
        <f t="shared" si="28"/>
        <v>0</v>
      </c>
    </row>
    <row r="292" spans="1:6" x14ac:dyDescent="0.25">
      <c r="A292" s="2" t="s">
        <v>139</v>
      </c>
      <c r="B292" s="2">
        <f>B287+B290+B289+B291+B288</f>
        <v>9</v>
      </c>
      <c r="C292" s="2">
        <f>C287+C290+C289+C291+C288</f>
        <v>14</v>
      </c>
      <c r="D292" s="2">
        <f>D287+D290+D289+D291+D288</f>
        <v>3</v>
      </c>
      <c r="E292" s="2">
        <f>E287+E290+E289+E291+E288</f>
        <v>1</v>
      </c>
      <c r="F292" s="2">
        <f>F287+F290+F289+F291+F288</f>
        <v>0</v>
      </c>
    </row>
    <row r="293" spans="1:6" ht="15.75" thickBot="1" x14ac:dyDescent="0.3">
      <c r="A293" s="18" t="s">
        <v>8</v>
      </c>
      <c r="B293" s="6">
        <f>IF(B$292=0, 0, (B$287+B$288)/B$292)</f>
        <v>1</v>
      </c>
      <c r="C293" s="6">
        <f>IF(C$292=0, 0, (C$287+C$288)/C$292)</f>
        <v>0.9285714285714286</v>
      </c>
      <c r="D293" s="6">
        <f>IF(D$292=0, 0, (D$287+D$288)/D$292)</f>
        <v>1</v>
      </c>
      <c r="E293" s="6">
        <f>IF(E$292=0, 0, (E$287+E$288)/E$292)</f>
        <v>1</v>
      </c>
      <c r="F293" s="6">
        <f>IF(F$292=0, 0, (F$287+F$288)/F$292)</f>
        <v>0</v>
      </c>
    </row>
    <row r="294" spans="1:6" ht="15.75" thickBot="1" x14ac:dyDescent="0.3">
      <c r="A294" s="13"/>
      <c r="B294" s="13"/>
      <c r="C294" s="13"/>
      <c r="D294" s="13"/>
      <c r="E294" s="13"/>
      <c r="F294" s="13"/>
    </row>
    <row r="295" spans="1:6" x14ac:dyDescent="0.25">
      <c r="A295" s="15" t="s">
        <v>345</v>
      </c>
      <c r="B295" s="62" t="s">
        <v>5</v>
      </c>
      <c r="C295" s="63" t="s">
        <v>151</v>
      </c>
      <c r="D295" s="63" t="s">
        <v>188</v>
      </c>
      <c r="E295" s="63" t="s">
        <v>364</v>
      </c>
      <c r="F295" s="3" t="s">
        <v>186</v>
      </c>
    </row>
    <row r="296" spans="1:6" x14ac:dyDescent="0.25">
      <c r="A296" s="28" t="s">
        <v>346</v>
      </c>
      <c r="B296" s="29" t="s">
        <v>6</v>
      </c>
      <c r="C296" s="68" t="s">
        <v>175</v>
      </c>
      <c r="D296" s="29" t="s">
        <v>6</v>
      </c>
      <c r="E296" s="68" t="s">
        <v>175</v>
      </c>
      <c r="F296" s="68" t="s">
        <v>175</v>
      </c>
    </row>
    <row r="297" spans="1:6" x14ac:dyDescent="0.25">
      <c r="A297" s="2" t="s">
        <v>6</v>
      </c>
      <c r="B297" s="10">
        <f>COUNTIF(B296,"pass")</f>
        <v>1</v>
      </c>
      <c r="C297" s="10">
        <f>COUNTIF(C296,"pass")</f>
        <v>0</v>
      </c>
      <c r="D297" s="10">
        <f>COUNTIF(D296,"pass")</f>
        <v>1</v>
      </c>
      <c r="E297" s="10">
        <f>COUNTIF(E296,"pass")</f>
        <v>0</v>
      </c>
      <c r="F297" s="10">
        <f>COUNTIF(F296,"pass")</f>
        <v>0</v>
      </c>
    </row>
    <row r="298" spans="1:6" x14ac:dyDescent="0.25">
      <c r="A298" s="2" t="s">
        <v>143</v>
      </c>
      <c r="B298" s="5">
        <f>COUNTIF(B296,"Ok")</f>
        <v>0</v>
      </c>
      <c r="C298" s="5">
        <f>COUNTIF(C296,"Ok")</f>
        <v>0</v>
      </c>
      <c r="D298" s="5">
        <f>COUNTIF(D296,"Ok")</f>
        <v>0</v>
      </c>
      <c r="E298" s="5">
        <f>COUNTIF(E296,"Ok")</f>
        <v>0</v>
      </c>
      <c r="F298" s="5">
        <f>COUNTIF(F296,"Ok")</f>
        <v>0</v>
      </c>
    </row>
    <row r="299" spans="1:6" x14ac:dyDescent="0.25">
      <c r="A299" s="2" t="s">
        <v>140</v>
      </c>
      <c r="B299" s="11">
        <f>COUNTIF(B296,"workaround")</f>
        <v>0</v>
      </c>
      <c r="C299" s="11">
        <f>COUNTIF(C296,"workaround")</f>
        <v>0</v>
      </c>
      <c r="D299" s="11">
        <f>COUNTIF(D296,"workaround")</f>
        <v>0</v>
      </c>
      <c r="E299" s="11">
        <f>COUNTIF(E296,"workaround")</f>
        <v>0</v>
      </c>
      <c r="F299" s="11">
        <f>COUNTIF(F296,"workaround")</f>
        <v>0</v>
      </c>
    </row>
    <row r="300" spans="1:6" x14ac:dyDescent="0.25">
      <c r="A300" s="2" t="s">
        <v>7</v>
      </c>
      <c r="B300" s="12">
        <f>COUNTIF(B296,"Fail")</f>
        <v>0</v>
      </c>
      <c r="C300" s="12">
        <f>COUNTIF(C296,"Fail")</f>
        <v>0</v>
      </c>
      <c r="D300" s="12">
        <f>COUNTIF(D296,"Fail")</f>
        <v>0</v>
      </c>
      <c r="E300" s="12">
        <f>COUNTIF(E296,"Fail")</f>
        <v>0</v>
      </c>
      <c r="F300" s="12">
        <f>COUNTIF(F296,"Fail")</f>
        <v>0</v>
      </c>
    </row>
    <row r="301" spans="1:6" x14ac:dyDescent="0.25">
      <c r="A301" s="2" t="s">
        <v>145</v>
      </c>
      <c r="B301" s="2">
        <f>COUNT(B296,"Untested")</f>
        <v>0</v>
      </c>
      <c r="C301" s="2">
        <f>COUNT(C296,"Untested")</f>
        <v>0</v>
      </c>
      <c r="D301" s="2">
        <f>COUNT(D296,"Untested")</f>
        <v>0</v>
      </c>
      <c r="E301" s="2">
        <f>COUNT(E296,"Untested")</f>
        <v>0</v>
      </c>
      <c r="F301" s="2">
        <f>COUNT(F296,"Untested")</f>
        <v>0</v>
      </c>
    </row>
    <row r="302" spans="1:6" x14ac:dyDescent="0.25">
      <c r="A302" s="2" t="s">
        <v>139</v>
      </c>
      <c r="B302" s="2">
        <f>B297+B300+B299+B301+B298</f>
        <v>1</v>
      </c>
      <c r="C302" s="2">
        <f>C297+C300+C299+C301+C298</f>
        <v>0</v>
      </c>
      <c r="D302" s="2">
        <f>D297+D300+D299+D301+D298</f>
        <v>1</v>
      </c>
      <c r="E302" s="2">
        <f>E297+E300+E299+E301+E298</f>
        <v>0</v>
      </c>
      <c r="F302" s="2">
        <f>F297+F300+F299+F301+F298</f>
        <v>0</v>
      </c>
    </row>
    <row r="303" spans="1:6" s="2" customFormat="1" ht="15.75" thickBot="1" x14ac:dyDescent="0.3">
      <c r="A303" s="18" t="s">
        <v>8</v>
      </c>
      <c r="B303" s="6">
        <f>IF(B$312=0, 0, (B$307+B$308)/B$312)</f>
        <v>1</v>
      </c>
      <c r="C303" s="6">
        <f>IF(C$312=0, 0, (C$307+C$308)/C$312)</f>
        <v>0</v>
      </c>
      <c r="D303" s="6">
        <f>IF(D$312=0, 0, (D$307+D$308)/D$312)</f>
        <v>1</v>
      </c>
      <c r="E303" s="6">
        <f>IF(E$312=0, 0, (E$307+E$308)/E$312)</f>
        <v>1</v>
      </c>
      <c r="F303" s="6">
        <f>IF(F$312=0, 0, (F$307+F$308)/F$312)</f>
        <v>0</v>
      </c>
    </row>
    <row r="304" spans="1:6" ht="15.75" thickBot="1" x14ac:dyDescent="0.3">
      <c r="A304" s="13"/>
      <c r="B304" s="13"/>
      <c r="C304" s="13"/>
      <c r="D304" s="13"/>
      <c r="E304" s="13"/>
      <c r="F304" s="13"/>
    </row>
    <row r="305" spans="1:6" x14ac:dyDescent="0.25">
      <c r="A305" s="15" t="s">
        <v>10</v>
      </c>
      <c r="B305" s="62" t="s">
        <v>5</v>
      </c>
      <c r="C305" s="63" t="s">
        <v>151</v>
      </c>
      <c r="D305" s="63" t="s">
        <v>188</v>
      </c>
      <c r="E305" s="63" t="s">
        <v>364</v>
      </c>
      <c r="F305" s="3" t="s">
        <v>186</v>
      </c>
    </row>
    <row r="306" spans="1:6" x14ac:dyDescent="0.25">
      <c r="A306" s="28" t="s">
        <v>11</v>
      </c>
      <c r="B306" s="29" t="s">
        <v>6</v>
      </c>
      <c r="C306" s="68" t="s">
        <v>175</v>
      </c>
      <c r="D306" s="29" t="s">
        <v>6</v>
      </c>
      <c r="E306" s="29" t="s">
        <v>6</v>
      </c>
      <c r="F306" s="68" t="s">
        <v>175</v>
      </c>
    </row>
    <row r="307" spans="1:6" x14ac:dyDescent="0.25">
      <c r="A307" s="2" t="s">
        <v>6</v>
      </c>
      <c r="B307" s="10">
        <f>COUNTIF(B306,"pass")</f>
        <v>1</v>
      </c>
      <c r="C307" s="10">
        <f>COUNTIF(C306,"pass")</f>
        <v>0</v>
      </c>
      <c r="D307" s="10">
        <f>COUNTIF(D306,"pass")</f>
        <v>1</v>
      </c>
      <c r="E307" s="10">
        <f>COUNTIF(E306,"pass")</f>
        <v>1</v>
      </c>
      <c r="F307" s="10">
        <f>COUNTIF(F306,"pass")</f>
        <v>0</v>
      </c>
    </row>
    <row r="308" spans="1:6" x14ac:dyDescent="0.25">
      <c r="A308" s="2" t="s">
        <v>143</v>
      </c>
      <c r="B308" s="5">
        <f>COUNTIF(B306,"Ok")</f>
        <v>0</v>
      </c>
      <c r="C308" s="5">
        <f>COUNTIF(C306,"Ok")</f>
        <v>0</v>
      </c>
      <c r="D308" s="5">
        <f>COUNTIF(D306,"Ok")</f>
        <v>0</v>
      </c>
      <c r="E308" s="5">
        <f>COUNTIF(E306,"Ok")</f>
        <v>0</v>
      </c>
      <c r="F308" s="5">
        <f>COUNTIF(F306,"Ok")</f>
        <v>0</v>
      </c>
    </row>
    <row r="309" spans="1:6" x14ac:dyDescent="0.25">
      <c r="A309" s="2" t="s">
        <v>140</v>
      </c>
      <c r="B309" s="11">
        <f>COUNTIF(B306,"workaround")</f>
        <v>0</v>
      </c>
      <c r="C309" s="11">
        <f>COUNTIF(C306,"workaround")</f>
        <v>0</v>
      </c>
      <c r="D309" s="11">
        <f>COUNTIF(D306,"workaround")</f>
        <v>0</v>
      </c>
      <c r="E309" s="11">
        <f>COUNTIF(E306,"workaround")</f>
        <v>0</v>
      </c>
      <c r="F309" s="11">
        <f>COUNTIF(F306,"workaround")</f>
        <v>0</v>
      </c>
    </row>
    <row r="310" spans="1:6" x14ac:dyDescent="0.25">
      <c r="A310" s="2" t="s">
        <v>7</v>
      </c>
      <c r="B310" s="12">
        <f>COUNTIF(B306,"Fail")</f>
        <v>0</v>
      </c>
      <c r="C310" s="12">
        <f>COUNTIF(C306,"Fail")</f>
        <v>0</v>
      </c>
      <c r="D310" s="12">
        <f>COUNTIF(D306,"Fail")</f>
        <v>0</v>
      </c>
      <c r="E310" s="12">
        <f>COUNTIF(E306,"Fail")</f>
        <v>0</v>
      </c>
      <c r="F310" s="12">
        <f>COUNTIF(F306,"Fail")</f>
        <v>0</v>
      </c>
    </row>
    <row r="311" spans="1:6" x14ac:dyDescent="0.25">
      <c r="A311" s="2" t="s">
        <v>145</v>
      </c>
      <c r="B311" s="2">
        <f>COUNT(B306,"Untested")</f>
        <v>0</v>
      </c>
      <c r="C311" s="2">
        <f>COUNT(C306,"Untested")</f>
        <v>0</v>
      </c>
      <c r="D311" s="2">
        <f>COUNT(D306,"Untested")</f>
        <v>0</v>
      </c>
      <c r="E311" s="2">
        <f>COUNT(E306,"Untested")</f>
        <v>0</v>
      </c>
      <c r="F311" s="2">
        <f>COUNT(F306,"Untested")</f>
        <v>0</v>
      </c>
    </row>
    <row r="312" spans="1:6" x14ac:dyDescent="0.25">
      <c r="A312" s="2" t="s">
        <v>139</v>
      </c>
      <c r="B312" s="2">
        <f>B307+B310+B309+B311+B308</f>
        <v>1</v>
      </c>
      <c r="C312" s="2">
        <f>C307+C310+C309+C311+C308</f>
        <v>0</v>
      </c>
      <c r="D312" s="2">
        <f>D307+D310+D309+D311+D308</f>
        <v>1</v>
      </c>
      <c r="E312" s="2">
        <f>E307+E310+E309+E311+E308</f>
        <v>1</v>
      </c>
      <c r="F312" s="2">
        <f>F307+F310+F309+F311+F308</f>
        <v>0</v>
      </c>
    </row>
    <row r="313" spans="1:6" s="2" customFormat="1" ht="15.75" thickBot="1" x14ac:dyDescent="0.3">
      <c r="A313" s="18" t="s">
        <v>8</v>
      </c>
      <c r="B313" s="6">
        <f>IF(B$312=0, 0, (B$307+B$308)/B$312)</f>
        <v>1</v>
      </c>
      <c r="C313" s="6">
        <f>IF(C$312=0, 0, (C$307+C$308)/C$312)</f>
        <v>0</v>
      </c>
      <c r="D313" s="6">
        <f>IF(D$312=0, 0, (D$307+D$308)/D$312)</f>
        <v>1</v>
      </c>
      <c r="E313" s="6">
        <f>IF(E$312=0, 0, (E$307+E$308)/E$312)</f>
        <v>1</v>
      </c>
      <c r="F313" s="6">
        <f>IF(F$312=0, 0, (F$307+F$308)/F$312)</f>
        <v>0</v>
      </c>
    </row>
    <row r="314" spans="1:6" s="2" customFormat="1" x14ac:dyDescent="0.25">
      <c r="A314" s="1"/>
      <c r="B314" s="1"/>
      <c r="C314" s="1"/>
      <c r="D314" s="1"/>
      <c r="E314" s="1"/>
      <c r="F314" s="1"/>
    </row>
    <row r="315" spans="1:6" s="2" customFormat="1" x14ac:dyDescent="0.25">
      <c r="B315" s="20"/>
      <c r="C315" s="20"/>
      <c r="D315" s="20"/>
      <c r="E315" s="20"/>
      <c r="F315" s="20"/>
    </row>
    <row r="316" spans="1:6" x14ac:dyDescent="0.25">
      <c r="A316" s="2"/>
      <c r="B316" s="20"/>
      <c r="C316" s="20"/>
      <c r="D316" s="20"/>
      <c r="E316" s="20"/>
      <c r="F316" s="20"/>
    </row>
    <row r="317" spans="1:6" x14ac:dyDescent="0.25">
      <c r="A317" s="2"/>
      <c r="B317" s="2"/>
      <c r="C317" s="2"/>
      <c r="D317" s="2"/>
      <c r="E317" s="2"/>
      <c r="F317" s="2"/>
    </row>
  </sheetData>
  <mergeCells count="3">
    <mergeCell ref="A1:F1"/>
    <mergeCell ref="A2:F2"/>
    <mergeCell ref="A4:F4"/>
  </mergeCells>
  <hyperlinks>
    <hyperlink ref="A4" r:id="rId1" display="http://www.g-truc.net"/>
    <hyperlink ref="A1:F1" r:id="rId2" location="menu" display="OpenGL drivers status"/>
  </hyperlinks>
  <printOptions horizontalCentered="1"/>
  <pageMargins left="0.25" right="0.25" top="0.75" bottom="0.75" header="0.3" footer="0.3"/>
  <pageSetup paperSize="9" orientation="landscape" r:id="rId3"/>
  <drawing r:id="rId4"/>
  <legacy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8"/>
  <sheetViews>
    <sheetView topLeftCell="A19" workbookViewId="0">
      <selection activeCell="G36" sqref="G36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6.2851562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6" ht="34.5" x14ac:dyDescent="0.45">
      <c r="A1" s="107" t="s">
        <v>399</v>
      </c>
      <c r="B1" s="107"/>
      <c r="C1" s="107"/>
      <c r="D1" s="107"/>
      <c r="E1" s="107"/>
      <c r="F1" s="107"/>
    </row>
    <row r="2" spans="1:6" x14ac:dyDescent="0.25">
      <c r="A2" s="108" t="s">
        <v>400</v>
      </c>
      <c r="B2" s="108"/>
      <c r="C2" s="108"/>
      <c r="D2" s="108"/>
      <c r="E2" s="108"/>
      <c r="F2" s="108"/>
    </row>
    <row r="4" spans="1:6" x14ac:dyDescent="0.25">
      <c r="A4" s="109" t="s">
        <v>401</v>
      </c>
      <c r="B4" s="109"/>
      <c r="C4" s="109"/>
      <c r="D4" s="109"/>
      <c r="E4" s="109"/>
      <c r="F4" s="109"/>
    </row>
    <row r="5" spans="1:6" ht="15.75" thickBot="1" x14ac:dyDescent="0.3">
      <c r="A5" s="14"/>
      <c r="B5" s="14"/>
      <c r="C5" s="14"/>
      <c r="D5" s="14"/>
      <c r="E5" s="14"/>
    </row>
    <row r="6" spans="1:6" x14ac:dyDescent="0.25">
      <c r="A6" s="3" t="s">
        <v>147</v>
      </c>
      <c r="B6" s="55" t="s">
        <v>5</v>
      </c>
      <c r="C6" s="56" t="s">
        <v>151</v>
      </c>
      <c r="D6" s="56" t="s">
        <v>188</v>
      </c>
      <c r="E6" s="3" t="s">
        <v>186</v>
      </c>
    </row>
    <row r="7" spans="1:6" x14ac:dyDescent="0.25">
      <c r="A7" s="2" t="s">
        <v>149</v>
      </c>
      <c r="B7" s="17">
        <v>41688</v>
      </c>
      <c r="C7" s="17">
        <v>41671</v>
      </c>
      <c r="D7" s="39">
        <v>41668</v>
      </c>
      <c r="E7" s="17" t="s">
        <v>359</v>
      </c>
    </row>
    <row r="8" spans="1:6" x14ac:dyDescent="0.25">
      <c r="A8" s="2" t="s">
        <v>148</v>
      </c>
      <c r="B8" s="2" t="s">
        <v>355</v>
      </c>
      <c r="C8" s="2" t="s">
        <v>357</v>
      </c>
      <c r="D8" s="57" t="s">
        <v>362</v>
      </c>
      <c r="E8" s="23" t="s">
        <v>335</v>
      </c>
    </row>
    <row r="9" spans="1:6" ht="15.75" thickBot="1" x14ac:dyDescent="0.3">
      <c r="A9" s="26" t="s">
        <v>157</v>
      </c>
      <c r="B9" s="14" t="s">
        <v>360</v>
      </c>
      <c r="C9" s="14" t="s">
        <v>360</v>
      </c>
      <c r="D9" s="14" t="s">
        <v>360</v>
      </c>
      <c r="E9" s="14" t="s">
        <v>360</v>
      </c>
    </row>
    <row r="10" spans="1:6" ht="15.75" thickBot="1" x14ac:dyDescent="0.3">
      <c r="A10" s="26"/>
      <c r="B10" s="14"/>
      <c r="C10" s="14"/>
      <c r="D10" s="14"/>
      <c r="E10" s="14"/>
    </row>
    <row r="11" spans="1:6" x14ac:dyDescent="0.25">
      <c r="A11" s="27" t="s">
        <v>161</v>
      </c>
      <c r="B11" s="2" t="s">
        <v>356</v>
      </c>
      <c r="C11" s="3" t="s">
        <v>358</v>
      </c>
      <c r="D11" s="3" t="s">
        <v>363</v>
      </c>
      <c r="E11" s="27" t="s">
        <v>335</v>
      </c>
    </row>
    <row r="12" spans="1:6" x14ac:dyDescent="0.25">
      <c r="A12" s="2" t="s">
        <v>334</v>
      </c>
      <c r="B12" s="49">
        <f>IF(B$50=0, 0,(B$45+B$46)/B$50)</f>
        <v>1</v>
      </c>
      <c r="C12" s="49">
        <f t="shared" ref="C12:E12" si="0">IF(C$50=0, 0,(C$45+C$46)/C$50)</f>
        <v>0</v>
      </c>
      <c r="D12" s="49">
        <f t="shared" si="0"/>
        <v>0</v>
      </c>
      <c r="E12" s="49">
        <f t="shared" si="0"/>
        <v>0</v>
      </c>
    </row>
    <row r="13" spans="1:6" x14ac:dyDescent="0.25">
      <c r="A13" s="2" t="s">
        <v>193</v>
      </c>
      <c r="B13" s="20">
        <f>IF(B$75=0, 0,(B$70+B$71)/B$75)</f>
        <v>1</v>
      </c>
      <c r="C13" s="20">
        <f>IF(C$75=0, 0,(C$70+C$71)/C$75)</f>
        <v>0.625</v>
      </c>
      <c r="D13" s="20">
        <f>IF(D$75=0, 0,(D$70+D$71)/D$75)</f>
        <v>0.5714285714285714</v>
      </c>
      <c r="E13" s="20">
        <f>IF(E$75=0, 0,(E$70+E$71)/E$75)</f>
        <v>0</v>
      </c>
    </row>
    <row r="14" spans="1:6" x14ac:dyDescent="0.25">
      <c r="A14" s="2" t="s">
        <v>192</v>
      </c>
      <c r="B14" s="20">
        <f>IF(B$108=0,0,(B$103+B$104)/B$108)</f>
        <v>1</v>
      </c>
      <c r="C14" s="20">
        <f>IF(C$108=0,0,(C$103+C$104)/C$108)</f>
        <v>0.875</v>
      </c>
      <c r="D14" s="20">
        <f>IF(D$108=0,0,(D$103+D$104)/D$108)</f>
        <v>0.91666666666666663</v>
      </c>
      <c r="E14" s="20">
        <f>IF(E$108=0,0,(E$103+E$104)/E$108)</f>
        <v>0</v>
      </c>
    </row>
    <row r="15" spans="1:6" x14ac:dyDescent="0.25">
      <c r="A15" s="2" t="s">
        <v>191</v>
      </c>
      <c r="B15" s="20">
        <f>IF(B$124=0, 0, (B$119+B$120)/B$124)</f>
        <v>1</v>
      </c>
      <c r="C15" s="20">
        <f>IF(C$124=0, 0, (C$119+C$120)/C$124)</f>
        <v>1</v>
      </c>
      <c r="D15" s="20">
        <f>IF(D$124=0, 0, (D$119+D$120)/D$124)</f>
        <v>1</v>
      </c>
      <c r="E15" s="20">
        <f>IF(E$124=0, 0, (E$119+E$120)/E$124)</f>
        <v>0.5714285714285714</v>
      </c>
    </row>
    <row r="16" spans="1:6" x14ac:dyDescent="0.25">
      <c r="A16" s="2" t="s">
        <v>190</v>
      </c>
      <c r="B16" s="20">
        <f>IF(B$153=0, 0, (B$148+B$149)/B$153)</f>
        <v>1</v>
      </c>
      <c r="C16" s="20">
        <f>IF(C$153=0, 0, (C$148+C$149)/C$153)</f>
        <v>0.95</v>
      </c>
      <c r="D16" s="20">
        <f>IF(D$153=0, 0, (D$148+D$149)/D$153)</f>
        <v>0.95</v>
      </c>
      <c r="E16" s="20">
        <f>IF(E$153=0, 0, (E$148+E$149)/E$153)</f>
        <v>0.75</v>
      </c>
    </row>
    <row r="17" spans="1:5" x14ac:dyDescent="0.25">
      <c r="A17" s="2" t="s">
        <v>189</v>
      </c>
      <c r="B17" s="20">
        <f>IF(B$174=0, 0, (B$169+B$170)/B$174)</f>
        <v>1</v>
      </c>
      <c r="C17" s="20">
        <f>IF(C$174=0, 0, (C$169+C$170)/C$174)</f>
        <v>0.91666666666666663</v>
      </c>
      <c r="D17" s="20">
        <f>IF(D$174=0, 0, (D$169+D$170)/D$174)</f>
        <v>1</v>
      </c>
      <c r="E17" s="20">
        <f>IF(E$174=0, 0, (E$169+E$170)/E$174)</f>
        <v>0.91666666666666663</v>
      </c>
    </row>
    <row r="18" spans="1:5" ht="15.75" thickBot="1" x14ac:dyDescent="0.3">
      <c r="A18" s="14" t="s">
        <v>194</v>
      </c>
      <c r="B18" s="25">
        <f>IF(B$236=0, 0, (B$231+B$232)/B$236)</f>
        <v>0.94339622641509435</v>
      </c>
      <c r="C18" s="25">
        <f>IF(C$236=0, 0, (C$231+C$232)/C$236)</f>
        <v>0.86792452830188682</v>
      </c>
      <c r="D18" s="25">
        <f>IF(D$236=0, 0, (D$231+D$232)/D$236)</f>
        <v>0.96226415094339623</v>
      </c>
      <c r="E18" s="25">
        <f>IF(E$236=0, 0, (E$231+E$232)/E$236)</f>
        <v>0.92307692307692313</v>
      </c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x14ac:dyDescent="0.25">
      <c r="A34" s="2"/>
      <c r="B34" s="20"/>
      <c r="C34" s="20"/>
      <c r="D34" s="20"/>
      <c r="E34" s="20"/>
    </row>
    <row r="35" spans="1:5" x14ac:dyDescent="0.25">
      <c r="A35" s="2"/>
      <c r="B35" s="20"/>
      <c r="C35" s="20"/>
      <c r="D35" s="20"/>
      <c r="E35" s="20"/>
    </row>
    <row r="36" spans="1:5" x14ac:dyDescent="0.25">
      <c r="A36" s="2"/>
      <c r="B36" s="20"/>
      <c r="C36" s="20"/>
      <c r="D36" s="20"/>
      <c r="E36" s="20"/>
    </row>
    <row r="37" spans="1:5" ht="15.75" thickBot="1" x14ac:dyDescent="0.3">
      <c r="A37" s="2"/>
      <c r="B37" s="17"/>
      <c r="C37" s="17"/>
    </row>
    <row r="38" spans="1:5" x14ac:dyDescent="0.25">
      <c r="A38" s="3" t="s">
        <v>332</v>
      </c>
      <c r="B38" s="55" t="s">
        <v>5</v>
      </c>
      <c r="C38" s="56" t="s">
        <v>151</v>
      </c>
      <c r="D38" s="56" t="s">
        <v>188</v>
      </c>
      <c r="E38" s="3" t="s">
        <v>186</v>
      </c>
    </row>
    <row r="39" spans="1:5" x14ac:dyDescent="0.25">
      <c r="A39" s="2" t="s">
        <v>290</v>
      </c>
      <c r="B39" s="4" t="s">
        <v>6</v>
      </c>
      <c r="C39" s="57" t="s">
        <v>175</v>
      </c>
      <c r="D39" s="57" t="s">
        <v>175</v>
      </c>
      <c r="E39" s="57" t="s">
        <v>175</v>
      </c>
    </row>
    <row r="40" spans="1:5" x14ac:dyDescent="0.25">
      <c r="A40" s="2" t="s">
        <v>224</v>
      </c>
      <c r="B40" s="4" t="s">
        <v>6</v>
      </c>
      <c r="C40" s="57" t="s">
        <v>175</v>
      </c>
      <c r="D40" s="57" t="s">
        <v>175</v>
      </c>
      <c r="E40" s="57" t="s">
        <v>175</v>
      </c>
    </row>
    <row r="41" spans="1:5" x14ac:dyDescent="0.25">
      <c r="A41" s="2" t="s">
        <v>210</v>
      </c>
      <c r="B41" s="4" t="s">
        <v>6</v>
      </c>
      <c r="C41" s="57" t="s">
        <v>175</v>
      </c>
      <c r="D41" s="57" t="s">
        <v>175</v>
      </c>
      <c r="E41" s="57" t="s">
        <v>175</v>
      </c>
    </row>
    <row r="42" spans="1:5" x14ac:dyDescent="0.25">
      <c r="A42" s="2" t="s">
        <v>278</v>
      </c>
      <c r="B42" s="4" t="s">
        <v>6</v>
      </c>
      <c r="C42" s="57" t="s">
        <v>175</v>
      </c>
      <c r="D42" s="57" t="s">
        <v>175</v>
      </c>
      <c r="E42" s="57" t="s">
        <v>175</v>
      </c>
    </row>
    <row r="43" spans="1:5" x14ac:dyDescent="0.25">
      <c r="A43" s="2" t="s">
        <v>232</v>
      </c>
      <c r="B43" s="4" t="s">
        <v>6</v>
      </c>
      <c r="C43" s="57" t="s">
        <v>175</v>
      </c>
      <c r="D43" s="57" t="s">
        <v>175</v>
      </c>
      <c r="E43" s="57" t="s">
        <v>175</v>
      </c>
    </row>
    <row r="44" spans="1:5" x14ac:dyDescent="0.25">
      <c r="A44" s="15" t="s">
        <v>333</v>
      </c>
      <c r="B44" s="21" t="s">
        <v>6</v>
      </c>
      <c r="C44" s="31" t="s">
        <v>175</v>
      </c>
      <c r="D44" s="31" t="s">
        <v>175</v>
      </c>
      <c r="E44" s="31" t="s">
        <v>175</v>
      </c>
    </row>
    <row r="45" spans="1:5" x14ac:dyDescent="0.25">
      <c r="A45" s="2" t="s">
        <v>6</v>
      </c>
      <c r="B45" s="10">
        <f>COUNTIF(B39:B44,"pass")</f>
        <v>6</v>
      </c>
      <c r="C45" s="10">
        <f>COUNTIF(C39:C44,"pass")</f>
        <v>0</v>
      </c>
      <c r="D45" s="10">
        <f>COUNTIF(D39:D44,"pass")</f>
        <v>0</v>
      </c>
      <c r="E45" s="10">
        <f>COUNTIF(E39:E44,"pass")</f>
        <v>0</v>
      </c>
    </row>
    <row r="46" spans="1:5" x14ac:dyDescent="0.25">
      <c r="A46" s="2" t="s">
        <v>143</v>
      </c>
      <c r="B46" s="5">
        <f>COUNTIF(B39:B44,"Ok")</f>
        <v>0</v>
      </c>
      <c r="C46" s="5">
        <f>COUNTIF(C39:C44,"Ok")</f>
        <v>0</v>
      </c>
      <c r="D46" s="5">
        <f>COUNTIF(D39:D44,"Ok")</f>
        <v>0</v>
      </c>
      <c r="E46" s="5">
        <f>COUNTIF(E39:E44,"Ok")</f>
        <v>0</v>
      </c>
    </row>
    <row r="47" spans="1:5" x14ac:dyDescent="0.25">
      <c r="A47" s="2" t="s">
        <v>140</v>
      </c>
      <c r="B47" s="11">
        <f>COUNTIF(B39:B44,"workaround")</f>
        <v>0</v>
      </c>
      <c r="C47" s="11">
        <f>COUNTIF(C39:C44,"workaround")</f>
        <v>0</v>
      </c>
      <c r="D47" s="11">
        <f>COUNTIF(D39:D44,"workaround")</f>
        <v>0</v>
      </c>
      <c r="E47" s="11">
        <f>COUNTIF(E39:E44,"workaround")</f>
        <v>0</v>
      </c>
    </row>
    <row r="48" spans="1:5" x14ac:dyDescent="0.25">
      <c r="A48" s="2" t="s">
        <v>7</v>
      </c>
      <c r="B48" s="12">
        <f>COUNTIF(B39:B44,"Fail")</f>
        <v>0</v>
      </c>
      <c r="C48" s="12">
        <f>COUNTIF(C39:C44,"Fail")</f>
        <v>0</v>
      </c>
      <c r="D48" s="12">
        <f>COUNTIF(D39:D44,"Fail")</f>
        <v>0</v>
      </c>
      <c r="E48" s="12">
        <f>COUNTIF(E39:E44,"Fail")</f>
        <v>0</v>
      </c>
    </row>
    <row r="49" spans="1:5" x14ac:dyDescent="0.25">
      <c r="A49" s="2" t="s">
        <v>175</v>
      </c>
      <c r="B49" s="2">
        <f>COUNT(B39:B44,"Untested")</f>
        <v>0</v>
      </c>
      <c r="C49" s="2">
        <f>COUNTIF(C39:C44,"unsupported")</f>
        <v>6</v>
      </c>
      <c r="D49" s="2">
        <f>COUNT(D39:D44,"Untested")</f>
        <v>0</v>
      </c>
      <c r="E49" s="2">
        <f>COUNT(E39:E44,"Untested")</f>
        <v>0</v>
      </c>
    </row>
    <row r="50" spans="1:5" x14ac:dyDescent="0.25">
      <c r="A50" s="2" t="s">
        <v>139</v>
      </c>
      <c r="B50" s="2">
        <f>B45+B48+B47+B49+B46</f>
        <v>6</v>
      </c>
      <c r="C50" s="2">
        <f>C45+C48+C47+C49+C46</f>
        <v>6</v>
      </c>
      <c r="D50" s="2">
        <f>D45+D48+D47+D49+D46</f>
        <v>0</v>
      </c>
      <c r="E50" s="2">
        <f>E45+E48+E47+E49+E46</f>
        <v>0</v>
      </c>
    </row>
    <row r="51" spans="1:5" ht="15.75" thickBot="1" x14ac:dyDescent="0.3">
      <c r="A51" s="18" t="s">
        <v>8</v>
      </c>
      <c r="B51" s="6">
        <f>IF(B$50=0, 0,(B$45+B$46)/B$50)</f>
        <v>1</v>
      </c>
      <c r="C51" s="6">
        <f t="shared" ref="C51:E51" si="1">IF(C$50=0, 0,(C$45+C$46)/C$50)</f>
        <v>0</v>
      </c>
      <c r="D51" s="6">
        <f t="shared" si="1"/>
        <v>0</v>
      </c>
      <c r="E51" s="6">
        <f t="shared" si="1"/>
        <v>0</v>
      </c>
    </row>
    <row r="52" spans="1:5" ht="15.75" thickBot="1" x14ac:dyDescent="0.3">
      <c r="A52" s="2"/>
      <c r="B52" s="17"/>
      <c r="C52" s="17"/>
    </row>
    <row r="53" spans="1:5" x14ac:dyDescent="0.25">
      <c r="A53" s="3" t="s">
        <v>128</v>
      </c>
      <c r="B53" s="55" t="s">
        <v>5</v>
      </c>
      <c r="C53" s="56" t="s">
        <v>151</v>
      </c>
      <c r="D53" s="56" t="s">
        <v>188</v>
      </c>
      <c r="E53" s="3" t="s">
        <v>186</v>
      </c>
    </row>
    <row r="54" spans="1:5" x14ac:dyDescent="0.25">
      <c r="A54" s="2" t="s">
        <v>205</v>
      </c>
      <c r="B54" s="4" t="s">
        <v>6</v>
      </c>
      <c r="C54" s="4" t="s">
        <v>6</v>
      </c>
      <c r="D54" s="57" t="s">
        <v>175</v>
      </c>
      <c r="E54" s="57" t="s">
        <v>175</v>
      </c>
    </row>
    <row r="55" spans="1:5" x14ac:dyDescent="0.25">
      <c r="A55" s="2" t="s">
        <v>206</v>
      </c>
      <c r="B55" s="4" t="s">
        <v>6</v>
      </c>
      <c r="C55" s="8" t="s">
        <v>7</v>
      </c>
      <c r="D55" s="8" t="s">
        <v>7</v>
      </c>
      <c r="E55" s="57" t="s">
        <v>175</v>
      </c>
    </row>
    <row r="56" spans="1:5" x14ac:dyDescent="0.25">
      <c r="A56" s="2" t="s">
        <v>361</v>
      </c>
      <c r="B56" s="4" t="s">
        <v>6</v>
      </c>
      <c r="C56" s="4" t="s">
        <v>6</v>
      </c>
      <c r="D56" s="8" t="s">
        <v>7</v>
      </c>
      <c r="E56" s="61" t="s">
        <v>175</v>
      </c>
    </row>
    <row r="57" spans="1:5" x14ac:dyDescent="0.25">
      <c r="A57" s="2" t="s">
        <v>207</v>
      </c>
      <c r="B57" s="4" t="s">
        <v>6</v>
      </c>
      <c r="C57" s="8" t="s">
        <v>7</v>
      </c>
      <c r="D57" s="57" t="s">
        <v>175</v>
      </c>
      <c r="E57" s="57" t="s">
        <v>175</v>
      </c>
    </row>
    <row r="58" spans="1:5" x14ac:dyDescent="0.25">
      <c r="A58" s="2" t="s">
        <v>224</v>
      </c>
      <c r="B58" s="4" t="s">
        <v>6</v>
      </c>
      <c r="C58" s="4" t="s">
        <v>6</v>
      </c>
      <c r="D58" s="4" t="s">
        <v>6</v>
      </c>
      <c r="E58" s="57" t="s">
        <v>175</v>
      </c>
    </row>
    <row r="59" spans="1:5" x14ac:dyDescent="0.25">
      <c r="A59" s="2" t="s">
        <v>208</v>
      </c>
      <c r="B59" s="4" t="s">
        <v>6</v>
      </c>
      <c r="C59" s="8" t="s">
        <v>7</v>
      </c>
      <c r="D59" s="57" t="s">
        <v>175</v>
      </c>
      <c r="E59" s="57" t="s">
        <v>175</v>
      </c>
    </row>
    <row r="60" spans="1:5" x14ac:dyDescent="0.25">
      <c r="A60" s="2" t="s">
        <v>209</v>
      </c>
      <c r="B60" s="4" t="s">
        <v>6</v>
      </c>
      <c r="C60" s="4" t="s">
        <v>6</v>
      </c>
      <c r="D60" s="57" t="s">
        <v>175</v>
      </c>
      <c r="E60" s="57" t="s">
        <v>175</v>
      </c>
    </row>
    <row r="61" spans="1:5" x14ac:dyDescent="0.25">
      <c r="A61" s="2" t="s">
        <v>210</v>
      </c>
      <c r="B61" s="4" t="s">
        <v>6</v>
      </c>
      <c r="C61" s="4" t="s">
        <v>6</v>
      </c>
      <c r="D61" s="57" t="s">
        <v>175</v>
      </c>
      <c r="E61" s="57" t="s">
        <v>175</v>
      </c>
    </row>
    <row r="62" spans="1:5" x14ac:dyDescent="0.25">
      <c r="A62" s="2" t="s">
        <v>211</v>
      </c>
      <c r="B62" s="4" t="s">
        <v>6</v>
      </c>
      <c r="C62" s="53" t="s">
        <v>7</v>
      </c>
      <c r="D62" s="8" t="s">
        <v>7</v>
      </c>
      <c r="E62" s="57" t="s">
        <v>175</v>
      </c>
    </row>
    <row r="63" spans="1:5" x14ac:dyDescent="0.25">
      <c r="A63" s="2" t="s">
        <v>212</v>
      </c>
      <c r="B63" s="4" t="s">
        <v>6</v>
      </c>
      <c r="C63" s="4" t="s">
        <v>6</v>
      </c>
      <c r="D63" s="4" t="s">
        <v>6</v>
      </c>
      <c r="E63" s="57" t="s">
        <v>175</v>
      </c>
    </row>
    <row r="64" spans="1:5" x14ac:dyDescent="0.25">
      <c r="A64" s="2" t="s">
        <v>213</v>
      </c>
      <c r="B64" s="4" t="s">
        <v>6</v>
      </c>
      <c r="C64" s="8" t="s">
        <v>7</v>
      </c>
      <c r="D64" s="4" t="s">
        <v>6</v>
      </c>
      <c r="E64" s="57" t="s">
        <v>175</v>
      </c>
    </row>
    <row r="65" spans="1:5" x14ac:dyDescent="0.25">
      <c r="A65" s="2" t="s">
        <v>214</v>
      </c>
      <c r="B65" s="4" t="s">
        <v>6</v>
      </c>
      <c r="C65" s="4" t="s">
        <v>6</v>
      </c>
      <c r="D65" s="57" t="s">
        <v>175</v>
      </c>
      <c r="E65" s="57" t="s">
        <v>175</v>
      </c>
    </row>
    <row r="66" spans="1:5" x14ac:dyDescent="0.25">
      <c r="A66" s="2" t="s">
        <v>215</v>
      </c>
      <c r="B66" s="4" t="s">
        <v>6</v>
      </c>
      <c r="C66" s="4" t="s">
        <v>6</v>
      </c>
      <c r="D66" s="4" t="s">
        <v>6</v>
      </c>
      <c r="E66" s="57" t="s">
        <v>175</v>
      </c>
    </row>
    <row r="67" spans="1:5" x14ac:dyDescent="0.25">
      <c r="A67" s="2" t="s">
        <v>216</v>
      </c>
      <c r="B67" s="4" t="s">
        <v>6</v>
      </c>
      <c r="C67" s="4" t="s">
        <v>6</v>
      </c>
      <c r="D67" s="57" t="s">
        <v>175</v>
      </c>
      <c r="E67" s="57" t="s">
        <v>175</v>
      </c>
    </row>
    <row r="68" spans="1:5" x14ac:dyDescent="0.25">
      <c r="A68" s="2" t="s">
        <v>217</v>
      </c>
      <c r="B68" s="4" t="s">
        <v>6</v>
      </c>
      <c r="C68" s="4" t="s">
        <v>6</v>
      </c>
      <c r="D68" s="57" t="s">
        <v>175</v>
      </c>
      <c r="E68" s="57" t="s">
        <v>175</v>
      </c>
    </row>
    <row r="69" spans="1:5" x14ac:dyDescent="0.25">
      <c r="A69" s="15" t="s">
        <v>218</v>
      </c>
      <c r="B69" s="21" t="s">
        <v>6</v>
      </c>
      <c r="C69" s="60" t="s">
        <v>7</v>
      </c>
      <c r="D69" s="31" t="s">
        <v>175</v>
      </c>
      <c r="E69" s="31" t="s">
        <v>175</v>
      </c>
    </row>
    <row r="70" spans="1:5" x14ac:dyDescent="0.25">
      <c r="A70" s="2" t="s">
        <v>6</v>
      </c>
      <c r="B70" s="10">
        <f>COUNTIF(B54:B69,"pass")</f>
        <v>16</v>
      </c>
      <c r="C70" s="10">
        <f>COUNTIF(C54:C69,"pass")</f>
        <v>10</v>
      </c>
      <c r="D70" s="10">
        <f>COUNTIF(D54:D69,"pass")</f>
        <v>4</v>
      </c>
      <c r="E70" s="10">
        <f>COUNTIF(E54:E69,"pass")</f>
        <v>0</v>
      </c>
    </row>
    <row r="71" spans="1:5" x14ac:dyDescent="0.25">
      <c r="A71" s="2" t="s">
        <v>143</v>
      </c>
      <c r="B71" s="5">
        <f>COUNTIF(B54:B69,"Ok")</f>
        <v>0</v>
      </c>
      <c r="C71" s="5">
        <f>COUNTIF(C54:C69,"Ok")</f>
        <v>0</v>
      </c>
      <c r="D71" s="5">
        <f>COUNTIF(D54:D69,"Ok")</f>
        <v>0</v>
      </c>
      <c r="E71" s="5">
        <f>COUNTIF(E54:E69,"Ok")</f>
        <v>0</v>
      </c>
    </row>
    <row r="72" spans="1:5" x14ac:dyDescent="0.25">
      <c r="A72" s="2" t="s">
        <v>140</v>
      </c>
      <c r="B72" s="11">
        <f>COUNTIF(B54:B69,"workaround")</f>
        <v>0</v>
      </c>
      <c r="C72" s="11">
        <f>COUNTIF(C54:C69,"workaround")</f>
        <v>0</v>
      </c>
      <c r="D72" s="11">
        <f>COUNTIF(D54:D69,"workaround")</f>
        <v>0</v>
      </c>
      <c r="E72" s="11">
        <f>COUNTIF(E54:E69,"workaround")</f>
        <v>0</v>
      </c>
    </row>
    <row r="73" spans="1:5" x14ac:dyDescent="0.25">
      <c r="A73" s="2" t="s">
        <v>7</v>
      </c>
      <c r="B73" s="12">
        <f>COUNTIF(B54:B69,"Fail")</f>
        <v>0</v>
      </c>
      <c r="C73" s="12">
        <f>COUNTIF(C54:C69,"Fail")</f>
        <v>6</v>
      </c>
      <c r="D73" s="12">
        <f>COUNTIF(D54:D69,"Fail")</f>
        <v>3</v>
      </c>
      <c r="E73" s="12">
        <f>COUNTIF(E54:E69,"Fail")</f>
        <v>0</v>
      </c>
    </row>
    <row r="74" spans="1:5" x14ac:dyDescent="0.25">
      <c r="A74" s="2" t="s">
        <v>175</v>
      </c>
      <c r="B74" s="2">
        <f>COUNT(B54:B69,"Untested")</f>
        <v>0</v>
      </c>
      <c r="C74" s="2">
        <f>COUNTIF(C54:C69,"unsupported")</f>
        <v>0</v>
      </c>
      <c r="D74" s="2">
        <f>COUNT(D54:D69,"Untested")</f>
        <v>0</v>
      </c>
      <c r="E74" s="2">
        <f>COUNT(E54:E69,"Untested")</f>
        <v>0</v>
      </c>
    </row>
    <row r="75" spans="1:5" x14ac:dyDescent="0.25">
      <c r="A75" s="2" t="s">
        <v>139</v>
      </c>
      <c r="B75" s="2">
        <f>B70+B73+B72+B74+B71</f>
        <v>16</v>
      </c>
      <c r="C75" s="2">
        <f>C70+C73+C72+C74+C71</f>
        <v>16</v>
      </c>
      <c r="D75" s="2">
        <f>D70+D73+D72+D74+D71</f>
        <v>7</v>
      </c>
      <c r="E75" s="2">
        <f>E70+E73+E72+E74+E71</f>
        <v>0</v>
      </c>
    </row>
    <row r="76" spans="1:5" ht="15.75" thickBot="1" x14ac:dyDescent="0.3">
      <c r="A76" s="18" t="s">
        <v>8</v>
      </c>
      <c r="B76" s="6">
        <f>IF(B$75=0, 0,(B$70+B$71)/B$75)</f>
        <v>1</v>
      </c>
      <c r="C76" s="6">
        <f>IF(C$75=0, 0,(C$70+C$71)/C$75)</f>
        <v>0.625</v>
      </c>
      <c r="D76" s="6">
        <f>IF(D$75=0, 0,(D$70+D$71)/D$75)</f>
        <v>0.5714285714285714</v>
      </c>
      <c r="E76" s="6">
        <f>IF(E$75=0, 0,(E$70+E$71)/E$75)</f>
        <v>0</v>
      </c>
    </row>
    <row r="77" spans="1:5" ht="15.75" thickBot="1" x14ac:dyDescent="0.3">
      <c r="A77" s="2"/>
      <c r="B77" s="20"/>
      <c r="C77" s="20"/>
      <c r="D77" s="20"/>
      <c r="E77" s="20"/>
    </row>
    <row r="78" spans="1:5" x14ac:dyDescent="0.25">
      <c r="A78" s="3" t="s">
        <v>102</v>
      </c>
      <c r="B78" s="55" t="s">
        <v>5</v>
      </c>
      <c r="C78" s="56" t="s">
        <v>151</v>
      </c>
      <c r="D78" s="56" t="s">
        <v>188</v>
      </c>
      <c r="E78" s="3" t="s">
        <v>186</v>
      </c>
    </row>
    <row r="79" spans="1:5" x14ac:dyDescent="0.25">
      <c r="A79" s="2" t="s">
        <v>205</v>
      </c>
      <c r="B79" s="4" t="s">
        <v>6</v>
      </c>
      <c r="C79" s="4" t="s">
        <v>6</v>
      </c>
      <c r="D79" s="4" t="s">
        <v>6</v>
      </c>
      <c r="E79" s="57" t="s">
        <v>175</v>
      </c>
    </row>
    <row r="80" spans="1:5" x14ac:dyDescent="0.25">
      <c r="A80" s="2" t="s">
        <v>219</v>
      </c>
      <c r="B80" s="4" t="s">
        <v>6</v>
      </c>
      <c r="C80" s="4" t="s">
        <v>6</v>
      </c>
      <c r="D80" s="4" t="s">
        <v>6</v>
      </c>
      <c r="E80" s="57" t="s">
        <v>175</v>
      </c>
    </row>
    <row r="81" spans="1:5" x14ac:dyDescent="0.25">
      <c r="A81" s="2" t="s">
        <v>220</v>
      </c>
      <c r="B81" s="4" t="s">
        <v>6</v>
      </c>
      <c r="C81" s="4" t="s">
        <v>6</v>
      </c>
      <c r="D81" s="4" t="s">
        <v>6</v>
      </c>
      <c r="E81" s="57" t="s">
        <v>175</v>
      </c>
    </row>
    <row r="82" spans="1:5" x14ac:dyDescent="0.25">
      <c r="A82" s="2" t="s">
        <v>221</v>
      </c>
      <c r="B82" s="4" t="s">
        <v>6</v>
      </c>
      <c r="C82" s="4" t="s">
        <v>6</v>
      </c>
      <c r="D82" s="4" t="s">
        <v>6</v>
      </c>
      <c r="E82" s="57" t="s">
        <v>175</v>
      </c>
    </row>
    <row r="83" spans="1:5" x14ac:dyDescent="0.25">
      <c r="A83" s="2" t="s">
        <v>222</v>
      </c>
      <c r="B83" s="4" t="s">
        <v>6</v>
      </c>
      <c r="C83" s="4" t="s">
        <v>6</v>
      </c>
      <c r="D83" s="4" t="s">
        <v>6</v>
      </c>
      <c r="E83" s="57" t="s">
        <v>175</v>
      </c>
    </row>
    <row r="84" spans="1:5" x14ac:dyDescent="0.25">
      <c r="A84" s="2" t="s">
        <v>223</v>
      </c>
      <c r="B84" s="4" t="s">
        <v>6</v>
      </c>
      <c r="C84" s="4" t="s">
        <v>6</v>
      </c>
      <c r="D84" s="4" t="s">
        <v>6</v>
      </c>
      <c r="E84" s="57" t="s">
        <v>175</v>
      </c>
    </row>
    <row r="85" spans="1:5" x14ac:dyDescent="0.25">
      <c r="A85" s="2" t="s">
        <v>224</v>
      </c>
      <c r="B85" s="4" t="s">
        <v>6</v>
      </c>
      <c r="C85" s="4" t="s">
        <v>6</v>
      </c>
      <c r="D85" s="4" t="s">
        <v>6</v>
      </c>
      <c r="E85" s="57" t="s">
        <v>175</v>
      </c>
    </row>
    <row r="86" spans="1:5" x14ac:dyDescent="0.25">
      <c r="A86" s="2" t="s">
        <v>225</v>
      </c>
      <c r="B86" s="4" t="s">
        <v>6</v>
      </c>
      <c r="C86" s="4" t="s">
        <v>6</v>
      </c>
      <c r="D86" s="4" t="s">
        <v>6</v>
      </c>
      <c r="E86" s="57" t="s">
        <v>175</v>
      </c>
    </row>
    <row r="87" spans="1:5" x14ac:dyDescent="0.25">
      <c r="A87" s="2" t="s">
        <v>209</v>
      </c>
      <c r="B87" s="4" t="s">
        <v>6</v>
      </c>
      <c r="C87" s="4" t="s">
        <v>6</v>
      </c>
      <c r="D87" s="4" t="s">
        <v>6</v>
      </c>
      <c r="E87" s="57" t="s">
        <v>175</v>
      </c>
    </row>
    <row r="88" spans="1:5" x14ac:dyDescent="0.25">
      <c r="A88" s="2" t="s">
        <v>226</v>
      </c>
      <c r="B88" s="4" t="s">
        <v>6</v>
      </c>
      <c r="C88" s="4" t="s">
        <v>6</v>
      </c>
      <c r="D88" s="4" t="s">
        <v>6</v>
      </c>
      <c r="E88" s="57" t="s">
        <v>175</v>
      </c>
    </row>
    <row r="89" spans="1:5" x14ac:dyDescent="0.25">
      <c r="A89" s="2" t="s">
        <v>210</v>
      </c>
      <c r="B89" s="4" t="s">
        <v>6</v>
      </c>
      <c r="C89" s="4" t="s">
        <v>6</v>
      </c>
      <c r="D89" s="4" t="s">
        <v>6</v>
      </c>
      <c r="E89" s="57" t="s">
        <v>175</v>
      </c>
    </row>
    <row r="90" spans="1:5" x14ac:dyDescent="0.25">
      <c r="A90" s="2" t="s">
        <v>227</v>
      </c>
      <c r="B90" s="4" t="s">
        <v>6</v>
      </c>
      <c r="C90" s="4" t="s">
        <v>6</v>
      </c>
      <c r="D90" s="4" t="s">
        <v>6</v>
      </c>
      <c r="E90" s="57" t="s">
        <v>175</v>
      </c>
    </row>
    <row r="91" spans="1:5" x14ac:dyDescent="0.25">
      <c r="A91" s="2" t="s">
        <v>228</v>
      </c>
      <c r="B91" s="4" t="s">
        <v>6</v>
      </c>
      <c r="C91" s="4" t="s">
        <v>6</v>
      </c>
      <c r="D91" s="4" t="s">
        <v>6</v>
      </c>
      <c r="E91" s="57" t="s">
        <v>175</v>
      </c>
    </row>
    <row r="92" spans="1:5" x14ac:dyDescent="0.25">
      <c r="A92" s="2" t="s">
        <v>229</v>
      </c>
      <c r="B92" s="4" t="s">
        <v>6</v>
      </c>
      <c r="C92" s="8" t="s">
        <v>7</v>
      </c>
      <c r="D92" s="4" t="s">
        <v>6</v>
      </c>
      <c r="E92" s="57" t="s">
        <v>175</v>
      </c>
    </row>
    <row r="93" spans="1:5" x14ac:dyDescent="0.25">
      <c r="A93" s="2" t="s">
        <v>230</v>
      </c>
      <c r="B93" s="4" t="s">
        <v>6</v>
      </c>
      <c r="C93" s="4" t="s">
        <v>6</v>
      </c>
      <c r="D93" s="4" t="s">
        <v>6</v>
      </c>
      <c r="E93" s="57" t="s">
        <v>175</v>
      </c>
    </row>
    <row r="94" spans="1:5" x14ac:dyDescent="0.25">
      <c r="A94" s="2" t="s">
        <v>295</v>
      </c>
      <c r="B94" s="4" t="s">
        <v>6</v>
      </c>
      <c r="C94" s="4" t="s">
        <v>6</v>
      </c>
      <c r="D94" s="4" t="s">
        <v>6</v>
      </c>
      <c r="E94" s="57" t="s">
        <v>175</v>
      </c>
    </row>
    <row r="95" spans="1:5" x14ac:dyDescent="0.25">
      <c r="A95" s="2" t="s">
        <v>231</v>
      </c>
      <c r="B95" s="4" t="s">
        <v>6</v>
      </c>
      <c r="C95" s="4" t="s">
        <v>6</v>
      </c>
      <c r="D95" s="53" t="s">
        <v>7</v>
      </c>
      <c r="E95" s="57" t="s">
        <v>175</v>
      </c>
    </row>
    <row r="96" spans="1:5" x14ac:dyDescent="0.25">
      <c r="A96" s="2" t="s">
        <v>326</v>
      </c>
      <c r="B96" s="4" t="s">
        <v>6</v>
      </c>
      <c r="C96" s="4" t="s">
        <v>6</v>
      </c>
      <c r="D96" s="4" t="s">
        <v>6</v>
      </c>
      <c r="E96" s="57" t="s">
        <v>175</v>
      </c>
    </row>
    <row r="97" spans="1:5" x14ac:dyDescent="0.25">
      <c r="A97" s="2" t="s">
        <v>232</v>
      </c>
      <c r="B97" s="4" t="s">
        <v>6</v>
      </c>
      <c r="C97" s="4" t="s">
        <v>6</v>
      </c>
      <c r="D97" s="4" t="s">
        <v>6</v>
      </c>
      <c r="E97" s="57" t="s">
        <v>175</v>
      </c>
    </row>
    <row r="98" spans="1:5" x14ac:dyDescent="0.25">
      <c r="A98" s="2" t="s">
        <v>233</v>
      </c>
      <c r="B98" s="4" t="s">
        <v>6</v>
      </c>
      <c r="C98" s="8" t="s">
        <v>7</v>
      </c>
      <c r="D98" s="4" t="s">
        <v>6</v>
      </c>
      <c r="E98" s="57" t="s">
        <v>175</v>
      </c>
    </row>
    <row r="99" spans="1:5" x14ac:dyDescent="0.25">
      <c r="A99" s="2" t="s">
        <v>234</v>
      </c>
      <c r="B99" s="4" t="s">
        <v>6</v>
      </c>
      <c r="C99" s="4" t="s">
        <v>6</v>
      </c>
      <c r="D99" s="4" t="s">
        <v>6</v>
      </c>
      <c r="E99" s="57" t="s">
        <v>175</v>
      </c>
    </row>
    <row r="100" spans="1:5" x14ac:dyDescent="0.25">
      <c r="A100" s="2" t="s">
        <v>235</v>
      </c>
      <c r="B100" s="4" t="s">
        <v>6</v>
      </c>
      <c r="C100" s="4" t="s">
        <v>6</v>
      </c>
      <c r="D100" s="8" t="s">
        <v>7</v>
      </c>
      <c r="E100" s="57" t="s">
        <v>175</v>
      </c>
    </row>
    <row r="101" spans="1:5" x14ac:dyDescent="0.25">
      <c r="A101" s="2" t="s">
        <v>217</v>
      </c>
      <c r="B101" s="4" t="s">
        <v>6</v>
      </c>
      <c r="C101" s="7" t="s">
        <v>140</v>
      </c>
      <c r="D101" s="4" t="s">
        <v>6</v>
      </c>
      <c r="E101" s="57" t="s">
        <v>175</v>
      </c>
    </row>
    <row r="102" spans="1:5" x14ac:dyDescent="0.25">
      <c r="A102" s="15" t="s">
        <v>237</v>
      </c>
      <c r="B102" s="21" t="s">
        <v>6</v>
      </c>
      <c r="C102" s="21" t="s">
        <v>6</v>
      </c>
      <c r="D102" s="21" t="s">
        <v>6</v>
      </c>
      <c r="E102" s="31" t="s">
        <v>175</v>
      </c>
    </row>
    <row r="103" spans="1:5" x14ac:dyDescent="0.25">
      <c r="A103" s="2" t="s">
        <v>6</v>
      </c>
      <c r="B103" s="10">
        <f>COUNTIF(B79:B102,"pass")</f>
        <v>24</v>
      </c>
      <c r="C103" s="10">
        <f>COUNTIF(C79:C102,"pass")</f>
        <v>21</v>
      </c>
      <c r="D103" s="10">
        <f>COUNTIF(D79:D102,"pass")</f>
        <v>22</v>
      </c>
      <c r="E103" s="10">
        <f>COUNTIF(E79:E102,"pass")</f>
        <v>0</v>
      </c>
    </row>
    <row r="104" spans="1:5" x14ac:dyDescent="0.25">
      <c r="A104" s="2" t="s">
        <v>143</v>
      </c>
      <c r="B104" s="5">
        <f>COUNTIF(B79:B102,"Ok")</f>
        <v>0</v>
      </c>
      <c r="C104" s="5">
        <f>COUNTIF(C79:C102,"Ok")</f>
        <v>0</v>
      </c>
      <c r="D104" s="5">
        <f>COUNTIF(D79:D102,"Ok")</f>
        <v>0</v>
      </c>
      <c r="E104" s="5">
        <f>COUNTIF(E79:E102,"Ok")</f>
        <v>0</v>
      </c>
    </row>
    <row r="105" spans="1:5" x14ac:dyDescent="0.25">
      <c r="A105" s="2" t="s">
        <v>140</v>
      </c>
      <c r="B105" s="11">
        <f>COUNTIF(B79:B102,"workaround")</f>
        <v>0</v>
      </c>
      <c r="C105" s="11">
        <f>COUNTIF(C79:C102,"workaround")</f>
        <v>1</v>
      </c>
      <c r="D105" s="11">
        <f>COUNTIF(D79:D102,"workaround")</f>
        <v>0</v>
      </c>
      <c r="E105" s="11">
        <f>COUNTIF(E79:E102,"workaround")</f>
        <v>0</v>
      </c>
    </row>
    <row r="106" spans="1:5" x14ac:dyDescent="0.25">
      <c r="A106" s="2" t="s">
        <v>7</v>
      </c>
      <c r="B106" s="12">
        <f>COUNTIF(B79:B102,"Fail")</f>
        <v>0</v>
      </c>
      <c r="C106" s="12">
        <f>COUNTIF(C79:C102,"Fail")</f>
        <v>2</v>
      </c>
      <c r="D106" s="12">
        <f>COUNTIF(D79:D102,"Fail")</f>
        <v>2</v>
      </c>
      <c r="E106" s="12">
        <f>COUNTIF(E79:E102,"Fail")</f>
        <v>0</v>
      </c>
    </row>
    <row r="107" spans="1:5" x14ac:dyDescent="0.25">
      <c r="A107" s="2" t="s">
        <v>145</v>
      </c>
      <c r="B107" s="2">
        <f>COUNT(B79:B102,"Untested")</f>
        <v>0</v>
      </c>
      <c r="C107" s="2">
        <f>COUNT(C79:C102,"Untested")</f>
        <v>0</v>
      </c>
      <c r="D107" s="2">
        <f>COUNT(D79:D102,"Untested")</f>
        <v>0</v>
      </c>
      <c r="E107" s="2">
        <f>COUNT(E79:E102,"Untested")</f>
        <v>0</v>
      </c>
    </row>
    <row r="108" spans="1:5" x14ac:dyDescent="0.25">
      <c r="A108" s="2" t="s">
        <v>139</v>
      </c>
      <c r="B108" s="2">
        <f>B103+B106+B105+B107+B104</f>
        <v>24</v>
      </c>
      <c r="C108" s="2">
        <f>C103+C106+C105+C107+C104</f>
        <v>24</v>
      </c>
      <c r="D108" s="2">
        <f>D103+D106+D105+D107+D104</f>
        <v>24</v>
      </c>
      <c r="E108" s="2">
        <f>E103+E106+E105+E107+E104</f>
        <v>0</v>
      </c>
    </row>
    <row r="109" spans="1:5" ht="15.75" thickBot="1" x14ac:dyDescent="0.3">
      <c r="A109" s="18" t="s">
        <v>8</v>
      </c>
      <c r="B109" s="6">
        <f>IF(B$108=0,0,(B$103+B$104)/B$108)</f>
        <v>1</v>
      </c>
      <c r="C109" s="6">
        <f>IF(C$108=0,0,(C$103+C$104)/C$108)</f>
        <v>0.875</v>
      </c>
      <c r="D109" s="6">
        <f>IF(D$108=0,0,(D$103+D$104)/D$108)</f>
        <v>0.91666666666666663</v>
      </c>
      <c r="E109" s="6">
        <f>IF(E$108=0,0,(E$103+E$104)/E$108)</f>
        <v>0</v>
      </c>
    </row>
    <row r="110" spans="1:5" ht="15.75" thickBot="1" x14ac:dyDescent="0.3">
      <c r="A110" s="2"/>
      <c r="B110" s="20"/>
      <c r="C110" s="20"/>
      <c r="D110" s="20"/>
      <c r="E110" s="20"/>
    </row>
    <row r="111" spans="1:5" x14ac:dyDescent="0.25">
      <c r="A111" s="3" t="s">
        <v>85</v>
      </c>
      <c r="B111" s="55" t="s">
        <v>5</v>
      </c>
      <c r="C111" s="56" t="s">
        <v>151</v>
      </c>
      <c r="D111" s="56" t="s">
        <v>188</v>
      </c>
      <c r="E111" s="3" t="s">
        <v>186</v>
      </c>
    </row>
    <row r="112" spans="1:5" x14ac:dyDescent="0.25">
      <c r="A112" s="2" t="s">
        <v>266</v>
      </c>
      <c r="B112" s="4" t="s">
        <v>6</v>
      </c>
      <c r="C112" s="4" t="s">
        <v>6</v>
      </c>
      <c r="D112" s="4" t="s">
        <v>6</v>
      </c>
      <c r="E112" s="4" t="s">
        <v>6</v>
      </c>
    </row>
    <row r="113" spans="1:5" x14ac:dyDescent="0.25">
      <c r="A113" s="2" t="s">
        <v>301</v>
      </c>
      <c r="B113" s="4" t="s">
        <v>6</v>
      </c>
      <c r="C113" s="4" t="s">
        <v>6</v>
      </c>
      <c r="D113" s="4" t="s">
        <v>6</v>
      </c>
      <c r="E113" s="4" t="s">
        <v>6</v>
      </c>
    </row>
    <row r="114" spans="1:5" x14ac:dyDescent="0.25">
      <c r="A114" s="2" t="s">
        <v>303</v>
      </c>
      <c r="B114" s="4" t="s">
        <v>6</v>
      </c>
      <c r="C114" s="4" t="s">
        <v>6</v>
      </c>
      <c r="D114" s="4" t="s">
        <v>6</v>
      </c>
      <c r="E114" s="8" t="s">
        <v>7</v>
      </c>
    </row>
    <row r="115" spans="1:5" x14ac:dyDescent="0.25">
      <c r="A115" s="2" t="s">
        <v>304</v>
      </c>
      <c r="B115" s="4" t="s">
        <v>6</v>
      </c>
      <c r="C115" s="4" t="s">
        <v>6</v>
      </c>
      <c r="D115" s="4" t="s">
        <v>6</v>
      </c>
      <c r="E115" s="8" t="s">
        <v>7</v>
      </c>
    </row>
    <row r="116" spans="1:5" x14ac:dyDescent="0.25">
      <c r="A116" s="2" t="s">
        <v>299</v>
      </c>
      <c r="B116" s="4" t="s">
        <v>6</v>
      </c>
      <c r="C116" s="4" t="s">
        <v>6</v>
      </c>
      <c r="D116" s="4" t="s">
        <v>6</v>
      </c>
      <c r="E116" s="4" t="s">
        <v>6</v>
      </c>
    </row>
    <row r="117" spans="1:5" x14ac:dyDescent="0.25">
      <c r="A117" s="2" t="s">
        <v>305</v>
      </c>
      <c r="B117" s="4" t="s">
        <v>6</v>
      </c>
      <c r="C117" s="4" t="s">
        <v>6</v>
      </c>
      <c r="D117" s="4" t="s">
        <v>6</v>
      </c>
      <c r="E117" s="35" t="s">
        <v>144</v>
      </c>
    </row>
    <row r="118" spans="1:5" x14ac:dyDescent="0.25">
      <c r="A118" s="15" t="s">
        <v>306</v>
      </c>
      <c r="B118" s="21" t="s">
        <v>6</v>
      </c>
      <c r="C118" s="21" t="s">
        <v>6</v>
      </c>
      <c r="D118" s="21" t="s">
        <v>6</v>
      </c>
      <c r="E118" s="54" t="s">
        <v>7</v>
      </c>
    </row>
    <row r="119" spans="1:5" x14ac:dyDescent="0.25">
      <c r="A119" s="2" t="s">
        <v>6</v>
      </c>
      <c r="B119" s="10">
        <f>COUNTIF(B112:B118,"pass")</f>
        <v>7</v>
      </c>
      <c r="C119" s="10">
        <f>COUNTIF(C112:C118,"pass")</f>
        <v>7</v>
      </c>
      <c r="D119" s="10">
        <f>COUNTIF(D112:D118,"pass")</f>
        <v>7</v>
      </c>
      <c r="E119" s="10">
        <f>COUNTIF(E112:E118,"pass")</f>
        <v>3</v>
      </c>
    </row>
    <row r="120" spans="1:5" x14ac:dyDescent="0.25">
      <c r="A120" s="2" t="s">
        <v>143</v>
      </c>
      <c r="B120" s="5">
        <f>COUNTIF(B112:B118,"Ok")</f>
        <v>0</v>
      </c>
      <c r="C120" s="5">
        <f>COUNTIF(C112:C118,"Ok")</f>
        <v>0</v>
      </c>
      <c r="D120" s="5">
        <f>COUNTIF(D112:D118,"Ok")</f>
        <v>0</v>
      </c>
      <c r="E120" s="5">
        <f>COUNTIF(E112:E118,"Ok")</f>
        <v>1</v>
      </c>
    </row>
    <row r="121" spans="1:5" x14ac:dyDescent="0.25">
      <c r="A121" s="2" t="s">
        <v>140</v>
      </c>
      <c r="B121" s="11">
        <f>COUNTIF(B112:B118,"workaround")</f>
        <v>0</v>
      </c>
      <c r="C121" s="11">
        <f t="shared" ref="C121:D121" si="2">COUNTIF(C112:C118,"workaround")</f>
        <v>0</v>
      </c>
      <c r="D121" s="11">
        <f t="shared" si="2"/>
        <v>0</v>
      </c>
      <c r="E121" s="11">
        <f>COUNTIF(E143:E175,"workaround")</f>
        <v>0</v>
      </c>
    </row>
    <row r="122" spans="1:5" x14ac:dyDescent="0.25">
      <c r="A122" s="2" t="s">
        <v>7</v>
      </c>
      <c r="B122" s="12">
        <f>COUNTIF(B112:B118,"Fail")</f>
        <v>0</v>
      </c>
      <c r="C122" s="12">
        <f>COUNTIF(C112:C118,"Fail")</f>
        <v>0</v>
      </c>
      <c r="D122" s="12">
        <f>COUNTIF(D112:D118,"Fail")</f>
        <v>0</v>
      </c>
      <c r="E122" s="12">
        <f>COUNTIF(E112:E118,"Fail")</f>
        <v>3</v>
      </c>
    </row>
    <row r="123" spans="1:5" x14ac:dyDescent="0.25">
      <c r="A123" s="2" t="s">
        <v>145</v>
      </c>
      <c r="B123" s="2">
        <f>COUNT(B112:B118,"Untested")</f>
        <v>0</v>
      </c>
      <c r="C123" s="2">
        <f>COUNT(C112:C118,"Untested")</f>
        <v>0</v>
      </c>
      <c r="D123" s="2">
        <f>COUNT(D112:D118,"Untested")</f>
        <v>0</v>
      </c>
      <c r="E123" s="2">
        <f>COUNT(E112:E118,"Untested")</f>
        <v>0</v>
      </c>
    </row>
    <row r="124" spans="1:5" x14ac:dyDescent="0.25">
      <c r="A124" s="2" t="s">
        <v>139</v>
      </c>
      <c r="B124" s="2">
        <f>B119+B122+B121+B123+B120</f>
        <v>7</v>
      </c>
      <c r="C124" s="2">
        <f>C119+C122+C121+C123+C120</f>
        <v>7</v>
      </c>
      <c r="D124" s="2">
        <f>D119+D122+D121+D123+D120</f>
        <v>7</v>
      </c>
      <c r="E124" s="2">
        <f>E119+E122+E121+E123+E120</f>
        <v>7</v>
      </c>
    </row>
    <row r="125" spans="1:5" ht="15.75" thickBot="1" x14ac:dyDescent="0.3">
      <c r="A125" s="18" t="s">
        <v>8</v>
      </c>
      <c r="B125" s="6">
        <f>IF(B$124=0, 0, (B$119+B$120)/B$124)</f>
        <v>1</v>
      </c>
      <c r="C125" s="6">
        <f>IF(C$124=0, 0, (C$119+C$120)/C$124)</f>
        <v>1</v>
      </c>
      <c r="D125" s="6">
        <f>IF(D$124=0, 0, (D$119+D$120)/D$124)</f>
        <v>1</v>
      </c>
      <c r="E125" s="6">
        <f>IF(E$124=0, 0, (E$119+E$120)/E$124)</f>
        <v>0.5714285714285714</v>
      </c>
    </row>
    <row r="126" spans="1:5" ht="15.75" thickBot="1" x14ac:dyDescent="0.3">
      <c r="A126" s="13"/>
      <c r="B126" s="16"/>
      <c r="C126" s="16"/>
      <c r="D126" s="16"/>
      <c r="E126" s="16"/>
    </row>
    <row r="127" spans="1:5" x14ac:dyDescent="0.25">
      <c r="A127" s="15" t="s">
        <v>64</v>
      </c>
      <c r="B127" s="55" t="s">
        <v>5</v>
      </c>
      <c r="C127" s="56" t="s">
        <v>151</v>
      </c>
      <c r="D127" s="56" t="s">
        <v>188</v>
      </c>
      <c r="E127" s="3" t="s">
        <v>186</v>
      </c>
    </row>
    <row r="128" spans="1:5" x14ac:dyDescent="0.25">
      <c r="A128" s="2" t="s">
        <v>291</v>
      </c>
      <c r="B128" s="4" t="s">
        <v>6</v>
      </c>
      <c r="C128" s="4" t="s">
        <v>6</v>
      </c>
      <c r="D128" s="4" t="s">
        <v>6</v>
      </c>
      <c r="E128" s="8" t="s">
        <v>7</v>
      </c>
    </row>
    <row r="129" spans="1:5" x14ac:dyDescent="0.25">
      <c r="A129" s="2" t="s">
        <v>302</v>
      </c>
      <c r="B129" s="4" t="s">
        <v>6</v>
      </c>
      <c r="C129" s="4" t="s">
        <v>6</v>
      </c>
      <c r="D129" s="4" t="s">
        <v>6</v>
      </c>
      <c r="E129" s="4" t="s">
        <v>6</v>
      </c>
    </row>
    <row r="130" spans="1:5" x14ac:dyDescent="0.25">
      <c r="A130" s="2" t="s">
        <v>266</v>
      </c>
      <c r="B130" s="4" t="s">
        <v>6</v>
      </c>
      <c r="C130" s="4" t="s">
        <v>6</v>
      </c>
      <c r="D130" s="4" t="s">
        <v>6</v>
      </c>
      <c r="E130" s="4" t="s">
        <v>6</v>
      </c>
    </row>
    <row r="131" spans="1:5" x14ac:dyDescent="0.25">
      <c r="A131" s="2" t="s">
        <v>285</v>
      </c>
      <c r="B131" s="4" t="s">
        <v>6</v>
      </c>
      <c r="C131" s="4" t="s">
        <v>6</v>
      </c>
      <c r="D131" s="4" t="s">
        <v>6</v>
      </c>
      <c r="E131" s="4" t="s">
        <v>6</v>
      </c>
    </row>
    <row r="132" spans="1:5" x14ac:dyDescent="0.25">
      <c r="A132" s="2" t="s">
        <v>264</v>
      </c>
      <c r="B132" s="4" t="s">
        <v>6</v>
      </c>
      <c r="C132" s="4" t="s">
        <v>6</v>
      </c>
      <c r="D132" s="4" t="s">
        <v>6</v>
      </c>
      <c r="E132" s="4" t="s">
        <v>6</v>
      </c>
    </row>
    <row r="133" spans="1:5" x14ac:dyDescent="0.25">
      <c r="A133" s="2" t="s">
        <v>268</v>
      </c>
      <c r="B133" s="4" t="s">
        <v>6</v>
      </c>
      <c r="C133" s="4" t="s">
        <v>6</v>
      </c>
      <c r="D133" s="4" t="s">
        <v>6</v>
      </c>
      <c r="E133" s="4" t="s">
        <v>6</v>
      </c>
    </row>
    <row r="134" spans="1:5" x14ac:dyDescent="0.25">
      <c r="A134" s="2" t="s">
        <v>255</v>
      </c>
      <c r="B134" s="4" t="s">
        <v>6</v>
      </c>
      <c r="C134" s="8" t="s">
        <v>7</v>
      </c>
      <c r="D134" s="4" t="s">
        <v>6</v>
      </c>
      <c r="E134" s="8" t="s">
        <v>7</v>
      </c>
    </row>
    <row r="135" spans="1:5" x14ac:dyDescent="0.25">
      <c r="A135" s="2" t="s">
        <v>301</v>
      </c>
      <c r="B135" s="4" t="s">
        <v>6</v>
      </c>
      <c r="C135" s="4" t="s">
        <v>6</v>
      </c>
      <c r="D135" s="4" t="s">
        <v>6</v>
      </c>
      <c r="E135" s="4" t="s">
        <v>6</v>
      </c>
    </row>
    <row r="136" spans="1:5" x14ac:dyDescent="0.25">
      <c r="A136" s="2" t="s">
        <v>276</v>
      </c>
      <c r="B136" s="4" t="s">
        <v>6</v>
      </c>
      <c r="C136" s="4" t="s">
        <v>6</v>
      </c>
      <c r="D136" s="36" t="s">
        <v>6</v>
      </c>
      <c r="E136" s="4" t="s">
        <v>6</v>
      </c>
    </row>
    <row r="137" spans="1:5" x14ac:dyDescent="0.25">
      <c r="A137" s="2" t="s">
        <v>300</v>
      </c>
      <c r="B137" s="4" t="s">
        <v>6</v>
      </c>
      <c r="C137" s="4" t="s">
        <v>6</v>
      </c>
      <c r="D137" s="4" t="s">
        <v>6</v>
      </c>
      <c r="E137" s="4" t="s">
        <v>6</v>
      </c>
    </row>
    <row r="138" spans="1:5" x14ac:dyDescent="0.25">
      <c r="A138" s="2" t="s">
        <v>299</v>
      </c>
      <c r="B138" s="4" t="s">
        <v>6</v>
      </c>
      <c r="C138" s="4" t="s">
        <v>6</v>
      </c>
      <c r="D138" s="4" t="s">
        <v>6</v>
      </c>
      <c r="E138" s="4" t="s">
        <v>6</v>
      </c>
    </row>
    <row r="139" spans="1:5" x14ac:dyDescent="0.25">
      <c r="A139" s="2" t="s">
        <v>214</v>
      </c>
      <c r="B139" s="4" t="s">
        <v>6</v>
      </c>
      <c r="C139" s="4" t="s">
        <v>6</v>
      </c>
      <c r="D139" s="4" t="s">
        <v>6</v>
      </c>
      <c r="E139" s="8" t="s">
        <v>7</v>
      </c>
    </row>
    <row r="140" spans="1:5" x14ac:dyDescent="0.25">
      <c r="A140" s="2" t="s">
        <v>298</v>
      </c>
      <c r="B140" s="4" t="s">
        <v>6</v>
      </c>
      <c r="C140" s="4" t="s">
        <v>6</v>
      </c>
      <c r="D140" s="4" t="s">
        <v>6</v>
      </c>
      <c r="E140" s="4" t="s">
        <v>6</v>
      </c>
    </row>
    <row r="141" spans="1:5" x14ac:dyDescent="0.25">
      <c r="A141" s="2" t="s">
        <v>297</v>
      </c>
      <c r="B141" s="4" t="s">
        <v>6</v>
      </c>
      <c r="C141" s="4" t="s">
        <v>6</v>
      </c>
      <c r="D141" s="4" t="s">
        <v>6</v>
      </c>
      <c r="E141" s="8" t="s">
        <v>7</v>
      </c>
    </row>
    <row r="142" spans="1:5" x14ac:dyDescent="0.25">
      <c r="A142" s="2" t="s">
        <v>296</v>
      </c>
      <c r="B142" s="4" t="s">
        <v>6</v>
      </c>
      <c r="C142" s="4" t="s">
        <v>6</v>
      </c>
      <c r="D142" s="4" t="s">
        <v>6</v>
      </c>
      <c r="E142" s="4" t="s">
        <v>6</v>
      </c>
    </row>
    <row r="143" spans="1:5" x14ac:dyDescent="0.25">
      <c r="A143" s="2" t="s">
        <v>230</v>
      </c>
      <c r="B143" s="4" t="s">
        <v>6</v>
      </c>
      <c r="C143" s="4" t="s">
        <v>6</v>
      </c>
      <c r="D143" s="4" t="s">
        <v>6</v>
      </c>
      <c r="E143" s="4" t="s">
        <v>6</v>
      </c>
    </row>
    <row r="144" spans="1:5" x14ac:dyDescent="0.25">
      <c r="A144" s="2" t="s">
        <v>294</v>
      </c>
      <c r="B144" s="4" t="s">
        <v>6</v>
      </c>
      <c r="C144" s="4" t="s">
        <v>6</v>
      </c>
      <c r="D144" s="4" t="s">
        <v>6</v>
      </c>
      <c r="E144" s="4" t="s">
        <v>6</v>
      </c>
    </row>
    <row r="145" spans="1:5" x14ac:dyDescent="0.25">
      <c r="A145" s="2" t="s">
        <v>342</v>
      </c>
      <c r="B145" s="35" t="s">
        <v>144</v>
      </c>
      <c r="C145" s="4" t="s">
        <v>6</v>
      </c>
      <c r="D145" s="8" t="s">
        <v>7</v>
      </c>
      <c r="E145" s="4" t="s">
        <v>6</v>
      </c>
    </row>
    <row r="146" spans="1:5" x14ac:dyDescent="0.25">
      <c r="A146" s="2" t="s">
        <v>275</v>
      </c>
      <c r="B146" s="4" t="s">
        <v>6</v>
      </c>
      <c r="C146" s="4" t="s">
        <v>6</v>
      </c>
      <c r="D146" s="4" t="s">
        <v>6</v>
      </c>
      <c r="E146" s="4" t="s">
        <v>6</v>
      </c>
    </row>
    <row r="147" spans="1:5" x14ac:dyDescent="0.25">
      <c r="A147" s="15" t="s">
        <v>274</v>
      </c>
      <c r="B147" s="21" t="s">
        <v>6</v>
      </c>
      <c r="C147" s="21" t="s">
        <v>6</v>
      </c>
      <c r="D147" s="21" t="s">
        <v>6</v>
      </c>
      <c r="E147" s="54" t="s">
        <v>7</v>
      </c>
    </row>
    <row r="148" spans="1:5" x14ac:dyDescent="0.25">
      <c r="A148" s="2" t="s">
        <v>6</v>
      </c>
      <c r="B148" s="10">
        <f>COUNTIF(B128:B147,"pass")</f>
        <v>19</v>
      </c>
      <c r="C148" s="10">
        <f>COUNTIF(C128:C147,"pass")</f>
        <v>19</v>
      </c>
      <c r="D148" s="10">
        <f>COUNTIF(D128:D147,"pass")</f>
        <v>19</v>
      </c>
      <c r="E148" s="10">
        <f>COUNTIF(E128:E147,"pass")</f>
        <v>15</v>
      </c>
    </row>
    <row r="149" spans="1:5" x14ac:dyDescent="0.25">
      <c r="A149" s="2" t="s">
        <v>143</v>
      </c>
      <c r="B149" s="5">
        <f>COUNTIF(B128:B147,"Ok")</f>
        <v>1</v>
      </c>
      <c r="C149" s="5">
        <f>COUNTIF(C128:C147,"Ok")</f>
        <v>0</v>
      </c>
      <c r="D149" s="5">
        <f>COUNTIF(D128:D147,"Ok")</f>
        <v>0</v>
      </c>
      <c r="E149" s="5">
        <f>COUNTIF(E128:E147,"Ok")</f>
        <v>0</v>
      </c>
    </row>
    <row r="150" spans="1:5" x14ac:dyDescent="0.25">
      <c r="A150" s="2" t="s">
        <v>140</v>
      </c>
      <c r="B150" s="11">
        <f>COUNTIF(B128:B147,"workaround")</f>
        <v>0</v>
      </c>
      <c r="C150" s="11">
        <f>COUNTIF(C128:C147,"workaround")</f>
        <v>0</v>
      </c>
      <c r="D150" s="11">
        <f>COUNTIF(D128:D147,"workaround")</f>
        <v>0</v>
      </c>
      <c r="E150" s="11">
        <f>COUNTIF(E128:E147,"workaround")</f>
        <v>0</v>
      </c>
    </row>
    <row r="151" spans="1:5" x14ac:dyDescent="0.25">
      <c r="A151" s="2" t="s">
        <v>7</v>
      </c>
      <c r="B151" s="12">
        <f>COUNTIF(B128:B147,"Fail")</f>
        <v>0</v>
      </c>
      <c r="C151" s="12">
        <f>COUNTIF(C128:C147,"Fail")</f>
        <v>1</v>
      </c>
      <c r="D151" s="12">
        <f>COUNTIF(D128:D147,"Fail")</f>
        <v>1</v>
      </c>
      <c r="E151" s="12">
        <f>COUNTIF(E128:E147,"Fail")</f>
        <v>5</v>
      </c>
    </row>
    <row r="152" spans="1:5" x14ac:dyDescent="0.25">
      <c r="A152" s="2" t="s">
        <v>145</v>
      </c>
      <c r="B152" s="2">
        <f>COUNT(B128:B147,"Untested")</f>
        <v>0</v>
      </c>
      <c r="C152" s="2">
        <f>COUNT(C128:C147,"Untested")</f>
        <v>0</v>
      </c>
      <c r="D152" s="2">
        <f>COUNT(D128:D147,"Untested")</f>
        <v>0</v>
      </c>
      <c r="E152" s="2">
        <f>COUNT(E128:E147,"Untested")</f>
        <v>0</v>
      </c>
    </row>
    <row r="153" spans="1:5" x14ac:dyDescent="0.25">
      <c r="A153" s="2" t="s">
        <v>139</v>
      </c>
      <c r="B153" s="2">
        <f>B148+B151+B150+B152+B149</f>
        <v>20</v>
      </c>
      <c r="C153" s="2">
        <f>C148+C151+C150+C152+C149</f>
        <v>20</v>
      </c>
      <c r="D153" s="2">
        <f>D148+D151+D150+D152+D149</f>
        <v>20</v>
      </c>
      <c r="E153" s="2">
        <f>E148+E151+E150+E152+E149</f>
        <v>20</v>
      </c>
    </row>
    <row r="154" spans="1:5" ht="15.75" thickBot="1" x14ac:dyDescent="0.3">
      <c r="A154" s="18" t="s">
        <v>8</v>
      </c>
      <c r="B154" s="6">
        <f>IF(B$153=0, 0, (B$148+B$149)/B$153)</f>
        <v>1</v>
      </c>
      <c r="C154" s="6">
        <f>IF(C$153=0, 0, (C$148+C$149)/C$153)</f>
        <v>0.95</v>
      </c>
      <c r="D154" s="6">
        <f>IF(D$153=0, 0, (D$148+D$149)/D$153)</f>
        <v>0.95</v>
      </c>
      <c r="E154" s="6">
        <f>IF(E$153=0, 0, (E$148+E$149)/E$153)</f>
        <v>0.75</v>
      </c>
    </row>
    <row r="155" spans="1:5" ht="15.75" thickBot="1" x14ac:dyDescent="0.3">
      <c r="A155" s="14"/>
      <c r="B155" s="14"/>
      <c r="C155" s="14"/>
      <c r="D155" s="14"/>
      <c r="E155" s="14"/>
    </row>
    <row r="156" spans="1:5" x14ac:dyDescent="0.25">
      <c r="A156" s="15" t="s">
        <v>12</v>
      </c>
      <c r="B156" s="55" t="s">
        <v>5</v>
      </c>
      <c r="C156" s="56" t="s">
        <v>151</v>
      </c>
      <c r="D156" s="56" t="s">
        <v>188</v>
      </c>
      <c r="E156" s="3" t="s">
        <v>186</v>
      </c>
    </row>
    <row r="157" spans="1:5" x14ac:dyDescent="0.25">
      <c r="A157" s="2" t="s">
        <v>292</v>
      </c>
      <c r="B157" s="4" t="s">
        <v>6</v>
      </c>
      <c r="C157" s="4" t="s">
        <v>6</v>
      </c>
      <c r="D157" s="4" t="s">
        <v>6</v>
      </c>
      <c r="E157" s="4" t="s">
        <v>6</v>
      </c>
    </row>
    <row r="158" spans="1:5" x14ac:dyDescent="0.25">
      <c r="A158" s="2" t="s">
        <v>291</v>
      </c>
      <c r="B158" s="4" t="s">
        <v>6</v>
      </c>
      <c r="C158" s="8" t="s">
        <v>7</v>
      </c>
      <c r="D158" s="4" t="s">
        <v>6</v>
      </c>
      <c r="E158" s="8" t="s">
        <v>7</v>
      </c>
    </row>
    <row r="159" spans="1:5" x14ac:dyDescent="0.25">
      <c r="A159" s="2" t="s">
        <v>290</v>
      </c>
      <c r="B159" s="4" t="s">
        <v>6</v>
      </c>
      <c r="C159" s="4" t="s">
        <v>6</v>
      </c>
      <c r="D159" s="4" t="s">
        <v>6</v>
      </c>
      <c r="E159" s="4" t="s">
        <v>6</v>
      </c>
    </row>
    <row r="160" spans="1:5" x14ac:dyDescent="0.25">
      <c r="A160" s="2" t="s">
        <v>287</v>
      </c>
      <c r="B160" s="4" t="s">
        <v>6</v>
      </c>
      <c r="C160" s="4" t="s">
        <v>6</v>
      </c>
      <c r="D160" s="4" t="s">
        <v>6</v>
      </c>
      <c r="E160" s="4" t="s">
        <v>6</v>
      </c>
    </row>
    <row r="161" spans="1:5" x14ac:dyDescent="0.25">
      <c r="A161" s="2" t="s">
        <v>283</v>
      </c>
      <c r="B161" s="4" t="s">
        <v>6</v>
      </c>
      <c r="C161" s="4" t="s">
        <v>6</v>
      </c>
      <c r="D161" s="4" t="s">
        <v>6</v>
      </c>
      <c r="E161" s="4" t="s">
        <v>6</v>
      </c>
    </row>
    <row r="162" spans="1:5" x14ac:dyDescent="0.25">
      <c r="A162" s="2" t="s">
        <v>282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" t="s">
        <v>281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280</v>
      </c>
      <c r="B164" s="4" t="s">
        <v>6</v>
      </c>
      <c r="C164" s="4" t="s">
        <v>6</v>
      </c>
      <c r="D164" s="4" t="s">
        <v>6</v>
      </c>
      <c r="E164" s="4" t="s">
        <v>6</v>
      </c>
    </row>
    <row r="165" spans="1:5" x14ac:dyDescent="0.25">
      <c r="A165" s="2" t="s">
        <v>278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" t="s">
        <v>307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239</v>
      </c>
      <c r="B167" s="4" t="s">
        <v>6</v>
      </c>
      <c r="C167" s="4" t="s">
        <v>6</v>
      </c>
      <c r="D167" s="4" t="s">
        <v>6</v>
      </c>
      <c r="E167" s="4" t="s">
        <v>6</v>
      </c>
    </row>
    <row r="168" spans="1:5" x14ac:dyDescent="0.25">
      <c r="A168" s="15" t="s">
        <v>238</v>
      </c>
      <c r="B168" s="21" t="s">
        <v>6</v>
      </c>
      <c r="C168" s="21" t="s">
        <v>6</v>
      </c>
      <c r="D168" s="21" t="s">
        <v>6</v>
      </c>
      <c r="E168" s="21" t="s">
        <v>6</v>
      </c>
    </row>
    <row r="169" spans="1:5" x14ac:dyDescent="0.25">
      <c r="A169" s="2" t="s">
        <v>6</v>
      </c>
      <c r="B169" s="10">
        <f>COUNTIF(B157:B168,"pass")</f>
        <v>12</v>
      </c>
      <c r="C169" s="10">
        <f>COUNTIF(C157:C168,"pass")</f>
        <v>11</v>
      </c>
      <c r="D169" s="10">
        <f>COUNTIF(D157:D168,"pass")</f>
        <v>12</v>
      </c>
      <c r="E169" s="10">
        <f>COUNTIF(E157:E168,"pass")</f>
        <v>11</v>
      </c>
    </row>
    <row r="170" spans="1:5" x14ac:dyDescent="0.25">
      <c r="A170" s="2" t="s">
        <v>143</v>
      </c>
      <c r="B170" s="5">
        <f>COUNTIF(B157:B168,"Ok")</f>
        <v>0</v>
      </c>
      <c r="C170" s="5">
        <f>COUNTIF(C157:C168,"Ok")</f>
        <v>0</v>
      </c>
      <c r="D170" s="5">
        <f>COUNTIF(D157:D168,"Ok")</f>
        <v>0</v>
      </c>
      <c r="E170" s="5">
        <f>COUNTIF(E157:E168,"Ok")</f>
        <v>0</v>
      </c>
    </row>
    <row r="171" spans="1:5" x14ac:dyDescent="0.25">
      <c r="A171" s="2" t="s">
        <v>140</v>
      </c>
      <c r="B171" s="11">
        <f>COUNTIF(B157:B168,"workaround")</f>
        <v>0</v>
      </c>
      <c r="C171" s="11">
        <f>COUNTIF(C157:C168,"workaround")</f>
        <v>0</v>
      </c>
      <c r="D171" s="11">
        <f>COUNTIF(D157:D168,"workaround")</f>
        <v>0</v>
      </c>
      <c r="E171" s="11">
        <f>COUNTIF(E157:E168,"workaround")</f>
        <v>0</v>
      </c>
    </row>
    <row r="172" spans="1:5" x14ac:dyDescent="0.25">
      <c r="A172" s="2" t="s">
        <v>7</v>
      </c>
      <c r="B172" s="12">
        <f>COUNTIF(B157:B168,"Fail")</f>
        <v>0</v>
      </c>
      <c r="C172" s="12">
        <f>COUNTIF(C157:C168,"Fail")</f>
        <v>1</v>
      </c>
      <c r="D172" s="12">
        <f>COUNTIF(D157:D168,"Fail")</f>
        <v>0</v>
      </c>
      <c r="E172" s="12">
        <f>COUNTIF(E157:E168,"Fail")</f>
        <v>1</v>
      </c>
    </row>
    <row r="173" spans="1:5" x14ac:dyDescent="0.25">
      <c r="A173" s="2" t="s">
        <v>145</v>
      </c>
      <c r="B173" s="2">
        <f>COUNT(B157:B168,"Untested")</f>
        <v>0</v>
      </c>
      <c r="C173" s="2">
        <f>COUNT(C157:C168,"Untested")</f>
        <v>0</v>
      </c>
      <c r="D173" s="2">
        <f>COUNT(D157:D168,"Untested")</f>
        <v>0</v>
      </c>
      <c r="E173" s="2">
        <f>COUNT(E157:E168,"Untested")</f>
        <v>0</v>
      </c>
    </row>
    <row r="174" spans="1:5" x14ac:dyDescent="0.25">
      <c r="A174" s="2" t="s">
        <v>139</v>
      </c>
      <c r="B174" s="2">
        <f>B169+B172+B171+B173+B170</f>
        <v>12</v>
      </c>
      <c r="C174" s="2">
        <f>C169+C172+C171+C173+C170</f>
        <v>12</v>
      </c>
      <c r="D174" s="2">
        <f>D169+D172+D171+D173+D170</f>
        <v>12</v>
      </c>
      <c r="E174" s="2">
        <f>E169+E172+E171+E173+E170</f>
        <v>12</v>
      </c>
    </row>
    <row r="175" spans="1:5" ht="15.75" thickBot="1" x14ac:dyDescent="0.3">
      <c r="A175" s="18" t="s">
        <v>8</v>
      </c>
      <c r="B175" s="6">
        <f>IF(B$174=0, 0, (B$169+B$170)/B$174)</f>
        <v>1</v>
      </c>
      <c r="C175" s="6">
        <f>IF(C$174=0, 0, (C$169+C$170)/C$174)</f>
        <v>0.91666666666666663</v>
      </c>
      <c r="D175" s="6">
        <f>IF(D$174=0, 0, (D$169+D$170)/D$174)</f>
        <v>1</v>
      </c>
      <c r="E175" s="6">
        <f>IF(E$174=0, 0, (E$169+E$170)/E$174)</f>
        <v>0.91666666666666663</v>
      </c>
    </row>
    <row r="176" spans="1:5" ht="15.75" thickBot="1" x14ac:dyDescent="0.3">
      <c r="A176" s="13"/>
      <c r="B176" s="16"/>
      <c r="C176" s="13"/>
      <c r="D176" s="13"/>
      <c r="E176" s="13"/>
    </row>
    <row r="177" spans="1:5" x14ac:dyDescent="0.25">
      <c r="A177" s="15" t="s">
        <v>176</v>
      </c>
      <c r="B177" s="55" t="s">
        <v>5</v>
      </c>
      <c r="C177" s="56" t="s">
        <v>151</v>
      </c>
      <c r="D177" s="56" t="s">
        <v>188</v>
      </c>
      <c r="E177" s="3" t="s">
        <v>186</v>
      </c>
    </row>
    <row r="178" spans="1:5" x14ac:dyDescent="0.25">
      <c r="A178" s="2" t="s">
        <v>219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260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" t="s">
        <v>289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" t="s">
        <v>288</v>
      </c>
      <c r="B181" s="4" t="s">
        <v>6</v>
      </c>
      <c r="C181" s="8" t="s">
        <v>7</v>
      </c>
      <c r="D181" s="4" t="s">
        <v>6</v>
      </c>
      <c r="E181" s="4" t="s">
        <v>6</v>
      </c>
    </row>
    <row r="182" spans="1:5" x14ac:dyDescent="0.25">
      <c r="A182" s="23" t="s">
        <v>259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3" t="s">
        <v>258</v>
      </c>
      <c r="B183" s="4" t="s">
        <v>6</v>
      </c>
      <c r="C183" s="4" t="s">
        <v>6</v>
      </c>
      <c r="D183" s="4" t="s">
        <v>6</v>
      </c>
      <c r="E183" s="4" t="s">
        <v>6</v>
      </c>
    </row>
    <row r="184" spans="1:5" x14ac:dyDescent="0.25">
      <c r="A184" s="2" t="s">
        <v>286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347</v>
      </c>
      <c r="B185" s="4" t="s">
        <v>6</v>
      </c>
      <c r="C185" s="4" t="s">
        <v>6</v>
      </c>
      <c r="D185" s="4" t="s">
        <v>6</v>
      </c>
      <c r="E185" s="4" t="s">
        <v>6</v>
      </c>
    </row>
    <row r="186" spans="1:5" x14ac:dyDescent="0.25">
      <c r="A186" s="2" t="s">
        <v>348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3" t="s">
        <v>207</v>
      </c>
      <c r="B187" s="4" t="s">
        <v>6</v>
      </c>
      <c r="C187" s="4" t="s">
        <v>6</v>
      </c>
      <c r="D187" s="4" t="s">
        <v>6</v>
      </c>
      <c r="E187" s="4" t="s">
        <v>6</v>
      </c>
    </row>
    <row r="188" spans="1:5" x14ac:dyDescent="0.25">
      <c r="A188" s="23" t="s">
        <v>224</v>
      </c>
      <c r="B188" s="4" t="s">
        <v>6</v>
      </c>
      <c r="C188" s="4" t="s">
        <v>6</v>
      </c>
      <c r="D188" s="4" t="s">
        <v>6</v>
      </c>
      <c r="E188" s="4" t="s">
        <v>6</v>
      </c>
    </row>
    <row r="189" spans="1:5" x14ac:dyDescent="0.25">
      <c r="A189" s="2" t="s">
        <v>265</v>
      </c>
      <c r="B189" s="4" t="s">
        <v>6</v>
      </c>
      <c r="C189" s="4" t="s">
        <v>6</v>
      </c>
      <c r="D189" s="4" t="s">
        <v>6</v>
      </c>
      <c r="E189" s="8" t="s">
        <v>7</v>
      </c>
    </row>
    <row r="190" spans="1:5" x14ac:dyDescent="0.25">
      <c r="A190" s="23" t="s">
        <v>257</v>
      </c>
      <c r="B190" s="4" t="s">
        <v>6</v>
      </c>
      <c r="C190" s="8" t="s">
        <v>7</v>
      </c>
      <c r="D190" s="4" t="s">
        <v>6</v>
      </c>
      <c r="E190" s="4" t="s">
        <v>6</v>
      </c>
    </row>
    <row r="191" spans="1:5" x14ac:dyDescent="0.25">
      <c r="A191" s="23" t="s">
        <v>256</v>
      </c>
      <c r="B191" s="4" t="s">
        <v>6</v>
      </c>
      <c r="C191" s="8" t="s">
        <v>7</v>
      </c>
      <c r="D191" s="4" t="s">
        <v>6</v>
      </c>
      <c r="E191" s="4" t="s">
        <v>6</v>
      </c>
    </row>
    <row r="192" spans="1:5" x14ac:dyDescent="0.25">
      <c r="A192" s="2" t="s">
        <v>266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285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267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284</v>
      </c>
      <c r="B195" s="4" t="s">
        <v>6</v>
      </c>
      <c r="C195" s="8" t="s">
        <v>7</v>
      </c>
      <c r="D195" s="8" t="s">
        <v>7</v>
      </c>
      <c r="E195" s="8" t="s">
        <v>7</v>
      </c>
    </row>
    <row r="196" spans="1:5" x14ac:dyDescent="0.25">
      <c r="A196" s="2" t="s">
        <v>264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268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3" t="s">
        <v>255</v>
      </c>
      <c r="B198" s="4" t="s">
        <v>6</v>
      </c>
      <c r="C198" s="8" t="s">
        <v>7</v>
      </c>
      <c r="D198" s="4" t="s">
        <v>6</v>
      </c>
      <c r="E198" s="8" t="s">
        <v>7</v>
      </c>
    </row>
    <row r="199" spans="1:5" x14ac:dyDescent="0.25">
      <c r="A199" s="2" t="s">
        <v>277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3" t="s">
        <v>254</v>
      </c>
      <c r="B200" s="4" t="s">
        <v>6</v>
      </c>
      <c r="C200" s="4" t="s">
        <v>6</v>
      </c>
      <c r="D200" s="4" t="s">
        <v>6</v>
      </c>
      <c r="E200" s="4" t="s">
        <v>6</v>
      </c>
    </row>
    <row r="201" spans="1:5" x14ac:dyDescent="0.25">
      <c r="A201" s="23" t="s">
        <v>350</v>
      </c>
      <c r="B201" s="8" t="s">
        <v>7</v>
      </c>
      <c r="C201" s="4" t="s">
        <v>6</v>
      </c>
      <c r="D201" s="8" t="s">
        <v>7</v>
      </c>
      <c r="E201" s="8" t="s">
        <v>7</v>
      </c>
    </row>
    <row r="202" spans="1:5" x14ac:dyDescent="0.25">
      <c r="A202" s="23" t="s">
        <v>252</v>
      </c>
      <c r="B202" s="4" t="s">
        <v>6</v>
      </c>
      <c r="C202" s="4" t="s">
        <v>6</v>
      </c>
      <c r="D202" s="4" t="s">
        <v>6</v>
      </c>
      <c r="E202" s="4" t="s">
        <v>6</v>
      </c>
    </row>
    <row r="203" spans="1:5" x14ac:dyDescent="0.25">
      <c r="A203" s="2" t="s">
        <v>253</v>
      </c>
      <c r="B203" s="4" t="s">
        <v>6</v>
      </c>
      <c r="C203" s="4" t="s">
        <v>6</v>
      </c>
      <c r="D203" s="4" t="s">
        <v>6</v>
      </c>
      <c r="E203" s="4" t="s">
        <v>6</v>
      </c>
    </row>
    <row r="204" spans="1:5" x14ac:dyDescent="0.25">
      <c r="A204" s="2" t="s">
        <v>351</v>
      </c>
      <c r="B204" s="8" t="s">
        <v>7</v>
      </c>
      <c r="C204" s="4" t="s">
        <v>6</v>
      </c>
      <c r="D204" s="4" t="s">
        <v>6</v>
      </c>
      <c r="E204" s="4" t="s">
        <v>6</v>
      </c>
    </row>
    <row r="205" spans="1:5" x14ac:dyDescent="0.25">
      <c r="A205" s="23" t="s">
        <v>252</v>
      </c>
      <c r="B205" s="4" t="s">
        <v>6</v>
      </c>
      <c r="C205" s="4" t="s">
        <v>6</v>
      </c>
      <c r="D205" s="4" t="s">
        <v>6</v>
      </c>
      <c r="E205" s="4" t="s">
        <v>6</v>
      </c>
    </row>
    <row r="206" spans="1:5" x14ac:dyDescent="0.25">
      <c r="A206" s="2" t="s">
        <v>251</v>
      </c>
      <c r="B206" s="4" t="s">
        <v>6</v>
      </c>
      <c r="C206" s="4" t="s">
        <v>6</v>
      </c>
      <c r="D206" s="4" t="s">
        <v>6</v>
      </c>
      <c r="E206" s="4" t="s">
        <v>6</v>
      </c>
    </row>
    <row r="207" spans="1:5" x14ac:dyDescent="0.25">
      <c r="A207" s="2" t="s">
        <v>250</v>
      </c>
      <c r="B207" s="4" t="s">
        <v>6</v>
      </c>
      <c r="C207" s="4" t="s">
        <v>6</v>
      </c>
      <c r="D207" s="4" t="s">
        <v>6</v>
      </c>
      <c r="E207" s="4" t="s">
        <v>6</v>
      </c>
    </row>
    <row r="208" spans="1:5" x14ac:dyDescent="0.25">
      <c r="A208" s="2" t="s">
        <v>248</v>
      </c>
      <c r="B208" s="8" t="s">
        <v>7</v>
      </c>
      <c r="C208" s="8" t="s">
        <v>7</v>
      </c>
      <c r="D208" s="4" t="s">
        <v>6</v>
      </c>
      <c r="E208" s="4" t="s">
        <v>6</v>
      </c>
    </row>
    <row r="209" spans="1:5" x14ac:dyDescent="0.25">
      <c r="A209" s="2" t="s">
        <v>249</v>
      </c>
      <c r="B209" s="35" t="s">
        <v>144</v>
      </c>
      <c r="C209" s="4" t="s">
        <v>6</v>
      </c>
      <c r="D209" s="4" t="s">
        <v>6</v>
      </c>
      <c r="E209" s="4" t="s">
        <v>6</v>
      </c>
    </row>
    <row r="210" spans="1:5" x14ac:dyDescent="0.25">
      <c r="A210" s="23" t="s">
        <v>248</v>
      </c>
      <c r="B210" s="4" t="s">
        <v>6</v>
      </c>
      <c r="C210" s="4" t="s">
        <v>6</v>
      </c>
      <c r="D210" s="4" t="s">
        <v>6</v>
      </c>
      <c r="E210" s="4" t="s">
        <v>6</v>
      </c>
    </row>
    <row r="211" spans="1:5" x14ac:dyDescent="0.25">
      <c r="A211" s="23" t="s">
        <v>337</v>
      </c>
      <c r="B211" s="4" t="s">
        <v>6</v>
      </c>
      <c r="C211" s="4" t="s">
        <v>6</v>
      </c>
      <c r="D211" s="4" t="s">
        <v>6</v>
      </c>
      <c r="E211" s="4" t="s">
        <v>6</v>
      </c>
    </row>
    <row r="212" spans="1:5" x14ac:dyDescent="0.25">
      <c r="A212" s="23" t="s">
        <v>349</v>
      </c>
      <c r="B212" s="4" t="s">
        <v>6</v>
      </c>
      <c r="C212" s="4" t="s">
        <v>6</v>
      </c>
      <c r="D212" s="4" t="s">
        <v>6</v>
      </c>
      <c r="E212" s="4" t="s">
        <v>6</v>
      </c>
    </row>
    <row r="213" spans="1:5" x14ac:dyDescent="0.25">
      <c r="A213" s="2" t="s">
        <v>247</v>
      </c>
      <c r="B213" s="4" t="s">
        <v>6</v>
      </c>
      <c r="C213" s="8" t="s">
        <v>7</v>
      </c>
      <c r="D213" s="4" t="s">
        <v>6</v>
      </c>
      <c r="E213" s="4" t="s">
        <v>6</v>
      </c>
    </row>
    <row r="214" spans="1:5" x14ac:dyDescent="0.25">
      <c r="A214" s="2" t="s">
        <v>246</v>
      </c>
      <c r="B214" s="4" t="s">
        <v>6</v>
      </c>
      <c r="C214" s="4" t="s">
        <v>6</v>
      </c>
      <c r="D214" s="4" t="s">
        <v>6</v>
      </c>
      <c r="E214" s="4" t="s">
        <v>6</v>
      </c>
    </row>
    <row r="215" spans="1:5" x14ac:dyDescent="0.25">
      <c r="A215" s="2" t="s">
        <v>270</v>
      </c>
      <c r="B215" s="4" t="s">
        <v>6</v>
      </c>
      <c r="C215" s="4" t="s">
        <v>6</v>
      </c>
      <c r="D215" s="4" t="s">
        <v>6</v>
      </c>
      <c r="E215" s="4" t="s">
        <v>6</v>
      </c>
    </row>
    <row r="216" spans="1:5" x14ac:dyDescent="0.25">
      <c r="A216" s="2" t="s">
        <v>269</v>
      </c>
      <c r="B216" s="4" t="s">
        <v>6</v>
      </c>
      <c r="C216" s="4" t="s">
        <v>6</v>
      </c>
      <c r="D216" s="4" t="s">
        <v>6</v>
      </c>
      <c r="E216" s="4" t="s">
        <v>6</v>
      </c>
    </row>
    <row r="217" spans="1:5" x14ac:dyDescent="0.25">
      <c r="A217" s="23" t="s">
        <v>245</v>
      </c>
      <c r="B217" s="4" t="s">
        <v>6</v>
      </c>
      <c r="C217" s="4" t="s">
        <v>6</v>
      </c>
      <c r="D217" s="4" t="s">
        <v>6</v>
      </c>
      <c r="E217" s="4" t="s">
        <v>6</v>
      </c>
    </row>
    <row r="218" spans="1:5" x14ac:dyDescent="0.25">
      <c r="A218" s="2" t="s">
        <v>244</v>
      </c>
      <c r="B218" s="4" t="s">
        <v>6</v>
      </c>
      <c r="C218" s="4" t="s">
        <v>6</v>
      </c>
      <c r="D218" s="4" t="s">
        <v>6</v>
      </c>
      <c r="E218" s="4" t="s">
        <v>6</v>
      </c>
    </row>
    <row r="219" spans="1:5" x14ac:dyDescent="0.25">
      <c r="A219" s="2" t="s">
        <v>215</v>
      </c>
      <c r="B219" s="4" t="s">
        <v>6</v>
      </c>
      <c r="C219" s="4" t="s">
        <v>6</v>
      </c>
      <c r="D219" s="4" t="s">
        <v>6</v>
      </c>
      <c r="E219" s="4" t="s">
        <v>6</v>
      </c>
    </row>
    <row r="220" spans="1:5" x14ac:dyDescent="0.25">
      <c r="A220" s="2" t="s">
        <v>243</v>
      </c>
      <c r="B220" s="4" t="s">
        <v>6</v>
      </c>
      <c r="C220" s="4" t="s">
        <v>6</v>
      </c>
      <c r="D220" s="4" t="s">
        <v>6</v>
      </c>
      <c r="E220" s="4" t="s">
        <v>6</v>
      </c>
    </row>
    <row r="221" spans="1:5" x14ac:dyDescent="0.25">
      <c r="A221" s="2" t="s">
        <v>234</v>
      </c>
      <c r="B221" s="4" t="s">
        <v>6</v>
      </c>
      <c r="C221" s="4" t="s">
        <v>6</v>
      </c>
      <c r="D221" s="4" t="s">
        <v>6</v>
      </c>
      <c r="E221" s="4" t="s">
        <v>6</v>
      </c>
    </row>
    <row r="222" spans="1:5" x14ac:dyDescent="0.25">
      <c r="A222" s="2" t="s">
        <v>342</v>
      </c>
      <c r="B222" s="4" t="s">
        <v>6</v>
      </c>
      <c r="C222" s="4" t="s">
        <v>6</v>
      </c>
      <c r="D222" s="4" t="s">
        <v>6</v>
      </c>
      <c r="E222" s="4" t="s">
        <v>6</v>
      </c>
    </row>
    <row r="223" spans="1:5" x14ac:dyDescent="0.25">
      <c r="A223" s="2" t="s">
        <v>293</v>
      </c>
      <c r="B223" s="4" t="s">
        <v>6</v>
      </c>
      <c r="C223" s="4" t="s">
        <v>6</v>
      </c>
      <c r="D223" s="4" t="s">
        <v>6</v>
      </c>
      <c r="E223" s="4" t="s">
        <v>6</v>
      </c>
    </row>
    <row r="224" spans="1:5" x14ac:dyDescent="0.25">
      <c r="A224" s="2" t="s">
        <v>242</v>
      </c>
      <c r="B224" s="4" t="s">
        <v>6</v>
      </c>
      <c r="C224" s="4" t="s">
        <v>6</v>
      </c>
      <c r="D224" s="4" t="s">
        <v>6</v>
      </c>
      <c r="E224" s="4" t="s">
        <v>6</v>
      </c>
    </row>
    <row r="225" spans="1:5" x14ac:dyDescent="0.25">
      <c r="A225" s="2" t="s">
        <v>241</v>
      </c>
      <c r="B225" s="4" t="s">
        <v>6</v>
      </c>
      <c r="C225" s="4" t="s">
        <v>6</v>
      </c>
      <c r="D225" s="4" t="s">
        <v>6</v>
      </c>
      <c r="E225" s="4" t="s">
        <v>6</v>
      </c>
    </row>
    <row r="226" spans="1:5" x14ac:dyDescent="0.25">
      <c r="A226" s="2" t="s">
        <v>310</v>
      </c>
      <c r="B226" s="4" t="s">
        <v>6</v>
      </c>
      <c r="C226" s="4" t="s">
        <v>6</v>
      </c>
      <c r="D226" s="4" t="s">
        <v>6</v>
      </c>
      <c r="E226" s="4" t="s">
        <v>6</v>
      </c>
    </row>
    <row r="227" spans="1:5" x14ac:dyDescent="0.25">
      <c r="A227" s="2" t="s">
        <v>235</v>
      </c>
      <c r="B227" s="4" t="s">
        <v>6</v>
      </c>
      <c r="C227" s="4" t="s">
        <v>6</v>
      </c>
      <c r="D227" s="4" t="s">
        <v>6</v>
      </c>
      <c r="E227" s="4" t="s">
        <v>6</v>
      </c>
    </row>
    <row r="228" spans="1:5" x14ac:dyDescent="0.25">
      <c r="A228" s="2" t="s">
        <v>240</v>
      </c>
      <c r="B228" s="4" t="s">
        <v>6</v>
      </c>
      <c r="C228" s="4" t="s">
        <v>6</v>
      </c>
      <c r="D228" s="4" t="s">
        <v>6</v>
      </c>
      <c r="E228" s="4" t="s">
        <v>6</v>
      </c>
    </row>
    <row r="229" spans="1:5" x14ac:dyDescent="0.25">
      <c r="A229" s="2" t="s">
        <v>308</v>
      </c>
      <c r="B229" s="4" t="s">
        <v>6</v>
      </c>
      <c r="C229" s="4" t="s">
        <v>6</v>
      </c>
      <c r="D229" s="4" t="s">
        <v>6</v>
      </c>
      <c r="E229" s="4" t="s">
        <v>6</v>
      </c>
    </row>
    <row r="230" spans="1:5" x14ac:dyDescent="0.25">
      <c r="A230" s="15" t="s">
        <v>309</v>
      </c>
      <c r="B230" s="21" t="s">
        <v>6</v>
      </c>
      <c r="C230" s="21" t="s">
        <v>6</v>
      </c>
      <c r="D230" s="21" t="s">
        <v>6</v>
      </c>
      <c r="E230" s="21" t="s">
        <v>6</v>
      </c>
    </row>
    <row r="231" spans="1:5" x14ac:dyDescent="0.25">
      <c r="A231" s="2" t="s">
        <v>6</v>
      </c>
      <c r="B231" s="10">
        <f>COUNTIF(B$178:B$230,"pass")</f>
        <v>49</v>
      </c>
      <c r="C231" s="10">
        <f>COUNTIF(C$178:C$230,"pass")</f>
        <v>46</v>
      </c>
      <c r="D231" s="10">
        <f>COUNTIF(D$178:D$230,"pass")</f>
        <v>51</v>
      </c>
      <c r="E231" s="10">
        <f>COUNTIF(E$179:E$230,"pass")</f>
        <v>48</v>
      </c>
    </row>
    <row r="232" spans="1:5" x14ac:dyDescent="0.25">
      <c r="A232" s="2" t="s">
        <v>143</v>
      </c>
      <c r="B232" s="5">
        <f>COUNTIF(B$178:B$230,"Ok")</f>
        <v>1</v>
      </c>
      <c r="C232" s="5">
        <f>COUNTIF(C$178:C$230,"Ok")</f>
        <v>0</v>
      </c>
      <c r="D232" s="5">
        <f>COUNTIF(D$178:D$230,"Ok")</f>
        <v>0</v>
      </c>
      <c r="E232" s="5">
        <f>COUNTIF(E$179:E$230,"Ok")</f>
        <v>0</v>
      </c>
    </row>
    <row r="233" spans="1:5" x14ac:dyDescent="0.25">
      <c r="A233" s="2" t="s">
        <v>140</v>
      </c>
      <c r="B233" s="11">
        <f>COUNTIF(B$178:B$230,"workaround")</f>
        <v>0</v>
      </c>
      <c r="C233" s="11">
        <f>COUNTIF(C$178:C$230,"workaround")</f>
        <v>0</v>
      </c>
      <c r="D233" s="11">
        <f>COUNTIF(D$178:D$230,"workaround")</f>
        <v>0</v>
      </c>
      <c r="E233" s="11">
        <f>COUNTIF(E$179:E$230,"workaround")</f>
        <v>0</v>
      </c>
    </row>
    <row r="234" spans="1:5" x14ac:dyDescent="0.25">
      <c r="A234" s="2" t="s">
        <v>7</v>
      </c>
      <c r="B234" s="12">
        <f>COUNTIF(B178:B230,"Fail")</f>
        <v>3</v>
      </c>
      <c r="C234" s="12">
        <f>COUNTIF(C178:C230,"Fail")</f>
        <v>7</v>
      </c>
      <c r="D234" s="12">
        <f>COUNTIF(D178:D230,"Fail")</f>
        <v>2</v>
      </c>
      <c r="E234" s="12">
        <f>COUNTIF(E179:E230,"Fail")</f>
        <v>4</v>
      </c>
    </row>
    <row r="235" spans="1:5" x14ac:dyDescent="0.25">
      <c r="A235" s="2" t="s">
        <v>145</v>
      </c>
      <c r="B235" s="2">
        <f>COUNT(B$182:B$217,"Untested")</f>
        <v>0</v>
      </c>
      <c r="C235" s="2">
        <f>COUNT(C$182:C$217,"Untested")</f>
        <v>0</v>
      </c>
      <c r="D235" s="2">
        <f>COUNT(D$182:D$217,"Untested")</f>
        <v>0</v>
      </c>
      <c r="E235" s="2">
        <f>COUNT(E$182:E$217,"Untested")</f>
        <v>0</v>
      </c>
    </row>
    <row r="236" spans="1:5" x14ac:dyDescent="0.25">
      <c r="A236" s="2" t="s">
        <v>139</v>
      </c>
      <c r="B236" s="2">
        <f>B$231+B$234+B$233+B$235+B$232</f>
        <v>53</v>
      </c>
      <c r="C236" s="2">
        <f>C$231+C$234+C$233+C$235+C$232</f>
        <v>53</v>
      </c>
      <c r="D236" s="2">
        <f>D$231+D$234+D$233+D$235+D$232</f>
        <v>53</v>
      </c>
      <c r="E236" s="2">
        <f>E$231+E$234+E$233+E$235+E$232</f>
        <v>52</v>
      </c>
    </row>
    <row r="237" spans="1:5" ht="15.75" thickBot="1" x14ac:dyDescent="0.3">
      <c r="A237" s="18" t="s">
        <v>8</v>
      </c>
      <c r="B237" s="6">
        <f>IF(B$236=0, 0, (B$231+B$232)/B$236)</f>
        <v>0.94339622641509435</v>
      </c>
      <c r="C237" s="6">
        <f>IF(C$236=0, 0, (C$231+C$232)/C$236)</f>
        <v>0.86792452830188682</v>
      </c>
      <c r="D237" s="6">
        <f>IF(D$236=0, 0, (D$231+D$232)/D$236)</f>
        <v>0.96226415094339623</v>
      </c>
      <c r="E237" s="6">
        <f>IF(E$236=0, 0, (E$231+E$232)/E$236)</f>
        <v>0.92307692307692313</v>
      </c>
    </row>
    <row r="238" spans="1:5" ht="15.75" thickBot="1" x14ac:dyDescent="0.3">
      <c r="A238" s="13"/>
      <c r="B238" s="16"/>
      <c r="C238" s="13"/>
      <c r="D238" s="13"/>
      <c r="E238" s="13"/>
    </row>
    <row r="239" spans="1:5" x14ac:dyDescent="0.25">
      <c r="A239" s="19" t="s">
        <v>146</v>
      </c>
      <c r="B239" s="55" t="s">
        <v>5</v>
      </c>
      <c r="C239" s="56" t="s">
        <v>151</v>
      </c>
      <c r="D239" s="56" t="s">
        <v>188</v>
      </c>
      <c r="E239" s="3" t="s">
        <v>186</v>
      </c>
    </row>
    <row r="240" spans="1:5" x14ac:dyDescent="0.25">
      <c r="A240" s="2" t="s">
        <v>354</v>
      </c>
      <c r="B240" s="2"/>
      <c r="C240" s="4" t="s">
        <v>6</v>
      </c>
      <c r="D240" s="2"/>
      <c r="E240" s="2"/>
    </row>
    <row r="241" spans="1:5" x14ac:dyDescent="0.25">
      <c r="A241" s="2" t="s">
        <v>204</v>
      </c>
      <c r="B241" s="4" t="s">
        <v>6</v>
      </c>
      <c r="C241" s="4" t="s">
        <v>6</v>
      </c>
      <c r="D241" s="2"/>
      <c r="E241" s="2"/>
    </row>
    <row r="242" spans="1:5" x14ac:dyDescent="0.25">
      <c r="A242" s="2" t="s">
        <v>196</v>
      </c>
      <c r="B242" s="2"/>
      <c r="C242" s="4" t="s">
        <v>6</v>
      </c>
      <c r="D242" s="2"/>
      <c r="E242" s="2"/>
    </row>
    <row r="243" spans="1:5" x14ac:dyDescent="0.25">
      <c r="A243" s="2" t="s">
        <v>197</v>
      </c>
      <c r="B243" s="2"/>
      <c r="C243" s="4" t="s">
        <v>6</v>
      </c>
      <c r="D243" s="2"/>
      <c r="E243" s="2"/>
    </row>
    <row r="244" spans="1:5" x14ac:dyDescent="0.25">
      <c r="A244" s="2" t="s">
        <v>198</v>
      </c>
      <c r="B244" s="2"/>
      <c r="C244" s="4" t="s">
        <v>6</v>
      </c>
      <c r="D244" s="2"/>
      <c r="E244" s="2"/>
    </row>
    <row r="245" spans="1:5" x14ac:dyDescent="0.25">
      <c r="A245" s="2" t="s">
        <v>199</v>
      </c>
      <c r="B245" s="4" t="s">
        <v>6</v>
      </c>
      <c r="C245" s="2"/>
      <c r="D245" s="2"/>
      <c r="E245" s="2"/>
    </row>
    <row r="246" spans="1:5" x14ac:dyDescent="0.25">
      <c r="A246" s="2" t="s">
        <v>272</v>
      </c>
      <c r="B246" s="2"/>
      <c r="C246" s="4" t="s">
        <v>6</v>
      </c>
      <c r="D246" s="2"/>
      <c r="E246" s="2"/>
    </row>
    <row r="247" spans="1:5" x14ac:dyDescent="0.25">
      <c r="A247" s="2" t="s">
        <v>200</v>
      </c>
      <c r="B247" s="4" t="s">
        <v>6</v>
      </c>
      <c r="C247" s="4" t="s">
        <v>6</v>
      </c>
      <c r="D247" s="8" t="s">
        <v>7</v>
      </c>
      <c r="E247" s="2"/>
    </row>
    <row r="248" spans="1:5" x14ac:dyDescent="0.25">
      <c r="A248" s="2" t="s">
        <v>201</v>
      </c>
      <c r="B248" s="4" t="s">
        <v>6</v>
      </c>
      <c r="C248" s="2"/>
      <c r="D248" s="2"/>
      <c r="E248" s="2"/>
    </row>
    <row r="249" spans="1:5" x14ac:dyDescent="0.25">
      <c r="A249" s="2" t="s">
        <v>271</v>
      </c>
      <c r="B249" s="2"/>
      <c r="C249" s="4" t="s">
        <v>6</v>
      </c>
      <c r="D249" s="2"/>
      <c r="E249" s="2"/>
    </row>
    <row r="250" spans="1:5" x14ac:dyDescent="0.25">
      <c r="A250" s="2" t="s">
        <v>202</v>
      </c>
      <c r="B250" s="4" t="s">
        <v>6</v>
      </c>
      <c r="C250" s="2"/>
      <c r="D250" s="2"/>
      <c r="E250" s="2"/>
    </row>
    <row r="251" spans="1:5" x14ac:dyDescent="0.25">
      <c r="A251" s="2" t="s">
        <v>203</v>
      </c>
      <c r="B251" s="2"/>
      <c r="C251" s="4" t="s">
        <v>6</v>
      </c>
      <c r="D251" s="2"/>
      <c r="E251" s="2"/>
    </row>
    <row r="252" spans="1:5" x14ac:dyDescent="0.25">
      <c r="A252" s="2" t="s">
        <v>197</v>
      </c>
      <c r="B252" s="2"/>
      <c r="C252" s="4" t="s">
        <v>6</v>
      </c>
      <c r="D252" s="2"/>
      <c r="E252" s="2"/>
    </row>
    <row r="253" spans="1:5" x14ac:dyDescent="0.25">
      <c r="A253" s="2" t="s">
        <v>196</v>
      </c>
      <c r="B253" s="2"/>
      <c r="C253" s="4" t="s">
        <v>6</v>
      </c>
      <c r="D253" s="2"/>
      <c r="E253" s="2"/>
    </row>
    <row r="254" spans="1:5" x14ac:dyDescent="0.25">
      <c r="A254" s="23" t="s">
        <v>195</v>
      </c>
      <c r="B254" s="4" t="s">
        <v>6</v>
      </c>
      <c r="C254" s="2"/>
      <c r="D254" s="2"/>
      <c r="E254" s="2"/>
    </row>
    <row r="255" spans="1:5" x14ac:dyDescent="0.25">
      <c r="A255" s="2" t="s">
        <v>353</v>
      </c>
      <c r="B255" s="4" t="s">
        <v>6</v>
      </c>
      <c r="C255" s="4" t="s">
        <v>6</v>
      </c>
      <c r="D255" s="4" t="s">
        <v>6</v>
      </c>
      <c r="E255" s="2"/>
    </row>
    <row r="256" spans="1:5" x14ac:dyDescent="0.25">
      <c r="A256" s="2" t="s">
        <v>273</v>
      </c>
      <c r="B256" s="4" t="s">
        <v>6</v>
      </c>
      <c r="C256" s="4" t="s">
        <v>6</v>
      </c>
      <c r="D256" s="2"/>
      <c r="E256" s="2"/>
    </row>
    <row r="257" spans="1:6" x14ac:dyDescent="0.25">
      <c r="A257" s="2" t="s">
        <v>352</v>
      </c>
      <c r="B257" s="4" t="s">
        <v>6</v>
      </c>
      <c r="C257" s="4" t="s">
        <v>6</v>
      </c>
      <c r="D257" s="4" t="s">
        <v>6</v>
      </c>
      <c r="E257" s="2"/>
    </row>
    <row r="258" spans="1:6" x14ac:dyDescent="0.25">
      <c r="A258" s="58" t="s">
        <v>6</v>
      </c>
      <c r="B258" s="59">
        <f>COUNTIF(B240:B257,"pass")</f>
        <v>9</v>
      </c>
      <c r="C258" s="59">
        <f t="shared" ref="C258:E258" si="3">COUNTIF(C240:C257,"pass")</f>
        <v>14</v>
      </c>
      <c r="D258" s="59">
        <f t="shared" si="3"/>
        <v>2</v>
      </c>
      <c r="E258" s="59">
        <f t="shared" si="3"/>
        <v>0</v>
      </c>
    </row>
    <row r="259" spans="1:6" x14ac:dyDescent="0.25">
      <c r="A259" s="2" t="s">
        <v>143</v>
      </c>
      <c r="B259" s="5">
        <f>COUNTIF(B240:B257,"Ok")</f>
        <v>0</v>
      </c>
      <c r="C259" s="5">
        <f t="shared" ref="C259:E259" si="4">COUNTIF(C240:C257,"Ok")</f>
        <v>0</v>
      </c>
      <c r="D259" s="5">
        <f t="shared" si="4"/>
        <v>0</v>
      </c>
      <c r="E259" s="5">
        <f t="shared" si="4"/>
        <v>0</v>
      </c>
    </row>
    <row r="260" spans="1:6" x14ac:dyDescent="0.25">
      <c r="A260" s="2" t="s">
        <v>140</v>
      </c>
      <c r="B260" s="11">
        <f>COUNTIF(B240:B257,"workaround")</f>
        <v>0</v>
      </c>
      <c r="C260" s="11">
        <f>COUNTIF(C242:C256,"workaround")</f>
        <v>0</v>
      </c>
      <c r="D260" s="11">
        <f>COUNTIF(D242:D256,"workaround")</f>
        <v>0</v>
      </c>
      <c r="E260" s="11">
        <f>COUNTIF(E242:E256,"workaround")</f>
        <v>0</v>
      </c>
    </row>
    <row r="261" spans="1:6" x14ac:dyDescent="0.25">
      <c r="A261" s="2" t="s">
        <v>7</v>
      </c>
      <c r="B261" s="12">
        <f>COUNTIF(B240:B257,"Fail")</f>
        <v>0</v>
      </c>
      <c r="C261" s="12">
        <f t="shared" ref="C261:E261" si="5">COUNTIF(C240:C257,"Fail")</f>
        <v>0</v>
      </c>
      <c r="D261" s="12">
        <f t="shared" si="5"/>
        <v>1</v>
      </c>
      <c r="E261" s="12">
        <f t="shared" si="5"/>
        <v>0</v>
      </c>
    </row>
    <row r="262" spans="1:6" x14ac:dyDescent="0.25">
      <c r="A262" s="2" t="s">
        <v>145</v>
      </c>
      <c r="B262" s="2">
        <f>COUNT(B240:B257,"Untested")</f>
        <v>0</v>
      </c>
      <c r="C262" s="2">
        <f t="shared" ref="C262:E262" si="6">COUNT(C240:C257,"Untested")</f>
        <v>0</v>
      </c>
      <c r="D262" s="2">
        <f t="shared" si="6"/>
        <v>0</v>
      </c>
      <c r="E262" s="2">
        <f t="shared" si="6"/>
        <v>0</v>
      </c>
    </row>
    <row r="263" spans="1:6" x14ac:dyDescent="0.25">
      <c r="A263" s="2" t="s">
        <v>139</v>
      </c>
      <c r="B263" s="2">
        <f>B258+B261+B260+B262+B259</f>
        <v>9</v>
      </c>
      <c r="C263" s="2">
        <f>C258+C261+C260+C262+C259</f>
        <v>14</v>
      </c>
      <c r="D263" s="2">
        <f>D258+D261+D260+D262+D259</f>
        <v>3</v>
      </c>
      <c r="E263" s="2">
        <f>E258+E261+E260+E262+E259</f>
        <v>0</v>
      </c>
    </row>
    <row r="264" spans="1:6" ht="15.75" thickBot="1" x14ac:dyDescent="0.3">
      <c r="A264" s="18" t="s">
        <v>8</v>
      </c>
      <c r="B264" s="6">
        <f>IF(B$263=0, 0, (B$258+B$259)/B$263)</f>
        <v>1</v>
      </c>
      <c r="C264" s="6">
        <f>IF(C$263=0, 0, (C$258+C$259)/C$263)</f>
        <v>1</v>
      </c>
      <c r="D264" s="6">
        <f>IF(D$263=0, 0, (D$258+D$259)/D$263)</f>
        <v>0.66666666666666663</v>
      </c>
      <c r="E264" s="6">
        <f>IF(E$263=0, 0, (E$258+E$259)/E$263)</f>
        <v>0</v>
      </c>
    </row>
    <row r="265" spans="1:6" ht="15.75" thickBot="1" x14ac:dyDescent="0.3">
      <c r="A265" s="13"/>
      <c r="B265" s="13"/>
      <c r="C265" s="13"/>
      <c r="D265" s="13"/>
      <c r="E265" s="13"/>
    </row>
    <row r="266" spans="1:6" x14ac:dyDescent="0.25">
      <c r="A266" s="15" t="s">
        <v>345</v>
      </c>
      <c r="B266" s="15"/>
      <c r="C266" s="15"/>
      <c r="D266" s="15"/>
      <c r="E266" s="15"/>
    </row>
    <row r="267" spans="1:6" x14ac:dyDescent="0.25">
      <c r="A267" s="28" t="s">
        <v>346</v>
      </c>
      <c r="B267" s="29" t="s">
        <v>6</v>
      </c>
      <c r="C267" s="28"/>
      <c r="D267" s="29" t="s">
        <v>6</v>
      </c>
      <c r="E267" s="28"/>
    </row>
    <row r="268" spans="1:6" x14ac:dyDescent="0.25">
      <c r="A268" s="2" t="s">
        <v>6</v>
      </c>
      <c r="B268" s="10">
        <f>COUNTIF(B267,"pass")</f>
        <v>1</v>
      </c>
      <c r="C268" s="10">
        <f>COUNTIF(C267,"pass")</f>
        <v>0</v>
      </c>
      <c r="D268" s="10">
        <f>COUNTIF(D267,"pass")</f>
        <v>1</v>
      </c>
      <c r="E268" s="10">
        <f>COUNTIF(E267,"pass")</f>
        <v>0</v>
      </c>
    </row>
    <row r="269" spans="1:6" x14ac:dyDescent="0.25">
      <c r="A269" s="2" t="s">
        <v>143</v>
      </c>
      <c r="B269" s="5">
        <f>COUNTIF(B267,"Ok")</f>
        <v>0</v>
      </c>
      <c r="C269" s="5">
        <f>COUNTIF(C267,"Ok")</f>
        <v>0</v>
      </c>
      <c r="D269" s="5">
        <f>COUNTIF(D267,"Ok")</f>
        <v>0</v>
      </c>
      <c r="E269" s="5">
        <f>COUNTIF(E267,"Ok")</f>
        <v>0</v>
      </c>
    </row>
    <row r="270" spans="1:6" s="2" customFormat="1" x14ac:dyDescent="0.25">
      <c r="A270" s="2" t="s">
        <v>140</v>
      </c>
      <c r="B270" s="11">
        <f>COUNTIF(B267,"workaround")</f>
        <v>0</v>
      </c>
      <c r="C270" s="11">
        <f>COUNTIF(C267,"workaround")</f>
        <v>0</v>
      </c>
      <c r="D270" s="11">
        <f>COUNTIF(D267,"workaround")</f>
        <v>0</v>
      </c>
      <c r="E270" s="11">
        <f>COUNTIF(E267,"workaround")</f>
        <v>0</v>
      </c>
      <c r="F270" s="1"/>
    </row>
    <row r="271" spans="1:6" x14ac:dyDescent="0.25">
      <c r="A271" s="2" t="s">
        <v>7</v>
      </c>
      <c r="B271" s="12">
        <f>COUNTIF(B267,"Fail")</f>
        <v>0</v>
      </c>
      <c r="C271" s="12">
        <f>COUNTIF(C267,"Fail")</f>
        <v>0</v>
      </c>
      <c r="D271" s="12">
        <f>COUNTIF(D267,"Fail")</f>
        <v>0</v>
      </c>
      <c r="E271" s="12">
        <f>COUNTIF(E267,"Fail")</f>
        <v>0</v>
      </c>
    </row>
    <row r="272" spans="1:6" x14ac:dyDescent="0.25">
      <c r="A272" s="2" t="s">
        <v>145</v>
      </c>
      <c r="B272" s="2">
        <f>COUNT(B267,"Untested")</f>
        <v>0</v>
      </c>
      <c r="C272" s="2">
        <f>COUNT(C267,"Untested")</f>
        <v>0</v>
      </c>
      <c r="D272" s="2">
        <f>COUNT(D267,"Untested")</f>
        <v>0</v>
      </c>
      <c r="E272" s="2">
        <f>COUNT(E267,"Untested")</f>
        <v>0</v>
      </c>
    </row>
    <row r="273" spans="1:6" x14ac:dyDescent="0.25">
      <c r="A273" s="2" t="s">
        <v>139</v>
      </c>
      <c r="B273" s="2">
        <f>B268+B271+B270+B272+B269</f>
        <v>1</v>
      </c>
      <c r="C273" s="2">
        <f>C268+C271+C270+C272+C269</f>
        <v>0</v>
      </c>
      <c r="D273" s="2">
        <f>D268+D271+D270+D272+D269</f>
        <v>1</v>
      </c>
      <c r="E273" s="2">
        <f>E268+E271+E270+E272+E269</f>
        <v>0</v>
      </c>
    </row>
    <row r="274" spans="1:6" ht="15.75" thickBot="1" x14ac:dyDescent="0.3">
      <c r="A274" s="18" t="s">
        <v>8</v>
      </c>
      <c r="B274" s="6">
        <f>IF(B$283=0, 0, (B$278+B$279)/B$283)</f>
        <v>1</v>
      </c>
      <c r="C274" s="6">
        <f>IF(C$283=0, 0, (C$278+C$279)/C$283)</f>
        <v>0</v>
      </c>
      <c r="D274" s="6">
        <f>IF(D$283=0, 0, (D$278+D$279)/D$283)</f>
        <v>1</v>
      </c>
      <c r="E274" s="6">
        <f>IF(E$283=0, 0, (E$278+E$279)/E$283)</f>
        <v>0</v>
      </c>
      <c r="F274" s="2"/>
    </row>
    <row r="275" spans="1:6" ht="15.75" thickBot="1" x14ac:dyDescent="0.3">
      <c r="A275" s="13"/>
      <c r="B275" s="13"/>
      <c r="C275" s="13"/>
      <c r="D275" s="13"/>
      <c r="E275" s="13"/>
    </row>
    <row r="276" spans="1:6" x14ac:dyDescent="0.25">
      <c r="A276" s="15" t="s">
        <v>10</v>
      </c>
      <c r="B276" s="15"/>
      <c r="C276" s="15"/>
      <c r="D276" s="15"/>
      <c r="E276" s="15"/>
    </row>
    <row r="277" spans="1:6" x14ac:dyDescent="0.25">
      <c r="A277" s="28" t="s">
        <v>11</v>
      </c>
      <c r="B277" s="29" t="s">
        <v>6</v>
      </c>
      <c r="C277" s="28"/>
      <c r="D277" s="29" t="s">
        <v>6</v>
      </c>
      <c r="E277" s="28"/>
    </row>
    <row r="278" spans="1:6" x14ac:dyDescent="0.25">
      <c r="A278" s="2" t="s">
        <v>6</v>
      </c>
      <c r="B278" s="10">
        <f>COUNTIF(B277,"pass")</f>
        <v>1</v>
      </c>
      <c r="C278" s="10">
        <f>COUNTIF(C277,"pass")</f>
        <v>0</v>
      </c>
      <c r="D278" s="10">
        <f>COUNTIF(D277,"pass")</f>
        <v>1</v>
      </c>
      <c r="E278" s="10">
        <f>COUNTIF(E277,"pass")</f>
        <v>0</v>
      </c>
    </row>
    <row r="279" spans="1:6" x14ac:dyDescent="0.25">
      <c r="A279" s="2" t="s">
        <v>143</v>
      </c>
      <c r="B279" s="5">
        <f>COUNTIF(B277,"Ok")</f>
        <v>0</v>
      </c>
      <c r="C279" s="5">
        <f>COUNTIF(C277,"Ok")</f>
        <v>0</v>
      </c>
      <c r="D279" s="5">
        <f>COUNTIF(D277,"Ok")</f>
        <v>0</v>
      </c>
      <c r="E279" s="5">
        <f>COUNTIF(E277,"Ok")</f>
        <v>0</v>
      </c>
    </row>
    <row r="280" spans="1:6" s="2" customFormat="1" x14ac:dyDescent="0.25">
      <c r="A280" s="2" t="s">
        <v>140</v>
      </c>
      <c r="B280" s="11">
        <f>COUNTIF(B277,"workaround")</f>
        <v>0</v>
      </c>
      <c r="C280" s="11">
        <f>COUNTIF(C277,"workaround")</f>
        <v>0</v>
      </c>
      <c r="D280" s="11">
        <f>COUNTIF(D277,"workaround")</f>
        <v>0</v>
      </c>
      <c r="E280" s="11">
        <f>COUNTIF(E277,"workaround")</f>
        <v>0</v>
      </c>
      <c r="F280" s="1"/>
    </row>
    <row r="281" spans="1:6" s="2" customFormat="1" x14ac:dyDescent="0.25">
      <c r="A281" s="2" t="s">
        <v>7</v>
      </c>
      <c r="B281" s="12">
        <f>COUNTIF(B277,"Fail")</f>
        <v>0</v>
      </c>
      <c r="C281" s="12">
        <f>COUNTIF(C277,"Fail")</f>
        <v>0</v>
      </c>
      <c r="D281" s="12">
        <f>COUNTIF(D277,"Fail")</f>
        <v>0</v>
      </c>
      <c r="E281" s="12">
        <f>COUNTIF(E277,"Fail")</f>
        <v>0</v>
      </c>
      <c r="F281" s="1"/>
    </row>
    <row r="282" spans="1:6" s="2" customFormat="1" x14ac:dyDescent="0.25">
      <c r="A282" s="2" t="s">
        <v>145</v>
      </c>
      <c r="B282" s="2">
        <f>COUNT(B277,"Untested")</f>
        <v>0</v>
      </c>
      <c r="C282" s="2">
        <f>COUNT(C277,"Untested")</f>
        <v>0</v>
      </c>
      <c r="D282" s="2">
        <f>COUNT(D277,"Untested")</f>
        <v>0</v>
      </c>
      <c r="E282" s="2">
        <f>COUNT(E277,"Untested")</f>
        <v>0</v>
      </c>
      <c r="F282" s="1"/>
    </row>
    <row r="283" spans="1:6" x14ac:dyDescent="0.25">
      <c r="A283" s="2" t="s">
        <v>139</v>
      </c>
      <c r="B283" s="2">
        <f>B278+B281+B280+B282+B279</f>
        <v>1</v>
      </c>
      <c r="C283" s="2">
        <f>C278+C281+C280+C282+C279</f>
        <v>0</v>
      </c>
      <c r="D283" s="2">
        <f>D278+D281+D280+D282+D279</f>
        <v>1</v>
      </c>
      <c r="E283" s="2">
        <f>E278+E281+E280+E282+E279</f>
        <v>0</v>
      </c>
    </row>
    <row r="284" spans="1:6" ht="15.75" thickBot="1" x14ac:dyDescent="0.3">
      <c r="A284" s="18" t="s">
        <v>8</v>
      </c>
      <c r="B284" s="6">
        <f>IF(B$283=0, 0, (B$278+B$279)/B$283)</f>
        <v>1</v>
      </c>
      <c r="C284" s="6">
        <f>IF(C$283=0, 0, (C$278+C$279)/C$283)</f>
        <v>0</v>
      </c>
      <c r="D284" s="6">
        <f>IF(D$283=0, 0, (D$278+D$279)/D$283)</f>
        <v>1</v>
      </c>
      <c r="E284" s="6">
        <f>IF(E$283=0, 0, (E$278+E$279)/E$283)</f>
        <v>0</v>
      </c>
      <c r="F284" s="2"/>
    </row>
    <row r="285" spans="1:6" x14ac:dyDescent="0.25">
      <c r="F285" s="2"/>
    </row>
    <row r="286" spans="1:6" x14ac:dyDescent="0.25">
      <c r="A286" s="2"/>
      <c r="B286" s="20"/>
      <c r="C286" s="20"/>
      <c r="D286" s="20"/>
      <c r="E286" s="20"/>
      <c r="F286" s="2"/>
    </row>
    <row r="287" spans="1:6" x14ac:dyDescent="0.25">
      <c r="A287" s="2"/>
      <c r="B287" s="20"/>
      <c r="C287" s="20"/>
      <c r="D287" s="20"/>
      <c r="E287" s="20"/>
    </row>
    <row r="288" spans="1:6" x14ac:dyDescent="0.25">
      <c r="A288" s="2"/>
      <c r="B288" s="2"/>
      <c r="C288" s="2"/>
      <c r="D288" s="2"/>
      <c r="E288" s="2"/>
    </row>
  </sheetData>
  <mergeCells count="3">
    <mergeCell ref="A1:F1"/>
    <mergeCell ref="A2:F2"/>
    <mergeCell ref="A4:F4"/>
  </mergeCells>
  <hyperlinks>
    <hyperlink ref="A4" r:id="rId1" display="http://www.g-truc.net"/>
    <hyperlink ref="A1:F1" r:id="rId2" location="menu" display="OpenGL drivers status"/>
  </hyperlinks>
  <printOptions horizontalCentered="1"/>
  <pageMargins left="0.25" right="0.25" top="0.75" bottom="0.75" header="0.3" footer="0.3"/>
  <pageSetup paperSize="9" orientation="landscape" r:id="rId3"/>
  <drawing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60"/>
  <sheetViews>
    <sheetView topLeftCell="A19" workbookViewId="0">
      <selection activeCell="G46" sqref="G46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6.2851562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110" t="s">
        <v>390</v>
      </c>
      <c r="B1" s="110"/>
      <c r="C1" s="110"/>
      <c r="D1" s="110"/>
      <c r="E1" s="110"/>
    </row>
    <row r="2" spans="1:5" x14ac:dyDescent="0.25">
      <c r="A2" s="109" t="s">
        <v>168</v>
      </c>
      <c r="B2" s="109"/>
      <c r="C2" s="109"/>
      <c r="D2" s="109"/>
      <c r="E2" s="109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50" t="s">
        <v>5</v>
      </c>
      <c r="C4" s="51" t="s">
        <v>151</v>
      </c>
      <c r="D4" s="51" t="s">
        <v>188</v>
      </c>
      <c r="E4" s="3" t="s">
        <v>186</v>
      </c>
    </row>
    <row r="5" spans="1:5" x14ac:dyDescent="0.25">
      <c r="A5" s="2" t="s">
        <v>149</v>
      </c>
      <c r="B5" s="17">
        <v>41549</v>
      </c>
      <c r="C5" s="17">
        <v>41586</v>
      </c>
      <c r="D5" s="39">
        <v>41516</v>
      </c>
      <c r="E5" s="17">
        <v>41569</v>
      </c>
    </row>
    <row r="6" spans="1:5" x14ac:dyDescent="0.25">
      <c r="A6" s="2" t="s">
        <v>148</v>
      </c>
      <c r="B6" s="2" t="s">
        <v>338</v>
      </c>
      <c r="C6" s="2" t="s">
        <v>343</v>
      </c>
      <c r="D6" s="52" t="s">
        <v>341</v>
      </c>
      <c r="E6" s="23" t="s">
        <v>335</v>
      </c>
    </row>
    <row r="7" spans="1:5" ht="15.75" thickBot="1" x14ac:dyDescent="0.3">
      <c r="A7" s="26" t="s">
        <v>157</v>
      </c>
      <c r="B7" s="14" t="s">
        <v>336</v>
      </c>
      <c r="C7" s="14" t="s">
        <v>336</v>
      </c>
      <c r="D7" s="14" t="s">
        <v>336</v>
      </c>
      <c r="E7" s="14" t="s">
        <v>336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2" t="s">
        <v>339</v>
      </c>
      <c r="C9" s="3" t="s">
        <v>344</v>
      </c>
      <c r="D9" s="3" t="s">
        <v>340</v>
      </c>
      <c r="E9" s="27" t="s">
        <v>335</v>
      </c>
    </row>
    <row r="10" spans="1:5" x14ac:dyDescent="0.25">
      <c r="A10" s="2" t="s">
        <v>334</v>
      </c>
      <c r="B10" s="49">
        <f>IF(B$47=0, 0,(B$42+B$43)/B$47)</f>
        <v>0.8</v>
      </c>
      <c r="C10" s="49">
        <f t="shared" ref="C10:E10" si="0">IF(C$47=0, 0,(C$42+C$43)/C$47)</f>
        <v>0</v>
      </c>
      <c r="D10" s="49">
        <f t="shared" si="0"/>
        <v>0</v>
      </c>
      <c r="E10" s="49">
        <f t="shared" si="0"/>
        <v>0</v>
      </c>
    </row>
    <row r="11" spans="1:5" x14ac:dyDescent="0.25">
      <c r="A11" s="2" t="s">
        <v>193</v>
      </c>
      <c r="B11" s="20">
        <f>IF(B$70=0, 0,(B$65+B$66)/B$70)</f>
        <v>0.8571428571428571</v>
      </c>
      <c r="C11" s="20">
        <f>IF(C$70=0, 0,(C$65+C$66)/C$70)</f>
        <v>0.6428571428571429</v>
      </c>
      <c r="D11" s="20">
        <f>IF(D$70=0, 0,(D$65+D$66)/D$70)</f>
        <v>0.25</v>
      </c>
      <c r="E11" s="20">
        <f>IF(E$70=0, 0,(E$65+E$66)/E$70)</f>
        <v>0</v>
      </c>
    </row>
    <row r="12" spans="1:5" x14ac:dyDescent="0.25">
      <c r="A12" s="2" t="s">
        <v>192</v>
      </c>
      <c r="B12" s="20">
        <f>IF(B$102=0,0,(B$97+B$98)/B$102)</f>
        <v>1</v>
      </c>
      <c r="C12" s="20">
        <f>IF(C$102=0,0,(C$97+C$98)/C$102)</f>
        <v>0.86956521739130432</v>
      </c>
      <c r="D12" s="20">
        <f>IF(D$102=0,0,(D$97+D$98)/D$102)</f>
        <v>0.86956521739130432</v>
      </c>
      <c r="E12" s="20">
        <f>IF(E$102=0,0,(E$97+E$98)/E$102)</f>
        <v>0</v>
      </c>
    </row>
    <row r="13" spans="1:5" x14ac:dyDescent="0.25">
      <c r="A13" s="2" t="s">
        <v>191</v>
      </c>
      <c r="B13" s="20">
        <f>IF(B$118=0, 0, (B$113+B$114)/B$118)</f>
        <v>1</v>
      </c>
      <c r="C13" s="20">
        <f>IF(C$118=0, 0, (C$113+C$114)/C$118)</f>
        <v>1</v>
      </c>
      <c r="D13" s="20">
        <f>IF(D$118=0, 0, (D$113+D$114)/D$118)</f>
        <v>1</v>
      </c>
      <c r="E13" s="20">
        <f>IF(E$118=0, 0, (E$113+E$114)/E$118)</f>
        <v>0.42857142857142855</v>
      </c>
    </row>
    <row r="14" spans="1:5" x14ac:dyDescent="0.25">
      <c r="A14" s="2" t="s">
        <v>190</v>
      </c>
      <c r="B14" s="20">
        <f>IF(B$148=0, 0, (B$143+B$144)/B$148)</f>
        <v>0.95238095238095233</v>
      </c>
      <c r="C14" s="20">
        <f>IF(C$148=0, 0, (C$143+C$144)/C$148)</f>
        <v>0.90476190476190477</v>
      </c>
      <c r="D14" s="20">
        <f>IF(D$148=0, 0, (D$143+D$144)/D$148)</f>
        <v>0.95238095238095233</v>
      </c>
      <c r="E14" s="20">
        <f>IF(E$148=0, 0, (E$143+E$144)/E$148)</f>
        <v>0.66666666666666663</v>
      </c>
    </row>
    <row r="15" spans="1:5" x14ac:dyDescent="0.25">
      <c r="A15" s="2" t="s">
        <v>189</v>
      </c>
      <c r="B15" s="20">
        <f>IF(B$169=0, 0, (B$164+B$165)/B$169)</f>
        <v>1</v>
      </c>
      <c r="C15" s="20">
        <f>IF(C$169=0, 0, (C$164+C$165)/C$169)</f>
        <v>1</v>
      </c>
      <c r="D15" s="20">
        <f>IF(D$169=0, 0, (D$164+D$165)/D$169)</f>
        <v>1</v>
      </c>
      <c r="E15" s="20">
        <f>IF(E$169=0, 0, (E$164+E$165)/E$169)</f>
        <v>0.91666666666666663</v>
      </c>
    </row>
    <row r="16" spans="1:5" ht="15.75" thickBot="1" x14ac:dyDescent="0.3">
      <c r="A16" s="14" t="s">
        <v>194</v>
      </c>
      <c r="B16" s="25">
        <f>IF(B$223=0, 0, (B$218+B$219)/B$223)</f>
        <v>1</v>
      </c>
      <c r="C16" s="25">
        <f>IF(C$223=0, 0, (C$218+C$219)/C$223)</f>
        <v>0.88888888888888884</v>
      </c>
      <c r="D16" s="25">
        <f>IF(D$223=0, 0, (D$218+D$219)/D$223)</f>
        <v>0.97777777777777775</v>
      </c>
      <c r="E16" s="25">
        <f>IF(E$223=0, 0, (E$218+E$219)/E$223)</f>
        <v>0.90909090909090906</v>
      </c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x14ac:dyDescent="0.25">
      <c r="A34" s="2"/>
      <c r="B34" s="20"/>
      <c r="C34" s="20"/>
      <c r="D34" s="20"/>
      <c r="E34" s="20"/>
    </row>
    <row r="35" spans="1:5" ht="15.75" thickBot="1" x14ac:dyDescent="0.3">
      <c r="A35" s="2"/>
      <c r="B35" s="17"/>
      <c r="C35" s="17"/>
    </row>
    <row r="36" spans="1:5" x14ac:dyDescent="0.25">
      <c r="A36" s="3" t="s">
        <v>332</v>
      </c>
      <c r="B36" s="50" t="s">
        <v>5</v>
      </c>
      <c r="C36" s="51" t="s">
        <v>151</v>
      </c>
      <c r="D36" s="51" t="s">
        <v>188</v>
      </c>
      <c r="E36" s="3" t="s">
        <v>186</v>
      </c>
    </row>
    <row r="37" spans="1:5" x14ac:dyDescent="0.25">
      <c r="A37" s="2" t="s">
        <v>290</v>
      </c>
      <c r="B37" s="4" t="s">
        <v>6</v>
      </c>
      <c r="C37" s="52" t="s">
        <v>175</v>
      </c>
      <c r="D37" s="52" t="s">
        <v>175</v>
      </c>
      <c r="E37" s="52" t="s">
        <v>175</v>
      </c>
    </row>
    <row r="38" spans="1:5" x14ac:dyDescent="0.25">
      <c r="A38" s="2" t="s">
        <v>224</v>
      </c>
      <c r="B38" s="4" t="s">
        <v>6</v>
      </c>
      <c r="C38" s="52" t="s">
        <v>175</v>
      </c>
      <c r="D38" s="52" t="s">
        <v>175</v>
      </c>
      <c r="E38" s="52" t="s">
        <v>175</v>
      </c>
    </row>
    <row r="39" spans="1:5" x14ac:dyDescent="0.25">
      <c r="A39" s="2" t="s">
        <v>210</v>
      </c>
      <c r="B39" s="8" t="s">
        <v>7</v>
      </c>
      <c r="C39" s="52" t="s">
        <v>175</v>
      </c>
      <c r="D39" s="52" t="s">
        <v>175</v>
      </c>
      <c r="E39" s="52" t="s">
        <v>175</v>
      </c>
    </row>
    <row r="40" spans="1:5" x14ac:dyDescent="0.25">
      <c r="A40" s="2" t="s">
        <v>278</v>
      </c>
      <c r="B40" s="4" t="s">
        <v>6</v>
      </c>
      <c r="C40" s="52" t="s">
        <v>175</v>
      </c>
      <c r="D40" s="52" t="s">
        <v>175</v>
      </c>
      <c r="E40" s="52" t="s">
        <v>175</v>
      </c>
    </row>
    <row r="41" spans="1:5" x14ac:dyDescent="0.25">
      <c r="A41" s="15" t="s">
        <v>333</v>
      </c>
      <c r="B41" s="21" t="s">
        <v>6</v>
      </c>
      <c r="C41" s="31" t="s">
        <v>175</v>
      </c>
      <c r="D41" s="31" t="s">
        <v>175</v>
      </c>
      <c r="E41" s="31" t="s">
        <v>175</v>
      </c>
    </row>
    <row r="42" spans="1:5" x14ac:dyDescent="0.25">
      <c r="A42" s="2" t="s">
        <v>6</v>
      </c>
      <c r="B42" s="10">
        <f>COUNTIF(B37:B41,"pass")</f>
        <v>4</v>
      </c>
      <c r="C42" s="10">
        <f>COUNTIF(C37:C41,"pass")</f>
        <v>0</v>
      </c>
      <c r="D42" s="10">
        <f>COUNTIF(D37:D41,"pass")</f>
        <v>0</v>
      </c>
      <c r="E42" s="10">
        <f>COUNTIF(E37:E41,"pass")</f>
        <v>0</v>
      </c>
    </row>
    <row r="43" spans="1:5" x14ac:dyDescent="0.25">
      <c r="A43" s="2" t="s">
        <v>143</v>
      </c>
      <c r="B43" s="5">
        <f>COUNTIF(B37:B41,"Ok")</f>
        <v>0</v>
      </c>
      <c r="C43" s="5">
        <f>COUNTIF(C37:C41,"Ok")</f>
        <v>0</v>
      </c>
      <c r="D43" s="5">
        <f>COUNTIF(D37:D41,"Ok")</f>
        <v>0</v>
      </c>
      <c r="E43" s="5">
        <f>COUNTIF(E37:E41,"Ok")</f>
        <v>0</v>
      </c>
    </row>
    <row r="44" spans="1:5" x14ac:dyDescent="0.25">
      <c r="A44" s="2" t="s">
        <v>140</v>
      </c>
      <c r="B44" s="11">
        <f>COUNTIF(B37:B41,"workaround")</f>
        <v>0</v>
      </c>
      <c r="C44" s="11">
        <f>COUNTIF(C37:C41,"workaround")</f>
        <v>0</v>
      </c>
      <c r="D44" s="11">
        <f>COUNTIF(D37:D41,"workaround")</f>
        <v>0</v>
      </c>
      <c r="E44" s="11">
        <f>COUNTIF(E37:E41,"workaround")</f>
        <v>0</v>
      </c>
    </row>
    <row r="45" spans="1:5" x14ac:dyDescent="0.25">
      <c r="A45" s="2" t="s">
        <v>7</v>
      </c>
      <c r="B45" s="12">
        <f>COUNTIF(B37:B41,"Fail")</f>
        <v>1</v>
      </c>
      <c r="C45" s="12">
        <f>COUNTIF(C37:C41,"Fail")</f>
        <v>0</v>
      </c>
      <c r="D45" s="12">
        <f>COUNTIF(D37:D41,"Fail")</f>
        <v>0</v>
      </c>
      <c r="E45" s="12">
        <f>COUNTIF(E37:E41,"Fail")</f>
        <v>0</v>
      </c>
    </row>
    <row r="46" spans="1:5" x14ac:dyDescent="0.25">
      <c r="A46" s="2" t="s">
        <v>175</v>
      </c>
      <c r="B46" s="2">
        <f>COUNT(B37:B41,"Untested")</f>
        <v>0</v>
      </c>
      <c r="C46" s="2">
        <f>COUNTIF(C37:C41,"unsupported")</f>
        <v>5</v>
      </c>
      <c r="D46" s="2">
        <f>COUNT(D37:D41,"Untested")</f>
        <v>0</v>
      </c>
      <c r="E46" s="2">
        <f>COUNT(E37:E41,"Untested")</f>
        <v>0</v>
      </c>
    </row>
    <row r="47" spans="1:5" x14ac:dyDescent="0.25">
      <c r="A47" s="2" t="s">
        <v>139</v>
      </c>
      <c r="B47" s="2">
        <f>B42+B45+B44+B46+B43</f>
        <v>5</v>
      </c>
      <c r="C47" s="2">
        <f>C42+C45+C44+C46+C43</f>
        <v>5</v>
      </c>
      <c r="D47" s="2">
        <f>D42+D45+D44+D46+D43</f>
        <v>0</v>
      </c>
      <c r="E47" s="2">
        <f>E42+E45+E44+E46+E43</f>
        <v>0</v>
      </c>
    </row>
    <row r="48" spans="1:5" ht="15.75" thickBot="1" x14ac:dyDescent="0.3">
      <c r="A48" s="18" t="s">
        <v>8</v>
      </c>
      <c r="B48" s="6">
        <f>IF(B$47=0, 0,(B$42+B$43)/B$47)</f>
        <v>0.8</v>
      </c>
      <c r="C48" s="6">
        <f t="shared" ref="C48:E48" si="1">IF(C$47=0, 0,(C$42+C$43)/C$47)</f>
        <v>0</v>
      </c>
      <c r="D48" s="6">
        <f t="shared" si="1"/>
        <v>0</v>
      </c>
      <c r="E48" s="6">
        <f t="shared" si="1"/>
        <v>0</v>
      </c>
    </row>
    <row r="49" spans="1:5" ht="15.75" thickBot="1" x14ac:dyDescent="0.3">
      <c r="A49" s="2"/>
      <c r="B49" s="17"/>
      <c r="C49" s="17"/>
    </row>
    <row r="50" spans="1:5" x14ac:dyDescent="0.25">
      <c r="A50" s="3" t="s">
        <v>128</v>
      </c>
      <c r="B50" s="50" t="s">
        <v>5</v>
      </c>
      <c r="C50" s="51" t="s">
        <v>151</v>
      </c>
      <c r="D50" s="51" t="s">
        <v>188</v>
      </c>
      <c r="E50" s="3" t="s">
        <v>186</v>
      </c>
    </row>
    <row r="51" spans="1:5" x14ac:dyDescent="0.25">
      <c r="A51" s="2" t="s">
        <v>205</v>
      </c>
      <c r="B51" s="4" t="s">
        <v>6</v>
      </c>
      <c r="C51" s="4" t="s">
        <v>6</v>
      </c>
      <c r="D51" s="52" t="s">
        <v>175</v>
      </c>
      <c r="E51" s="52" t="s">
        <v>175</v>
      </c>
    </row>
    <row r="52" spans="1:5" x14ac:dyDescent="0.25">
      <c r="A52" s="2" t="s">
        <v>206</v>
      </c>
      <c r="B52" s="7" t="s">
        <v>140</v>
      </c>
      <c r="C52" s="8" t="s">
        <v>7</v>
      </c>
      <c r="D52" s="8" t="s">
        <v>7</v>
      </c>
      <c r="E52" s="52" t="s">
        <v>175</v>
      </c>
    </row>
    <row r="53" spans="1:5" x14ac:dyDescent="0.25">
      <c r="A53" s="2" t="s">
        <v>207</v>
      </c>
      <c r="B53" s="4" t="s">
        <v>6</v>
      </c>
      <c r="C53" s="8" t="s">
        <v>7</v>
      </c>
      <c r="D53" s="52" t="s">
        <v>175</v>
      </c>
      <c r="E53" s="52" t="s">
        <v>175</v>
      </c>
    </row>
    <row r="54" spans="1:5" x14ac:dyDescent="0.25">
      <c r="A54" s="2" t="s">
        <v>208</v>
      </c>
      <c r="B54" s="4" t="s">
        <v>6</v>
      </c>
      <c r="C54" s="8" t="s">
        <v>7</v>
      </c>
      <c r="D54" s="52" t="s">
        <v>175</v>
      </c>
      <c r="E54" s="52" t="s">
        <v>175</v>
      </c>
    </row>
    <row r="55" spans="1:5" x14ac:dyDescent="0.25">
      <c r="A55" s="2" t="s">
        <v>209</v>
      </c>
      <c r="B55" s="4" t="s">
        <v>6</v>
      </c>
      <c r="C55" s="4" t="s">
        <v>6</v>
      </c>
      <c r="D55" s="52" t="s">
        <v>175</v>
      </c>
      <c r="E55" s="52" t="s">
        <v>175</v>
      </c>
    </row>
    <row r="56" spans="1:5" x14ac:dyDescent="0.25">
      <c r="A56" s="2" t="s">
        <v>210</v>
      </c>
      <c r="B56" s="7" t="s">
        <v>140</v>
      </c>
      <c r="C56" s="4" t="s">
        <v>6</v>
      </c>
      <c r="D56" s="52" t="s">
        <v>175</v>
      </c>
      <c r="E56" s="52" t="s">
        <v>175</v>
      </c>
    </row>
    <row r="57" spans="1:5" x14ac:dyDescent="0.25">
      <c r="A57" s="2" t="s">
        <v>211</v>
      </c>
      <c r="B57" s="4" t="s">
        <v>6</v>
      </c>
      <c r="C57" s="4" t="s">
        <v>6</v>
      </c>
      <c r="D57" s="8" t="s">
        <v>7</v>
      </c>
      <c r="E57" s="52" t="s">
        <v>175</v>
      </c>
    </row>
    <row r="58" spans="1:5" x14ac:dyDescent="0.25">
      <c r="A58" s="2" t="s">
        <v>212</v>
      </c>
      <c r="B58" s="4" t="s">
        <v>6</v>
      </c>
      <c r="C58" s="4" t="s">
        <v>6</v>
      </c>
      <c r="D58" s="8" t="s">
        <v>7</v>
      </c>
      <c r="E58" s="52" t="s">
        <v>175</v>
      </c>
    </row>
    <row r="59" spans="1:5" x14ac:dyDescent="0.25">
      <c r="A59" s="2" t="s">
        <v>213</v>
      </c>
      <c r="B59" s="4" t="s">
        <v>6</v>
      </c>
      <c r="C59" s="8" t="s">
        <v>7</v>
      </c>
      <c r="D59" s="4" t="s">
        <v>6</v>
      </c>
      <c r="E59" s="52" t="s">
        <v>175</v>
      </c>
    </row>
    <row r="60" spans="1:5" x14ac:dyDescent="0.25">
      <c r="A60" s="2" t="s">
        <v>214</v>
      </c>
      <c r="B60" s="4" t="s">
        <v>6</v>
      </c>
      <c r="C60" s="4" t="s">
        <v>6</v>
      </c>
      <c r="D60" s="52" t="s">
        <v>175</v>
      </c>
      <c r="E60" s="52" t="s">
        <v>175</v>
      </c>
    </row>
    <row r="61" spans="1:5" x14ac:dyDescent="0.25">
      <c r="A61" s="2" t="s">
        <v>215</v>
      </c>
      <c r="B61" s="4" t="s">
        <v>6</v>
      </c>
      <c r="C61" s="4" t="s">
        <v>6</v>
      </c>
      <c r="D61" s="52" t="s">
        <v>175</v>
      </c>
      <c r="E61" s="52" t="s">
        <v>175</v>
      </c>
    </row>
    <row r="62" spans="1:5" x14ac:dyDescent="0.25">
      <c r="A62" s="2" t="s">
        <v>216</v>
      </c>
      <c r="B62" s="4" t="s">
        <v>6</v>
      </c>
      <c r="C62" s="4" t="s">
        <v>6</v>
      </c>
      <c r="D62" s="52" t="s">
        <v>175</v>
      </c>
      <c r="E62" s="52" t="s">
        <v>175</v>
      </c>
    </row>
    <row r="63" spans="1:5" x14ac:dyDescent="0.25">
      <c r="A63" s="2" t="s">
        <v>217</v>
      </c>
      <c r="B63" s="4" t="s">
        <v>6</v>
      </c>
      <c r="C63" s="4" t="s">
        <v>6</v>
      </c>
      <c r="D63" s="52" t="s">
        <v>175</v>
      </c>
      <c r="E63" s="52" t="s">
        <v>175</v>
      </c>
    </row>
    <row r="64" spans="1:5" x14ac:dyDescent="0.25">
      <c r="A64" s="15" t="s">
        <v>218</v>
      </c>
      <c r="B64" s="21" t="s">
        <v>6</v>
      </c>
      <c r="C64" s="54" t="s">
        <v>7</v>
      </c>
      <c r="D64" s="31" t="s">
        <v>175</v>
      </c>
      <c r="E64" s="31" t="s">
        <v>175</v>
      </c>
    </row>
    <row r="65" spans="1:5" x14ac:dyDescent="0.25">
      <c r="A65" s="2" t="s">
        <v>6</v>
      </c>
      <c r="B65" s="10">
        <f>COUNTIF(B51:B64,"pass")</f>
        <v>12</v>
      </c>
      <c r="C65" s="10">
        <f>COUNTIF(C51:C64,"pass")</f>
        <v>9</v>
      </c>
      <c r="D65" s="10">
        <f>COUNTIF(D51:D64,"pass")</f>
        <v>1</v>
      </c>
      <c r="E65" s="10">
        <f>COUNTIF(E51:E64,"pass")</f>
        <v>0</v>
      </c>
    </row>
    <row r="66" spans="1:5" x14ac:dyDescent="0.25">
      <c r="A66" s="2" t="s">
        <v>143</v>
      </c>
      <c r="B66" s="5">
        <f>COUNTIF(B51:B64,"Ok")</f>
        <v>0</v>
      </c>
      <c r="C66" s="5">
        <f>COUNTIF(C51:C64,"Ok")</f>
        <v>0</v>
      </c>
      <c r="D66" s="5">
        <f>COUNTIF(D51:D64,"Ok")</f>
        <v>0</v>
      </c>
      <c r="E66" s="5">
        <f>COUNTIF(E51:E64,"Ok")</f>
        <v>0</v>
      </c>
    </row>
    <row r="67" spans="1:5" x14ac:dyDescent="0.25">
      <c r="A67" s="2" t="s">
        <v>140</v>
      </c>
      <c r="B67" s="11">
        <f>COUNTIF(B51:B64,"workaround")</f>
        <v>2</v>
      </c>
      <c r="C67" s="11">
        <f>COUNTIF(C51:C64,"workaround")</f>
        <v>0</v>
      </c>
      <c r="D67" s="11">
        <f>COUNTIF(D51:D64,"workaround")</f>
        <v>0</v>
      </c>
      <c r="E67" s="11">
        <f>COUNTIF(E51:E64,"workaround")</f>
        <v>0</v>
      </c>
    </row>
    <row r="68" spans="1:5" x14ac:dyDescent="0.25">
      <c r="A68" s="2" t="s">
        <v>7</v>
      </c>
      <c r="B68" s="12">
        <f>COUNTIF(B51:B64,"Fail")</f>
        <v>0</v>
      </c>
      <c r="C68" s="12">
        <f>COUNTIF(C51:C64,"Fail")</f>
        <v>5</v>
      </c>
      <c r="D68" s="12">
        <f>COUNTIF(D51:D64,"Fail")</f>
        <v>3</v>
      </c>
      <c r="E68" s="12">
        <f>COUNTIF(E51:E64,"Fail")</f>
        <v>0</v>
      </c>
    </row>
    <row r="69" spans="1:5" x14ac:dyDescent="0.25">
      <c r="A69" s="2" t="s">
        <v>175</v>
      </c>
      <c r="B69" s="2">
        <f>COUNT(B51:B64,"Untested")</f>
        <v>0</v>
      </c>
      <c r="C69" s="2">
        <f>COUNTIF(C51:C64,"unsupported")</f>
        <v>0</v>
      </c>
      <c r="D69" s="2">
        <f>COUNT(D51:D64,"Untested")</f>
        <v>0</v>
      </c>
      <c r="E69" s="2">
        <f>COUNT(E51:E64,"Untested")</f>
        <v>0</v>
      </c>
    </row>
    <row r="70" spans="1:5" x14ac:dyDescent="0.25">
      <c r="A70" s="2" t="s">
        <v>139</v>
      </c>
      <c r="B70" s="2">
        <f>B65+B68+B67+B69+B66</f>
        <v>14</v>
      </c>
      <c r="C70" s="2">
        <f>C65+C68+C67+C69+C66</f>
        <v>14</v>
      </c>
      <c r="D70" s="2">
        <f>D65+D68+D67+D69+D66</f>
        <v>4</v>
      </c>
      <c r="E70" s="2">
        <f>E65+E68+E67+E69+E66</f>
        <v>0</v>
      </c>
    </row>
    <row r="71" spans="1:5" ht="15.75" thickBot="1" x14ac:dyDescent="0.3">
      <c r="A71" s="18" t="s">
        <v>8</v>
      </c>
      <c r="B71" s="6">
        <f>IF(B$70=0, 0,(B$65+B$66)/B$70)</f>
        <v>0.8571428571428571</v>
      </c>
      <c r="C71" s="6">
        <f>IF(C$70=0, 0,(C$65+C$66)/C$70)</f>
        <v>0.6428571428571429</v>
      </c>
      <c r="D71" s="6">
        <f>IF(D$70=0, 0,(D$65+D$66)/D$70)</f>
        <v>0.25</v>
      </c>
      <c r="E71" s="6">
        <f>IF(E$70=0, 0,(E$65+E$66)/E$70)</f>
        <v>0</v>
      </c>
    </row>
    <row r="72" spans="1:5" ht="15.75" thickBot="1" x14ac:dyDescent="0.3">
      <c r="A72" s="2"/>
      <c r="B72" s="20"/>
      <c r="C72" s="20"/>
      <c r="D72" s="20"/>
      <c r="E72" s="20"/>
    </row>
    <row r="73" spans="1:5" x14ac:dyDescent="0.25">
      <c r="A73" s="3" t="s">
        <v>102</v>
      </c>
      <c r="B73" s="50" t="s">
        <v>5</v>
      </c>
      <c r="C73" s="51" t="s">
        <v>151</v>
      </c>
      <c r="D73" s="51" t="s">
        <v>188</v>
      </c>
      <c r="E73" s="3" t="s">
        <v>186</v>
      </c>
    </row>
    <row r="74" spans="1:5" x14ac:dyDescent="0.25">
      <c r="A74" s="2" t="s">
        <v>205</v>
      </c>
      <c r="B74" s="4" t="s">
        <v>6</v>
      </c>
      <c r="C74" s="4" t="s">
        <v>6</v>
      </c>
      <c r="D74" s="4" t="s">
        <v>6</v>
      </c>
      <c r="E74" s="52" t="s">
        <v>175</v>
      </c>
    </row>
    <row r="75" spans="1:5" x14ac:dyDescent="0.25">
      <c r="A75" s="2" t="s">
        <v>219</v>
      </c>
      <c r="B75" s="4" t="s">
        <v>6</v>
      </c>
      <c r="C75" s="4" t="s">
        <v>6</v>
      </c>
      <c r="D75" s="4" t="s">
        <v>6</v>
      </c>
      <c r="E75" s="52" t="s">
        <v>175</v>
      </c>
    </row>
    <row r="76" spans="1:5" x14ac:dyDescent="0.25">
      <c r="A76" s="2" t="s">
        <v>220</v>
      </c>
      <c r="B76" s="4" t="s">
        <v>6</v>
      </c>
      <c r="C76" s="4" t="s">
        <v>6</v>
      </c>
      <c r="D76" s="4" t="s">
        <v>6</v>
      </c>
      <c r="E76" s="52" t="s">
        <v>175</v>
      </c>
    </row>
    <row r="77" spans="1:5" x14ac:dyDescent="0.25">
      <c r="A77" s="2" t="s">
        <v>221</v>
      </c>
      <c r="B77" s="4" t="s">
        <v>6</v>
      </c>
      <c r="C77" s="4" t="s">
        <v>6</v>
      </c>
      <c r="D77" s="8" t="s">
        <v>7</v>
      </c>
      <c r="E77" s="52" t="s">
        <v>175</v>
      </c>
    </row>
    <row r="78" spans="1:5" x14ac:dyDescent="0.25">
      <c r="A78" s="2" t="s">
        <v>222</v>
      </c>
      <c r="B78" s="4" t="s">
        <v>6</v>
      </c>
      <c r="C78" s="4" t="s">
        <v>6</v>
      </c>
      <c r="D78" s="4" t="s">
        <v>6</v>
      </c>
      <c r="E78" s="52" t="s">
        <v>175</v>
      </c>
    </row>
    <row r="79" spans="1:5" x14ac:dyDescent="0.25">
      <c r="A79" s="2" t="s">
        <v>223</v>
      </c>
      <c r="B79" s="4" t="s">
        <v>6</v>
      </c>
      <c r="C79" s="4" t="s">
        <v>6</v>
      </c>
      <c r="D79" s="4" t="s">
        <v>6</v>
      </c>
      <c r="E79" s="52" t="s">
        <v>175</v>
      </c>
    </row>
    <row r="80" spans="1:5" x14ac:dyDescent="0.25">
      <c r="A80" s="2" t="s">
        <v>224</v>
      </c>
      <c r="B80" s="4" t="s">
        <v>6</v>
      </c>
      <c r="C80" s="4" t="s">
        <v>6</v>
      </c>
      <c r="D80" s="4" t="s">
        <v>6</v>
      </c>
      <c r="E80" s="52" t="s">
        <v>175</v>
      </c>
    </row>
    <row r="81" spans="1:5" x14ac:dyDescent="0.25">
      <c r="A81" s="2" t="s">
        <v>225</v>
      </c>
      <c r="B81" s="4" t="s">
        <v>6</v>
      </c>
      <c r="C81" s="4" t="s">
        <v>6</v>
      </c>
      <c r="D81" s="4" t="s">
        <v>6</v>
      </c>
      <c r="E81" s="52" t="s">
        <v>175</v>
      </c>
    </row>
    <row r="82" spans="1:5" x14ac:dyDescent="0.25">
      <c r="A82" s="2" t="s">
        <v>209</v>
      </c>
      <c r="B82" s="4" t="s">
        <v>6</v>
      </c>
      <c r="C82" s="4" t="s">
        <v>6</v>
      </c>
      <c r="D82" s="7" t="s">
        <v>140</v>
      </c>
      <c r="E82" s="52" t="s">
        <v>175</v>
      </c>
    </row>
    <row r="83" spans="1:5" x14ac:dyDescent="0.25">
      <c r="A83" s="2" t="s">
        <v>226</v>
      </c>
      <c r="B83" s="4" t="s">
        <v>6</v>
      </c>
      <c r="C83" s="4" t="s">
        <v>6</v>
      </c>
      <c r="D83" s="4" t="s">
        <v>6</v>
      </c>
      <c r="E83" s="52" t="s">
        <v>175</v>
      </c>
    </row>
    <row r="84" spans="1:5" x14ac:dyDescent="0.25">
      <c r="A84" s="2" t="s">
        <v>210</v>
      </c>
      <c r="B84" s="35" t="s">
        <v>144</v>
      </c>
      <c r="C84" s="4" t="s">
        <v>6</v>
      </c>
      <c r="D84" s="4" t="s">
        <v>6</v>
      </c>
      <c r="E84" s="52" t="s">
        <v>175</v>
      </c>
    </row>
    <row r="85" spans="1:5" x14ac:dyDescent="0.25">
      <c r="A85" s="2" t="s">
        <v>227</v>
      </c>
      <c r="B85" s="4" t="s">
        <v>6</v>
      </c>
      <c r="C85" s="4" t="s">
        <v>6</v>
      </c>
      <c r="D85" s="4" t="s">
        <v>6</v>
      </c>
      <c r="E85" s="52" t="s">
        <v>175</v>
      </c>
    </row>
    <row r="86" spans="1:5" x14ac:dyDescent="0.25">
      <c r="A86" s="2" t="s">
        <v>228</v>
      </c>
      <c r="B86" s="4" t="s">
        <v>6</v>
      </c>
      <c r="C86" s="4" t="s">
        <v>6</v>
      </c>
      <c r="D86" s="4" t="s">
        <v>6</v>
      </c>
      <c r="E86" s="52" t="s">
        <v>175</v>
      </c>
    </row>
    <row r="87" spans="1:5" x14ac:dyDescent="0.25">
      <c r="A87" s="2" t="s">
        <v>229</v>
      </c>
      <c r="B87" s="4" t="s">
        <v>6</v>
      </c>
      <c r="C87" s="8" t="s">
        <v>7</v>
      </c>
      <c r="D87" s="4" t="s">
        <v>6</v>
      </c>
      <c r="E87" s="52" t="s">
        <v>175</v>
      </c>
    </row>
    <row r="88" spans="1:5" x14ac:dyDescent="0.25">
      <c r="A88" s="2" t="s">
        <v>230</v>
      </c>
      <c r="B88" s="4" t="s">
        <v>6</v>
      </c>
      <c r="C88" s="4" t="s">
        <v>6</v>
      </c>
      <c r="D88" s="4" t="s">
        <v>6</v>
      </c>
      <c r="E88" s="52" t="s">
        <v>175</v>
      </c>
    </row>
    <row r="89" spans="1:5" x14ac:dyDescent="0.25">
      <c r="A89" s="2" t="s">
        <v>231</v>
      </c>
      <c r="B89" s="4" t="s">
        <v>6</v>
      </c>
      <c r="C89" s="4" t="s">
        <v>6</v>
      </c>
      <c r="D89" s="4" t="s">
        <v>6</v>
      </c>
      <c r="E89" s="52" t="s">
        <v>175</v>
      </c>
    </row>
    <row r="90" spans="1:5" x14ac:dyDescent="0.25">
      <c r="A90" s="2" t="s">
        <v>326</v>
      </c>
      <c r="B90" s="4" t="s">
        <v>6</v>
      </c>
      <c r="C90" s="4" t="s">
        <v>6</v>
      </c>
      <c r="D90" s="4" t="s">
        <v>6</v>
      </c>
      <c r="E90" s="52" t="s">
        <v>175</v>
      </c>
    </row>
    <row r="91" spans="1:5" x14ac:dyDescent="0.25">
      <c r="A91" s="2" t="s">
        <v>232</v>
      </c>
      <c r="B91" s="4" t="s">
        <v>6</v>
      </c>
      <c r="C91" s="4" t="s">
        <v>6</v>
      </c>
      <c r="D91" s="4" t="s">
        <v>6</v>
      </c>
      <c r="E91" s="52" t="s">
        <v>175</v>
      </c>
    </row>
    <row r="92" spans="1:5" x14ac:dyDescent="0.25">
      <c r="A92" s="2" t="s">
        <v>233</v>
      </c>
      <c r="B92" s="4" t="s">
        <v>6</v>
      </c>
      <c r="C92" s="8" t="s">
        <v>7</v>
      </c>
      <c r="D92" s="4" t="s">
        <v>6</v>
      </c>
      <c r="E92" s="52" t="s">
        <v>175</v>
      </c>
    </row>
    <row r="93" spans="1:5" x14ac:dyDescent="0.25">
      <c r="A93" s="2" t="s">
        <v>234</v>
      </c>
      <c r="B93" s="4" t="s">
        <v>6</v>
      </c>
      <c r="C93" s="4" t="s">
        <v>6</v>
      </c>
      <c r="D93" s="4" t="s">
        <v>6</v>
      </c>
      <c r="E93" s="52" t="s">
        <v>175</v>
      </c>
    </row>
    <row r="94" spans="1:5" x14ac:dyDescent="0.25">
      <c r="A94" s="2" t="s">
        <v>235</v>
      </c>
      <c r="B94" s="4" t="s">
        <v>6</v>
      </c>
      <c r="C94" s="4" t="s">
        <v>6</v>
      </c>
      <c r="D94" s="8" t="s">
        <v>7</v>
      </c>
      <c r="E94" s="52" t="s">
        <v>175</v>
      </c>
    </row>
    <row r="95" spans="1:5" x14ac:dyDescent="0.25">
      <c r="A95" s="2" t="s">
        <v>217</v>
      </c>
      <c r="B95" s="4" t="s">
        <v>6</v>
      </c>
      <c r="C95" s="7" t="s">
        <v>140</v>
      </c>
      <c r="D95" s="4" t="s">
        <v>6</v>
      </c>
      <c r="E95" s="52" t="s">
        <v>175</v>
      </c>
    </row>
    <row r="96" spans="1:5" x14ac:dyDescent="0.25">
      <c r="A96" s="15" t="s">
        <v>237</v>
      </c>
      <c r="B96" s="21" t="s">
        <v>6</v>
      </c>
      <c r="C96" s="21" t="s">
        <v>6</v>
      </c>
      <c r="D96" s="21" t="s">
        <v>6</v>
      </c>
      <c r="E96" s="31" t="s">
        <v>175</v>
      </c>
    </row>
    <row r="97" spans="1:5" x14ac:dyDescent="0.25">
      <c r="A97" s="2" t="s">
        <v>6</v>
      </c>
      <c r="B97" s="10">
        <f>COUNTIF(B74:B96,"pass")</f>
        <v>22</v>
      </c>
      <c r="C97" s="10">
        <f>COUNTIF(C74:C96,"pass")</f>
        <v>20</v>
      </c>
      <c r="D97" s="10">
        <f>COUNTIF(D74:D96,"pass")</f>
        <v>20</v>
      </c>
      <c r="E97" s="10">
        <f>COUNTIF(E74:E96,"pass")</f>
        <v>0</v>
      </c>
    </row>
    <row r="98" spans="1:5" x14ac:dyDescent="0.25">
      <c r="A98" s="2" t="s">
        <v>143</v>
      </c>
      <c r="B98" s="5">
        <f>COUNTIF(B74:B96,"Ok")</f>
        <v>1</v>
      </c>
      <c r="C98" s="5">
        <f>COUNTIF(C74:C96,"Ok")</f>
        <v>0</v>
      </c>
      <c r="D98" s="5">
        <f>COUNTIF(D74:D96,"Ok")</f>
        <v>0</v>
      </c>
      <c r="E98" s="5">
        <f>COUNTIF(E74:E96,"Ok")</f>
        <v>0</v>
      </c>
    </row>
    <row r="99" spans="1:5" x14ac:dyDescent="0.25">
      <c r="A99" s="2" t="s">
        <v>140</v>
      </c>
      <c r="B99" s="11">
        <f>COUNTIF(B74:B96,"workaround")</f>
        <v>0</v>
      </c>
      <c r="C99" s="11">
        <f>COUNTIF(C74:C96,"workaround")</f>
        <v>1</v>
      </c>
      <c r="D99" s="11">
        <f>COUNTIF(D74:D96,"workaround")</f>
        <v>1</v>
      </c>
      <c r="E99" s="11">
        <f>COUNTIF(E74:E96,"workaround")</f>
        <v>0</v>
      </c>
    </row>
    <row r="100" spans="1:5" x14ac:dyDescent="0.25">
      <c r="A100" s="2" t="s">
        <v>7</v>
      </c>
      <c r="B100" s="12">
        <f>COUNTIF(B74:B96,"Fail")</f>
        <v>0</v>
      </c>
      <c r="C100" s="12">
        <f>COUNTIF(C74:C96,"Fail")</f>
        <v>2</v>
      </c>
      <c r="D100" s="12">
        <f>COUNTIF(D74:D96,"Fail")</f>
        <v>2</v>
      </c>
      <c r="E100" s="12">
        <f>COUNTIF(E74:E96,"Fail")</f>
        <v>0</v>
      </c>
    </row>
    <row r="101" spans="1:5" x14ac:dyDescent="0.25">
      <c r="A101" s="2" t="s">
        <v>145</v>
      </c>
      <c r="B101" s="2">
        <f>COUNT(B74:B96,"Untested")</f>
        <v>0</v>
      </c>
      <c r="C101" s="2">
        <f>COUNT(C74:C96,"Untested")</f>
        <v>0</v>
      </c>
      <c r="D101" s="2">
        <f>COUNT(D74:D96,"Untested")</f>
        <v>0</v>
      </c>
      <c r="E101" s="2">
        <f>COUNT(E74:E96,"Untested")</f>
        <v>0</v>
      </c>
    </row>
    <row r="102" spans="1:5" x14ac:dyDescent="0.25">
      <c r="A102" s="2" t="s">
        <v>139</v>
      </c>
      <c r="B102" s="2">
        <f>B97+B100+B99+B101+B98</f>
        <v>23</v>
      </c>
      <c r="C102" s="2">
        <f>C97+C100+C99+C101+C98</f>
        <v>23</v>
      </c>
      <c r="D102" s="2">
        <f>D97+D100+D99+D101+D98</f>
        <v>23</v>
      </c>
      <c r="E102" s="2">
        <f>E97+E100+E99+E101+E98</f>
        <v>0</v>
      </c>
    </row>
    <row r="103" spans="1:5" ht="15.75" thickBot="1" x14ac:dyDescent="0.3">
      <c r="A103" s="18" t="s">
        <v>8</v>
      </c>
      <c r="B103" s="6">
        <f>IF(B$102=0,0,(B$97+B$98)/B$102)</f>
        <v>1</v>
      </c>
      <c r="C103" s="6">
        <f>IF(C$102=0,0,(C$97+C$98)/C$102)</f>
        <v>0.86956521739130432</v>
      </c>
      <c r="D103" s="6">
        <f>IF(D$102=0,0,(D$97+D$98)/D$102)</f>
        <v>0.86956521739130432</v>
      </c>
      <c r="E103" s="6">
        <f>IF(E$102=0,0,(E$97+E$98)/E$102)</f>
        <v>0</v>
      </c>
    </row>
    <row r="104" spans="1:5" ht="15.75" thickBot="1" x14ac:dyDescent="0.3">
      <c r="A104" s="2"/>
      <c r="B104" s="20"/>
      <c r="C104" s="20"/>
      <c r="D104" s="20"/>
      <c r="E104" s="20"/>
    </row>
    <row r="105" spans="1:5" x14ac:dyDescent="0.25">
      <c r="A105" s="3" t="s">
        <v>85</v>
      </c>
      <c r="B105" s="50" t="s">
        <v>5</v>
      </c>
      <c r="C105" s="51" t="s">
        <v>151</v>
      </c>
      <c r="D105" s="51" t="s">
        <v>188</v>
      </c>
      <c r="E105" s="3" t="s">
        <v>186</v>
      </c>
    </row>
    <row r="106" spans="1:5" x14ac:dyDescent="0.25">
      <c r="A106" s="2" t="s">
        <v>266</v>
      </c>
      <c r="B106" s="4" t="s">
        <v>6</v>
      </c>
      <c r="C106" s="4" t="s">
        <v>6</v>
      </c>
      <c r="D106" s="4" t="s">
        <v>6</v>
      </c>
      <c r="E106" s="4" t="s">
        <v>6</v>
      </c>
    </row>
    <row r="107" spans="1:5" x14ac:dyDescent="0.25">
      <c r="A107" s="2" t="s">
        <v>301</v>
      </c>
      <c r="B107" s="4" t="s">
        <v>6</v>
      </c>
      <c r="C107" s="4" t="s">
        <v>6</v>
      </c>
      <c r="D107" s="4" t="s">
        <v>6</v>
      </c>
      <c r="E107" s="8" t="s">
        <v>7</v>
      </c>
    </row>
    <row r="108" spans="1:5" x14ac:dyDescent="0.25">
      <c r="A108" s="2" t="s">
        <v>303</v>
      </c>
      <c r="B108" s="4" t="s">
        <v>6</v>
      </c>
      <c r="C108" s="4" t="s">
        <v>6</v>
      </c>
      <c r="D108" s="4" t="s">
        <v>6</v>
      </c>
      <c r="E108" s="8" t="s">
        <v>7</v>
      </c>
    </row>
    <row r="109" spans="1:5" x14ac:dyDescent="0.25">
      <c r="A109" s="2" t="s">
        <v>304</v>
      </c>
      <c r="B109" s="4" t="s">
        <v>6</v>
      </c>
      <c r="C109" s="4" t="s">
        <v>6</v>
      </c>
      <c r="D109" s="4" t="s">
        <v>6</v>
      </c>
      <c r="E109" s="8" t="s">
        <v>7</v>
      </c>
    </row>
    <row r="110" spans="1:5" x14ac:dyDescent="0.25">
      <c r="A110" s="2" t="s">
        <v>299</v>
      </c>
      <c r="B110" s="4" t="s">
        <v>6</v>
      </c>
      <c r="C110" s="4" t="s">
        <v>6</v>
      </c>
      <c r="D110" s="4" t="s">
        <v>6</v>
      </c>
      <c r="E110" s="4" t="s">
        <v>6</v>
      </c>
    </row>
    <row r="111" spans="1:5" x14ac:dyDescent="0.25">
      <c r="A111" s="2" t="s">
        <v>305</v>
      </c>
      <c r="B111" s="4" t="s">
        <v>6</v>
      </c>
      <c r="C111" s="4" t="s">
        <v>6</v>
      </c>
      <c r="D111" s="4" t="s">
        <v>6</v>
      </c>
      <c r="E111" s="4" t="s">
        <v>6</v>
      </c>
    </row>
    <row r="112" spans="1:5" x14ac:dyDescent="0.25">
      <c r="A112" s="15" t="s">
        <v>306</v>
      </c>
      <c r="B112" s="21" t="s">
        <v>6</v>
      </c>
      <c r="C112" s="21" t="s">
        <v>6</v>
      </c>
      <c r="D112" s="21" t="s">
        <v>6</v>
      </c>
      <c r="E112" s="54" t="s">
        <v>7</v>
      </c>
    </row>
    <row r="113" spans="1:5" x14ac:dyDescent="0.25">
      <c r="A113" s="2" t="s">
        <v>6</v>
      </c>
      <c r="B113" s="10">
        <f>COUNTIF(B106:B112,"pass")</f>
        <v>7</v>
      </c>
      <c r="C113" s="10">
        <f>COUNTIF(C106:C112,"pass")</f>
        <v>7</v>
      </c>
      <c r="D113" s="10">
        <f>COUNTIF(D106:D112,"pass")</f>
        <v>7</v>
      </c>
      <c r="E113" s="10">
        <f>COUNTIF(E106:E112,"pass")</f>
        <v>3</v>
      </c>
    </row>
    <row r="114" spans="1:5" x14ac:dyDescent="0.25">
      <c r="A114" s="2" t="s">
        <v>143</v>
      </c>
      <c r="B114" s="5">
        <f>COUNTIF(B106:B112,"Ok")</f>
        <v>0</v>
      </c>
      <c r="C114" s="5">
        <f>COUNTIF(C106:C112,"Ok")</f>
        <v>0</v>
      </c>
      <c r="D114" s="5">
        <f>COUNTIF(D106:D112,"Ok")</f>
        <v>0</v>
      </c>
      <c r="E114" s="5">
        <f>COUNTIF(E106:E112,"Ok")</f>
        <v>0</v>
      </c>
    </row>
    <row r="115" spans="1:5" x14ac:dyDescent="0.25">
      <c r="A115" s="2" t="s">
        <v>140</v>
      </c>
      <c r="B115" s="11">
        <f>COUNTIF(B106:B112,"workaround")</f>
        <v>0</v>
      </c>
      <c r="C115" s="11">
        <f t="shared" ref="C115:D115" si="2">COUNTIF(C106:C112,"workaround")</f>
        <v>0</v>
      </c>
      <c r="D115" s="11">
        <f t="shared" si="2"/>
        <v>0</v>
      </c>
      <c r="E115" s="11">
        <f>COUNTIF(E137:E170,"workaround")</f>
        <v>0</v>
      </c>
    </row>
    <row r="116" spans="1:5" x14ac:dyDescent="0.25">
      <c r="A116" s="2" t="s">
        <v>7</v>
      </c>
      <c r="B116" s="12">
        <f>COUNTIF(B106:B112,"Fail")</f>
        <v>0</v>
      </c>
      <c r="C116" s="12">
        <f>COUNTIF(C106:C112,"Fail")</f>
        <v>0</v>
      </c>
      <c r="D116" s="12">
        <f>COUNTIF(D106:D112,"Fail")</f>
        <v>0</v>
      </c>
      <c r="E116" s="12">
        <f>COUNTIF(E106:E112,"Fail")</f>
        <v>4</v>
      </c>
    </row>
    <row r="117" spans="1:5" x14ac:dyDescent="0.25">
      <c r="A117" s="2" t="s">
        <v>145</v>
      </c>
      <c r="B117" s="2">
        <f>COUNT(B106:B112,"Untested")</f>
        <v>0</v>
      </c>
      <c r="C117" s="2">
        <f>COUNT(C106:C112,"Untested")</f>
        <v>0</v>
      </c>
      <c r="D117" s="2">
        <f>COUNT(D106:D112,"Untested")</f>
        <v>0</v>
      </c>
      <c r="E117" s="2">
        <f>COUNT(E106:E112,"Untested")</f>
        <v>0</v>
      </c>
    </row>
    <row r="118" spans="1:5" x14ac:dyDescent="0.25">
      <c r="A118" s="2" t="s">
        <v>139</v>
      </c>
      <c r="B118" s="2">
        <f>B113+B116+B115+B117+B114</f>
        <v>7</v>
      </c>
      <c r="C118" s="2">
        <f>C113+C116+C115+C117+C114</f>
        <v>7</v>
      </c>
      <c r="D118" s="2">
        <f>D113+D116+D115+D117+D114</f>
        <v>7</v>
      </c>
      <c r="E118" s="2">
        <f>E113+E116+E115+E117+E114</f>
        <v>7</v>
      </c>
    </row>
    <row r="119" spans="1:5" ht="15.75" thickBot="1" x14ac:dyDescent="0.3">
      <c r="A119" s="18" t="s">
        <v>8</v>
      </c>
      <c r="B119" s="6">
        <f>IF(B$118=0, 0, (B$113+B$114)/B$118)</f>
        <v>1</v>
      </c>
      <c r="C119" s="6">
        <f>IF(C$118=0, 0, (C$113+C$114)/C$118)</f>
        <v>1</v>
      </c>
      <c r="D119" s="6">
        <f>IF(D$118=0, 0, (D$113+D$114)/D$118)</f>
        <v>1</v>
      </c>
      <c r="E119" s="6">
        <f>IF(E$118=0, 0, (E$113+E$114)/E$118)</f>
        <v>0.42857142857142855</v>
      </c>
    </row>
    <row r="120" spans="1:5" ht="15.75" thickBot="1" x14ac:dyDescent="0.3">
      <c r="A120" s="13"/>
      <c r="B120" s="16"/>
      <c r="C120" s="16"/>
      <c r="D120" s="16"/>
      <c r="E120" s="16"/>
    </row>
    <row r="121" spans="1:5" x14ac:dyDescent="0.25">
      <c r="A121" s="15" t="s">
        <v>64</v>
      </c>
      <c r="B121" s="50" t="s">
        <v>5</v>
      </c>
      <c r="C121" s="51" t="s">
        <v>151</v>
      </c>
      <c r="D121" s="51" t="s">
        <v>188</v>
      </c>
      <c r="E121" s="3" t="s">
        <v>186</v>
      </c>
    </row>
    <row r="122" spans="1:5" x14ac:dyDescent="0.25">
      <c r="A122" s="2" t="s">
        <v>291</v>
      </c>
      <c r="B122" s="4" t="s">
        <v>6</v>
      </c>
      <c r="C122" s="4" t="s">
        <v>6</v>
      </c>
      <c r="D122" s="4" t="s">
        <v>6</v>
      </c>
      <c r="E122" s="4" t="s">
        <v>6</v>
      </c>
    </row>
    <row r="123" spans="1:5" x14ac:dyDescent="0.25">
      <c r="A123" s="2" t="s">
        <v>302</v>
      </c>
      <c r="B123" s="4" t="s">
        <v>6</v>
      </c>
      <c r="C123" s="4" t="s">
        <v>6</v>
      </c>
      <c r="D123" s="4" t="s">
        <v>6</v>
      </c>
      <c r="E123" s="4" t="s">
        <v>6</v>
      </c>
    </row>
    <row r="124" spans="1:5" x14ac:dyDescent="0.25">
      <c r="A124" s="2" t="s">
        <v>266</v>
      </c>
      <c r="B124" s="4" t="s">
        <v>6</v>
      </c>
      <c r="C124" s="4" t="s">
        <v>6</v>
      </c>
      <c r="D124" s="4" t="s">
        <v>6</v>
      </c>
      <c r="E124" s="4" t="s">
        <v>6</v>
      </c>
    </row>
    <row r="125" spans="1:5" x14ac:dyDescent="0.25">
      <c r="A125" s="2" t="s">
        <v>285</v>
      </c>
      <c r="B125" s="4" t="s">
        <v>6</v>
      </c>
      <c r="C125" s="4" t="s">
        <v>6</v>
      </c>
      <c r="D125" s="4" t="s">
        <v>6</v>
      </c>
      <c r="E125" s="4" t="s">
        <v>6</v>
      </c>
    </row>
    <row r="126" spans="1:5" x14ac:dyDescent="0.25">
      <c r="A126" s="2" t="s">
        <v>264</v>
      </c>
      <c r="B126" s="4" t="s">
        <v>6</v>
      </c>
      <c r="C126" s="4" t="s">
        <v>6</v>
      </c>
      <c r="D126" s="4" t="s">
        <v>6</v>
      </c>
      <c r="E126" s="4" t="s">
        <v>6</v>
      </c>
    </row>
    <row r="127" spans="1:5" x14ac:dyDescent="0.25">
      <c r="A127" s="2" t="s">
        <v>268</v>
      </c>
      <c r="B127" s="4" t="s">
        <v>6</v>
      </c>
      <c r="C127" s="4" t="s">
        <v>6</v>
      </c>
      <c r="D127" s="4" t="s">
        <v>6</v>
      </c>
      <c r="E127" s="4" t="s">
        <v>6</v>
      </c>
    </row>
    <row r="128" spans="1:5" x14ac:dyDescent="0.25">
      <c r="A128" s="2" t="s">
        <v>255</v>
      </c>
      <c r="B128" s="4" t="s">
        <v>6</v>
      </c>
      <c r="C128" s="8" t="s">
        <v>7</v>
      </c>
      <c r="D128" s="4" t="s">
        <v>6</v>
      </c>
      <c r="E128" s="8" t="s">
        <v>7</v>
      </c>
    </row>
    <row r="129" spans="1:5" x14ac:dyDescent="0.25">
      <c r="A129" s="2" t="s">
        <v>301</v>
      </c>
      <c r="B129" s="4" t="s">
        <v>6</v>
      </c>
      <c r="C129" s="4" t="s">
        <v>6</v>
      </c>
      <c r="D129" s="4" t="s">
        <v>6</v>
      </c>
      <c r="E129" s="8" t="s">
        <v>7</v>
      </c>
    </row>
    <row r="130" spans="1:5" x14ac:dyDescent="0.25">
      <c r="A130" s="2" t="s">
        <v>276</v>
      </c>
      <c r="B130" s="4" t="s">
        <v>6</v>
      </c>
      <c r="C130" s="4" t="s">
        <v>6</v>
      </c>
      <c r="D130" s="36" t="s">
        <v>6</v>
      </c>
      <c r="E130" s="4" t="s">
        <v>6</v>
      </c>
    </row>
    <row r="131" spans="1:5" x14ac:dyDescent="0.25">
      <c r="A131" s="2" t="s">
        <v>300</v>
      </c>
      <c r="B131" s="4" t="s">
        <v>6</v>
      </c>
      <c r="C131" s="4" t="s">
        <v>6</v>
      </c>
      <c r="D131" s="4" t="s">
        <v>6</v>
      </c>
      <c r="E131" s="4" t="s">
        <v>6</v>
      </c>
    </row>
    <row r="132" spans="1:5" x14ac:dyDescent="0.25">
      <c r="A132" s="2" t="s">
        <v>299</v>
      </c>
      <c r="B132" s="4" t="s">
        <v>6</v>
      </c>
      <c r="C132" s="4" t="s">
        <v>6</v>
      </c>
      <c r="D132" s="4" t="s">
        <v>6</v>
      </c>
      <c r="E132" s="4" t="s">
        <v>6</v>
      </c>
    </row>
    <row r="133" spans="1:5" x14ac:dyDescent="0.25">
      <c r="A133" s="2" t="s">
        <v>214</v>
      </c>
      <c r="B133" s="4" t="s">
        <v>6</v>
      </c>
      <c r="C133" s="4" t="s">
        <v>6</v>
      </c>
      <c r="D133" s="4" t="s">
        <v>6</v>
      </c>
      <c r="E133" s="8" t="s">
        <v>7</v>
      </c>
    </row>
    <row r="134" spans="1:5" x14ac:dyDescent="0.25">
      <c r="A134" s="2" t="s">
        <v>298</v>
      </c>
      <c r="B134" s="4" t="s">
        <v>6</v>
      </c>
      <c r="C134" s="4" t="s">
        <v>6</v>
      </c>
      <c r="D134" s="4" t="s">
        <v>6</v>
      </c>
      <c r="E134" s="4" t="s">
        <v>6</v>
      </c>
    </row>
    <row r="135" spans="1:5" x14ac:dyDescent="0.25">
      <c r="A135" s="2" t="s">
        <v>297</v>
      </c>
      <c r="B135" s="4" t="s">
        <v>6</v>
      </c>
      <c r="C135" s="4" t="s">
        <v>6</v>
      </c>
      <c r="D135" s="4" t="s">
        <v>6</v>
      </c>
      <c r="E135" s="8" t="s">
        <v>7</v>
      </c>
    </row>
    <row r="136" spans="1:5" x14ac:dyDescent="0.25">
      <c r="A136" s="2" t="s">
        <v>296</v>
      </c>
      <c r="B136" s="4" t="s">
        <v>6</v>
      </c>
      <c r="C136" s="4" t="s">
        <v>6</v>
      </c>
      <c r="D136" s="4" t="s">
        <v>6</v>
      </c>
      <c r="E136" s="4" t="s">
        <v>6</v>
      </c>
    </row>
    <row r="137" spans="1:5" x14ac:dyDescent="0.25">
      <c r="A137" s="2" t="s">
        <v>230</v>
      </c>
      <c r="B137" s="4" t="s">
        <v>6</v>
      </c>
      <c r="C137" s="4" t="s">
        <v>6</v>
      </c>
      <c r="D137" s="4" t="s">
        <v>6</v>
      </c>
      <c r="E137" s="8" t="s">
        <v>7</v>
      </c>
    </row>
    <row r="138" spans="1:5" x14ac:dyDescent="0.25">
      <c r="A138" s="2" t="s">
        <v>295</v>
      </c>
      <c r="B138" s="4" t="s">
        <v>6</v>
      </c>
      <c r="C138" s="4" t="s">
        <v>6</v>
      </c>
      <c r="D138" s="4" t="s">
        <v>6</v>
      </c>
      <c r="E138" s="8" t="s">
        <v>7</v>
      </c>
    </row>
    <row r="139" spans="1:5" x14ac:dyDescent="0.25">
      <c r="A139" s="2" t="s">
        <v>294</v>
      </c>
      <c r="B139" s="4" t="s">
        <v>6</v>
      </c>
      <c r="C139" s="4" t="s">
        <v>6</v>
      </c>
      <c r="D139" s="4" t="s">
        <v>6</v>
      </c>
      <c r="E139" s="4" t="s">
        <v>6</v>
      </c>
    </row>
    <row r="140" spans="1:5" x14ac:dyDescent="0.25">
      <c r="A140" s="2" t="s">
        <v>342</v>
      </c>
      <c r="B140" s="35" t="s">
        <v>144</v>
      </c>
      <c r="C140" s="4" t="s">
        <v>6</v>
      </c>
      <c r="D140" s="8" t="s">
        <v>7</v>
      </c>
      <c r="E140" s="35" t="s">
        <v>144</v>
      </c>
    </row>
    <row r="141" spans="1:5" x14ac:dyDescent="0.25">
      <c r="A141" s="2" t="s">
        <v>275</v>
      </c>
      <c r="B141" s="4" t="s">
        <v>6</v>
      </c>
      <c r="C141" s="4" t="s">
        <v>6</v>
      </c>
      <c r="D141" s="4" t="s">
        <v>6</v>
      </c>
      <c r="E141" s="4" t="s">
        <v>6</v>
      </c>
    </row>
    <row r="142" spans="1:5" x14ac:dyDescent="0.25">
      <c r="A142" s="15" t="s">
        <v>274</v>
      </c>
      <c r="B142" s="22" t="s">
        <v>140</v>
      </c>
      <c r="C142" s="22" t="s">
        <v>140</v>
      </c>
      <c r="D142" s="21" t="s">
        <v>6</v>
      </c>
      <c r="E142" s="54" t="s">
        <v>7</v>
      </c>
    </row>
    <row r="143" spans="1:5" x14ac:dyDescent="0.25">
      <c r="A143" s="2" t="s">
        <v>6</v>
      </c>
      <c r="B143" s="10">
        <f>COUNTIF(B122:B142,"pass")</f>
        <v>19</v>
      </c>
      <c r="C143" s="10">
        <f>COUNTIF(C122:C142,"pass")</f>
        <v>19</v>
      </c>
      <c r="D143" s="10">
        <f>COUNTIF(D122:D142,"pass")</f>
        <v>20</v>
      </c>
      <c r="E143" s="10">
        <f>COUNTIF(E122:E142,"pass")</f>
        <v>13</v>
      </c>
    </row>
    <row r="144" spans="1:5" x14ac:dyDescent="0.25">
      <c r="A144" s="2" t="s">
        <v>143</v>
      </c>
      <c r="B144" s="5">
        <f>COUNTIF(B122:B142,"Ok")</f>
        <v>1</v>
      </c>
      <c r="C144" s="5">
        <f>COUNTIF(C122:C142,"Ok")</f>
        <v>0</v>
      </c>
      <c r="D144" s="5">
        <f>COUNTIF(D122:D142,"Ok")</f>
        <v>0</v>
      </c>
      <c r="E144" s="5">
        <f>COUNTIF(E122:E142,"Ok")</f>
        <v>1</v>
      </c>
    </row>
    <row r="145" spans="1:5" x14ac:dyDescent="0.25">
      <c r="A145" s="2" t="s">
        <v>140</v>
      </c>
      <c r="B145" s="11">
        <f>COUNTIF(B122:B142,"workaround")</f>
        <v>1</v>
      </c>
      <c r="C145" s="11">
        <f>COUNTIF(C122:C142,"workaround")</f>
        <v>1</v>
      </c>
      <c r="D145" s="11">
        <f>COUNTIF(D122:D142,"workaround")</f>
        <v>0</v>
      </c>
      <c r="E145" s="11">
        <f>COUNTIF(E122:E142,"workaround")</f>
        <v>0</v>
      </c>
    </row>
    <row r="146" spans="1:5" x14ac:dyDescent="0.25">
      <c r="A146" s="2" t="s">
        <v>7</v>
      </c>
      <c r="B146" s="12">
        <f>COUNTIF(B122:B142,"Fail")</f>
        <v>0</v>
      </c>
      <c r="C146" s="12">
        <f>COUNTIF(C122:C142,"Fail")</f>
        <v>1</v>
      </c>
      <c r="D146" s="12">
        <f>COUNTIF(D122:D142,"Fail")</f>
        <v>1</v>
      </c>
      <c r="E146" s="12">
        <f>COUNTIF(E122:E142,"Fail")</f>
        <v>7</v>
      </c>
    </row>
    <row r="147" spans="1:5" x14ac:dyDescent="0.25">
      <c r="A147" s="2" t="s">
        <v>145</v>
      </c>
      <c r="B147" s="2">
        <f>COUNT(B122:B142,"Untested")</f>
        <v>0</v>
      </c>
      <c r="C147" s="2">
        <f>COUNT(C122:C142,"Untested")</f>
        <v>0</v>
      </c>
      <c r="D147" s="2">
        <f>COUNT(D122:D142,"Untested")</f>
        <v>0</v>
      </c>
      <c r="E147" s="2">
        <f>COUNT(E122:E142,"Untested")</f>
        <v>0</v>
      </c>
    </row>
    <row r="148" spans="1:5" x14ac:dyDescent="0.25">
      <c r="A148" s="2" t="s">
        <v>139</v>
      </c>
      <c r="B148" s="2">
        <f>B143+B146+B145+B147+B144</f>
        <v>21</v>
      </c>
      <c r="C148" s="2">
        <f>C143+C146+C145+C147+C144</f>
        <v>21</v>
      </c>
      <c r="D148" s="2">
        <f>D143+D146+D145+D147+D144</f>
        <v>21</v>
      </c>
      <c r="E148" s="2">
        <f>E143+E146+E145+E147+E144</f>
        <v>21</v>
      </c>
    </row>
    <row r="149" spans="1:5" ht="15.75" thickBot="1" x14ac:dyDescent="0.3">
      <c r="A149" s="18" t="s">
        <v>8</v>
      </c>
      <c r="B149" s="6">
        <f>IF(B$148=0, 0, (B$143+B$144)/B$148)</f>
        <v>0.95238095238095233</v>
      </c>
      <c r="C149" s="6">
        <f>IF(C$148=0, 0, (C$143+C$144)/C$148)</f>
        <v>0.90476190476190477</v>
      </c>
      <c r="D149" s="6">
        <f>IF(D$148=0, 0, (D$143+D$144)/D$148)</f>
        <v>0.95238095238095233</v>
      </c>
      <c r="E149" s="6">
        <f>IF(E$148=0, 0, (E$143+E$144)/E$148)</f>
        <v>0.66666666666666663</v>
      </c>
    </row>
    <row r="150" spans="1:5" ht="15.75" thickBot="1" x14ac:dyDescent="0.3">
      <c r="A150" s="14"/>
      <c r="B150" s="14"/>
      <c r="C150" s="14"/>
      <c r="D150" s="14"/>
      <c r="E150" s="14"/>
    </row>
    <row r="151" spans="1:5" x14ac:dyDescent="0.25">
      <c r="A151" s="15" t="s">
        <v>12</v>
      </c>
      <c r="B151" s="50" t="s">
        <v>5</v>
      </c>
      <c r="C151" s="51" t="s">
        <v>151</v>
      </c>
      <c r="D151" s="51" t="s">
        <v>188</v>
      </c>
      <c r="E151" s="3" t="s">
        <v>186</v>
      </c>
    </row>
    <row r="152" spans="1:5" x14ac:dyDescent="0.25">
      <c r="A152" s="2" t="s">
        <v>292</v>
      </c>
      <c r="B152" s="4" t="s">
        <v>6</v>
      </c>
      <c r="C152" s="4" t="s">
        <v>6</v>
      </c>
      <c r="D152" s="4" t="s">
        <v>6</v>
      </c>
      <c r="E152" s="4" t="s">
        <v>6</v>
      </c>
    </row>
    <row r="153" spans="1:5" x14ac:dyDescent="0.25">
      <c r="A153" s="2" t="s">
        <v>291</v>
      </c>
      <c r="B153" s="4" t="s">
        <v>6</v>
      </c>
      <c r="C153" s="4" t="s">
        <v>6</v>
      </c>
      <c r="D153" s="4" t="s">
        <v>6</v>
      </c>
      <c r="E153" s="4" t="s">
        <v>6</v>
      </c>
    </row>
    <row r="154" spans="1:5" x14ac:dyDescent="0.25">
      <c r="A154" s="2" t="s">
        <v>290</v>
      </c>
      <c r="B154" s="4" t="s">
        <v>6</v>
      </c>
      <c r="C154" s="4" t="s">
        <v>6</v>
      </c>
      <c r="D154" s="4" t="s">
        <v>6</v>
      </c>
      <c r="E154" s="4" t="s">
        <v>6</v>
      </c>
    </row>
    <row r="155" spans="1:5" x14ac:dyDescent="0.25">
      <c r="A155" s="2" t="s">
        <v>287</v>
      </c>
      <c r="B155" s="4" t="s">
        <v>6</v>
      </c>
      <c r="C155" s="4" t="s">
        <v>6</v>
      </c>
      <c r="D155" s="4" t="s">
        <v>6</v>
      </c>
      <c r="E155" s="4" t="s">
        <v>6</v>
      </c>
    </row>
    <row r="156" spans="1:5" x14ac:dyDescent="0.25">
      <c r="A156" s="2" t="s">
        <v>283</v>
      </c>
      <c r="B156" s="4" t="s">
        <v>6</v>
      </c>
      <c r="C156" s="4" t="s">
        <v>6</v>
      </c>
      <c r="D156" s="4" t="s">
        <v>6</v>
      </c>
      <c r="E156" s="4" t="s">
        <v>6</v>
      </c>
    </row>
    <row r="157" spans="1:5" x14ac:dyDescent="0.25">
      <c r="A157" s="2" t="s">
        <v>282</v>
      </c>
      <c r="B157" s="4" t="s">
        <v>6</v>
      </c>
      <c r="C157" s="4" t="s">
        <v>6</v>
      </c>
      <c r="D157" s="4" t="s">
        <v>6</v>
      </c>
      <c r="E157" s="4" t="s">
        <v>6</v>
      </c>
    </row>
    <row r="158" spans="1:5" x14ac:dyDescent="0.25">
      <c r="A158" s="2" t="s">
        <v>281</v>
      </c>
      <c r="B158" s="4" t="s">
        <v>6</v>
      </c>
      <c r="C158" s="4" t="s">
        <v>6</v>
      </c>
      <c r="D158" s="4" t="s">
        <v>6</v>
      </c>
      <c r="E158" s="4" t="s">
        <v>6</v>
      </c>
    </row>
    <row r="159" spans="1:5" x14ac:dyDescent="0.25">
      <c r="A159" s="2" t="s">
        <v>280</v>
      </c>
      <c r="B159" s="4" t="s">
        <v>6</v>
      </c>
      <c r="C159" s="4" t="s">
        <v>6</v>
      </c>
      <c r="D159" s="4" t="s">
        <v>6</v>
      </c>
      <c r="E159" s="4" t="s">
        <v>6</v>
      </c>
    </row>
    <row r="160" spans="1:5" x14ac:dyDescent="0.25">
      <c r="A160" s="2" t="s">
        <v>278</v>
      </c>
      <c r="B160" s="4" t="s">
        <v>6</v>
      </c>
      <c r="C160" s="4" t="s">
        <v>6</v>
      </c>
      <c r="D160" s="4" t="s">
        <v>6</v>
      </c>
      <c r="E160" s="4" t="s">
        <v>6</v>
      </c>
    </row>
    <row r="161" spans="1:5" x14ac:dyDescent="0.25">
      <c r="A161" s="2" t="s">
        <v>307</v>
      </c>
      <c r="B161" s="4" t="s">
        <v>6</v>
      </c>
      <c r="C161" s="4" t="s">
        <v>6</v>
      </c>
      <c r="D161" s="4" t="s">
        <v>6</v>
      </c>
      <c r="E161" s="8" t="s">
        <v>7</v>
      </c>
    </row>
    <row r="162" spans="1:5" x14ac:dyDescent="0.25">
      <c r="A162" s="2" t="s">
        <v>239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15" t="s">
        <v>238</v>
      </c>
      <c r="B163" s="21" t="s">
        <v>6</v>
      </c>
      <c r="C163" s="21" t="s">
        <v>6</v>
      </c>
      <c r="D163" s="21" t="s">
        <v>6</v>
      </c>
      <c r="E163" s="21" t="s">
        <v>6</v>
      </c>
    </row>
    <row r="164" spans="1:5" x14ac:dyDescent="0.25">
      <c r="A164" s="2" t="s">
        <v>6</v>
      </c>
      <c r="B164" s="10">
        <f>COUNTIF(B152:B163,"pass")</f>
        <v>12</v>
      </c>
      <c r="C164" s="10">
        <f>COUNTIF(C152:C163,"pass")</f>
        <v>12</v>
      </c>
      <c r="D164" s="10">
        <f>COUNTIF(D152:D163,"pass")</f>
        <v>12</v>
      </c>
      <c r="E164" s="10">
        <f>COUNTIF(E152:E163,"pass")</f>
        <v>11</v>
      </c>
    </row>
    <row r="165" spans="1:5" x14ac:dyDescent="0.25">
      <c r="A165" s="2" t="s">
        <v>143</v>
      </c>
      <c r="B165" s="5">
        <f>COUNTIF(B152:B163,"Ok")</f>
        <v>0</v>
      </c>
      <c r="C165" s="5">
        <f>COUNTIF(C152:C163,"Ok")</f>
        <v>0</v>
      </c>
      <c r="D165" s="5">
        <f>COUNTIF(D152:D163,"Ok")</f>
        <v>0</v>
      </c>
      <c r="E165" s="5">
        <f>COUNTIF(E152:E163,"Ok")</f>
        <v>0</v>
      </c>
    </row>
    <row r="166" spans="1:5" x14ac:dyDescent="0.25">
      <c r="A166" s="2" t="s">
        <v>140</v>
      </c>
      <c r="B166" s="11">
        <f>COUNTIF(B152:B163,"workaround")</f>
        <v>0</v>
      </c>
      <c r="C166" s="11">
        <f>COUNTIF(C152:C163,"workaround")</f>
        <v>0</v>
      </c>
      <c r="D166" s="11">
        <f>COUNTIF(D152:D163,"workaround")</f>
        <v>0</v>
      </c>
      <c r="E166" s="11">
        <f>COUNTIF(E152:E163,"workaround")</f>
        <v>0</v>
      </c>
    </row>
    <row r="167" spans="1:5" x14ac:dyDescent="0.25">
      <c r="A167" s="2" t="s">
        <v>7</v>
      </c>
      <c r="B167" s="12">
        <f>COUNTIF(B152:B163,"Fail")</f>
        <v>0</v>
      </c>
      <c r="C167" s="12">
        <f>COUNTIF(C152:C163,"Fail")</f>
        <v>0</v>
      </c>
      <c r="D167" s="12">
        <f>COUNTIF(D152:D163,"Fail")</f>
        <v>0</v>
      </c>
      <c r="E167" s="12">
        <f>COUNTIF(E152:E163,"Fail")</f>
        <v>1</v>
      </c>
    </row>
    <row r="168" spans="1:5" x14ac:dyDescent="0.25">
      <c r="A168" s="2" t="s">
        <v>145</v>
      </c>
      <c r="B168" s="2">
        <f>COUNT(B152:B163,"Untested")</f>
        <v>0</v>
      </c>
      <c r="C168" s="2">
        <f>COUNT(C152:C163,"Untested")</f>
        <v>0</v>
      </c>
      <c r="D168" s="2">
        <f>COUNT(D152:D163,"Untested")</f>
        <v>0</v>
      </c>
      <c r="E168" s="2">
        <f>COUNT(E152:E163,"Untested")</f>
        <v>0</v>
      </c>
    </row>
    <row r="169" spans="1:5" x14ac:dyDescent="0.25">
      <c r="A169" s="2" t="s">
        <v>139</v>
      </c>
      <c r="B169" s="2">
        <f>B164+B167+B166+B168+B165</f>
        <v>12</v>
      </c>
      <c r="C169" s="2">
        <f>C164+C167+C166+C168+C165</f>
        <v>12</v>
      </c>
      <c r="D169" s="2">
        <f>D164+D167+D166+D168+D165</f>
        <v>12</v>
      </c>
      <c r="E169" s="2">
        <f>E164+E167+E166+E168+E165</f>
        <v>12</v>
      </c>
    </row>
    <row r="170" spans="1:5" ht="15.75" thickBot="1" x14ac:dyDescent="0.3">
      <c r="A170" s="18" t="s">
        <v>8</v>
      </c>
      <c r="B170" s="6">
        <f>IF(B$169=0, 0, (B$164+B$165)/B$169)</f>
        <v>1</v>
      </c>
      <c r="C170" s="6">
        <f>IF(C$169=0, 0, (C$164+C$165)/C$169)</f>
        <v>1</v>
      </c>
      <c r="D170" s="6">
        <f>IF(D$169=0, 0, (D$164+D$165)/D$169)</f>
        <v>1</v>
      </c>
      <c r="E170" s="6">
        <f>IF(E$169=0, 0, (E$164+E$165)/E$169)</f>
        <v>0.91666666666666663</v>
      </c>
    </row>
    <row r="171" spans="1:5" ht="15.75" thickBot="1" x14ac:dyDescent="0.3">
      <c r="A171" s="13"/>
      <c r="B171" s="16"/>
      <c r="C171" s="13"/>
      <c r="D171" s="13"/>
      <c r="E171" s="13"/>
    </row>
    <row r="172" spans="1:5" x14ac:dyDescent="0.25">
      <c r="A172" s="15" t="s">
        <v>176</v>
      </c>
      <c r="B172" s="50" t="s">
        <v>5</v>
      </c>
      <c r="C172" s="51" t="s">
        <v>151</v>
      </c>
      <c r="D172" s="51" t="s">
        <v>188</v>
      </c>
      <c r="E172" s="3" t="s">
        <v>186</v>
      </c>
    </row>
    <row r="173" spans="1:5" x14ac:dyDescent="0.25">
      <c r="A173" s="2" t="s">
        <v>219</v>
      </c>
      <c r="B173" s="4" t="s">
        <v>6</v>
      </c>
      <c r="C173" s="4" t="s">
        <v>6</v>
      </c>
      <c r="D173" s="4" t="s">
        <v>6</v>
      </c>
      <c r="E173" s="4" t="s">
        <v>6</v>
      </c>
    </row>
    <row r="174" spans="1:5" x14ac:dyDescent="0.25">
      <c r="A174" s="2" t="s">
        <v>260</v>
      </c>
      <c r="B174" s="4" t="s">
        <v>6</v>
      </c>
      <c r="C174" s="4" t="s">
        <v>6</v>
      </c>
      <c r="D174" s="4" t="s">
        <v>6</v>
      </c>
      <c r="E174" s="4" t="s">
        <v>6</v>
      </c>
    </row>
    <row r="175" spans="1:5" x14ac:dyDescent="0.25">
      <c r="A175" s="2" t="s">
        <v>289</v>
      </c>
      <c r="B175" s="4" t="s">
        <v>6</v>
      </c>
      <c r="C175" s="4" t="s">
        <v>6</v>
      </c>
      <c r="D175" s="4" t="s">
        <v>6</v>
      </c>
      <c r="E175" s="4" t="s">
        <v>6</v>
      </c>
    </row>
    <row r="176" spans="1:5" x14ac:dyDescent="0.25">
      <c r="A176" s="2" t="s">
        <v>288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3" t="s">
        <v>259</v>
      </c>
      <c r="B177" s="4" t="s">
        <v>6</v>
      </c>
      <c r="C177" s="4" t="s">
        <v>6</v>
      </c>
      <c r="D177" s="4" t="s">
        <v>6</v>
      </c>
      <c r="E177" s="4" t="s">
        <v>6</v>
      </c>
    </row>
    <row r="178" spans="1:5" x14ac:dyDescent="0.25">
      <c r="A178" s="23" t="s">
        <v>258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286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207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3" t="s">
        <v>224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265</v>
      </c>
      <c r="B182" s="4" t="s">
        <v>6</v>
      </c>
      <c r="C182" s="4" t="s">
        <v>6</v>
      </c>
      <c r="D182" s="4" t="s">
        <v>6</v>
      </c>
      <c r="E182" s="8" t="s">
        <v>7</v>
      </c>
    </row>
    <row r="183" spans="1:5" x14ac:dyDescent="0.25">
      <c r="A183" s="23" t="s">
        <v>257</v>
      </c>
      <c r="B183" s="4" t="s">
        <v>6</v>
      </c>
      <c r="C183" s="8" t="s">
        <v>7</v>
      </c>
      <c r="D183" s="4" t="s">
        <v>6</v>
      </c>
      <c r="E183" s="4" t="s">
        <v>6</v>
      </c>
    </row>
    <row r="184" spans="1:5" x14ac:dyDescent="0.25">
      <c r="A184" s="23" t="s">
        <v>256</v>
      </c>
      <c r="B184" s="4" t="s">
        <v>6</v>
      </c>
      <c r="C184" s="8" t="s">
        <v>7</v>
      </c>
      <c r="D184" s="4" t="s">
        <v>6</v>
      </c>
      <c r="E184" s="4" t="s">
        <v>6</v>
      </c>
    </row>
    <row r="185" spans="1:5" x14ac:dyDescent="0.25">
      <c r="A185" s="2" t="s">
        <v>266</v>
      </c>
      <c r="B185" s="4" t="s">
        <v>6</v>
      </c>
      <c r="C185" s="4" t="s">
        <v>6</v>
      </c>
      <c r="D185" s="4" t="s">
        <v>6</v>
      </c>
      <c r="E185" s="4" t="s">
        <v>6</v>
      </c>
    </row>
    <row r="186" spans="1:5" x14ac:dyDescent="0.25">
      <c r="A186" s="2" t="s">
        <v>285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267</v>
      </c>
      <c r="B187" s="4" t="s">
        <v>6</v>
      </c>
      <c r="C187" s="4" t="s">
        <v>6</v>
      </c>
      <c r="D187" s="4" t="s">
        <v>6</v>
      </c>
      <c r="E187" s="4" t="s">
        <v>6</v>
      </c>
    </row>
    <row r="188" spans="1:5" x14ac:dyDescent="0.25">
      <c r="A188" s="2" t="s">
        <v>284</v>
      </c>
      <c r="B188" s="4" t="s">
        <v>6</v>
      </c>
      <c r="C188" s="8" t="s">
        <v>7</v>
      </c>
      <c r="D188" s="38" t="s">
        <v>140</v>
      </c>
      <c r="E188" s="8" t="s">
        <v>7</v>
      </c>
    </row>
    <row r="189" spans="1:5" x14ac:dyDescent="0.25">
      <c r="A189" s="2" t="s">
        <v>264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268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3" t="s">
        <v>255</v>
      </c>
      <c r="B191" s="4" t="s">
        <v>6</v>
      </c>
      <c r="C191" s="8" t="s">
        <v>7</v>
      </c>
      <c r="D191" s="4" t="s">
        <v>6</v>
      </c>
      <c r="E191" s="4" t="s">
        <v>6</v>
      </c>
    </row>
    <row r="192" spans="1:5" x14ac:dyDescent="0.25">
      <c r="A192" s="2" t="s">
        <v>277</v>
      </c>
      <c r="B192" s="4" t="s">
        <v>6</v>
      </c>
      <c r="C192" s="4" t="s">
        <v>6</v>
      </c>
      <c r="D192" s="4" t="s">
        <v>6</v>
      </c>
      <c r="E192" s="53" t="s">
        <v>7</v>
      </c>
    </row>
    <row r="193" spans="1:5" x14ac:dyDescent="0.25">
      <c r="A193" s="23" t="s">
        <v>254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253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3" t="s">
        <v>252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251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250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249</v>
      </c>
      <c r="B198" s="35" t="s">
        <v>144</v>
      </c>
      <c r="C198" s="4" t="s">
        <v>6</v>
      </c>
      <c r="D198" s="4" t="s">
        <v>6</v>
      </c>
      <c r="E198" s="4" t="s">
        <v>6</v>
      </c>
    </row>
    <row r="199" spans="1:5" x14ac:dyDescent="0.25">
      <c r="A199" s="23" t="s">
        <v>248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3" t="s">
        <v>337</v>
      </c>
      <c r="B200" s="4" t="s">
        <v>6</v>
      </c>
      <c r="C200" s="4" t="s">
        <v>6</v>
      </c>
      <c r="D200" s="4" t="s">
        <v>6</v>
      </c>
      <c r="E200" s="53" t="s">
        <v>7</v>
      </c>
    </row>
    <row r="201" spans="1:5" x14ac:dyDescent="0.25">
      <c r="A201" s="2" t="s">
        <v>247</v>
      </c>
      <c r="B201" s="4" t="s">
        <v>6</v>
      </c>
      <c r="C201" s="8" t="s">
        <v>7</v>
      </c>
      <c r="D201" s="4" t="s">
        <v>6</v>
      </c>
      <c r="E201" s="4" t="s">
        <v>6</v>
      </c>
    </row>
    <row r="202" spans="1:5" x14ac:dyDescent="0.25">
      <c r="A202" s="2" t="s">
        <v>246</v>
      </c>
      <c r="B202" s="4" t="s">
        <v>6</v>
      </c>
      <c r="C202" s="4" t="s">
        <v>6</v>
      </c>
      <c r="D202" s="4" t="s">
        <v>6</v>
      </c>
      <c r="E202" s="4" t="s">
        <v>6</v>
      </c>
    </row>
    <row r="203" spans="1:5" x14ac:dyDescent="0.25">
      <c r="A203" s="2" t="s">
        <v>270</v>
      </c>
      <c r="B203" s="4" t="s">
        <v>6</v>
      </c>
      <c r="C203" s="4" t="s">
        <v>6</v>
      </c>
      <c r="D203" s="4" t="s">
        <v>6</v>
      </c>
      <c r="E203" s="4" t="s">
        <v>6</v>
      </c>
    </row>
    <row r="204" spans="1:5" x14ac:dyDescent="0.25">
      <c r="A204" s="2" t="s">
        <v>269</v>
      </c>
      <c r="B204" s="4" t="s">
        <v>6</v>
      </c>
      <c r="C204" s="4" t="s">
        <v>6</v>
      </c>
      <c r="D204" s="4" t="s">
        <v>6</v>
      </c>
      <c r="E204" s="4" t="s">
        <v>6</v>
      </c>
    </row>
    <row r="205" spans="1:5" x14ac:dyDescent="0.25">
      <c r="A205" s="23" t="s">
        <v>245</v>
      </c>
      <c r="B205" s="4" t="s">
        <v>6</v>
      </c>
      <c r="C205" s="4" t="s">
        <v>6</v>
      </c>
      <c r="D205" s="4" t="s">
        <v>6</v>
      </c>
      <c r="E205" s="4" t="s">
        <v>6</v>
      </c>
    </row>
    <row r="206" spans="1:5" x14ac:dyDescent="0.25">
      <c r="A206" s="2" t="s">
        <v>244</v>
      </c>
      <c r="B206" s="4" t="s">
        <v>6</v>
      </c>
      <c r="C206" s="4" t="s">
        <v>6</v>
      </c>
      <c r="D206" s="4" t="s">
        <v>6</v>
      </c>
      <c r="E206" s="4" t="s">
        <v>6</v>
      </c>
    </row>
    <row r="207" spans="1:5" x14ac:dyDescent="0.25">
      <c r="A207" s="2" t="s">
        <v>215</v>
      </c>
      <c r="B207" s="4" t="s">
        <v>6</v>
      </c>
      <c r="C207" s="4" t="s">
        <v>6</v>
      </c>
      <c r="D207" s="4" t="s">
        <v>6</v>
      </c>
      <c r="E207" s="4" t="s">
        <v>6</v>
      </c>
    </row>
    <row r="208" spans="1:5" x14ac:dyDescent="0.25">
      <c r="A208" s="2" t="s">
        <v>243</v>
      </c>
      <c r="B208" s="4" t="s">
        <v>6</v>
      </c>
      <c r="C208" s="4" t="s">
        <v>6</v>
      </c>
      <c r="D208" s="4" t="s">
        <v>6</v>
      </c>
      <c r="E208" s="4" t="s">
        <v>6</v>
      </c>
    </row>
    <row r="209" spans="1:5" x14ac:dyDescent="0.25">
      <c r="A209" s="2" t="s">
        <v>234</v>
      </c>
      <c r="B209" s="4" t="s">
        <v>6</v>
      </c>
      <c r="C209" s="4" t="s">
        <v>6</v>
      </c>
      <c r="D209" s="4" t="s">
        <v>6</v>
      </c>
      <c r="E209" s="4" t="s">
        <v>6</v>
      </c>
    </row>
    <row r="210" spans="1:5" x14ac:dyDescent="0.25">
      <c r="A210" s="2" t="s">
        <v>293</v>
      </c>
      <c r="B210" s="4" t="s">
        <v>6</v>
      </c>
      <c r="C210" s="4" t="s">
        <v>6</v>
      </c>
      <c r="D210" s="4" t="s">
        <v>6</v>
      </c>
      <c r="E210" s="4" t="s">
        <v>6</v>
      </c>
    </row>
    <row r="211" spans="1:5" x14ac:dyDescent="0.25">
      <c r="A211" s="2" t="s">
        <v>242</v>
      </c>
      <c r="B211" s="4" t="s">
        <v>6</v>
      </c>
      <c r="C211" s="4" t="s">
        <v>6</v>
      </c>
      <c r="D211" s="4" t="s">
        <v>6</v>
      </c>
      <c r="E211" s="4" t="s">
        <v>6</v>
      </c>
    </row>
    <row r="212" spans="1:5" x14ac:dyDescent="0.25">
      <c r="A212" s="2" t="s">
        <v>241</v>
      </c>
      <c r="B212" s="4" t="s">
        <v>6</v>
      </c>
      <c r="C212" s="4" t="s">
        <v>6</v>
      </c>
      <c r="D212" s="4" t="s">
        <v>6</v>
      </c>
      <c r="E212" s="4" t="s">
        <v>6</v>
      </c>
    </row>
    <row r="213" spans="1:5" x14ac:dyDescent="0.25">
      <c r="A213" s="2" t="s">
        <v>310</v>
      </c>
      <c r="B213" s="4" t="s">
        <v>6</v>
      </c>
      <c r="C213" s="4" t="s">
        <v>6</v>
      </c>
      <c r="D213" s="4" t="s">
        <v>6</v>
      </c>
      <c r="E213" s="4" t="s">
        <v>6</v>
      </c>
    </row>
    <row r="214" spans="1:5" x14ac:dyDescent="0.25">
      <c r="A214" s="2" t="s">
        <v>235</v>
      </c>
      <c r="B214" s="4" t="s">
        <v>6</v>
      </c>
      <c r="C214" s="4" t="s">
        <v>6</v>
      </c>
      <c r="D214" s="4" t="s">
        <v>6</v>
      </c>
      <c r="E214" s="4" t="s">
        <v>6</v>
      </c>
    </row>
    <row r="215" spans="1:5" x14ac:dyDescent="0.25">
      <c r="A215" s="2" t="s">
        <v>240</v>
      </c>
      <c r="B215" s="4" t="s">
        <v>6</v>
      </c>
      <c r="C215" s="4" t="s">
        <v>6</v>
      </c>
      <c r="D215" s="4" t="s">
        <v>6</v>
      </c>
      <c r="E215" s="4" t="s">
        <v>6</v>
      </c>
    </row>
    <row r="216" spans="1:5" x14ac:dyDescent="0.25">
      <c r="A216" s="2" t="s">
        <v>308</v>
      </c>
      <c r="B216" s="4" t="s">
        <v>6</v>
      </c>
      <c r="C216" s="4" t="s">
        <v>6</v>
      </c>
      <c r="D216" s="4" t="s">
        <v>6</v>
      </c>
      <c r="E216" s="4" t="s">
        <v>6</v>
      </c>
    </row>
    <row r="217" spans="1:5" x14ac:dyDescent="0.25">
      <c r="A217" s="15" t="s">
        <v>309</v>
      </c>
      <c r="B217" s="21" t="s">
        <v>6</v>
      </c>
      <c r="C217" s="21" t="s">
        <v>6</v>
      </c>
      <c r="D217" s="21" t="s">
        <v>6</v>
      </c>
      <c r="E217" s="21" t="s">
        <v>6</v>
      </c>
    </row>
    <row r="218" spans="1:5" x14ac:dyDescent="0.25">
      <c r="A218" s="2" t="s">
        <v>6</v>
      </c>
      <c r="B218" s="10">
        <f>COUNTIF(B$173:B$217,"pass")</f>
        <v>44</v>
      </c>
      <c r="C218" s="10">
        <f>COUNTIF(C$173:C$217,"pass")</f>
        <v>40</v>
      </c>
      <c r="D218" s="10">
        <f>COUNTIF(D$173:D$217,"pass")</f>
        <v>44</v>
      </c>
      <c r="E218" s="10">
        <f>COUNTIF(E$174:E$217,"pass")</f>
        <v>40</v>
      </c>
    </row>
    <row r="219" spans="1:5" x14ac:dyDescent="0.25">
      <c r="A219" s="2" t="s">
        <v>143</v>
      </c>
      <c r="B219" s="5">
        <f>COUNTIF(B$173:B$217,"Ok")</f>
        <v>1</v>
      </c>
      <c r="C219" s="5">
        <f>COUNTIF(C$173:C$217,"Ok")</f>
        <v>0</v>
      </c>
      <c r="D219" s="5">
        <f>COUNTIF(D$173:D$217,"Ok")</f>
        <v>0</v>
      </c>
      <c r="E219" s="5">
        <f>COUNTIF(E$174:E$217,"Ok")</f>
        <v>0</v>
      </c>
    </row>
    <row r="220" spans="1:5" x14ac:dyDescent="0.25">
      <c r="A220" s="2" t="s">
        <v>140</v>
      </c>
      <c r="B220" s="11">
        <f>COUNTIF(B$173:B$217,"workaround")</f>
        <v>0</v>
      </c>
      <c r="C220" s="11">
        <f>COUNTIF(C$173:C$217,"workaround")</f>
        <v>0</v>
      </c>
      <c r="D220" s="11">
        <f>COUNTIF(D$173:D$217,"workaround")</f>
        <v>1</v>
      </c>
      <c r="E220" s="11">
        <f>COUNTIF(E$174:E$217,"workaround")</f>
        <v>0</v>
      </c>
    </row>
    <row r="221" spans="1:5" x14ac:dyDescent="0.25">
      <c r="A221" s="2" t="s">
        <v>7</v>
      </c>
      <c r="B221" s="12">
        <f>COUNTIF(B173:B217,"Fail")</f>
        <v>0</v>
      </c>
      <c r="C221" s="12">
        <f>COUNTIF(C173:C217,"Fail")</f>
        <v>5</v>
      </c>
      <c r="D221" s="12">
        <f>COUNTIF(D173:D217,"Fail")</f>
        <v>0</v>
      </c>
      <c r="E221" s="12">
        <f>COUNTIF(E174:E217,"Fail")</f>
        <v>4</v>
      </c>
    </row>
    <row r="222" spans="1:5" x14ac:dyDescent="0.25">
      <c r="A222" s="2" t="s">
        <v>145</v>
      </c>
      <c r="B222" s="2">
        <f>COUNT(B$177:B$205,"Untested")</f>
        <v>0</v>
      </c>
      <c r="C222" s="2">
        <f>COUNT(C$177:C$205,"Untested")</f>
        <v>0</v>
      </c>
      <c r="D222" s="2">
        <f>COUNT(D$177:D$205,"Untested")</f>
        <v>0</v>
      </c>
      <c r="E222" s="2">
        <f>COUNT(E$177:E$205,"Untested")</f>
        <v>0</v>
      </c>
    </row>
    <row r="223" spans="1:5" x14ac:dyDescent="0.25">
      <c r="A223" s="2" t="s">
        <v>139</v>
      </c>
      <c r="B223" s="2">
        <f>B$218+B$221+B$220+B$222+B$219</f>
        <v>45</v>
      </c>
      <c r="C223" s="2">
        <f>C$218+C$221+C$220+C$222+C$219</f>
        <v>45</v>
      </c>
      <c r="D223" s="2">
        <f>D$218+D$221+D$220+D$222+D$219</f>
        <v>45</v>
      </c>
      <c r="E223" s="2">
        <f>E$218+E$221+E$220+E$222+E$219</f>
        <v>44</v>
      </c>
    </row>
    <row r="224" spans="1:5" ht="15.75" thickBot="1" x14ac:dyDescent="0.3">
      <c r="A224" s="18" t="s">
        <v>8</v>
      </c>
      <c r="B224" s="6">
        <f>IF(B$223=0, 0, (B$218+B$219)/B$223)</f>
        <v>1</v>
      </c>
      <c r="C224" s="6">
        <f>IF(C$223=0, 0, (C$218+C$219)/C$223)</f>
        <v>0.88888888888888884</v>
      </c>
      <c r="D224" s="6">
        <f>IF(D$223=0, 0, (D$218+D$219)/D$223)</f>
        <v>0.97777777777777775</v>
      </c>
      <c r="E224" s="6">
        <f>IF(E$223=0, 0, (E$218+E$219)/E$223)</f>
        <v>0.90909090909090906</v>
      </c>
    </row>
    <row r="225" spans="1:5" x14ac:dyDescent="0.25">
      <c r="A225" s="15"/>
      <c r="B225" s="15"/>
      <c r="C225" s="15"/>
      <c r="D225" s="15"/>
      <c r="E225" s="15"/>
    </row>
    <row r="226" spans="1:5" x14ac:dyDescent="0.25">
      <c r="A226" s="19" t="s">
        <v>146</v>
      </c>
      <c r="B226" s="15"/>
      <c r="C226" s="15"/>
      <c r="D226" s="15"/>
      <c r="E226" s="15"/>
    </row>
    <row r="227" spans="1:5" x14ac:dyDescent="0.25">
      <c r="A227" s="2" t="s">
        <v>273</v>
      </c>
      <c r="B227" s="4" t="s">
        <v>6</v>
      </c>
      <c r="C227" s="4" t="s">
        <v>6</v>
      </c>
      <c r="D227" s="2"/>
      <c r="E227" s="2"/>
    </row>
    <row r="228" spans="1:5" x14ac:dyDescent="0.25">
      <c r="A228" s="23" t="s">
        <v>195</v>
      </c>
      <c r="B228" s="4" t="s">
        <v>6</v>
      </c>
      <c r="C228" s="2"/>
      <c r="D228" s="2"/>
      <c r="E228" s="2"/>
    </row>
    <row r="229" spans="1:5" x14ac:dyDescent="0.25">
      <c r="A229" s="2" t="s">
        <v>196</v>
      </c>
      <c r="B229" s="2"/>
      <c r="C229" s="4" t="s">
        <v>6</v>
      </c>
      <c r="D229" s="2"/>
      <c r="E229" s="2"/>
    </row>
    <row r="230" spans="1:5" x14ac:dyDescent="0.25">
      <c r="A230" s="2" t="s">
        <v>197</v>
      </c>
      <c r="B230" s="2"/>
      <c r="C230" s="4" t="s">
        <v>6</v>
      </c>
      <c r="D230" s="2"/>
      <c r="E230" s="2"/>
    </row>
    <row r="231" spans="1:5" x14ac:dyDescent="0.25">
      <c r="A231" s="2" t="s">
        <v>198</v>
      </c>
      <c r="B231" s="2"/>
      <c r="C231" s="4" t="s">
        <v>6</v>
      </c>
      <c r="D231" s="2"/>
      <c r="E231" s="2"/>
    </row>
    <row r="232" spans="1:5" x14ac:dyDescent="0.25">
      <c r="A232" s="2" t="s">
        <v>199</v>
      </c>
      <c r="B232" s="4" t="s">
        <v>6</v>
      </c>
      <c r="C232" s="2"/>
      <c r="D232" s="2"/>
      <c r="E232" s="2"/>
    </row>
    <row r="233" spans="1:5" x14ac:dyDescent="0.25">
      <c r="A233" s="2" t="s">
        <v>272</v>
      </c>
      <c r="B233" s="2"/>
      <c r="C233" s="4" t="s">
        <v>6</v>
      </c>
      <c r="D233" s="2"/>
      <c r="E233" s="2"/>
    </row>
    <row r="234" spans="1:5" x14ac:dyDescent="0.25">
      <c r="A234" s="2" t="s">
        <v>200</v>
      </c>
      <c r="B234" s="4" t="s">
        <v>6</v>
      </c>
      <c r="C234" s="4" t="s">
        <v>6</v>
      </c>
      <c r="D234" s="8" t="s">
        <v>7</v>
      </c>
      <c r="E234" s="2"/>
    </row>
    <row r="235" spans="1:5" x14ac:dyDescent="0.25">
      <c r="A235" s="2" t="s">
        <v>201</v>
      </c>
      <c r="B235" s="4" t="s">
        <v>6</v>
      </c>
      <c r="C235" s="2"/>
      <c r="D235" s="2"/>
      <c r="E235" s="2"/>
    </row>
    <row r="236" spans="1:5" x14ac:dyDescent="0.25">
      <c r="A236" s="2" t="s">
        <v>271</v>
      </c>
      <c r="B236" s="2"/>
      <c r="C236" s="4" t="s">
        <v>6</v>
      </c>
      <c r="D236" s="2"/>
      <c r="E236" s="2"/>
    </row>
    <row r="237" spans="1:5" x14ac:dyDescent="0.25">
      <c r="A237" s="2" t="s">
        <v>202</v>
      </c>
      <c r="B237" s="4" t="s">
        <v>6</v>
      </c>
      <c r="C237" s="2"/>
      <c r="D237" s="2"/>
      <c r="E237" s="2"/>
    </row>
    <row r="238" spans="1:5" x14ac:dyDescent="0.25">
      <c r="A238" s="2" t="s">
        <v>203</v>
      </c>
      <c r="B238" s="2"/>
      <c r="C238" s="4" t="s">
        <v>6</v>
      </c>
      <c r="D238" s="2"/>
      <c r="E238" s="2"/>
    </row>
    <row r="239" spans="1:5" x14ac:dyDescent="0.25">
      <c r="A239" s="15" t="s">
        <v>204</v>
      </c>
      <c r="B239" s="21" t="s">
        <v>6</v>
      </c>
      <c r="C239" s="15"/>
      <c r="D239" s="15"/>
      <c r="E239" s="15"/>
    </row>
    <row r="240" spans="1:5" x14ac:dyDescent="0.25">
      <c r="A240" s="2" t="s">
        <v>6</v>
      </c>
      <c r="B240" s="10">
        <f>COUNTIF(B227:B239,"pass")</f>
        <v>7</v>
      </c>
      <c r="C240" s="10">
        <f>COUNTIF(C227:C239,"pass")</f>
        <v>8</v>
      </c>
      <c r="D240" s="10">
        <f>COUNTIF(D227:D239,"pass")</f>
        <v>0</v>
      </c>
      <c r="E240" s="10">
        <f>COUNTIF(E227:E239,"pass")</f>
        <v>0</v>
      </c>
    </row>
    <row r="241" spans="1:5" x14ac:dyDescent="0.25">
      <c r="A241" s="2" t="s">
        <v>143</v>
      </c>
      <c r="B241" s="5">
        <f>COUNTIF(B227:B239,"Ok")</f>
        <v>0</v>
      </c>
      <c r="C241" s="5">
        <f>COUNTIF(C227:C239,"Ok")</f>
        <v>0</v>
      </c>
      <c r="D241" s="5">
        <f>COUNTIF(D227:D239,"Ok")</f>
        <v>0</v>
      </c>
      <c r="E241" s="5">
        <f>COUNTIF(E227:E239,"Ok")</f>
        <v>0</v>
      </c>
    </row>
    <row r="242" spans="1:5" x14ac:dyDescent="0.25">
      <c r="A242" s="2" t="s">
        <v>140</v>
      </c>
      <c r="B242" s="11">
        <f>COUNTIF(B227:B239,"workaround")</f>
        <v>0</v>
      </c>
      <c r="C242" s="11">
        <f>COUNTIF(C227:C239,"workaround")</f>
        <v>0</v>
      </c>
      <c r="D242" s="11">
        <f>COUNTIF(D227:D239,"workaround")</f>
        <v>0</v>
      </c>
      <c r="E242" s="11">
        <f>COUNTIF(E227:E239,"workaround")</f>
        <v>0</v>
      </c>
    </row>
    <row r="243" spans="1:5" x14ac:dyDescent="0.25">
      <c r="A243" s="2" t="s">
        <v>7</v>
      </c>
      <c r="B243" s="12">
        <f>COUNTIF(B227:B239,"Fail")</f>
        <v>0</v>
      </c>
      <c r="C243" s="12">
        <f>COUNTIF(C227:C239,"Fail")</f>
        <v>0</v>
      </c>
      <c r="D243" s="12">
        <f>COUNTIF(D227:D239,"Fail")</f>
        <v>1</v>
      </c>
      <c r="E243" s="12">
        <f>COUNTIF(E227:E239,"Fail")</f>
        <v>0</v>
      </c>
    </row>
    <row r="244" spans="1:5" x14ac:dyDescent="0.25">
      <c r="A244" s="2" t="s">
        <v>145</v>
      </c>
      <c r="B244" s="2">
        <f>COUNT(B227:B239,"Untested")</f>
        <v>0</v>
      </c>
      <c r="C244" s="2">
        <f>COUNT(C227:C239,"Untested")</f>
        <v>0</v>
      </c>
      <c r="D244" s="2">
        <f>COUNT(D227:D239,"Untested")</f>
        <v>0</v>
      </c>
      <c r="E244" s="2">
        <f>COUNT(E227:E239,"Untested")</f>
        <v>0</v>
      </c>
    </row>
    <row r="245" spans="1:5" x14ac:dyDescent="0.25">
      <c r="A245" s="2" t="s">
        <v>139</v>
      </c>
      <c r="B245" s="2">
        <f>B240+B243+B242+B244+B241</f>
        <v>7</v>
      </c>
      <c r="C245" s="2">
        <f>C240+C243+C242+C244+C241</f>
        <v>8</v>
      </c>
      <c r="D245" s="2">
        <f>D240+D243+D242+D244+D241</f>
        <v>1</v>
      </c>
      <c r="E245" s="2">
        <f>E240+E243+E242+E244+E241</f>
        <v>0</v>
      </c>
    </row>
    <row r="246" spans="1:5" ht="15.75" thickBot="1" x14ac:dyDescent="0.3">
      <c r="A246" s="18" t="s">
        <v>8</v>
      </c>
      <c r="B246" s="6">
        <f>IF(B$245=0, 0, (B$240+B$241)/B$245)</f>
        <v>1</v>
      </c>
      <c r="C246" s="6">
        <f>IF(C$245=0, 0, (C$240+C$241)/C$245)</f>
        <v>1</v>
      </c>
      <c r="D246" s="6">
        <f>IF(D$245=0, 0, (D$240+D$241)/D$245)</f>
        <v>0</v>
      </c>
      <c r="E246" s="6">
        <f>IF(E$245=0, 0, (E$240+E$241)/E$245)</f>
        <v>0</v>
      </c>
    </row>
    <row r="247" spans="1:5" ht="15.75" thickBot="1" x14ac:dyDescent="0.3">
      <c r="A247" s="13"/>
      <c r="B247" s="13"/>
      <c r="C247" s="13"/>
      <c r="D247" s="13"/>
      <c r="E247" s="13"/>
    </row>
    <row r="248" spans="1:5" x14ac:dyDescent="0.25">
      <c r="A248" s="15" t="s">
        <v>10</v>
      </c>
      <c r="B248" s="15"/>
      <c r="C248" s="15"/>
      <c r="D248" s="15"/>
      <c r="E248" s="15"/>
    </row>
    <row r="249" spans="1:5" x14ac:dyDescent="0.25">
      <c r="A249" s="28" t="s">
        <v>11</v>
      </c>
      <c r="B249" s="29" t="s">
        <v>6</v>
      </c>
      <c r="C249" s="28"/>
      <c r="D249" s="29" t="s">
        <v>6</v>
      </c>
      <c r="E249" s="29" t="s">
        <v>6</v>
      </c>
    </row>
    <row r="250" spans="1:5" x14ac:dyDescent="0.25">
      <c r="A250" s="2" t="s">
        <v>6</v>
      </c>
      <c r="B250" s="10">
        <f>COUNTIF(B249,"pass")</f>
        <v>1</v>
      </c>
      <c r="C250" s="10">
        <f>COUNTIF(C249,"pass")</f>
        <v>0</v>
      </c>
      <c r="D250" s="10">
        <f>COUNTIF(D249,"pass")</f>
        <v>1</v>
      </c>
      <c r="E250" s="10">
        <f>COUNTIF(E249,"pass")</f>
        <v>1</v>
      </c>
    </row>
    <row r="251" spans="1:5" x14ac:dyDescent="0.25">
      <c r="A251" s="2" t="s">
        <v>143</v>
      </c>
      <c r="B251" s="5">
        <f>COUNTIF(B249,"Ok")</f>
        <v>0</v>
      </c>
      <c r="C251" s="5">
        <f>COUNTIF(C249,"Ok")</f>
        <v>0</v>
      </c>
      <c r="D251" s="5">
        <f>COUNTIF(D249,"Ok")</f>
        <v>0</v>
      </c>
      <c r="E251" s="5">
        <f>COUNTIF(E249,"Ok")</f>
        <v>0</v>
      </c>
    </row>
    <row r="252" spans="1:5" x14ac:dyDescent="0.25">
      <c r="A252" s="2" t="s">
        <v>140</v>
      </c>
      <c r="B252" s="11">
        <f>COUNTIF(B249,"workaround")</f>
        <v>0</v>
      </c>
      <c r="C252" s="11">
        <f>COUNTIF(C249,"workaround")</f>
        <v>0</v>
      </c>
      <c r="D252" s="11">
        <f>COUNTIF(D249,"workaround")</f>
        <v>0</v>
      </c>
      <c r="E252" s="11">
        <f>COUNTIF(E249,"workaround")</f>
        <v>0</v>
      </c>
    </row>
    <row r="253" spans="1:5" x14ac:dyDescent="0.25">
      <c r="A253" s="2" t="s">
        <v>7</v>
      </c>
      <c r="B253" s="12">
        <f>COUNTIF(B249,"Fail")</f>
        <v>0</v>
      </c>
      <c r="C253" s="12">
        <f>COUNTIF(C249,"Fail")</f>
        <v>0</v>
      </c>
      <c r="D253" s="12">
        <f>COUNTIF(D249,"Fail")</f>
        <v>0</v>
      </c>
      <c r="E253" s="12">
        <f>COUNTIF(E249,"Fail")</f>
        <v>0</v>
      </c>
    </row>
    <row r="254" spans="1:5" x14ac:dyDescent="0.25">
      <c r="A254" s="2" t="s">
        <v>145</v>
      </c>
      <c r="B254" s="2">
        <f>COUNT(B249,"Untested")</f>
        <v>0</v>
      </c>
      <c r="C254" s="2">
        <f>COUNT(C249,"Untested")</f>
        <v>0</v>
      </c>
      <c r="D254" s="2">
        <f>COUNT(D249,"Untested")</f>
        <v>0</v>
      </c>
      <c r="E254" s="2">
        <f>COUNT(E249,"Untested")</f>
        <v>0</v>
      </c>
    </row>
    <row r="255" spans="1:5" x14ac:dyDescent="0.25">
      <c r="A255" s="2" t="s">
        <v>139</v>
      </c>
      <c r="B255" s="2">
        <f>B250+B253+B252+B254+B251</f>
        <v>1</v>
      </c>
      <c r="C255" s="2">
        <f>C250+C253+C252+C254+C251</f>
        <v>0</v>
      </c>
      <c r="D255" s="2">
        <f>D250+D253+D252+D254+D251</f>
        <v>1</v>
      </c>
      <c r="E255" s="2">
        <f>E250+E253+E252+E254+E251</f>
        <v>1</v>
      </c>
    </row>
    <row r="256" spans="1:5" s="2" customFormat="1" ht="15.75" thickBot="1" x14ac:dyDescent="0.3">
      <c r="A256" s="18" t="s">
        <v>8</v>
      </c>
      <c r="B256" s="6">
        <f>IF(B$255=0, 0, (B$250+B$251)/B$255)</f>
        <v>1</v>
      </c>
      <c r="C256" s="6">
        <f>IF(C$255=0, 0, (C$250+C$251)/C$255)</f>
        <v>0</v>
      </c>
      <c r="D256" s="6">
        <f>IF(D$255=0, 0, (D$250+D$251)/D$255)</f>
        <v>1</v>
      </c>
      <c r="E256" s="6">
        <f>IF(E$255=0, 0, (E$250+E$251)/E$255)</f>
        <v>1</v>
      </c>
    </row>
    <row r="257" spans="1:5" s="2" customFormat="1" x14ac:dyDescent="0.25">
      <c r="A257" s="1"/>
      <c r="B257" s="1"/>
      <c r="C257" s="1"/>
      <c r="D257" s="1"/>
      <c r="E257" s="1"/>
    </row>
    <row r="258" spans="1:5" s="2" customFormat="1" x14ac:dyDescent="0.25">
      <c r="B258" s="20"/>
      <c r="C258" s="20"/>
      <c r="D258" s="20"/>
      <c r="E258" s="20"/>
    </row>
    <row r="259" spans="1:5" x14ac:dyDescent="0.25">
      <c r="A259" s="2"/>
      <c r="B259" s="20"/>
      <c r="C259" s="20"/>
      <c r="D259" s="20"/>
      <c r="E259" s="20"/>
    </row>
    <row r="260" spans="1:5" x14ac:dyDescent="0.25">
      <c r="A260" s="2"/>
      <c r="B260" s="2"/>
      <c r="C260" s="2"/>
      <c r="D260" s="2"/>
      <c r="E260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9"/>
  <sheetViews>
    <sheetView topLeftCell="A19" workbookViewId="0">
      <selection activeCell="G41" sqref="G41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110" t="s">
        <v>391</v>
      </c>
      <c r="B1" s="110"/>
      <c r="C1" s="110"/>
      <c r="D1" s="110"/>
      <c r="E1" s="110"/>
    </row>
    <row r="2" spans="1:5" x14ac:dyDescent="0.25">
      <c r="A2" s="109" t="s">
        <v>168</v>
      </c>
      <c r="B2" s="109"/>
      <c r="C2" s="109"/>
      <c r="D2" s="109"/>
      <c r="E2" s="109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6" t="s">
        <v>5</v>
      </c>
      <c r="C4" s="47" t="s">
        <v>151</v>
      </c>
      <c r="D4" s="47" t="s">
        <v>188</v>
      </c>
      <c r="E4" s="3" t="s">
        <v>186</v>
      </c>
    </row>
    <row r="5" spans="1:5" x14ac:dyDescent="0.25">
      <c r="A5" s="2" t="s">
        <v>149</v>
      </c>
      <c r="B5" s="17">
        <v>41514</v>
      </c>
      <c r="C5" s="17">
        <v>41388</v>
      </c>
      <c r="D5" s="39">
        <v>41516</v>
      </c>
      <c r="E5" s="17">
        <v>41347</v>
      </c>
    </row>
    <row r="6" spans="1:5" x14ac:dyDescent="0.25">
      <c r="A6" s="2" t="s">
        <v>148</v>
      </c>
      <c r="B6" s="2" t="s">
        <v>329</v>
      </c>
      <c r="C6" s="2" t="s">
        <v>324</v>
      </c>
      <c r="D6" s="48" t="s">
        <v>327</v>
      </c>
      <c r="E6" s="23" t="s">
        <v>316</v>
      </c>
    </row>
    <row r="7" spans="1:5" ht="15.75" thickBot="1" x14ac:dyDescent="0.3">
      <c r="A7" s="26" t="s">
        <v>157</v>
      </c>
      <c r="B7" s="14" t="s">
        <v>328</v>
      </c>
      <c r="C7" s="14" t="s">
        <v>314</v>
      </c>
      <c r="D7" s="14" t="s">
        <v>328</v>
      </c>
      <c r="E7" s="14" t="s">
        <v>314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2" t="s">
        <v>330</v>
      </c>
      <c r="C9" s="3" t="s">
        <v>325</v>
      </c>
      <c r="D9" s="3" t="s">
        <v>331</v>
      </c>
      <c r="E9" s="27" t="s">
        <v>316</v>
      </c>
    </row>
    <row r="10" spans="1:5" x14ac:dyDescent="0.25">
      <c r="A10" s="2" t="s">
        <v>334</v>
      </c>
      <c r="B10" s="49">
        <f>IF(B$47=0, 0,(B$42+B$43)/B$47)</f>
        <v>0.8</v>
      </c>
      <c r="C10" s="49">
        <f t="shared" ref="C10:E10" si="0">IF(C$47=0, 0,(C$42+C$43)/C$47)</f>
        <v>0</v>
      </c>
      <c r="D10" s="49">
        <f t="shared" si="0"/>
        <v>0</v>
      </c>
      <c r="E10" s="49">
        <f t="shared" si="0"/>
        <v>0</v>
      </c>
    </row>
    <row r="11" spans="1:5" x14ac:dyDescent="0.25">
      <c r="A11" s="2" t="s">
        <v>193</v>
      </c>
      <c r="B11" s="20">
        <f>IF(B$70=0, 0,(B$65+B$66)/B$70)</f>
        <v>0.9285714285714286</v>
      </c>
      <c r="C11" s="20">
        <f>IF(C$70=0, 0,(C$65+C$66)/C$70)</f>
        <v>0.5</v>
      </c>
      <c r="D11" s="20">
        <f>IF(D$70=0, 0,(D$65+D$66)/D$70)</f>
        <v>0.25</v>
      </c>
      <c r="E11" s="20">
        <f>IF(E$70=0, 0,(E$65+E$66)/E$70)</f>
        <v>0</v>
      </c>
    </row>
    <row r="12" spans="1:5" x14ac:dyDescent="0.25">
      <c r="A12" s="2" t="s">
        <v>192</v>
      </c>
      <c r="B12" s="20">
        <f>IF(B$102=0,0,(B$97+B$98)/B$102)</f>
        <v>1</v>
      </c>
      <c r="C12" s="20">
        <f>IF(C$102=0,0,(C$97+C$98)/C$102)</f>
        <v>0.86956521739130432</v>
      </c>
      <c r="D12" s="20">
        <f>IF(D$102=0,0,(D$97+D$98)/D$102)</f>
        <v>0.86956521739130432</v>
      </c>
      <c r="E12" s="20">
        <f>IF(E$102=0,0,(E$97+E$98)/E$102)</f>
        <v>0</v>
      </c>
    </row>
    <row r="13" spans="1:5" x14ac:dyDescent="0.25">
      <c r="A13" s="2" t="s">
        <v>191</v>
      </c>
      <c r="B13" s="20">
        <f>IF(B$118=0, 0, (B$113+B$114)/B$118)</f>
        <v>1</v>
      </c>
      <c r="C13" s="20">
        <f>IF(C$118=0, 0, (C$113+C$114)/C$118)</f>
        <v>1</v>
      </c>
      <c r="D13" s="20">
        <f>IF(D$118=0, 0, (D$113+D$114)/D$118)</f>
        <v>1</v>
      </c>
      <c r="E13" s="20">
        <f>IF(E$118=0, 0, (E$113+E$114)/E$118)</f>
        <v>0</v>
      </c>
    </row>
    <row r="14" spans="1:5" x14ac:dyDescent="0.25">
      <c r="A14" s="2" t="s">
        <v>190</v>
      </c>
      <c r="B14" s="20">
        <f>IF(B$147=0, 0, (B$142+B$143)/B$147)</f>
        <v>0.95</v>
      </c>
      <c r="C14" s="20">
        <f>IF(C$147=0, 0, (C$142+C$143)/C$147)</f>
        <v>0.9</v>
      </c>
      <c r="D14" s="20">
        <f>IF(D$147=0, 0, (D$142+D$143)/D$147)</f>
        <v>1</v>
      </c>
      <c r="E14" s="20">
        <f>IF(E$147=0, 0, (E$142+E$143)/E$147)</f>
        <v>0</v>
      </c>
    </row>
    <row r="15" spans="1:5" x14ac:dyDescent="0.25">
      <c r="A15" s="2" t="s">
        <v>189</v>
      </c>
      <c r="B15" s="20">
        <f>IF(B$169=0, 0, (B$164+B$165)/B$169)</f>
        <v>1</v>
      </c>
      <c r="C15" s="20">
        <f>IF(C$169=0, 0, (C$164+C$165)/C$169)</f>
        <v>0.92307692307692313</v>
      </c>
      <c r="D15" s="20">
        <f>IF(D$169=0, 0, (D$164+D$165)/D$169)</f>
        <v>1</v>
      </c>
      <c r="E15" s="20">
        <f>IF(E$169=0, 0, (E$164+E$165)/E$169)</f>
        <v>0</v>
      </c>
    </row>
    <row r="16" spans="1:5" ht="15.75" thickBot="1" x14ac:dyDescent="0.3">
      <c r="A16" s="14" t="s">
        <v>194</v>
      </c>
      <c r="B16" s="25">
        <f>IF(B$222=0, 0, (B$217+B$218)/B$222)</f>
        <v>0.97727272727272729</v>
      </c>
      <c r="C16" s="25">
        <f>IF(C$222=0, 0, (C$217+C$218)/C$222)</f>
        <v>0.90909090909090906</v>
      </c>
      <c r="D16" s="25">
        <f>IF(D$222=0, 0, (D$217+D$218)/D$222)</f>
        <v>1</v>
      </c>
      <c r="E16" s="25">
        <f>IF(E$222=0, 0, (E$217+E$218)/E$222)</f>
        <v>0.68181818181818177</v>
      </c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x14ac:dyDescent="0.25">
      <c r="A34" s="2"/>
      <c r="B34" s="20"/>
      <c r="C34" s="20"/>
      <c r="D34" s="20"/>
      <c r="E34" s="20"/>
    </row>
    <row r="35" spans="1:5" ht="15.75" thickBot="1" x14ac:dyDescent="0.3">
      <c r="A35" s="2"/>
      <c r="B35" s="17"/>
      <c r="C35" s="17"/>
    </row>
    <row r="36" spans="1:5" x14ac:dyDescent="0.25">
      <c r="A36" s="3" t="s">
        <v>332</v>
      </c>
      <c r="B36" s="46" t="s">
        <v>5</v>
      </c>
      <c r="C36" s="47" t="s">
        <v>151</v>
      </c>
      <c r="D36" s="47" t="s">
        <v>188</v>
      </c>
      <c r="E36" s="3" t="s">
        <v>186</v>
      </c>
    </row>
    <row r="37" spans="1:5" x14ac:dyDescent="0.25">
      <c r="A37" s="2" t="s">
        <v>290</v>
      </c>
      <c r="B37" s="4" t="s">
        <v>6</v>
      </c>
      <c r="C37" s="48" t="s">
        <v>175</v>
      </c>
      <c r="D37" s="48" t="s">
        <v>175</v>
      </c>
      <c r="E37" s="48" t="s">
        <v>175</v>
      </c>
    </row>
    <row r="38" spans="1:5" x14ac:dyDescent="0.25">
      <c r="A38" s="2" t="s">
        <v>224</v>
      </c>
      <c r="B38" s="4" t="s">
        <v>6</v>
      </c>
      <c r="C38" s="48" t="s">
        <v>175</v>
      </c>
      <c r="D38" s="48" t="s">
        <v>175</v>
      </c>
      <c r="E38" s="48" t="s">
        <v>175</v>
      </c>
    </row>
    <row r="39" spans="1:5" x14ac:dyDescent="0.25">
      <c r="A39" s="2" t="s">
        <v>210</v>
      </c>
      <c r="B39" s="8" t="s">
        <v>7</v>
      </c>
      <c r="C39" s="48" t="s">
        <v>175</v>
      </c>
      <c r="D39" s="48" t="s">
        <v>175</v>
      </c>
      <c r="E39" s="48" t="s">
        <v>175</v>
      </c>
    </row>
    <row r="40" spans="1:5" x14ac:dyDescent="0.25">
      <c r="A40" s="2" t="s">
        <v>278</v>
      </c>
      <c r="B40" s="4" t="s">
        <v>6</v>
      </c>
      <c r="C40" s="48" t="s">
        <v>175</v>
      </c>
      <c r="D40" s="48" t="s">
        <v>175</v>
      </c>
      <c r="E40" s="48" t="s">
        <v>175</v>
      </c>
    </row>
    <row r="41" spans="1:5" x14ac:dyDescent="0.25">
      <c r="A41" s="15" t="s">
        <v>333</v>
      </c>
      <c r="B41" s="21" t="s">
        <v>6</v>
      </c>
      <c r="C41" s="31" t="s">
        <v>175</v>
      </c>
      <c r="D41" s="31" t="s">
        <v>175</v>
      </c>
      <c r="E41" s="31" t="s">
        <v>175</v>
      </c>
    </row>
    <row r="42" spans="1:5" x14ac:dyDescent="0.25">
      <c r="A42" s="2" t="s">
        <v>6</v>
      </c>
      <c r="B42" s="10">
        <f>COUNTIF(B37:B41,"pass")</f>
        <v>4</v>
      </c>
      <c r="C42" s="10">
        <f>COUNTIF(C37:C41,"pass")</f>
        <v>0</v>
      </c>
      <c r="D42" s="10">
        <f>COUNTIF(D37:D41,"pass")</f>
        <v>0</v>
      </c>
      <c r="E42" s="10">
        <f>COUNTIF(E37:E41,"pass")</f>
        <v>0</v>
      </c>
    </row>
    <row r="43" spans="1:5" x14ac:dyDescent="0.25">
      <c r="A43" s="2" t="s">
        <v>143</v>
      </c>
      <c r="B43" s="5">
        <f>COUNTIF(B37:B41,"Ok")</f>
        <v>0</v>
      </c>
      <c r="C43" s="5">
        <f>COUNTIF(C37:C41,"Ok")</f>
        <v>0</v>
      </c>
      <c r="D43" s="5">
        <f>COUNTIF(D37:D41,"Ok")</f>
        <v>0</v>
      </c>
      <c r="E43" s="5">
        <f>COUNTIF(E37:E41,"Ok")</f>
        <v>0</v>
      </c>
    </row>
    <row r="44" spans="1:5" x14ac:dyDescent="0.25">
      <c r="A44" s="2" t="s">
        <v>140</v>
      </c>
      <c r="B44" s="11">
        <f>COUNTIF(B37:B41,"workaround")</f>
        <v>0</v>
      </c>
      <c r="C44" s="11">
        <f>COUNTIF(C37:C41,"workaround")</f>
        <v>0</v>
      </c>
      <c r="D44" s="11">
        <f>COUNTIF(D37:D41,"workaround")</f>
        <v>0</v>
      </c>
      <c r="E44" s="11">
        <f>COUNTIF(E37:E41,"workaround")</f>
        <v>0</v>
      </c>
    </row>
    <row r="45" spans="1:5" x14ac:dyDescent="0.25">
      <c r="A45" s="2" t="s">
        <v>7</v>
      </c>
      <c r="B45" s="12">
        <f>COUNTIF(B37:B41,"Fail")</f>
        <v>1</v>
      </c>
      <c r="C45" s="12">
        <f>COUNTIF(C37:C41,"Fail")</f>
        <v>0</v>
      </c>
      <c r="D45" s="12">
        <f>COUNTIF(D37:D41,"Fail")</f>
        <v>0</v>
      </c>
      <c r="E45" s="12">
        <f>COUNTIF(E37:E41,"Fail")</f>
        <v>0</v>
      </c>
    </row>
    <row r="46" spans="1:5" x14ac:dyDescent="0.25">
      <c r="A46" s="2" t="s">
        <v>175</v>
      </c>
      <c r="B46" s="2">
        <f>COUNT(B37:B41,"Untested")</f>
        <v>0</v>
      </c>
      <c r="C46" s="2">
        <f>COUNTIF(C37:C41,"unsupported")</f>
        <v>5</v>
      </c>
      <c r="D46" s="2">
        <f>COUNT(D37:D41,"Untested")</f>
        <v>0</v>
      </c>
      <c r="E46" s="2">
        <f>COUNT(E37:E41,"Untested")</f>
        <v>0</v>
      </c>
    </row>
    <row r="47" spans="1:5" x14ac:dyDescent="0.25">
      <c r="A47" s="2" t="s">
        <v>139</v>
      </c>
      <c r="B47" s="2">
        <f>B42+B45+B44+B46+B43</f>
        <v>5</v>
      </c>
      <c r="C47" s="2">
        <f>C42+C45+C44+C46+C43</f>
        <v>5</v>
      </c>
      <c r="D47" s="2">
        <f>D42+D45+D44+D46+D43</f>
        <v>0</v>
      </c>
      <c r="E47" s="2">
        <f>E42+E45+E44+E46+E43</f>
        <v>0</v>
      </c>
    </row>
    <row r="48" spans="1:5" ht="15.75" thickBot="1" x14ac:dyDescent="0.3">
      <c r="A48" s="18" t="s">
        <v>8</v>
      </c>
      <c r="B48" s="6">
        <f>IF(B$47=0, 0,(B$42+B$43)/B$47)</f>
        <v>0.8</v>
      </c>
      <c r="C48" s="6">
        <f t="shared" ref="C48:E48" si="1">IF(C$47=0, 0,(C$42+C$43)/C$47)</f>
        <v>0</v>
      </c>
      <c r="D48" s="6">
        <f t="shared" si="1"/>
        <v>0</v>
      </c>
      <c r="E48" s="6">
        <f t="shared" si="1"/>
        <v>0</v>
      </c>
    </row>
    <row r="49" spans="1:5" ht="15.75" thickBot="1" x14ac:dyDescent="0.3">
      <c r="A49" s="2"/>
      <c r="B49" s="17"/>
      <c r="C49" s="17"/>
    </row>
    <row r="50" spans="1:5" x14ac:dyDescent="0.25">
      <c r="A50" s="3" t="s">
        <v>128</v>
      </c>
      <c r="B50" s="46" t="s">
        <v>5</v>
      </c>
      <c r="C50" s="47" t="s">
        <v>151</v>
      </c>
      <c r="D50" s="47" t="s">
        <v>188</v>
      </c>
      <c r="E50" s="3" t="s">
        <v>186</v>
      </c>
    </row>
    <row r="51" spans="1:5" x14ac:dyDescent="0.25">
      <c r="A51" s="2" t="s">
        <v>205</v>
      </c>
      <c r="B51" s="4" t="s">
        <v>6</v>
      </c>
      <c r="C51" s="4" t="s">
        <v>6</v>
      </c>
      <c r="D51" s="48" t="s">
        <v>175</v>
      </c>
      <c r="E51" s="48" t="s">
        <v>175</v>
      </c>
    </row>
    <row r="52" spans="1:5" x14ac:dyDescent="0.25">
      <c r="A52" s="2" t="s">
        <v>206</v>
      </c>
      <c r="B52" s="7" t="s">
        <v>140</v>
      </c>
      <c r="C52" s="48" t="s">
        <v>175</v>
      </c>
      <c r="D52" s="8" t="s">
        <v>7</v>
      </c>
      <c r="E52" s="48" t="s">
        <v>175</v>
      </c>
    </row>
    <row r="53" spans="1:5" x14ac:dyDescent="0.25">
      <c r="A53" s="2" t="s">
        <v>207</v>
      </c>
      <c r="B53" s="4" t="s">
        <v>6</v>
      </c>
      <c r="C53" s="48" t="s">
        <v>175</v>
      </c>
      <c r="D53" s="48" t="s">
        <v>175</v>
      </c>
      <c r="E53" s="48" t="s">
        <v>175</v>
      </c>
    </row>
    <row r="54" spans="1:5" x14ac:dyDescent="0.25">
      <c r="A54" s="2" t="s">
        <v>208</v>
      </c>
      <c r="B54" s="4" t="s">
        <v>6</v>
      </c>
      <c r="C54" s="8" t="s">
        <v>7</v>
      </c>
      <c r="D54" s="48" t="s">
        <v>175</v>
      </c>
      <c r="E54" s="48" t="s">
        <v>175</v>
      </c>
    </row>
    <row r="55" spans="1:5" x14ac:dyDescent="0.25">
      <c r="A55" s="2" t="s">
        <v>209</v>
      </c>
      <c r="B55" s="4" t="s">
        <v>6</v>
      </c>
      <c r="C55" s="4" t="s">
        <v>6</v>
      </c>
      <c r="D55" s="48" t="s">
        <v>175</v>
      </c>
      <c r="E55" s="48" t="s">
        <v>175</v>
      </c>
    </row>
    <row r="56" spans="1:5" x14ac:dyDescent="0.25">
      <c r="A56" s="2" t="s">
        <v>210</v>
      </c>
      <c r="B56" s="4" t="s">
        <v>6</v>
      </c>
      <c r="C56" s="48" t="s">
        <v>175</v>
      </c>
      <c r="D56" s="48" t="s">
        <v>175</v>
      </c>
      <c r="E56" s="48" t="s">
        <v>175</v>
      </c>
    </row>
    <row r="57" spans="1:5" x14ac:dyDescent="0.25">
      <c r="A57" s="2" t="s">
        <v>211</v>
      </c>
      <c r="B57" s="4" t="s">
        <v>6</v>
      </c>
      <c r="C57" s="4" t="s">
        <v>6</v>
      </c>
      <c r="D57" s="8" t="s">
        <v>7</v>
      </c>
      <c r="E57" s="48" t="s">
        <v>175</v>
      </c>
    </row>
    <row r="58" spans="1:5" x14ac:dyDescent="0.25">
      <c r="A58" s="2" t="s">
        <v>212</v>
      </c>
      <c r="B58" s="4" t="s">
        <v>6</v>
      </c>
      <c r="C58" s="4" t="s">
        <v>6</v>
      </c>
      <c r="D58" s="8" t="s">
        <v>7</v>
      </c>
      <c r="E58" s="48" t="s">
        <v>175</v>
      </c>
    </row>
    <row r="59" spans="1:5" x14ac:dyDescent="0.25">
      <c r="A59" s="2" t="s">
        <v>213</v>
      </c>
      <c r="B59" s="4" t="s">
        <v>6</v>
      </c>
      <c r="C59" s="8" t="s">
        <v>7</v>
      </c>
      <c r="D59" s="4" t="s">
        <v>6</v>
      </c>
      <c r="E59" s="48" t="s">
        <v>175</v>
      </c>
    </row>
    <row r="60" spans="1:5" x14ac:dyDescent="0.25">
      <c r="A60" s="2" t="s">
        <v>214</v>
      </c>
      <c r="B60" s="4" t="s">
        <v>6</v>
      </c>
      <c r="C60" s="4" t="s">
        <v>6</v>
      </c>
      <c r="D60" s="48" t="s">
        <v>175</v>
      </c>
      <c r="E60" s="48" t="s">
        <v>175</v>
      </c>
    </row>
    <row r="61" spans="1:5" x14ac:dyDescent="0.25">
      <c r="A61" s="2" t="s">
        <v>215</v>
      </c>
      <c r="B61" s="4" t="s">
        <v>6</v>
      </c>
      <c r="C61" s="4" t="s">
        <v>6</v>
      </c>
      <c r="D61" s="48" t="s">
        <v>175</v>
      </c>
      <c r="E61" s="48" t="s">
        <v>175</v>
      </c>
    </row>
    <row r="62" spans="1:5" x14ac:dyDescent="0.25">
      <c r="A62" s="2" t="s">
        <v>216</v>
      </c>
      <c r="B62" s="4" t="s">
        <v>6</v>
      </c>
      <c r="C62" s="48" t="s">
        <v>175</v>
      </c>
      <c r="D62" s="48" t="s">
        <v>175</v>
      </c>
      <c r="E62" s="48" t="s">
        <v>175</v>
      </c>
    </row>
    <row r="63" spans="1:5" x14ac:dyDescent="0.25">
      <c r="A63" s="2" t="s">
        <v>217</v>
      </c>
      <c r="B63" s="4" t="s">
        <v>6</v>
      </c>
      <c r="C63" s="4" t="s">
        <v>6</v>
      </c>
      <c r="D63" s="48" t="s">
        <v>175</v>
      </c>
      <c r="E63" s="48" t="s">
        <v>175</v>
      </c>
    </row>
    <row r="64" spans="1:5" x14ac:dyDescent="0.25">
      <c r="A64" s="15" t="s">
        <v>218</v>
      </c>
      <c r="B64" s="21" t="s">
        <v>6</v>
      </c>
      <c r="C64" s="31" t="s">
        <v>175</v>
      </c>
      <c r="D64" s="31" t="s">
        <v>175</v>
      </c>
      <c r="E64" s="31" t="s">
        <v>175</v>
      </c>
    </row>
    <row r="65" spans="1:5" x14ac:dyDescent="0.25">
      <c r="A65" s="2" t="s">
        <v>6</v>
      </c>
      <c r="B65" s="10">
        <f>COUNTIF(B51:B64,"pass")</f>
        <v>13</v>
      </c>
      <c r="C65" s="10">
        <f>COUNTIF(C51:C64,"pass")</f>
        <v>7</v>
      </c>
      <c r="D65" s="10">
        <f>COUNTIF(D51:D64,"pass")</f>
        <v>1</v>
      </c>
      <c r="E65" s="10">
        <f>COUNTIF(E51:E64,"pass")</f>
        <v>0</v>
      </c>
    </row>
    <row r="66" spans="1:5" x14ac:dyDescent="0.25">
      <c r="A66" s="2" t="s">
        <v>143</v>
      </c>
      <c r="B66" s="5">
        <f>COUNTIF(B51:B64,"Ok")</f>
        <v>0</v>
      </c>
      <c r="C66" s="5">
        <f>COUNTIF(C51:C64,"Ok")</f>
        <v>0</v>
      </c>
      <c r="D66" s="5">
        <f>COUNTIF(D51:D64,"Ok")</f>
        <v>0</v>
      </c>
      <c r="E66" s="5">
        <f>COUNTIF(E51:E64,"Ok")</f>
        <v>0</v>
      </c>
    </row>
    <row r="67" spans="1:5" x14ac:dyDescent="0.25">
      <c r="A67" s="2" t="s">
        <v>140</v>
      </c>
      <c r="B67" s="11">
        <f>COUNTIF(B51:B64,"workaround")</f>
        <v>1</v>
      </c>
      <c r="C67" s="11">
        <f>COUNTIF(C51:C64,"workaround")</f>
        <v>0</v>
      </c>
      <c r="D67" s="11">
        <f>COUNTIF(D51:D64,"workaround")</f>
        <v>0</v>
      </c>
      <c r="E67" s="11">
        <f>COUNTIF(E51:E64,"workaround")</f>
        <v>0</v>
      </c>
    </row>
    <row r="68" spans="1:5" x14ac:dyDescent="0.25">
      <c r="A68" s="2" t="s">
        <v>7</v>
      </c>
      <c r="B68" s="12">
        <f>COUNTIF(B51:B64,"Fail")</f>
        <v>0</v>
      </c>
      <c r="C68" s="12">
        <f>COUNTIF(C51:C64,"Fail")</f>
        <v>2</v>
      </c>
      <c r="D68" s="12">
        <f>COUNTIF(D51:D64,"Fail")</f>
        <v>3</v>
      </c>
      <c r="E68" s="12">
        <f>COUNTIF(E51:E64,"Fail")</f>
        <v>0</v>
      </c>
    </row>
    <row r="69" spans="1:5" x14ac:dyDescent="0.25">
      <c r="A69" s="2" t="s">
        <v>175</v>
      </c>
      <c r="B69" s="2">
        <f>COUNT(B51:B64,"Untested")</f>
        <v>0</v>
      </c>
      <c r="C69" s="2">
        <f>COUNTIF(C51:C64,"unsupported")</f>
        <v>5</v>
      </c>
      <c r="D69" s="2">
        <f>COUNT(D51:D64,"Untested")</f>
        <v>0</v>
      </c>
      <c r="E69" s="2">
        <f>COUNT(E51:E64,"Untested")</f>
        <v>0</v>
      </c>
    </row>
    <row r="70" spans="1:5" x14ac:dyDescent="0.25">
      <c r="A70" s="2" t="s">
        <v>139</v>
      </c>
      <c r="B70" s="2">
        <f>B65+B68+B67+B69+B66</f>
        <v>14</v>
      </c>
      <c r="C70" s="2">
        <f>C65+C68+C67+C69+C66</f>
        <v>14</v>
      </c>
      <c r="D70" s="2">
        <f>D65+D68+D67+D69+D66</f>
        <v>4</v>
      </c>
      <c r="E70" s="2">
        <f>E65+E68+E67+E69+E66</f>
        <v>0</v>
      </c>
    </row>
    <row r="71" spans="1:5" ht="15.75" thickBot="1" x14ac:dyDescent="0.3">
      <c r="A71" s="18" t="s">
        <v>8</v>
      </c>
      <c r="B71" s="6">
        <f>IF(B$70=0, 0,(B$65+B$66)/B$70)</f>
        <v>0.9285714285714286</v>
      </c>
      <c r="C71" s="6">
        <f>IF(C$70=0, 0,(C$65+C$66)/C$70)</f>
        <v>0.5</v>
      </c>
      <c r="D71" s="6">
        <f>IF(D$70=0, 0,(D$65+D$66)/D$70)</f>
        <v>0.25</v>
      </c>
      <c r="E71" s="6">
        <f>IF(E$70=0, 0,(E$65+E$66)/E$70)</f>
        <v>0</v>
      </c>
    </row>
    <row r="72" spans="1:5" ht="15.75" thickBot="1" x14ac:dyDescent="0.3">
      <c r="A72" s="2"/>
      <c r="B72" s="20"/>
      <c r="C72" s="20"/>
      <c r="D72" s="20"/>
      <c r="E72" s="20"/>
    </row>
    <row r="73" spans="1:5" x14ac:dyDescent="0.25">
      <c r="A73" s="3" t="s">
        <v>102</v>
      </c>
      <c r="B73" s="46" t="s">
        <v>5</v>
      </c>
      <c r="C73" s="47" t="s">
        <v>151</v>
      </c>
      <c r="D73" s="47" t="s">
        <v>188</v>
      </c>
      <c r="E73" s="3" t="s">
        <v>186</v>
      </c>
    </row>
    <row r="74" spans="1:5" x14ac:dyDescent="0.25">
      <c r="A74" s="2" t="s">
        <v>205</v>
      </c>
      <c r="B74" s="4" t="s">
        <v>6</v>
      </c>
      <c r="C74" s="4" t="s">
        <v>6</v>
      </c>
      <c r="D74" s="4" t="s">
        <v>6</v>
      </c>
      <c r="E74" s="48" t="s">
        <v>175</v>
      </c>
    </row>
    <row r="75" spans="1:5" x14ac:dyDescent="0.25">
      <c r="A75" s="2" t="s">
        <v>219</v>
      </c>
      <c r="B75" s="4" t="s">
        <v>6</v>
      </c>
      <c r="C75" s="4" t="s">
        <v>6</v>
      </c>
      <c r="D75" s="4" t="s">
        <v>6</v>
      </c>
      <c r="E75" s="48" t="s">
        <v>175</v>
      </c>
    </row>
    <row r="76" spans="1:5" x14ac:dyDescent="0.25">
      <c r="A76" s="2" t="s">
        <v>220</v>
      </c>
      <c r="B76" s="4" t="s">
        <v>6</v>
      </c>
      <c r="C76" s="4" t="s">
        <v>6</v>
      </c>
      <c r="D76" s="4" t="s">
        <v>6</v>
      </c>
      <c r="E76" s="48" t="s">
        <v>175</v>
      </c>
    </row>
    <row r="77" spans="1:5" x14ac:dyDescent="0.25">
      <c r="A77" s="2" t="s">
        <v>221</v>
      </c>
      <c r="B77" s="4" t="s">
        <v>6</v>
      </c>
      <c r="C77" s="4" t="s">
        <v>6</v>
      </c>
      <c r="D77" s="8" t="s">
        <v>7</v>
      </c>
      <c r="E77" s="48" t="s">
        <v>175</v>
      </c>
    </row>
    <row r="78" spans="1:5" x14ac:dyDescent="0.25">
      <c r="A78" s="2" t="s">
        <v>222</v>
      </c>
      <c r="B78" s="4" t="s">
        <v>6</v>
      </c>
      <c r="C78" s="4" t="s">
        <v>6</v>
      </c>
      <c r="D78" s="4" t="s">
        <v>6</v>
      </c>
      <c r="E78" s="48" t="s">
        <v>175</v>
      </c>
    </row>
    <row r="79" spans="1:5" x14ac:dyDescent="0.25">
      <c r="A79" s="2" t="s">
        <v>223</v>
      </c>
      <c r="B79" s="4" t="s">
        <v>6</v>
      </c>
      <c r="C79" s="4" t="s">
        <v>6</v>
      </c>
      <c r="D79" s="4" t="s">
        <v>6</v>
      </c>
      <c r="E79" s="48" t="s">
        <v>175</v>
      </c>
    </row>
    <row r="80" spans="1:5" x14ac:dyDescent="0.25">
      <c r="A80" s="2" t="s">
        <v>224</v>
      </c>
      <c r="B80" s="4" t="s">
        <v>6</v>
      </c>
      <c r="C80" s="4" t="s">
        <v>6</v>
      </c>
      <c r="D80" s="4" t="s">
        <v>6</v>
      </c>
      <c r="E80" s="48" t="s">
        <v>175</v>
      </c>
    </row>
    <row r="81" spans="1:5" x14ac:dyDescent="0.25">
      <c r="A81" s="2" t="s">
        <v>225</v>
      </c>
      <c r="B81" s="4" t="s">
        <v>6</v>
      </c>
      <c r="C81" s="4" t="s">
        <v>6</v>
      </c>
      <c r="D81" s="4" t="s">
        <v>6</v>
      </c>
      <c r="E81" s="48" t="s">
        <v>175</v>
      </c>
    </row>
    <row r="82" spans="1:5" x14ac:dyDescent="0.25">
      <c r="A82" s="2" t="s">
        <v>209</v>
      </c>
      <c r="B82" s="4" t="s">
        <v>6</v>
      </c>
      <c r="C82" s="4" t="s">
        <v>6</v>
      </c>
      <c r="D82" s="7" t="s">
        <v>140</v>
      </c>
      <c r="E82" s="48" t="s">
        <v>175</v>
      </c>
    </row>
    <row r="83" spans="1:5" x14ac:dyDescent="0.25">
      <c r="A83" s="2" t="s">
        <v>226</v>
      </c>
      <c r="B83" s="4" t="s">
        <v>6</v>
      </c>
      <c r="C83" s="4" t="s">
        <v>6</v>
      </c>
      <c r="D83" s="4" t="s">
        <v>6</v>
      </c>
      <c r="E83" s="48" t="s">
        <v>175</v>
      </c>
    </row>
    <row r="84" spans="1:5" x14ac:dyDescent="0.25">
      <c r="A84" s="2" t="s">
        <v>210</v>
      </c>
      <c r="B84" s="35" t="s">
        <v>144</v>
      </c>
      <c r="C84" s="4" t="s">
        <v>6</v>
      </c>
      <c r="D84" s="4" t="s">
        <v>6</v>
      </c>
      <c r="E84" s="48" t="s">
        <v>175</v>
      </c>
    </row>
    <row r="85" spans="1:5" x14ac:dyDescent="0.25">
      <c r="A85" s="2" t="s">
        <v>227</v>
      </c>
      <c r="B85" s="4" t="s">
        <v>6</v>
      </c>
      <c r="C85" s="4" t="s">
        <v>6</v>
      </c>
      <c r="D85" s="4" t="s">
        <v>6</v>
      </c>
      <c r="E85" s="48" t="s">
        <v>175</v>
      </c>
    </row>
    <row r="86" spans="1:5" x14ac:dyDescent="0.25">
      <c r="A86" s="2" t="s">
        <v>228</v>
      </c>
      <c r="B86" s="4" t="s">
        <v>6</v>
      </c>
      <c r="C86" s="4" t="s">
        <v>6</v>
      </c>
      <c r="D86" s="4" t="s">
        <v>6</v>
      </c>
      <c r="E86" s="48" t="s">
        <v>175</v>
      </c>
    </row>
    <row r="87" spans="1:5" x14ac:dyDescent="0.25">
      <c r="A87" s="2" t="s">
        <v>229</v>
      </c>
      <c r="B87" s="4" t="s">
        <v>6</v>
      </c>
      <c r="C87" s="8" t="s">
        <v>7</v>
      </c>
      <c r="D87" s="4" t="s">
        <v>6</v>
      </c>
      <c r="E87" s="48" t="s">
        <v>175</v>
      </c>
    </row>
    <row r="88" spans="1:5" x14ac:dyDescent="0.25">
      <c r="A88" s="2" t="s">
        <v>230</v>
      </c>
      <c r="B88" s="4" t="s">
        <v>6</v>
      </c>
      <c r="C88" s="4" t="s">
        <v>6</v>
      </c>
      <c r="D88" s="4" t="s">
        <v>6</v>
      </c>
      <c r="E88" s="48" t="s">
        <v>175</v>
      </c>
    </row>
    <row r="89" spans="1:5" x14ac:dyDescent="0.25">
      <c r="A89" s="2" t="s">
        <v>231</v>
      </c>
      <c r="B89" s="4" t="s">
        <v>6</v>
      </c>
      <c r="C89" s="4" t="s">
        <v>6</v>
      </c>
      <c r="D89" s="4" t="s">
        <v>6</v>
      </c>
      <c r="E89" s="48" t="s">
        <v>175</v>
      </c>
    </row>
    <row r="90" spans="1:5" x14ac:dyDescent="0.25">
      <c r="A90" s="2" t="s">
        <v>326</v>
      </c>
      <c r="B90" s="4" t="s">
        <v>6</v>
      </c>
      <c r="C90" s="4" t="s">
        <v>6</v>
      </c>
      <c r="D90" s="4" t="s">
        <v>6</v>
      </c>
      <c r="E90" s="48" t="s">
        <v>175</v>
      </c>
    </row>
    <row r="91" spans="1:5" x14ac:dyDescent="0.25">
      <c r="A91" s="2" t="s">
        <v>232</v>
      </c>
      <c r="B91" s="4" t="s">
        <v>6</v>
      </c>
      <c r="C91" s="4" t="s">
        <v>6</v>
      </c>
      <c r="D91" s="4" t="s">
        <v>6</v>
      </c>
      <c r="E91" s="48" t="s">
        <v>175</v>
      </c>
    </row>
    <row r="92" spans="1:5" x14ac:dyDescent="0.25">
      <c r="A92" s="2" t="s">
        <v>233</v>
      </c>
      <c r="B92" s="4" t="s">
        <v>6</v>
      </c>
      <c r="C92" s="8" t="s">
        <v>7</v>
      </c>
      <c r="D92" s="4" t="s">
        <v>6</v>
      </c>
      <c r="E92" s="48" t="s">
        <v>175</v>
      </c>
    </row>
    <row r="93" spans="1:5" x14ac:dyDescent="0.25">
      <c r="A93" s="2" t="s">
        <v>234</v>
      </c>
      <c r="B93" s="4" t="s">
        <v>6</v>
      </c>
      <c r="C93" s="4" t="s">
        <v>6</v>
      </c>
      <c r="D93" s="4" t="s">
        <v>6</v>
      </c>
      <c r="E93" s="48" t="s">
        <v>175</v>
      </c>
    </row>
    <row r="94" spans="1:5" x14ac:dyDescent="0.25">
      <c r="A94" s="2" t="s">
        <v>235</v>
      </c>
      <c r="B94" s="4" t="s">
        <v>6</v>
      </c>
      <c r="C94" s="4" t="s">
        <v>6</v>
      </c>
      <c r="D94" s="8" t="s">
        <v>7</v>
      </c>
      <c r="E94" s="48" t="s">
        <v>175</v>
      </c>
    </row>
    <row r="95" spans="1:5" x14ac:dyDescent="0.25">
      <c r="A95" s="2" t="s">
        <v>217</v>
      </c>
      <c r="B95" s="4" t="s">
        <v>6</v>
      </c>
      <c r="C95" s="7" t="s">
        <v>140</v>
      </c>
      <c r="D95" s="4" t="s">
        <v>6</v>
      </c>
      <c r="E95" s="48" t="s">
        <v>175</v>
      </c>
    </row>
    <row r="96" spans="1:5" x14ac:dyDescent="0.25">
      <c r="A96" s="15" t="s">
        <v>237</v>
      </c>
      <c r="B96" s="21" t="s">
        <v>6</v>
      </c>
      <c r="C96" s="21" t="s">
        <v>6</v>
      </c>
      <c r="D96" s="21" t="s">
        <v>6</v>
      </c>
      <c r="E96" s="31" t="s">
        <v>175</v>
      </c>
    </row>
    <row r="97" spans="1:5" x14ac:dyDescent="0.25">
      <c r="A97" s="2" t="s">
        <v>6</v>
      </c>
      <c r="B97" s="10">
        <f>COUNTIF(B74:B96,"pass")</f>
        <v>22</v>
      </c>
      <c r="C97" s="10">
        <f>COUNTIF(C74:C96,"pass")</f>
        <v>20</v>
      </c>
      <c r="D97" s="10">
        <f>COUNTIF(D74:D96,"pass")</f>
        <v>20</v>
      </c>
      <c r="E97" s="10">
        <f>COUNTIF(E74:E96,"pass")</f>
        <v>0</v>
      </c>
    </row>
    <row r="98" spans="1:5" x14ac:dyDescent="0.25">
      <c r="A98" s="2" t="s">
        <v>143</v>
      </c>
      <c r="B98" s="5">
        <f>COUNTIF(B74:B96,"Ok")</f>
        <v>1</v>
      </c>
      <c r="C98" s="5">
        <f>COUNTIF(C74:C96,"Ok")</f>
        <v>0</v>
      </c>
      <c r="D98" s="5">
        <f>COUNTIF(D74:D96,"Ok")</f>
        <v>0</v>
      </c>
      <c r="E98" s="5">
        <f>COUNTIF(E74:E96,"Ok")</f>
        <v>0</v>
      </c>
    </row>
    <row r="99" spans="1:5" x14ac:dyDescent="0.25">
      <c r="A99" s="2" t="s">
        <v>140</v>
      </c>
      <c r="B99" s="11">
        <f>COUNTIF(B74:B96,"workaround")</f>
        <v>0</v>
      </c>
      <c r="C99" s="11">
        <f>COUNTIF(C74:C96,"workaround")</f>
        <v>1</v>
      </c>
      <c r="D99" s="11">
        <f>COUNTIF(D74:D96,"workaround")</f>
        <v>1</v>
      </c>
      <c r="E99" s="11">
        <f>COUNTIF(E74:E96,"workaround")</f>
        <v>0</v>
      </c>
    </row>
    <row r="100" spans="1:5" x14ac:dyDescent="0.25">
      <c r="A100" s="2" t="s">
        <v>7</v>
      </c>
      <c r="B100" s="12">
        <f>COUNTIF(B74:B96,"Fail")</f>
        <v>0</v>
      </c>
      <c r="C100" s="12">
        <f>COUNTIF(C74:C96,"Fail")</f>
        <v>2</v>
      </c>
      <c r="D100" s="12">
        <f>COUNTIF(D74:D96,"Fail")</f>
        <v>2</v>
      </c>
      <c r="E100" s="12">
        <f>COUNTIF(E74:E96,"Fail")</f>
        <v>0</v>
      </c>
    </row>
    <row r="101" spans="1:5" x14ac:dyDescent="0.25">
      <c r="A101" s="2" t="s">
        <v>145</v>
      </c>
      <c r="B101" s="2">
        <f>COUNT(B74:B96,"Untested")</f>
        <v>0</v>
      </c>
      <c r="C101" s="2">
        <f>COUNT(C74:C96,"Untested")</f>
        <v>0</v>
      </c>
      <c r="D101" s="2">
        <f>COUNT(D74:D96,"Untested")</f>
        <v>0</v>
      </c>
      <c r="E101" s="2">
        <f>COUNT(E74:E96,"Untested")</f>
        <v>0</v>
      </c>
    </row>
    <row r="102" spans="1:5" x14ac:dyDescent="0.25">
      <c r="A102" s="2" t="s">
        <v>139</v>
      </c>
      <c r="B102" s="2">
        <f>B97+B100+B99+B101+B98</f>
        <v>23</v>
      </c>
      <c r="C102" s="2">
        <f>C97+C100+C99+C101+C98</f>
        <v>23</v>
      </c>
      <c r="D102" s="2">
        <f>D97+D100+D99+D101+D98</f>
        <v>23</v>
      </c>
      <c r="E102" s="2">
        <f>E97+E100+E99+E101+E98</f>
        <v>0</v>
      </c>
    </row>
    <row r="103" spans="1:5" ht="15.75" thickBot="1" x14ac:dyDescent="0.3">
      <c r="A103" s="18" t="s">
        <v>8</v>
      </c>
      <c r="B103" s="6">
        <f>IF(B$102=0,0,(B$97+B$98)/B$102)</f>
        <v>1</v>
      </c>
      <c r="C103" s="6">
        <f>IF(C$102=0,0,(C$97+C$98)/C$102)</f>
        <v>0.86956521739130432</v>
      </c>
      <c r="D103" s="6">
        <f>IF(D$102=0,0,(D$97+D$98)/D$102)</f>
        <v>0.86956521739130432</v>
      </c>
      <c r="E103" s="6">
        <f>IF(E$102=0,0,(E$97+E$98)/E$102)</f>
        <v>0</v>
      </c>
    </row>
    <row r="104" spans="1:5" ht="15.75" thickBot="1" x14ac:dyDescent="0.3">
      <c r="A104" s="2"/>
      <c r="B104" s="20"/>
      <c r="C104" s="20"/>
      <c r="D104" s="20"/>
      <c r="E104" s="20"/>
    </row>
    <row r="105" spans="1:5" x14ac:dyDescent="0.25">
      <c r="A105" s="3" t="s">
        <v>85</v>
      </c>
      <c r="B105" s="46" t="s">
        <v>5</v>
      </c>
      <c r="C105" s="47" t="s">
        <v>151</v>
      </c>
      <c r="D105" s="47" t="s">
        <v>188</v>
      </c>
      <c r="E105" s="3" t="s">
        <v>186</v>
      </c>
    </row>
    <row r="106" spans="1:5" x14ac:dyDescent="0.25">
      <c r="A106" s="2" t="s">
        <v>266</v>
      </c>
      <c r="B106" s="4" t="s">
        <v>6</v>
      </c>
      <c r="C106" s="4" t="s">
        <v>6</v>
      </c>
      <c r="D106" s="4" t="s">
        <v>6</v>
      </c>
      <c r="E106" s="48" t="s">
        <v>175</v>
      </c>
    </row>
    <row r="107" spans="1:5" x14ac:dyDescent="0.25">
      <c r="A107" s="2" t="s">
        <v>301</v>
      </c>
      <c r="B107" s="4" t="s">
        <v>6</v>
      </c>
      <c r="C107" s="4" t="s">
        <v>6</v>
      </c>
      <c r="D107" s="4" t="s">
        <v>6</v>
      </c>
      <c r="E107" s="48" t="s">
        <v>175</v>
      </c>
    </row>
    <row r="108" spans="1:5" x14ac:dyDescent="0.25">
      <c r="A108" s="2" t="s">
        <v>303</v>
      </c>
      <c r="B108" s="4" t="s">
        <v>6</v>
      </c>
      <c r="C108" s="4" t="s">
        <v>6</v>
      </c>
      <c r="D108" s="4" t="s">
        <v>6</v>
      </c>
      <c r="E108" s="48" t="s">
        <v>175</v>
      </c>
    </row>
    <row r="109" spans="1:5" x14ac:dyDescent="0.25">
      <c r="A109" s="2" t="s">
        <v>304</v>
      </c>
      <c r="B109" s="4" t="s">
        <v>6</v>
      </c>
      <c r="C109" s="4" t="s">
        <v>6</v>
      </c>
      <c r="D109" s="4" t="s">
        <v>6</v>
      </c>
      <c r="E109" s="48" t="s">
        <v>175</v>
      </c>
    </row>
    <row r="110" spans="1:5" x14ac:dyDescent="0.25">
      <c r="A110" s="2" t="s">
        <v>299</v>
      </c>
      <c r="B110" s="4" t="s">
        <v>6</v>
      </c>
      <c r="C110" s="4" t="s">
        <v>6</v>
      </c>
      <c r="D110" s="4" t="s">
        <v>6</v>
      </c>
      <c r="E110" s="48" t="s">
        <v>175</v>
      </c>
    </row>
    <row r="111" spans="1:5" x14ac:dyDescent="0.25">
      <c r="A111" s="2" t="s">
        <v>305</v>
      </c>
      <c r="B111" s="4" t="s">
        <v>6</v>
      </c>
      <c r="C111" s="4" t="s">
        <v>6</v>
      </c>
      <c r="D111" s="4" t="s">
        <v>6</v>
      </c>
      <c r="E111" s="48" t="s">
        <v>175</v>
      </c>
    </row>
    <row r="112" spans="1:5" x14ac:dyDescent="0.25">
      <c r="A112" s="15" t="s">
        <v>306</v>
      </c>
      <c r="B112" s="21" t="s">
        <v>6</v>
      </c>
      <c r="C112" s="21" t="s">
        <v>6</v>
      </c>
      <c r="D112" s="21" t="s">
        <v>6</v>
      </c>
      <c r="E112" s="31" t="s">
        <v>175</v>
      </c>
    </row>
    <row r="113" spans="1:5" x14ac:dyDescent="0.25">
      <c r="A113" s="2" t="s">
        <v>6</v>
      </c>
      <c r="B113" s="10">
        <f>COUNTIF(B106:B112,"pass")</f>
        <v>7</v>
      </c>
      <c r="C113" s="10">
        <f>COUNTIF(C106:C112,"pass")</f>
        <v>7</v>
      </c>
      <c r="D113" s="10">
        <f>COUNTIF(D106:D112,"pass")</f>
        <v>7</v>
      </c>
      <c r="E113" s="10">
        <f>COUNTIF(E106:E112,"pass")</f>
        <v>0</v>
      </c>
    </row>
    <row r="114" spans="1:5" x14ac:dyDescent="0.25">
      <c r="A114" s="2" t="s">
        <v>143</v>
      </c>
      <c r="B114" s="5">
        <f>COUNTIF(B106:B112,"Ok")</f>
        <v>0</v>
      </c>
      <c r="C114" s="5">
        <f>COUNTIF(C106:C112,"Ok")</f>
        <v>0</v>
      </c>
      <c r="D114" s="5">
        <f>COUNTIF(D106:D112,"Ok")</f>
        <v>0</v>
      </c>
      <c r="E114" s="5">
        <f>COUNTIF(E106:E112,"Ok")</f>
        <v>0</v>
      </c>
    </row>
    <row r="115" spans="1:5" x14ac:dyDescent="0.25">
      <c r="A115" s="2" t="s">
        <v>140</v>
      </c>
      <c r="B115" s="11">
        <f>COUNTIF(B106:B112,"workaround")</f>
        <v>0</v>
      </c>
      <c r="C115" s="11">
        <f t="shared" ref="C115:D115" si="2">COUNTIF(C106:C112,"workaround")</f>
        <v>0</v>
      </c>
      <c r="D115" s="11">
        <f t="shared" si="2"/>
        <v>0</v>
      </c>
      <c r="E115" s="11">
        <f>COUNTIF(E137:E170,"workaround")</f>
        <v>0</v>
      </c>
    </row>
    <row r="116" spans="1:5" x14ac:dyDescent="0.25">
      <c r="A116" s="2" t="s">
        <v>7</v>
      </c>
      <c r="B116" s="12">
        <f>COUNTIF(B106:B112,"Fail")</f>
        <v>0</v>
      </c>
      <c r="C116" s="12">
        <f>COUNTIF(C106:C112,"Fail")</f>
        <v>0</v>
      </c>
      <c r="D116" s="12">
        <f>COUNTIF(D106:D112,"Fail")</f>
        <v>0</v>
      </c>
      <c r="E116" s="12">
        <f>COUNTIF(E106:E112,"Fail")</f>
        <v>0</v>
      </c>
    </row>
    <row r="117" spans="1:5" x14ac:dyDescent="0.25">
      <c r="A117" s="2" t="s">
        <v>145</v>
      </c>
      <c r="B117" s="2">
        <f>COUNT(B106:B112,"Untested")</f>
        <v>0</v>
      </c>
      <c r="C117" s="2">
        <f>COUNT(C106:C112,"Untested")</f>
        <v>0</v>
      </c>
      <c r="D117" s="2">
        <f>COUNT(D106:D112,"Untested")</f>
        <v>0</v>
      </c>
      <c r="E117" s="2">
        <f>COUNT(E106:E112,"Untested")</f>
        <v>0</v>
      </c>
    </row>
    <row r="118" spans="1:5" x14ac:dyDescent="0.25">
      <c r="A118" s="2" t="s">
        <v>139</v>
      </c>
      <c r="B118" s="2">
        <f>B113+B116+B115+B117+B114</f>
        <v>7</v>
      </c>
      <c r="C118" s="2">
        <f>C113+C116+C115+C117+C114</f>
        <v>7</v>
      </c>
      <c r="D118" s="2">
        <f>D113+D116+D115+D117+D114</f>
        <v>7</v>
      </c>
      <c r="E118" s="2">
        <f>E113+E116+E115+E117+E114</f>
        <v>0</v>
      </c>
    </row>
    <row r="119" spans="1:5" ht="15.75" thickBot="1" x14ac:dyDescent="0.3">
      <c r="A119" s="18" t="s">
        <v>8</v>
      </c>
      <c r="B119" s="6">
        <f>IF(B$118=0, 0, (B$113+B$114)/B$118)</f>
        <v>1</v>
      </c>
      <c r="C119" s="6">
        <f>IF(C$118=0, 0, (C$113+C$114)/C$118)</f>
        <v>1</v>
      </c>
      <c r="D119" s="6">
        <f>IF(D$118=0, 0, (D$113+D$114)/D$118)</f>
        <v>1</v>
      </c>
      <c r="E119" s="6">
        <f>IF(E$118=0, 0, (E$113+E$114)/E$118)</f>
        <v>0</v>
      </c>
    </row>
    <row r="120" spans="1:5" ht="15.75" thickBot="1" x14ac:dyDescent="0.3">
      <c r="A120" s="13"/>
      <c r="B120" s="16"/>
      <c r="C120" s="16"/>
      <c r="D120" s="16"/>
      <c r="E120" s="16"/>
    </row>
    <row r="121" spans="1:5" x14ac:dyDescent="0.25">
      <c r="A121" s="15" t="s">
        <v>64</v>
      </c>
      <c r="B121" s="46" t="s">
        <v>5</v>
      </c>
      <c r="C121" s="47" t="s">
        <v>151</v>
      </c>
      <c r="D121" s="47" t="s">
        <v>188</v>
      </c>
      <c r="E121" s="3" t="s">
        <v>186</v>
      </c>
    </row>
    <row r="122" spans="1:5" x14ac:dyDescent="0.25">
      <c r="A122" s="2" t="s">
        <v>291</v>
      </c>
      <c r="B122" s="4" t="s">
        <v>6</v>
      </c>
      <c r="C122" s="4" t="s">
        <v>6</v>
      </c>
      <c r="D122" s="4" t="s">
        <v>6</v>
      </c>
      <c r="E122" s="48" t="s">
        <v>175</v>
      </c>
    </row>
    <row r="123" spans="1:5" x14ac:dyDescent="0.25">
      <c r="A123" s="2" t="s">
        <v>302</v>
      </c>
      <c r="B123" s="4" t="s">
        <v>6</v>
      </c>
      <c r="C123" s="4" t="s">
        <v>6</v>
      </c>
      <c r="D123" s="4" t="s">
        <v>6</v>
      </c>
      <c r="E123" s="48" t="s">
        <v>175</v>
      </c>
    </row>
    <row r="124" spans="1:5" x14ac:dyDescent="0.25">
      <c r="A124" s="2" t="s">
        <v>266</v>
      </c>
      <c r="B124" s="4" t="s">
        <v>6</v>
      </c>
      <c r="C124" s="4" t="s">
        <v>6</v>
      </c>
      <c r="D124" s="4" t="s">
        <v>6</v>
      </c>
      <c r="E124" s="48" t="s">
        <v>175</v>
      </c>
    </row>
    <row r="125" spans="1:5" x14ac:dyDescent="0.25">
      <c r="A125" s="2" t="s">
        <v>285</v>
      </c>
      <c r="B125" s="4" t="s">
        <v>6</v>
      </c>
      <c r="C125" s="4" t="s">
        <v>6</v>
      </c>
      <c r="D125" s="4" t="s">
        <v>6</v>
      </c>
      <c r="E125" s="48" t="s">
        <v>175</v>
      </c>
    </row>
    <row r="126" spans="1:5" x14ac:dyDescent="0.25">
      <c r="A126" s="2" t="s">
        <v>264</v>
      </c>
      <c r="B126" s="4" t="s">
        <v>6</v>
      </c>
      <c r="C126" s="4" t="s">
        <v>6</v>
      </c>
      <c r="D126" s="4" t="s">
        <v>6</v>
      </c>
      <c r="E126" s="48" t="s">
        <v>175</v>
      </c>
    </row>
    <row r="127" spans="1:5" x14ac:dyDescent="0.25">
      <c r="A127" s="2" t="s">
        <v>268</v>
      </c>
      <c r="B127" s="4" t="s">
        <v>6</v>
      </c>
      <c r="C127" s="4" t="s">
        <v>6</v>
      </c>
      <c r="D127" s="4" t="s">
        <v>6</v>
      </c>
      <c r="E127" s="48" t="s">
        <v>175</v>
      </c>
    </row>
    <row r="128" spans="1:5" x14ac:dyDescent="0.25">
      <c r="A128" s="2" t="s">
        <v>255</v>
      </c>
      <c r="B128" s="4" t="s">
        <v>6</v>
      </c>
      <c r="C128" s="4" t="s">
        <v>6</v>
      </c>
      <c r="D128" s="4" t="s">
        <v>6</v>
      </c>
      <c r="E128" s="48" t="s">
        <v>175</v>
      </c>
    </row>
    <row r="129" spans="1:5" x14ac:dyDescent="0.25">
      <c r="A129" s="2" t="s">
        <v>301</v>
      </c>
      <c r="B129" s="4" t="s">
        <v>6</v>
      </c>
      <c r="C129" s="4" t="s">
        <v>6</v>
      </c>
      <c r="D129" s="4" t="s">
        <v>6</v>
      </c>
      <c r="E129" s="48" t="s">
        <v>175</v>
      </c>
    </row>
    <row r="130" spans="1:5" x14ac:dyDescent="0.25">
      <c r="A130" s="2" t="s">
        <v>276</v>
      </c>
      <c r="B130" s="4" t="s">
        <v>6</v>
      </c>
      <c r="C130" s="4" t="s">
        <v>6</v>
      </c>
      <c r="D130" s="36" t="s">
        <v>6</v>
      </c>
      <c r="E130" s="48" t="s">
        <v>175</v>
      </c>
    </row>
    <row r="131" spans="1:5" x14ac:dyDescent="0.25">
      <c r="A131" s="2" t="s">
        <v>300</v>
      </c>
      <c r="B131" s="4" t="s">
        <v>6</v>
      </c>
      <c r="C131" s="4" t="s">
        <v>6</v>
      </c>
      <c r="D131" s="4" t="s">
        <v>6</v>
      </c>
      <c r="E131" s="48" t="s">
        <v>175</v>
      </c>
    </row>
    <row r="132" spans="1:5" x14ac:dyDescent="0.25">
      <c r="A132" s="2" t="s">
        <v>299</v>
      </c>
      <c r="B132" s="4" t="s">
        <v>6</v>
      </c>
      <c r="C132" s="4" t="s">
        <v>6</v>
      </c>
      <c r="D132" s="4" t="s">
        <v>6</v>
      </c>
      <c r="E132" s="48" t="s">
        <v>175</v>
      </c>
    </row>
    <row r="133" spans="1:5" x14ac:dyDescent="0.25">
      <c r="A133" s="2" t="s">
        <v>214</v>
      </c>
      <c r="B133" s="4" t="s">
        <v>6</v>
      </c>
      <c r="C133" s="8" t="s">
        <v>7</v>
      </c>
      <c r="D133" s="4" t="s">
        <v>6</v>
      </c>
      <c r="E133" s="48" t="s">
        <v>175</v>
      </c>
    </row>
    <row r="134" spans="1:5" x14ac:dyDescent="0.25">
      <c r="A134" s="2" t="s">
        <v>298</v>
      </c>
      <c r="B134" s="4" t="s">
        <v>6</v>
      </c>
      <c r="C134" s="4" t="s">
        <v>6</v>
      </c>
      <c r="D134" s="4" t="s">
        <v>6</v>
      </c>
      <c r="E134" s="48" t="s">
        <v>175</v>
      </c>
    </row>
    <row r="135" spans="1:5" x14ac:dyDescent="0.25">
      <c r="A135" s="2" t="s">
        <v>297</v>
      </c>
      <c r="B135" s="4" t="s">
        <v>6</v>
      </c>
      <c r="C135" s="4" t="s">
        <v>6</v>
      </c>
      <c r="D135" s="4" t="s">
        <v>6</v>
      </c>
      <c r="E135" s="48" t="s">
        <v>175</v>
      </c>
    </row>
    <row r="136" spans="1:5" x14ac:dyDescent="0.25">
      <c r="A136" s="2" t="s">
        <v>296</v>
      </c>
      <c r="B136" s="4" t="s">
        <v>6</v>
      </c>
      <c r="C136" s="4" t="s">
        <v>6</v>
      </c>
      <c r="D136" s="4" t="s">
        <v>6</v>
      </c>
      <c r="E136" s="48" t="s">
        <v>175</v>
      </c>
    </row>
    <row r="137" spans="1:5" x14ac:dyDescent="0.25">
      <c r="A137" s="2" t="s">
        <v>230</v>
      </c>
      <c r="B137" s="4" t="s">
        <v>6</v>
      </c>
      <c r="C137" s="4" t="s">
        <v>6</v>
      </c>
      <c r="D137" s="4" t="s">
        <v>6</v>
      </c>
      <c r="E137" s="48" t="s">
        <v>175</v>
      </c>
    </row>
    <row r="138" spans="1:5" x14ac:dyDescent="0.25">
      <c r="A138" s="2" t="s">
        <v>295</v>
      </c>
      <c r="B138" s="4" t="s">
        <v>6</v>
      </c>
      <c r="C138" s="4" t="s">
        <v>6</v>
      </c>
      <c r="D138" s="4" t="s">
        <v>6</v>
      </c>
      <c r="E138" s="48" t="s">
        <v>175</v>
      </c>
    </row>
    <row r="139" spans="1:5" x14ac:dyDescent="0.25">
      <c r="A139" s="2" t="s">
        <v>294</v>
      </c>
      <c r="B139" s="4" t="s">
        <v>6</v>
      </c>
      <c r="C139" s="4" t="s">
        <v>6</v>
      </c>
      <c r="D139" s="4" t="s">
        <v>6</v>
      </c>
      <c r="E139" s="48" t="s">
        <v>175</v>
      </c>
    </row>
    <row r="140" spans="1:5" x14ac:dyDescent="0.25">
      <c r="A140" s="2" t="s">
        <v>275</v>
      </c>
      <c r="B140" s="4" t="s">
        <v>6</v>
      </c>
      <c r="C140" s="4" t="s">
        <v>6</v>
      </c>
      <c r="D140" s="4" t="s">
        <v>6</v>
      </c>
      <c r="E140" s="48" t="s">
        <v>175</v>
      </c>
    </row>
    <row r="141" spans="1:5" x14ac:dyDescent="0.25">
      <c r="A141" s="15" t="s">
        <v>274</v>
      </c>
      <c r="B141" s="22" t="s">
        <v>140</v>
      </c>
      <c r="C141" s="22" t="s">
        <v>140</v>
      </c>
      <c r="D141" s="21" t="s">
        <v>6</v>
      </c>
      <c r="E141" s="31" t="s">
        <v>175</v>
      </c>
    </row>
    <row r="142" spans="1:5" x14ac:dyDescent="0.25">
      <c r="A142" s="2" t="s">
        <v>6</v>
      </c>
      <c r="B142" s="10">
        <f>COUNTIF(B122:B141,"pass")</f>
        <v>19</v>
      </c>
      <c r="C142" s="10">
        <f>COUNTIF(C122:C141,"pass")</f>
        <v>18</v>
      </c>
      <c r="D142" s="10">
        <f>COUNTIF(D122:D141,"pass")</f>
        <v>20</v>
      </c>
      <c r="E142" s="10">
        <f>COUNTIF(E122:E141,"pass")</f>
        <v>0</v>
      </c>
    </row>
    <row r="143" spans="1:5" x14ac:dyDescent="0.25">
      <c r="A143" s="2" t="s">
        <v>143</v>
      </c>
      <c r="B143" s="5">
        <f>COUNTIF(B122:B141,"Ok")</f>
        <v>0</v>
      </c>
      <c r="C143" s="5">
        <f>COUNTIF(C122:C141,"Ok")</f>
        <v>0</v>
      </c>
      <c r="D143" s="5">
        <f>COUNTIF(D122:D141,"Ok")</f>
        <v>0</v>
      </c>
      <c r="E143" s="5">
        <f>COUNTIF(E122:E141,"Ok")</f>
        <v>0</v>
      </c>
    </row>
    <row r="144" spans="1:5" x14ac:dyDescent="0.25">
      <c r="A144" s="2" t="s">
        <v>140</v>
      </c>
      <c r="B144" s="11">
        <f>COUNTIF(B122:B141,"workaround")</f>
        <v>1</v>
      </c>
      <c r="C144" s="11">
        <f>COUNTIF(C122:C141,"workaround")</f>
        <v>1</v>
      </c>
      <c r="D144" s="11">
        <f>COUNTIF(D122:D141,"workaround")</f>
        <v>0</v>
      </c>
      <c r="E144" s="11">
        <f>COUNTIF(E122:E141,"workaround")</f>
        <v>0</v>
      </c>
    </row>
    <row r="145" spans="1:5" x14ac:dyDescent="0.25">
      <c r="A145" s="2" t="s">
        <v>7</v>
      </c>
      <c r="B145" s="12">
        <f>COUNTIF(B122:B141,"Fail")</f>
        <v>0</v>
      </c>
      <c r="C145" s="12">
        <f>COUNTIF(C122:C141,"Fail")</f>
        <v>1</v>
      </c>
      <c r="D145" s="12">
        <f>COUNTIF(D122:D141,"Fail")</f>
        <v>0</v>
      </c>
      <c r="E145" s="12">
        <f>COUNTIF(E122:E141,"Fail")</f>
        <v>0</v>
      </c>
    </row>
    <row r="146" spans="1:5" x14ac:dyDescent="0.25">
      <c r="A146" s="2" t="s">
        <v>145</v>
      </c>
      <c r="B146" s="2">
        <f>COUNT(B122:B141,"Untested")</f>
        <v>0</v>
      </c>
      <c r="C146" s="2">
        <f>COUNT(C122:C141,"Untested")</f>
        <v>0</v>
      </c>
      <c r="D146" s="2">
        <f>COUNT(D122:D141,"Untested")</f>
        <v>0</v>
      </c>
      <c r="E146" s="2">
        <f>COUNT(E122:E141,"Untested")</f>
        <v>0</v>
      </c>
    </row>
    <row r="147" spans="1:5" x14ac:dyDescent="0.25">
      <c r="A147" s="2" t="s">
        <v>139</v>
      </c>
      <c r="B147" s="2">
        <f>B142+B145+B144+B146+B143</f>
        <v>20</v>
      </c>
      <c r="C147" s="2">
        <f>C142+C145+C144+C146+C143</f>
        <v>20</v>
      </c>
      <c r="D147" s="2">
        <f>D142+D145+D144+D146+D143</f>
        <v>20</v>
      </c>
      <c r="E147" s="2">
        <f>E142+E145+E144+E146+E143</f>
        <v>0</v>
      </c>
    </row>
    <row r="148" spans="1:5" ht="15.75" thickBot="1" x14ac:dyDescent="0.3">
      <c r="A148" s="18" t="s">
        <v>8</v>
      </c>
      <c r="B148" s="6">
        <f>IF(B$147=0, 0, (B$142+B$143)/B$147)</f>
        <v>0.95</v>
      </c>
      <c r="C148" s="6">
        <f>IF(C$147=0, 0, (C$142+C$143)/C$147)</f>
        <v>0.9</v>
      </c>
      <c r="D148" s="6">
        <f>IF(D$147=0, 0, (D$142+D$143)/D$147)</f>
        <v>1</v>
      </c>
      <c r="E148" s="6">
        <f>IF(E$147=0, 0, (E$142+E$143)/E$147)</f>
        <v>0</v>
      </c>
    </row>
    <row r="149" spans="1:5" ht="15.75" thickBot="1" x14ac:dyDescent="0.3">
      <c r="A149" s="14"/>
      <c r="B149" s="14"/>
      <c r="C149" s="14"/>
      <c r="D149" s="14"/>
      <c r="E149" s="14"/>
    </row>
    <row r="150" spans="1:5" x14ac:dyDescent="0.25">
      <c r="A150" s="15" t="s">
        <v>12</v>
      </c>
      <c r="B150" s="46" t="s">
        <v>5</v>
      </c>
      <c r="C150" s="47" t="s">
        <v>151</v>
      </c>
      <c r="D150" s="47" t="s">
        <v>188</v>
      </c>
      <c r="E150" s="3" t="s">
        <v>186</v>
      </c>
    </row>
    <row r="151" spans="1:5" x14ac:dyDescent="0.25">
      <c r="A151" s="2" t="s">
        <v>292</v>
      </c>
      <c r="B151" s="4" t="s">
        <v>6</v>
      </c>
      <c r="C151" s="4" t="s">
        <v>6</v>
      </c>
      <c r="D151" s="4" t="s">
        <v>6</v>
      </c>
      <c r="E151" s="48" t="s">
        <v>175</v>
      </c>
    </row>
    <row r="152" spans="1:5" x14ac:dyDescent="0.25">
      <c r="A152" s="2" t="s">
        <v>291</v>
      </c>
      <c r="B152" s="4" t="s">
        <v>6</v>
      </c>
      <c r="C152" s="4" t="s">
        <v>6</v>
      </c>
      <c r="D152" s="4" t="s">
        <v>6</v>
      </c>
      <c r="E152" s="48" t="s">
        <v>175</v>
      </c>
    </row>
    <row r="153" spans="1:5" x14ac:dyDescent="0.25">
      <c r="A153" s="2" t="s">
        <v>290</v>
      </c>
      <c r="B153" s="4" t="s">
        <v>6</v>
      </c>
      <c r="C153" s="8" t="s">
        <v>7</v>
      </c>
      <c r="D153" s="4" t="s">
        <v>6</v>
      </c>
      <c r="E153" s="48" t="s">
        <v>175</v>
      </c>
    </row>
    <row r="154" spans="1:5" x14ac:dyDescent="0.25">
      <c r="A154" s="2" t="s">
        <v>287</v>
      </c>
      <c r="B154" s="4" t="s">
        <v>6</v>
      </c>
      <c r="C154" s="4" t="s">
        <v>6</v>
      </c>
      <c r="D154" s="4" t="s">
        <v>6</v>
      </c>
      <c r="E154" s="48" t="s">
        <v>175</v>
      </c>
    </row>
    <row r="155" spans="1:5" x14ac:dyDescent="0.25">
      <c r="A155" s="2" t="s">
        <v>283</v>
      </c>
      <c r="B155" s="4" t="s">
        <v>6</v>
      </c>
      <c r="C155" s="4" t="s">
        <v>6</v>
      </c>
      <c r="D155" s="4" t="s">
        <v>6</v>
      </c>
      <c r="E155" s="48" t="s">
        <v>175</v>
      </c>
    </row>
    <row r="156" spans="1:5" x14ac:dyDescent="0.25">
      <c r="A156" s="2" t="s">
        <v>282</v>
      </c>
      <c r="B156" s="4" t="s">
        <v>6</v>
      </c>
      <c r="C156" s="4" t="s">
        <v>6</v>
      </c>
      <c r="D156" s="4" t="s">
        <v>6</v>
      </c>
      <c r="E156" s="48" t="s">
        <v>175</v>
      </c>
    </row>
    <row r="157" spans="1:5" x14ac:dyDescent="0.25">
      <c r="A157" s="2" t="s">
        <v>281</v>
      </c>
      <c r="B157" s="4" t="s">
        <v>6</v>
      </c>
      <c r="C157" s="4" t="s">
        <v>6</v>
      </c>
      <c r="D157" s="4" t="s">
        <v>6</v>
      </c>
      <c r="E157" s="48" t="s">
        <v>175</v>
      </c>
    </row>
    <row r="158" spans="1:5" x14ac:dyDescent="0.25">
      <c r="A158" s="2" t="s">
        <v>280</v>
      </c>
      <c r="B158" s="4" t="s">
        <v>6</v>
      </c>
      <c r="C158" s="4" t="s">
        <v>6</v>
      </c>
      <c r="D158" s="4" t="s">
        <v>6</v>
      </c>
      <c r="E158" s="48" t="s">
        <v>175</v>
      </c>
    </row>
    <row r="159" spans="1:5" x14ac:dyDescent="0.25">
      <c r="A159" s="2" t="s">
        <v>279</v>
      </c>
      <c r="B159" s="4" t="s">
        <v>6</v>
      </c>
      <c r="C159" s="4" t="s">
        <v>6</v>
      </c>
      <c r="D159" s="4" t="s">
        <v>6</v>
      </c>
      <c r="E159" s="48" t="s">
        <v>175</v>
      </c>
    </row>
    <row r="160" spans="1:5" x14ac:dyDescent="0.25">
      <c r="A160" s="2" t="s">
        <v>278</v>
      </c>
      <c r="B160" s="4" t="s">
        <v>6</v>
      </c>
      <c r="C160" s="4" t="s">
        <v>6</v>
      </c>
      <c r="D160" s="4" t="s">
        <v>6</v>
      </c>
      <c r="E160" s="48" t="s">
        <v>175</v>
      </c>
    </row>
    <row r="161" spans="1:5" x14ac:dyDescent="0.25">
      <c r="A161" s="2" t="s">
        <v>307</v>
      </c>
      <c r="B161" s="4" t="s">
        <v>6</v>
      </c>
      <c r="C161" s="4" t="s">
        <v>6</v>
      </c>
      <c r="D161" s="4" t="s">
        <v>6</v>
      </c>
      <c r="E161" s="48" t="s">
        <v>175</v>
      </c>
    </row>
    <row r="162" spans="1:5" x14ac:dyDescent="0.25">
      <c r="A162" s="2" t="s">
        <v>239</v>
      </c>
      <c r="B162" s="4" t="s">
        <v>6</v>
      </c>
      <c r="C162" s="4" t="s">
        <v>6</v>
      </c>
      <c r="D162" s="4" t="s">
        <v>6</v>
      </c>
      <c r="E162" s="48" t="s">
        <v>175</v>
      </c>
    </row>
    <row r="163" spans="1:5" x14ac:dyDescent="0.25">
      <c r="A163" s="15" t="s">
        <v>238</v>
      </c>
      <c r="B163" s="21" t="s">
        <v>6</v>
      </c>
      <c r="C163" s="21" t="s">
        <v>6</v>
      </c>
      <c r="D163" s="21" t="s">
        <v>6</v>
      </c>
      <c r="E163" s="31" t="s">
        <v>175</v>
      </c>
    </row>
    <row r="164" spans="1:5" x14ac:dyDescent="0.25">
      <c r="A164" s="2" t="s">
        <v>6</v>
      </c>
      <c r="B164" s="10">
        <f>COUNTIF(B151:B163,"pass")</f>
        <v>13</v>
      </c>
      <c r="C164" s="10">
        <f>COUNTIF(C151:C163,"pass")</f>
        <v>12</v>
      </c>
      <c r="D164" s="10">
        <f>COUNTIF(D151:D163,"pass")</f>
        <v>13</v>
      </c>
      <c r="E164" s="10">
        <f>COUNTIF(E151:E163,"pass")</f>
        <v>0</v>
      </c>
    </row>
    <row r="165" spans="1:5" x14ac:dyDescent="0.25">
      <c r="A165" s="2" t="s">
        <v>143</v>
      </c>
      <c r="B165" s="5">
        <f>COUNTIF(B151:B163,"Ok")</f>
        <v>0</v>
      </c>
      <c r="C165" s="5">
        <f>COUNTIF(C151:C163,"Ok")</f>
        <v>0</v>
      </c>
      <c r="D165" s="5">
        <f>COUNTIF(D151:D163,"Ok")</f>
        <v>0</v>
      </c>
      <c r="E165" s="5">
        <f>COUNTIF(E151:E163,"Ok")</f>
        <v>0</v>
      </c>
    </row>
    <row r="166" spans="1:5" x14ac:dyDescent="0.25">
      <c r="A166" s="2" t="s">
        <v>140</v>
      </c>
      <c r="B166" s="11">
        <f>COUNTIF(B151:B163,"workaround")</f>
        <v>0</v>
      </c>
      <c r="C166" s="11">
        <f>COUNTIF(C151:C163,"workaround")</f>
        <v>0</v>
      </c>
      <c r="D166" s="11">
        <f>COUNTIF(D151:D163,"workaround")</f>
        <v>0</v>
      </c>
      <c r="E166" s="11">
        <f>COUNTIF(E151:E163,"workaround")</f>
        <v>0</v>
      </c>
    </row>
    <row r="167" spans="1:5" x14ac:dyDescent="0.25">
      <c r="A167" s="2" t="s">
        <v>7</v>
      </c>
      <c r="B167" s="12">
        <f>COUNTIF(B151:B163,"Fail")</f>
        <v>0</v>
      </c>
      <c r="C167" s="12">
        <f>COUNTIF(C151:C163,"Fail")</f>
        <v>1</v>
      </c>
      <c r="D167" s="12">
        <f>COUNTIF(D151:D163,"Fail")</f>
        <v>0</v>
      </c>
      <c r="E167" s="12">
        <f>COUNTIF(E151:E163,"Fail")</f>
        <v>0</v>
      </c>
    </row>
    <row r="168" spans="1:5" x14ac:dyDescent="0.25">
      <c r="A168" s="2" t="s">
        <v>145</v>
      </c>
      <c r="B168" s="2">
        <f>COUNT(B151:B163,"Untested")</f>
        <v>0</v>
      </c>
      <c r="C168" s="2">
        <f>COUNT(C151:C163,"Untested")</f>
        <v>0</v>
      </c>
      <c r="D168" s="2">
        <f>COUNT(D151:D163,"Untested")</f>
        <v>0</v>
      </c>
      <c r="E168" s="2">
        <f>COUNT(E151:E163,"Untested")</f>
        <v>0</v>
      </c>
    </row>
    <row r="169" spans="1:5" x14ac:dyDescent="0.25">
      <c r="A169" s="2" t="s">
        <v>139</v>
      </c>
      <c r="B169" s="2">
        <f>B164+B167+B166+B168+B165</f>
        <v>13</v>
      </c>
      <c r="C169" s="2">
        <f>C164+C167+C166+C168+C165</f>
        <v>13</v>
      </c>
      <c r="D169" s="2">
        <f>D164+D167+D166+D168+D165</f>
        <v>13</v>
      </c>
      <c r="E169" s="2">
        <f>E164+E167+E166+E168+E165</f>
        <v>0</v>
      </c>
    </row>
    <row r="170" spans="1:5" ht="15.75" thickBot="1" x14ac:dyDescent="0.3">
      <c r="A170" s="18" t="s">
        <v>8</v>
      </c>
      <c r="B170" s="6">
        <f>IF(B$169=0, 0, (B$164+B$165)/B$169)</f>
        <v>1</v>
      </c>
      <c r="C170" s="6">
        <f>IF(C$169=0, 0, (C$164+C$165)/C$169)</f>
        <v>0.92307692307692313</v>
      </c>
      <c r="D170" s="6">
        <f>IF(D$169=0, 0, (D$164+D$165)/D$169)</f>
        <v>1</v>
      </c>
      <c r="E170" s="6">
        <f>IF(E$169=0, 0, (E$164+E$165)/E$169)</f>
        <v>0</v>
      </c>
    </row>
    <row r="171" spans="1:5" ht="15.75" thickBot="1" x14ac:dyDescent="0.3">
      <c r="A171" s="13"/>
      <c r="B171" s="16"/>
      <c r="C171" s="13"/>
      <c r="D171" s="13"/>
      <c r="E171" s="13"/>
    </row>
    <row r="172" spans="1:5" x14ac:dyDescent="0.25">
      <c r="A172" s="15" t="s">
        <v>176</v>
      </c>
      <c r="B172" s="46" t="s">
        <v>5</v>
      </c>
      <c r="C172" s="47" t="s">
        <v>151</v>
      </c>
      <c r="D172" s="47" t="s">
        <v>188</v>
      </c>
      <c r="E172" s="3" t="s">
        <v>186</v>
      </c>
    </row>
    <row r="173" spans="1:5" x14ac:dyDescent="0.25">
      <c r="A173" s="2" t="s">
        <v>219</v>
      </c>
      <c r="B173" s="4" t="s">
        <v>6</v>
      </c>
      <c r="C173" s="4" t="s">
        <v>6</v>
      </c>
      <c r="D173" s="4" t="s">
        <v>6</v>
      </c>
      <c r="E173" s="4" t="s">
        <v>6</v>
      </c>
    </row>
    <row r="174" spans="1:5" x14ac:dyDescent="0.25">
      <c r="A174" s="2" t="s">
        <v>260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289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" t="s">
        <v>288</v>
      </c>
      <c r="B176" s="4" t="s">
        <v>6</v>
      </c>
      <c r="C176" s="4" t="s">
        <v>6</v>
      </c>
      <c r="D176" s="4" t="s">
        <v>6</v>
      </c>
      <c r="E176" s="8" t="s">
        <v>7</v>
      </c>
    </row>
    <row r="177" spans="1:5" x14ac:dyDescent="0.25">
      <c r="A177" s="23" t="s">
        <v>259</v>
      </c>
      <c r="B177" s="4" t="s">
        <v>6</v>
      </c>
      <c r="C177" s="4" t="s">
        <v>6</v>
      </c>
      <c r="D177" s="4" t="s">
        <v>6</v>
      </c>
      <c r="E177" s="4" t="s">
        <v>6</v>
      </c>
    </row>
    <row r="178" spans="1:5" x14ac:dyDescent="0.25">
      <c r="A178" s="23" t="s">
        <v>258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286</v>
      </c>
      <c r="B179" s="4" t="s">
        <v>6</v>
      </c>
      <c r="C179" s="4" t="s">
        <v>6</v>
      </c>
      <c r="D179" s="4" t="s">
        <v>6</v>
      </c>
      <c r="E179" s="38" t="s">
        <v>140</v>
      </c>
    </row>
    <row r="180" spans="1:5" x14ac:dyDescent="0.25">
      <c r="A180" s="23" t="s">
        <v>207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3" t="s">
        <v>224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265</v>
      </c>
      <c r="B182" s="4" t="s">
        <v>6</v>
      </c>
      <c r="C182" s="4" t="s">
        <v>6</v>
      </c>
      <c r="D182" s="4" t="s">
        <v>6</v>
      </c>
      <c r="E182" s="8" t="s">
        <v>7</v>
      </c>
    </row>
    <row r="183" spans="1:5" x14ac:dyDescent="0.25">
      <c r="A183" s="23" t="s">
        <v>257</v>
      </c>
      <c r="B183" s="4" t="s">
        <v>6</v>
      </c>
      <c r="C183" s="8" t="s">
        <v>7</v>
      </c>
      <c r="D183" s="4" t="s">
        <v>6</v>
      </c>
      <c r="E183" s="4" t="s">
        <v>6</v>
      </c>
    </row>
    <row r="184" spans="1:5" x14ac:dyDescent="0.25">
      <c r="A184" s="23" t="s">
        <v>256</v>
      </c>
      <c r="B184" s="4" t="s">
        <v>6</v>
      </c>
      <c r="C184" s="8" t="s">
        <v>7</v>
      </c>
      <c r="D184" s="4" t="s">
        <v>6</v>
      </c>
      <c r="E184" s="4" t="s">
        <v>6</v>
      </c>
    </row>
    <row r="185" spans="1:5" x14ac:dyDescent="0.25">
      <c r="A185" s="2" t="s">
        <v>266</v>
      </c>
      <c r="B185" s="4" t="s">
        <v>6</v>
      </c>
      <c r="C185" s="4" t="s">
        <v>6</v>
      </c>
      <c r="D185" s="4" t="s">
        <v>6</v>
      </c>
      <c r="E185" s="38" t="s">
        <v>140</v>
      </c>
    </row>
    <row r="186" spans="1:5" x14ac:dyDescent="0.25">
      <c r="A186" s="2" t="s">
        <v>285</v>
      </c>
      <c r="B186" s="4" t="s">
        <v>6</v>
      </c>
      <c r="C186" s="4" t="s">
        <v>6</v>
      </c>
      <c r="D186" s="4" t="s">
        <v>6</v>
      </c>
      <c r="E186" s="38" t="s">
        <v>140</v>
      </c>
    </row>
    <row r="187" spans="1:5" x14ac:dyDescent="0.25">
      <c r="A187" s="2" t="s">
        <v>267</v>
      </c>
      <c r="B187" s="4" t="s">
        <v>6</v>
      </c>
      <c r="C187" s="4" t="s">
        <v>6</v>
      </c>
      <c r="D187" s="4" t="s">
        <v>6</v>
      </c>
      <c r="E187" s="4" t="s">
        <v>6</v>
      </c>
    </row>
    <row r="188" spans="1:5" x14ac:dyDescent="0.25">
      <c r="A188" s="2" t="s">
        <v>284</v>
      </c>
      <c r="B188" s="8" t="s">
        <v>7</v>
      </c>
      <c r="C188" s="8" t="s">
        <v>7</v>
      </c>
      <c r="D188" s="4" t="s">
        <v>6</v>
      </c>
      <c r="E188" s="8" t="s">
        <v>7</v>
      </c>
    </row>
    <row r="189" spans="1:5" x14ac:dyDescent="0.25">
      <c r="A189" s="2" t="s">
        <v>264</v>
      </c>
      <c r="B189" s="4" t="s">
        <v>6</v>
      </c>
      <c r="C189" s="4" t="s">
        <v>6</v>
      </c>
      <c r="D189" s="4" t="s">
        <v>6</v>
      </c>
      <c r="E189" s="38" t="s">
        <v>140</v>
      </c>
    </row>
    <row r="190" spans="1:5" x14ac:dyDescent="0.25">
      <c r="A190" s="2" t="s">
        <v>268</v>
      </c>
      <c r="B190" s="4" t="s">
        <v>6</v>
      </c>
      <c r="C190" s="4" t="s">
        <v>6</v>
      </c>
      <c r="D190" s="4" t="s">
        <v>6</v>
      </c>
      <c r="E190" s="38" t="s">
        <v>140</v>
      </c>
    </row>
    <row r="191" spans="1:5" x14ac:dyDescent="0.25">
      <c r="A191" s="23" t="s">
        <v>255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277</v>
      </c>
      <c r="B192" s="4" t="s">
        <v>6</v>
      </c>
      <c r="C192" s="4" t="s">
        <v>6</v>
      </c>
      <c r="D192" s="4" t="s">
        <v>6</v>
      </c>
      <c r="E192" s="8" t="s">
        <v>7</v>
      </c>
    </row>
    <row r="193" spans="1:5" x14ac:dyDescent="0.25">
      <c r="A193" s="23" t="s">
        <v>254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253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3" t="s">
        <v>252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251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250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249</v>
      </c>
      <c r="B198" s="35" t="s">
        <v>144</v>
      </c>
      <c r="C198" s="4" t="s">
        <v>6</v>
      </c>
      <c r="D198" s="4" t="s">
        <v>6</v>
      </c>
      <c r="E198" s="4" t="s">
        <v>6</v>
      </c>
    </row>
    <row r="199" spans="1:5" x14ac:dyDescent="0.25">
      <c r="A199" s="23" t="s">
        <v>248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247</v>
      </c>
      <c r="B200" s="4" t="s">
        <v>6</v>
      </c>
      <c r="C200" s="8" t="s">
        <v>7</v>
      </c>
      <c r="D200" s="4" t="s">
        <v>6</v>
      </c>
      <c r="E200" s="4" t="s">
        <v>6</v>
      </c>
    </row>
    <row r="201" spans="1:5" x14ac:dyDescent="0.25">
      <c r="A201" s="2" t="s">
        <v>246</v>
      </c>
      <c r="B201" s="4" t="s">
        <v>6</v>
      </c>
      <c r="C201" s="4" t="s">
        <v>6</v>
      </c>
      <c r="D201" s="4" t="s">
        <v>6</v>
      </c>
      <c r="E201" s="4" t="s">
        <v>6</v>
      </c>
    </row>
    <row r="202" spans="1:5" x14ac:dyDescent="0.25">
      <c r="A202" s="2" t="s">
        <v>270</v>
      </c>
      <c r="B202" s="4" t="s">
        <v>6</v>
      </c>
      <c r="C202" s="4" t="s">
        <v>6</v>
      </c>
      <c r="D202" s="4" t="s">
        <v>6</v>
      </c>
      <c r="E202" s="38" t="s">
        <v>140</v>
      </c>
    </row>
    <row r="203" spans="1:5" x14ac:dyDescent="0.25">
      <c r="A203" s="2" t="s">
        <v>269</v>
      </c>
      <c r="B203" s="4" t="s">
        <v>6</v>
      </c>
      <c r="C203" s="4" t="s">
        <v>6</v>
      </c>
      <c r="D203" s="4" t="s">
        <v>6</v>
      </c>
      <c r="E203" s="38" t="s">
        <v>140</v>
      </c>
    </row>
    <row r="204" spans="1:5" x14ac:dyDescent="0.25">
      <c r="A204" s="23" t="s">
        <v>245</v>
      </c>
      <c r="B204" s="4" t="s">
        <v>6</v>
      </c>
      <c r="C204" s="4" t="s">
        <v>6</v>
      </c>
      <c r="D204" s="4" t="s">
        <v>6</v>
      </c>
      <c r="E204" s="4" t="s">
        <v>6</v>
      </c>
    </row>
    <row r="205" spans="1:5" x14ac:dyDescent="0.25">
      <c r="A205" s="2" t="s">
        <v>244</v>
      </c>
      <c r="B205" s="4" t="s">
        <v>6</v>
      </c>
      <c r="C205" s="4" t="s">
        <v>6</v>
      </c>
      <c r="D205" s="4" t="s">
        <v>6</v>
      </c>
      <c r="E205" s="4" t="s">
        <v>6</v>
      </c>
    </row>
    <row r="206" spans="1:5" x14ac:dyDescent="0.25">
      <c r="A206" s="2" t="s">
        <v>215</v>
      </c>
      <c r="B206" s="4" t="s">
        <v>6</v>
      </c>
      <c r="C206" s="4" t="s">
        <v>6</v>
      </c>
      <c r="D206" s="4" t="s">
        <v>6</v>
      </c>
      <c r="E206" s="4" t="s">
        <v>6</v>
      </c>
    </row>
    <row r="207" spans="1:5" x14ac:dyDescent="0.25">
      <c r="A207" s="2" t="s">
        <v>243</v>
      </c>
      <c r="B207" s="4" t="s">
        <v>6</v>
      </c>
      <c r="C207" s="4" t="s">
        <v>6</v>
      </c>
      <c r="D207" s="4" t="s">
        <v>6</v>
      </c>
      <c r="E207" s="4" t="s">
        <v>6</v>
      </c>
    </row>
    <row r="208" spans="1:5" x14ac:dyDescent="0.25">
      <c r="A208" s="2" t="s">
        <v>234</v>
      </c>
      <c r="B208" s="4" t="s">
        <v>6</v>
      </c>
      <c r="C208" s="4" t="s">
        <v>6</v>
      </c>
      <c r="D208" s="4" t="s">
        <v>6</v>
      </c>
      <c r="E208" s="4" t="s">
        <v>6</v>
      </c>
    </row>
    <row r="209" spans="1:5" x14ac:dyDescent="0.25">
      <c r="A209" s="2" t="s">
        <v>293</v>
      </c>
      <c r="B209" s="4" t="s">
        <v>6</v>
      </c>
      <c r="C209" s="4" t="s">
        <v>6</v>
      </c>
      <c r="D209" s="4" t="s">
        <v>6</v>
      </c>
      <c r="E209" s="4" t="s">
        <v>6</v>
      </c>
    </row>
    <row r="210" spans="1:5" x14ac:dyDescent="0.25">
      <c r="A210" s="2" t="s">
        <v>242</v>
      </c>
      <c r="B210" s="4" t="s">
        <v>6</v>
      </c>
      <c r="C210" s="4" t="s">
        <v>6</v>
      </c>
      <c r="D210" s="4" t="s">
        <v>6</v>
      </c>
      <c r="E210" s="4" t="s">
        <v>6</v>
      </c>
    </row>
    <row r="211" spans="1:5" x14ac:dyDescent="0.25">
      <c r="A211" s="2" t="s">
        <v>241</v>
      </c>
      <c r="B211" s="4" t="s">
        <v>6</v>
      </c>
      <c r="C211" s="4" t="s">
        <v>6</v>
      </c>
      <c r="D211" s="4" t="s">
        <v>6</v>
      </c>
      <c r="E211" s="4" t="s">
        <v>6</v>
      </c>
    </row>
    <row r="212" spans="1:5" x14ac:dyDescent="0.25">
      <c r="A212" s="2" t="s">
        <v>310</v>
      </c>
      <c r="B212" s="4" t="s">
        <v>6</v>
      </c>
      <c r="C212" s="4" t="s">
        <v>6</v>
      </c>
      <c r="D212" s="4" t="s">
        <v>6</v>
      </c>
      <c r="E212" s="4" t="s">
        <v>6</v>
      </c>
    </row>
    <row r="213" spans="1:5" x14ac:dyDescent="0.25">
      <c r="A213" s="2" t="s">
        <v>235</v>
      </c>
      <c r="B213" s="4" t="s">
        <v>6</v>
      </c>
      <c r="C213" s="4" t="s">
        <v>6</v>
      </c>
      <c r="D213" s="4" t="s">
        <v>6</v>
      </c>
      <c r="E213" s="4" t="s">
        <v>6</v>
      </c>
    </row>
    <row r="214" spans="1:5" x14ac:dyDescent="0.25">
      <c r="A214" s="2" t="s">
        <v>240</v>
      </c>
      <c r="B214" s="4" t="s">
        <v>6</v>
      </c>
      <c r="C214" s="4" t="s">
        <v>6</v>
      </c>
      <c r="D214" s="4" t="s">
        <v>6</v>
      </c>
      <c r="E214" s="4" t="s">
        <v>6</v>
      </c>
    </row>
    <row r="215" spans="1:5" x14ac:dyDescent="0.25">
      <c r="A215" s="2" t="s">
        <v>308</v>
      </c>
      <c r="B215" s="4" t="s">
        <v>6</v>
      </c>
      <c r="C215" s="4" t="s">
        <v>6</v>
      </c>
      <c r="D215" s="4" t="s">
        <v>6</v>
      </c>
      <c r="E215" s="38" t="s">
        <v>140</v>
      </c>
    </row>
    <row r="216" spans="1:5" x14ac:dyDescent="0.25">
      <c r="A216" s="15" t="s">
        <v>309</v>
      </c>
      <c r="B216" s="21" t="s">
        <v>6</v>
      </c>
      <c r="C216" s="21" t="s">
        <v>6</v>
      </c>
      <c r="D216" s="21" t="s">
        <v>6</v>
      </c>
      <c r="E216" s="21" t="s">
        <v>6</v>
      </c>
    </row>
    <row r="217" spans="1:5" x14ac:dyDescent="0.25">
      <c r="A217" s="2" t="s">
        <v>6</v>
      </c>
      <c r="B217" s="10">
        <f>COUNTIF(B$173:B$216,"pass")</f>
        <v>42</v>
      </c>
      <c r="C217" s="10">
        <f>COUNTIF(C$173:C$216,"pass")</f>
        <v>40</v>
      </c>
      <c r="D217" s="10">
        <f>COUNTIF(D$173:D$216,"pass")</f>
        <v>44</v>
      </c>
      <c r="E217" s="10">
        <f>COUNTIF(E$173:E$216,"pass")</f>
        <v>30</v>
      </c>
    </row>
    <row r="218" spans="1:5" x14ac:dyDescent="0.25">
      <c r="A218" s="2" t="s">
        <v>143</v>
      </c>
      <c r="B218" s="5">
        <f>COUNTIF(B$173:B$216,"Ok")</f>
        <v>1</v>
      </c>
      <c r="C218" s="5">
        <f>COUNTIF(C$173:C$216,"Ok")</f>
        <v>0</v>
      </c>
      <c r="D218" s="5">
        <f>COUNTIF(D$173:D$216,"Ok")</f>
        <v>0</v>
      </c>
      <c r="E218" s="5">
        <f>COUNTIF(E$173:E$216,"Ok")</f>
        <v>0</v>
      </c>
    </row>
    <row r="219" spans="1:5" x14ac:dyDescent="0.25">
      <c r="A219" s="2" t="s">
        <v>140</v>
      </c>
      <c r="B219" s="11">
        <f>COUNTIF(B$173:B$216,"workaround")</f>
        <v>0</v>
      </c>
      <c r="C219" s="11">
        <f>COUNTIF(C$173:C$216,"workaround")</f>
        <v>0</v>
      </c>
      <c r="D219" s="11">
        <f>COUNTIF(D$173:D$216,"workaround")</f>
        <v>0</v>
      </c>
      <c r="E219" s="11">
        <f>COUNTIF(E$173:E$216,"workaround")</f>
        <v>10</v>
      </c>
    </row>
    <row r="220" spans="1:5" x14ac:dyDescent="0.25">
      <c r="A220" s="2" t="s">
        <v>7</v>
      </c>
      <c r="B220" s="12">
        <f>COUNTIF(B173:B216,"Fail")</f>
        <v>1</v>
      </c>
      <c r="C220" s="12">
        <f>COUNTIF(C173:C216,"Fail")</f>
        <v>4</v>
      </c>
      <c r="D220" s="12">
        <f>COUNTIF(D173:D216,"Fail")</f>
        <v>0</v>
      </c>
      <c r="E220" s="12">
        <f>COUNTIF(E173:E216,"Fail")</f>
        <v>4</v>
      </c>
    </row>
    <row r="221" spans="1:5" x14ac:dyDescent="0.25">
      <c r="A221" s="2" t="s">
        <v>145</v>
      </c>
      <c r="B221" s="2">
        <f>COUNT(B$177:B$204,"Untested")</f>
        <v>0</v>
      </c>
      <c r="C221" s="2">
        <f>COUNT(C$177:C$204,"Untested")</f>
        <v>0</v>
      </c>
      <c r="D221" s="2">
        <f>COUNT(D$177:D$204,"Untested")</f>
        <v>0</v>
      </c>
      <c r="E221" s="2">
        <f>COUNT(E$177:E$204,"Untested")</f>
        <v>0</v>
      </c>
    </row>
    <row r="222" spans="1:5" x14ac:dyDescent="0.25">
      <c r="A222" s="2" t="s">
        <v>139</v>
      </c>
      <c r="B222" s="2">
        <f>B$217+B$220+B$219+B$221+B$218</f>
        <v>44</v>
      </c>
      <c r="C222" s="2">
        <f>C$217+C$220+C$219+C$221+C$218</f>
        <v>44</v>
      </c>
      <c r="D222" s="2">
        <f>D$217+D$220+D$219+D$221+D$218</f>
        <v>44</v>
      </c>
      <c r="E222" s="2">
        <f>E$217+E$220+E$219+E$221+E$218</f>
        <v>44</v>
      </c>
    </row>
    <row r="223" spans="1:5" ht="15.75" thickBot="1" x14ac:dyDescent="0.3">
      <c r="A223" s="18" t="s">
        <v>8</v>
      </c>
      <c r="B223" s="6">
        <f>IF(B$222=0, 0, (B$217+B$218)/B$222)</f>
        <v>0.97727272727272729</v>
      </c>
      <c r="C223" s="6">
        <f>IF(C$222=0, 0, (C$217+C$218)/C$222)</f>
        <v>0.90909090909090906</v>
      </c>
      <c r="D223" s="6">
        <f>IF(D$222=0, 0, (D$217+D$218)/D$222)</f>
        <v>1</v>
      </c>
      <c r="E223" s="6">
        <f>IF(E$222=0, 0, (E$217+E$218)/E$222)</f>
        <v>0.68181818181818177</v>
      </c>
    </row>
    <row r="224" spans="1:5" x14ac:dyDescent="0.25">
      <c r="A224" s="15"/>
      <c r="B224" s="15"/>
      <c r="C224" s="15"/>
      <c r="D224" s="15"/>
      <c r="E224" s="15"/>
    </row>
    <row r="225" spans="1:5" x14ac:dyDescent="0.25">
      <c r="A225" s="19" t="s">
        <v>146</v>
      </c>
      <c r="B225" s="15"/>
      <c r="C225" s="15"/>
      <c r="D225" s="15"/>
      <c r="E225" s="15"/>
    </row>
    <row r="226" spans="1:5" x14ac:dyDescent="0.25">
      <c r="A226" s="2" t="s">
        <v>273</v>
      </c>
      <c r="B226" s="4" t="s">
        <v>6</v>
      </c>
      <c r="C226" s="4" t="s">
        <v>6</v>
      </c>
      <c r="D226" s="2"/>
      <c r="E226" s="2"/>
    </row>
    <row r="227" spans="1:5" x14ac:dyDescent="0.25">
      <c r="A227" s="23" t="s">
        <v>195</v>
      </c>
      <c r="B227" s="4" t="s">
        <v>6</v>
      </c>
      <c r="C227" s="2"/>
      <c r="D227" s="2"/>
      <c r="E227" s="2"/>
    </row>
    <row r="228" spans="1:5" x14ac:dyDescent="0.25">
      <c r="A228" s="2" t="s">
        <v>196</v>
      </c>
      <c r="B228" s="2"/>
      <c r="C228" s="4" t="s">
        <v>6</v>
      </c>
      <c r="D228" s="2"/>
      <c r="E228" s="2"/>
    </row>
    <row r="229" spans="1:5" x14ac:dyDescent="0.25">
      <c r="A229" s="2" t="s">
        <v>197</v>
      </c>
      <c r="B229" s="2"/>
      <c r="C229" s="4" t="s">
        <v>6</v>
      </c>
      <c r="D229" s="2"/>
      <c r="E229" s="2"/>
    </row>
    <row r="230" spans="1:5" x14ac:dyDescent="0.25">
      <c r="A230" s="2" t="s">
        <v>198</v>
      </c>
      <c r="B230" s="2"/>
      <c r="C230" s="4" t="s">
        <v>6</v>
      </c>
      <c r="D230" s="2"/>
      <c r="E230" s="2"/>
    </row>
    <row r="231" spans="1:5" x14ac:dyDescent="0.25">
      <c r="A231" s="2" t="s">
        <v>199</v>
      </c>
      <c r="B231" s="4" t="s">
        <v>6</v>
      </c>
      <c r="C231" s="2"/>
      <c r="D231" s="2"/>
      <c r="E231" s="2"/>
    </row>
    <row r="232" spans="1:5" x14ac:dyDescent="0.25">
      <c r="A232" s="2" t="s">
        <v>272</v>
      </c>
      <c r="B232" s="2"/>
      <c r="C232" s="4" t="s">
        <v>6</v>
      </c>
      <c r="D232" s="2"/>
      <c r="E232" s="2"/>
    </row>
    <row r="233" spans="1:5" x14ac:dyDescent="0.25">
      <c r="A233" s="2" t="s">
        <v>200</v>
      </c>
      <c r="B233" s="4" t="s">
        <v>6</v>
      </c>
      <c r="C233" s="4" t="s">
        <v>6</v>
      </c>
      <c r="D233" s="8" t="s">
        <v>7</v>
      </c>
      <c r="E233" s="2"/>
    </row>
    <row r="234" spans="1:5" x14ac:dyDescent="0.25">
      <c r="A234" s="2" t="s">
        <v>201</v>
      </c>
      <c r="B234" s="4" t="s">
        <v>6</v>
      </c>
      <c r="C234" s="2"/>
      <c r="D234" s="2"/>
      <c r="E234" s="2"/>
    </row>
    <row r="235" spans="1:5" x14ac:dyDescent="0.25">
      <c r="A235" s="2" t="s">
        <v>271</v>
      </c>
      <c r="B235" s="2"/>
      <c r="C235" s="4" t="s">
        <v>6</v>
      </c>
      <c r="D235" s="2"/>
      <c r="E235" s="2"/>
    </row>
    <row r="236" spans="1:5" x14ac:dyDescent="0.25">
      <c r="A236" s="2" t="s">
        <v>202</v>
      </c>
      <c r="B236" s="4" t="s">
        <v>6</v>
      </c>
      <c r="C236" s="2"/>
      <c r="D236" s="2"/>
      <c r="E236" s="2"/>
    </row>
    <row r="237" spans="1:5" x14ac:dyDescent="0.25">
      <c r="A237" s="2" t="s">
        <v>203</v>
      </c>
      <c r="B237" s="2"/>
      <c r="C237" s="4" t="s">
        <v>6</v>
      </c>
      <c r="D237" s="2"/>
      <c r="E237" s="2"/>
    </row>
    <row r="238" spans="1:5" x14ac:dyDescent="0.25">
      <c r="A238" s="15" t="s">
        <v>204</v>
      </c>
      <c r="B238" s="21" t="s">
        <v>6</v>
      </c>
      <c r="C238" s="15"/>
      <c r="D238" s="15"/>
      <c r="E238" s="15"/>
    </row>
    <row r="239" spans="1:5" x14ac:dyDescent="0.25">
      <c r="A239" s="2" t="s">
        <v>6</v>
      </c>
      <c r="B239" s="10">
        <f>COUNTIF(B226:B238,"pass")</f>
        <v>7</v>
      </c>
      <c r="C239" s="10">
        <f>COUNTIF(C226:C238,"pass")</f>
        <v>8</v>
      </c>
      <c r="D239" s="10">
        <f>COUNTIF(D226:D238,"pass")</f>
        <v>0</v>
      </c>
      <c r="E239" s="10">
        <f>COUNTIF(E226:E238,"pass")</f>
        <v>0</v>
      </c>
    </row>
    <row r="240" spans="1:5" x14ac:dyDescent="0.25">
      <c r="A240" s="2" t="s">
        <v>143</v>
      </c>
      <c r="B240" s="5">
        <f>COUNTIF(B226:B238,"Ok")</f>
        <v>0</v>
      </c>
      <c r="C240" s="5">
        <f>COUNTIF(C226:C238,"Ok")</f>
        <v>0</v>
      </c>
      <c r="D240" s="5">
        <f>COUNTIF(D226:D238,"Ok")</f>
        <v>0</v>
      </c>
      <c r="E240" s="5">
        <f>COUNTIF(E226:E238,"Ok")</f>
        <v>0</v>
      </c>
    </row>
    <row r="241" spans="1:5" x14ac:dyDescent="0.25">
      <c r="A241" s="2" t="s">
        <v>140</v>
      </c>
      <c r="B241" s="11">
        <f>COUNTIF(B226:B238,"workaround")</f>
        <v>0</v>
      </c>
      <c r="C241" s="11">
        <f>COUNTIF(C226:C238,"workaround")</f>
        <v>0</v>
      </c>
      <c r="D241" s="11">
        <f>COUNTIF(D226:D238,"workaround")</f>
        <v>0</v>
      </c>
      <c r="E241" s="11">
        <f>COUNTIF(E226:E238,"workaround")</f>
        <v>0</v>
      </c>
    </row>
    <row r="242" spans="1:5" x14ac:dyDescent="0.25">
      <c r="A242" s="2" t="s">
        <v>7</v>
      </c>
      <c r="B242" s="12">
        <f>COUNTIF(B226:B238,"Fail")</f>
        <v>0</v>
      </c>
      <c r="C242" s="12">
        <f>COUNTIF(C226:C238,"Fail")</f>
        <v>0</v>
      </c>
      <c r="D242" s="12">
        <f>COUNTIF(D226:D238,"Fail")</f>
        <v>1</v>
      </c>
      <c r="E242" s="12">
        <f>COUNTIF(E226:E238,"Fail")</f>
        <v>0</v>
      </c>
    </row>
    <row r="243" spans="1:5" x14ac:dyDescent="0.25">
      <c r="A243" s="2" t="s">
        <v>145</v>
      </c>
      <c r="B243" s="2">
        <f>COUNT(B226:B238,"Untested")</f>
        <v>0</v>
      </c>
      <c r="C243" s="2">
        <f>COUNT(C226:C238,"Untested")</f>
        <v>0</v>
      </c>
      <c r="D243" s="2">
        <f>COUNT(D226:D238,"Untested")</f>
        <v>0</v>
      </c>
      <c r="E243" s="2">
        <f>COUNT(E226:E238,"Untested")</f>
        <v>0</v>
      </c>
    </row>
    <row r="244" spans="1:5" x14ac:dyDescent="0.25">
      <c r="A244" s="2" t="s">
        <v>139</v>
      </c>
      <c r="B244" s="2">
        <f>B239+B242+B241+B243+B240</f>
        <v>7</v>
      </c>
      <c r="C244" s="2">
        <f>C239+C242+C241+C243+C240</f>
        <v>8</v>
      </c>
      <c r="D244" s="2">
        <f>D239+D242+D241+D243+D240</f>
        <v>1</v>
      </c>
      <c r="E244" s="2">
        <f>E239+E242+E241+E243+E240</f>
        <v>0</v>
      </c>
    </row>
    <row r="245" spans="1:5" ht="15.75" thickBot="1" x14ac:dyDescent="0.3">
      <c r="A245" s="18" t="s">
        <v>8</v>
      </c>
      <c r="B245" s="6">
        <f>IF(B$244=0, 0, (B$239+B$240)/B$244)</f>
        <v>1</v>
      </c>
      <c r="C245" s="6">
        <f>IF(C$244=0, 0, (C$239+C$240)/C$244)</f>
        <v>1</v>
      </c>
      <c r="D245" s="6">
        <f>IF(D$244=0, 0, (D$239+D$240)/D$244)</f>
        <v>0</v>
      </c>
      <c r="E245" s="6">
        <f>IF(E$244=0, 0, (E$239+E$240)/E$244)</f>
        <v>0</v>
      </c>
    </row>
    <row r="246" spans="1:5" ht="15.75" thickBot="1" x14ac:dyDescent="0.3">
      <c r="A246" s="13"/>
      <c r="B246" s="13"/>
      <c r="C246" s="13"/>
      <c r="D246" s="13"/>
      <c r="E246" s="13"/>
    </row>
    <row r="247" spans="1:5" x14ac:dyDescent="0.25">
      <c r="A247" s="15" t="s">
        <v>10</v>
      </c>
      <c r="B247" s="15"/>
      <c r="C247" s="15"/>
      <c r="D247" s="15"/>
      <c r="E247" s="15"/>
    </row>
    <row r="248" spans="1:5" x14ac:dyDescent="0.25">
      <c r="A248" s="28" t="s">
        <v>11</v>
      </c>
      <c r="B248" s="29" t="s">
        <v>6</v>
      </c>
      <c r="C248" s="28"/>
      <c r="D248" s="29" t="s">
        <v>6</v>
      </c>
      <c r="E248" s="29" t="s">
        <v>6</v>
      </c>
    </row>
    <row r="249" spans="1:5" x14ac:dyDescent="0.25">
      <c r="A249" s="2" t="s">
        <v>6</v>
      </c>
      <c r="B249" s="10">
        <f>COUNTIF(B248,"pass")</f>
        <v>1</v>
      </c>
      <c r="C249" s="10">
        <f>COUNTIF(C248,"pass")</f>
        <v>0</v>
      </c>
      <c r="D249" s="10">
        <f>COUNTIF(D248,"pass")</f>
        <v>1</v>
      </c>
      <c r="E249" s="10">
        <f>COUNTIF(E248,"pass")</f>
        <v>1</v>
      </c>
    </row>
    <row r="250" spans="1:5" x14ac:dyDescent="0.25">
      <c r="A250" s="2" t="s">
        <v>143</v>
      </c>
      <c r="B250" s="5">
        <f>COUNTIF(B248,"Ok")</f>
        <v>0</v>
      </c>
      <c r="C250" s="5">
        <f>COUNTIF(C248,"Ok")</f>
        <v>0</v>
      </c>
      <c r="D250" s="5">
        <f>COUNTIF(D248,"Ok")</f>
        <v>0</v>
      </c>
      <c r="E250" s="5">
        <f>COUNTIF(E248,"Ok")</f>
        <v>0</v>
      </c>
    </row>
    <row r="251" spans="1:5" x14ac:dyDescent="0.25">
      <c r="A251" s="2" t="s">
        <v>140</v>
      </c>
      <c r="B251" s="11">
        <f>COUNTIF(B248,"workaround")</f>
        <v>0</v>
      </c>
      <c r="C251" s="11">
        <f>COUNTIF(C248,"workaround")</f>
        <v>0</v>
      </c>
      <c r="D251" s="11">
        <f>COUNTIF(D248,"workaround")</f>
        <v>0</v>
      </c>
      <c r="E251" s="11">
        <f>COUNTIF(E248,"workaround")</f>
        <v>0</v>
      </c>
    </row>
    <row r="252" spans="1:5" x14ac:dyDescent="0.25">
      <c r="A252" s="2" t="s">
        <v>7</v>
      </c>
      <c r="B252" s="12">
        <f>COUNTIF(B248,"Fail")</f>
        <v>0</v>
      </c>
      <c r="C252" s="12">
        <f>COUNTIF(C248,"Fail")</f>
        <v>0</v>
      </c>
      <c r="D252" s="12">
        <f>COUNTIF(D248,"Fail")</f>
        <v>0</v>
      </c>
      <c r="E252" s="12">
        <f>COUNTIF(E248,"Fail")</f>
        <v>0</v>
      </c>
    </row>
    <row r="253" spans="1:5" x14ac:dyDescent="0.25">
      <c r="A253" s="2" t="s">
        <v>145</v>
      </c>
      <c r="B253" s="2">
        <f>COUNT(B248,"Untested")</f>
        <v>0</v>
      </c>
      <c r="C253" s="2">
        <f>COUNT(C248,"Untested")</f>
        <v>0</v>
      </c>
      <c r="D253" s="2">
        <f>COUNT(D248,"Untested")</f>
        <v>0</v>
      </c>
      <c r="E253" s="2">
        <f>COUNT(E248,"Untested")</f>
        <v>0</v>
      </c>
    </row>
    <row r="254" spans="1:5" x14ac:dyDescent="0.25">
      <c r="A254" s="2" t="s">
        <v>139</v>
      </c>
      <c r="B254" s="2">
        <f>B249+B252+B251+B253+B250</f>
        <v>1</v>
      </c>
      <c r="C254" s="2">
        <f>C249+C252+C251+C253+C250</f>
        <v>0</v>
      </c>
      <c r="D254" s="2">
        <f>D249+D252+D251+D253+D250</f>
        <v>1</v>
      </c>
      <c r="E254" s="2">
        <f>E249+E252+E251+E253+E250</f>
        <v>1</v>
      </c>
    </row>
    <row r="255" spans="1:5" s="2" customFormat="1" ht="15.75" thickBot="1" x14ac:dyDescent="0.3">
      <c r="A255" s="18" t="s">
        <v>8</v>
      </c>
      <c r="B255" s="6">
        <f>IF(B$254=0, 0, (B$249+B$250)/B$254)</f>
        <v>1</v>
      </c>
      <c r="C255" s="6">
        <f>IF(C$254=0, 0, (C$249+C$250)/C$254)</f>
        <v>0</v>
      </c>
      <c r="D255" s="6">
        <f>IF(D$254=0, 0, (D$249+D$250)/D$254)</f>
        <v>1</v>
      </c>
      <c r="E255" s="6">
        <f>IF(E$254=0, 0, (E$249+E$250)/E$254)</f>
        <v>1</v>
      </c>
    </row>
    <row r="256" spans="1:5" s="2" customFormat="1" x14ac:dyDescent="0.25">
      <c r="A256" s="1"/>
      <c r="B256" s="1"/>
      <c r="C256" s="1"/>
      <c r="D256" s="1"/>
      <c r="E256" s="1"/>
    </row>
    <row r="257" spans="1:5" s="2" customFormat="1" x14ac:dyDescent="0.25">
      <c r="B257" s="20"/>
      <c r="C257" s="20"/>
      <c r="D257" s="20"/>
      <c r="E257" s="20"/>
    </row>
    <row r="258" spans="1:5" x14ac:dyDescent="0.25">
      <c r="A258" s="2"/>
      <c r="B258" s="20"/>
      <c r="C258" s="20"/>
      <c r="D258" s="20"/>
      <c r="E258" s="20"/>
    </row>
    <row r="259" spans="1:5" x14ac:dyDescent="0.25">
      <c r="A259" s="2"/>
      <c r="B259" s="2"/>
      <c r="C259" s="2"/>
      <c r="D259" s="2"/>
      <c r="E259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5"/>
  <sheetViews>
    <sheetView topLeftCell="A148" workbookViewId="0">
      <selection activeCell="H33" sqref="H33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6.42578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110" t="s">
        <v>392</v>
      </c>
      <c r="B1" s="110"/>
      <c r="C1" s="110"/>
      <c r="D1" s="110"/>
      <c r="E1" s="110"/>
    </row>
    <row r="2" spans="1:5" x14ac:dyDescent="0.25">
      <c r="A2" s="109" t="s">
        <v>168</v>
      </c>
      <c r="B2" s="109"/>
      <c r="C2" s="109"/>
      <c r="D2" s="109"/>
      <c r="E2" s="109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3" t="s">
        <v>5</v>
      </c>
      <c r="C4" s="44" t="s">
        <v>151</v>
      </c>
      <c r="D4" s="44" t="s">
        <v>188</v>
      </c>
      <c r="E4" s="3" t="s">
        <v>186</v>
      </c>
    </row>
    <row r="5" spans="1:5" x14ac:dyDescent="0.25">
      <c r="A5" s="2" t="s">
        <v>149</v>
      </c>
      <c r="B5" s="17">
        <v>41387</v>
      </c>
      <c r="C5" s="17">
        <v>41388</v>
      </c>
      <c r="D5" s="39">
        <v>41353</v>
      </c>
      <c r="E5" s="17">
        <v>41347</v>
      </c>
    </row>
    <row r="6" spans="1:5" x14ac:dyDescent="0.25">
      <c r="A6" s="2" t="s">
        <v>148</v>
      </c>
      <c r="B6" s="2" t="s">
        <v>323</v>
      </c>
      <c r="C6" s="2" t="s">
        <v>324</v>
      </c>
      <c r="D6" s="45" t="s">
        <v>318</v>
      </c>
      <c r="E6" s="23" t="s">
        <v>316</v>
      </c>
    </row>
    <row r="7" spans="1:5" ht="15.75" thickBot="1" x14ac:dyDescent="0.3">
      <c r="A7" s="26" t="s">
        <v>157</v>
      </c>
      <c r="B7" s="14" t="s">
        <v>314</v>
      </c>
      <c r="C7" s="14" t="s">
        <v>314</v>
      </c>
      <c r="D7" s="14" t="s">
        <v>314</v>
      </c>
      <c r="E7" s="14" t="s">
        <v>314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322</v>
      </c>
      <c r="C9" s="3" t="s">
        <v>325</v>
      </c>
      <c r="D9" s="3" t="s">
        <v>317</v>
      </c>
      <c r="E9" s="27" t="s">
        <v>187</v>
      </c>
    </row>
    <row r="10" spans="1:5" x14ac:dyDescent="0.25">
      <c r="A10" s="2" t="s">
        <v>334</v>
      </c>
      <c r="B10" s="20">
        <v>0</v>
      </c>
      <c r="C10" s="20">
        <v>0</v>
      </c>
      <c r="D10" s="20">
        <f>IF(D$56=0, 0,(D$51+D$52)/D$56)</f>
        <v>0</v>
      </c>
      <c r="E10" s="20">
        <f>IF(E$56=0, 0,(E$51+E$52)/E$56)</f>
        <v>0</v>
      </c>
    </row>
    <row r="11" spans="1:5" x14ac:dyDescent="0.25">
      <c r="A11" s="2" t="s">
        <v>193</v>
      </c>
      <c r="B11" s="20">
        <f>IF(B$56=0, 0,(B$51+B$52)/B$56)</f>
        <v>0.9285714285714286</v>
      </c>
      <c r="C11" s="20">
        <f>IF(C$56=0, 0,(C$51+C$52)/C$56)</f>
        <v>0.5</v>
      </c>
      <c r="D11" s="20">
        <f>IF(D$56=0, 0,(D$51+D$52)/D$56)</f>
        <v>0</v>
      </c>
      <c r="E11" s="20">
        <f>IF(E$56=0, 0,(E$51+E$52)/E$56)</f>
        <v>0</v>
      </c>
    </row>
    <row r="12" spans="1:5" x14ac:dyDescent="0.25">
      <c r="A12" s="2" t="s">
        <v>192</v>
      </c>
      <c r="B12" s="20">
        <f>IF(B$88=0,0,(B$83+B$84)/B$88)</f>
        <v>1</v>
      </c>
      <c r="C12" s="20">
        <f>IF(C$88=0,0,(C$83+C$84)/C$88)</f>
        <v>0.91304347826086951</v>
      </c>
      <c r="D12" s="20">
        <f>IF(D$88=0,0,(D$83+D$84)/D$88)</f>
        <v>0</v>
      </c>
      <c r="E12" s="20">
        <f>IF(E$88=0,0,(E$83+E$84)/E$88)</f>
        <v>0</v>
      </c>
    </row>
    <row r="13" spans="1:5" x14ac:dyDescent="0.25">
      <c r="A13" s="2" t="s">
        <v>191</v>
      </c>
      <c r="B13" s="20">
        <f>IF(B$104=0, 0, (B$99+B$100)/B$104)</f>
        <v>0.875</v>
      </c>
      <c r="C13" s="20">
        <f>IF(C$104=0, 0, (C$99+C$100)/C$104)</f>
        <v>0.875</v>
      </c>
      <c r="D13" s="20">
        <f>IF(D$104=0, 0, (D$99+D$100)/D$104)</f>
        <v>0</v>
      </c>
      <c r="E13" s="20">
        <f>IF(E$104=0, 0, (E$99+E$100)/E$104)</f>
        <v>0</v>
      </c>
    </row>
    <row r="14" spans="1:5" x14ac:dyDescent="0.25">
      <c r="A14" s="2" t="s">
        <v>190</v>
      </c>
      <c r="B14" s="20">
        <f>IF(B$133=0, 0, (B$128+B$129)/B$133)</f>
        <v>0.95</v>
      </c>
      <c r="C14" s="20">
        <f>IF(C$133=0, 0, (C$128+C$129)/C$133)</f>
        <v>0.9</v>
      </c>
      <c r="D14" s="20">
        <f>IF(D$133=0, 0, (D$128+D$129)/D$133)</f>
        <v>1</v>
      </c>
      <c r="E14" s="20">
        <f>IF(E$133=0, 0, (E$128+E$129)/E$133)</f>
        <v>0</v>
      </c>
    </row>
    <row r="15" spans="1:5" x14ac:dyDescent="0.25">
      <c r="A15" s="2" t="s">
        <v>189</v>
      </c>
      <c r="B15" s="20">
        <f>IF(B$155=0, 0, (B$150+B$151)/B$155)</f>
        <v>0.92307692307692313</v>
      </c>
      <c r="C15" s="20">
        <f>IF(C$155=0, 0, (C$150+C$151)/C$155)</f>
        <v>0.92307692307692313</v>
      </c>
      <c r="D15" s="20">
        <f>IF(D$155=0, 0, (D$150+D$151)/D$155)</f>
        <v>0.92307692307692313</v>
      </c>
      <c r="E15" s="20">
        <f>IF(E$155=0, 0, (E$150+E$151)/E$155)</f>
        <v>0</v>
      </c>
    </row>
    <row r="16" spans="1:5" ht="15.75" thickBot="1" x14ac:dyDescent="0.3">
      <c r="A16" s="14" t="s">
        <v>194</v>
      </c>
      <c r="B16" s="25">
        <f>IF(B$208=0, 0, (B$203+B$204)/B$208)</f>
        <v>0.97727272727272729</v>
      </c>
      <c r="C16" s="25">
        <f>IF(C$208=0, 0, (C$203+C$204)/C$208)</f>
        <v>0.90909090909090906</v>
      </c>
      <c r="D16" s="25">
        <f>IF(D$208=0, 0, (D$203+D$204)/D$208)</f>
        <v>0.95454545454545459</v>
      </c>
      <c r="E16" s="25">
        <f>IF(E$208=0, 0, (E$203+E$204)/E$208)</f>
        <v>0.68181818181818177</v>
      </c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x14ac:dyDescent="0.25">
      <c r="A34" s="2"/>
      <c r="B34" s="20"/>
      <c r="C34" s="20"/>
      <c r="D34" s="20"/>
      <c r="E34" s="20"/>
    </row>
    <row r="35" spans="1:5" ht="15.75" thickBot="1" x14ac:dyDescent="0.3">
      <c r="A35" s="2"/>
      <c r="B35" s="17"/>
      <c r="C35" s="17"/>
    </row>
    <row r="36" spans="1:5" x14ac:dyDescent="0.25">
      <c r="A36" s="3" t="s">
        <v>128</v>
      </c>
      <c r="B36" s="43" t="s">
        <v>5</v>
      </c>
      <c r="C36" s="44" t="s">
        <v>151</v>
      </c>
      <c r="D36" s="44" t="s">
        <v>188</v>
      </c>
      <c r="E36" s="3" t="s">
        <v>186</v>
      </c>
    </row>
    <row r="37" spans="1:5" x14ac:dyDescent="0.25">
      <c r="A37" s="2" t="s">
        <v>205</v>
      </c>
      <c r="B37" s="4" t="s">
        <v>6</v>
      </c>
      <c r="C37" s="4" t="s">
        <v>6</v>
      </c>
      <c r="D37" s="45" t="s">
        <v>175</v>
      </c>
      <c r="E37" s="45" t="s">
        <v>175</v>
      </c>
    </row>
    <row r="38" spans="1:5" x14ac:dyDescent="0.25">
      <c r="A38" s="2" t="s">
        <v>206</v>
      </c>
      <c r="B38" s="7" t="s">
        <v>140</v>
      </c>
      <c r="C38" s="45" t="s">
        <v>175</v>
      </c>
      <c r="D38" s="45" t="s">
        <v>175</v>
      </c>
      <c r="E38" s="45" t="s">
        <v>175</v>
      </c>
    </row>
    <row r="39" spans="1:5" x14ac:dyDescent="0.25">
      <c r="A39" s="2" t="s">
        <v>207</v>
      </c>
      <c r="B39" s="4" t="s">
        <v>6</v>
      </c>
      <c r="C39" s="45" t="s">
        <v>175</v>
      </c>
      <c r="D39" s="45" t="s">
        <v>175</v>
      </c>
      <c r="E39" s="45" t="s">
        <v>175</v>
      </c>
    </row>
    <row r="40" spans="1:5" x14ac:dyDescent="0.25">
      <c r="A40" s="2" t="s">
        <v>208</v>
      </c>
      <c r="B40" s="4" t="s">
        <v>6</v>
      </c>
      <c r="C40" s="8" t="s">
        <v>7</v>
      </c>
      <c r="D40" s="45" t="s">
        <v>175</v>
      </c>
      <c r="E40" s="45" t="s">
        <v>175</v>
      </c>
    </row>
    <row r="41" spans="1:5" x14ac:dyDescent="0.25">
      <c r="A41" s="2" t="s">
        <v>209</v>
      </c>
      <c r="B41" s="4" t="s">
        <v>6</v>
      </c>
      <c r="C41" s="4" t="s">
        <v>6</v>
      </c>
      <c r="D41" s="45" t="s">
        <v>175</v>
      </c>
      <c r="E41" s="45" t="s">
        <v>175</v>
      </c>
    </row>
    <row r="42" spans="1:5" x14ac:dyDescent="0.25">
      <c r="A42" s="2" t="s">
        <v>210</v>
      </c>
      <c r="B42" s="4" t="s">
        <v>6</v>
      </c>
      <c r="C42" s="45" t="s">
        <v>175</v>
      </c>
      <c r="D42" s="45" t="s">
        <v>175</v>
      </c>
      <c r="E42" s="45" t="s">
        <v>175</v>
      </c>
    </row>
    <row r="43" spans="1:5" x14ac:dyDescent="0.25">
      <c r="A43" s="2" t="s">
        <v>211</v>
      </c>
      <c r="B43" s="4" t="s">
        <v>6</v>
      </c>
      <c r="C43" s="4" t="s">
        <v>6</v>
      </c>
      <c r="D43" s="45" t="s">
        <v>175</v>
      </c>
      <c r="E43" s="45" t="s">
        <v>175</v>
      </c>
    </row>
    <row r="44" spans="1:5" x14ac:dyDescent="0.25">
      <c r="A44" s="2" t="s">
        <v>212</v>
      </c>
      <c r="B44" s="4" t="s">
        <v>6</v>
      </c>
      <c r="C44" s="4" t="s">
        <v>6</v>
      </c>
      <c r="D44" s="45" t="s">
        <v>175</v>
      </c>
      <c r="E44" s="45" t="s">
        <v>175</v>
      </c>
    </row>
    <row r="45" spans="1:5" x14ac:dyDescent="0.25">
      <c r="A45" s="2" t="s">
        <v>213</v>
      </c>
      <c r="B45" s="4" t="s">
        <v>6</v>
      </c>
      <c r="C45" s="8" t="s">
        <v>7</v>
      </c>
      <c r="D45" s="45" t="s">
        <v>175</v>
      </c>
      <c r="E45" s="45" t="s">
        <v>175</v>
      </c>
    </row>
    <row r="46" spans="1:5" x14ac:dyDescent="0.25">
      <c r="A46" s="2" t="s">
        <v>214</v>
      </c>
      <c r="B46" s="4" t="s">
        <v>6</v>
      </c>
      <c r="C46" s="4" t="s">
        <v>6</v>
      </c>
      <c r="D46" s="45" t="s">
        <v>175</v>
      </c>
      <c r="E46" s="45" t="s">
        <v>175</v>
      </c>
    </row>
    <row r="47" spans="1:5" x14ac:dyDescent="0.25">
      <c r="A47" s="2" t="s">
        <v>215</v>
      </c>
      <c r="B47" s="4" t="s">
        <v>6</v>
      </c>
      <c r="C47" s="4" t="s">
        <v>6</v>
      </c>
      <c r="D47" s="45" t="s">
        <v>175</v>
      </c>
      <c r="E47" s="45" t="s">
        <v>175</v>
      </c>
    </row>
    <row r="48" spans="1:5" x14ac:dyDescent="0.25">
      <c r="A48" s="2" t="s">
        <v>216</v>
      </c>
      <c r="B48" s="4" t="s">
        <v>6</v>
      </c>
      <c r="C48" s="45" t="s">
        <v>175</v>
      </c>
      <c r="D48" s="45" t="s">
        <v>175</v>
      </c>
      <c r="E48" s="45" t="s">
        <v>175</v>
      </c>
    </row>
    <row r="49" spans="1:5" x14ac:dyDescent="0.25">
      <c r="A49" s="2" t="s">
        <v>217</v>
      </c>
      <c r="B49" s="4" t="s">
        <v>6</v>
      </c>
      <c r="C49" s="4" t="s">
        <v>6</v>
      </c>
      <c r="D49" s="45" t="s">
        <v>175</v>
      </c>
      <c r="E49" s="45" t="s">
        <v>175</v>
      </c>
    </row>
    <row r="50" spans="1:5" x14ac:dyDescent="0.25">
      <c r="A50" s="15" t="s">
        <v>218</v>
      </c>
      <c r="B50" s="21" t="s">
        <v>6</v>
      </c>
      <c r="C50" s="31" t="s">
        <v>175</v>
      </c>
      <c r="D50" s="31" t="s">
        <v>175</v>
      </c>
      <c r="E50" s="31" t="s">
        <v>175</v>
      </c>
    </row>
    <row r="51" spans="1:5" x14ac:dyDescent="0.25">
      <c r="A51" s="2" t="s">
        <v>6</v>
      </c>
      <c r="B51" s="10">
        <f>COUNTIF(B37:B50,"pass")</f>
        <v>13</v>
      </c>
      <c r="C51" s="10">
        <f>COUNTIF(C37:C50,"pass")</f>
        <v>7</v>
      </c>
      <c r="D51" s="10">
        <f>COUNTIF(D37:D50,"pass")</f>
        <v>0</v>
      </c>
      <c r="E51" s="10">
        <f>COUNTIF(E37:E50,"pass")</f>
        <v>0</v>
      </c>
    </row>
    <row r="52" spans="1:5" x14ac:dyDescent="0.25">
      <c r="A52" s="2" t="s">
        <v>143</v>
      </c>
      <c r="B52" s="5">
        <f>COUNTIF(B37:B50,"Ok")</f>
        <v>0</v>
      </c>
      <c r="C52" s="5">
        <f>COUNTIF(C37:C50,"Ok")</f>
        <v>0</v>
      </c>
      <c r="D52" s="5">
        <f>COUNTIF(D37:D50,"Ok")</f>
        <v>0</v>
      </c>
      <c r="E52" s="5">
        <f>COUNTIF(E37:E50,"Ok")</f>
        <v>0</v>
      </c>
    </row>
    <row r="53" spans="1:5" x14ac:dyDescent="0.25">
      <c r="A53" s="2" t="s">
        <v>140</v>
      </c>
      <c r="B53" s="11">
        <f>COUNTIF(B37:B50,"workaround")</f>
        <v>1</v>
      </c>
      <c r="C53" s="11">
        <f>COUNTIF(C37:C50,"workaround")</f>
        <v>0</v>
      </c>
      <c r="D53" s="11">
        <f>COUNTIF(D37:D50,"workaround")</f>
        <v>0</v>
      </c>
      <c r="E53" s="11">
        <f>COUNTIF(E37:E50,"workaround")</f>
        <v>0</v>
      </c>
    </row>
    <row r="54" spans="1:5" x14ac:dyDescent="0.25">
      <c r="A54" s="2" t="s">
        <v>7</v>
      </c>
      <c r="B54" s="12">
        <f>COUNTIF(B37:B50,"Fail")</f>
        <v>0</v>
      </c>
      <c r="C54" s="12">
        <f>COUNTIF(C37:C50,"Fail")</f>
        <v>2</v>
      </c>
      <c r="D54" s="12">
        <f>COUNTIF(D37:D50,"Fail")</f>
        <v>0</v>
      </c>
      <c r="E54" s="12">
        <f>COUNTIF(E37:E50,"Fail")</f>
        <v>0</v>
      </c>
    </row>
    <row r="55" spans="1:5" x14ac:dyDescent="0.25">
      <c r="A55" s="2" t="s">
        <v>175</v>
      </c>
      <c r="B55" s="2">
        <f>COUNT(B37:B50,"Untested")</f>
        <v>0</v>
      </c>
      <c r="C55" s="2">
        <f>COUNTIF(C37:C50,"unsupported")</f>
        <v>5</v>
      </c>
      <c r="D55" s="2">
        <f>COUNT(D37:D50,"Untested")</f>
        <v>0</v>
      </c>
      <c r="E55" s="2">
        <f>COUNT(E37:E50,"Untested")</f>
        <v>0</v>
      </c>
    </row>
    <row r="56" spans="1:5" x14ac:dyDescent="0.25">
      <c r="A56" s="2" t="s">
        <v>139</v>
      </c>
      <c r="B56" s="2">
        <f>B51+B54+B53+B55+B52</f>
        <v>14</v>
      </c>
      <c r="C56" s="2">
        <f>C51+C54+C53+C55+C52</f>
        <v>14</v>
      </c>
      <c r="D56" s="2">
        <f>D51+D54+D53+D55+D52</f>
        <v>0</v>
      </c>
      <c r="E56" s="2">
        <f>E51+E54+E53+E55+E52</f>
        <v>0</v>
      </c>
    </row>
    <row r="57" spans="1:5" ht="15.75" thickBot="1" x14ac:dyDescent="0.3">
      <c r="A57" s="18" t="s">
        <v>8</v>
      </c>
      <c r="B57" s="6">
        <f>IF(B$56=0, 0,(B$51+B$52)/B$56)</f>
        <v>0.9285714285714286</v>
      </c>
      <c r="C57" s="6">
        <f>IF(C$56=0, 0,(C$51+C$52)/C$56)</f>
        <v>0.5</v>
      </c>
      <c r="D57" s="6">
        <f>IF(D$56=0, 0,(D$51+D$52)/D$56)</f>
        <v>0</v>
      </c>
      <c r="E57" s="6">
        <f>IF(E$56=0, 0,(E$51+E$52)/E$56)</f>
        <v>0</v>
      </c>
    </row>
    <row r="58" spans="1:5" ht="15.75" thickBot="1" x14ac:dyDescent="0.3">
      <c r="A58" s="2"/>
      <c r="B58" s="20"/>
      <c r="C58" s="20"/>
      <c r="D58" s="20"/>
      <c r="E58" s="20"/>
    </row>
    <row r="59" spans="1:5" x14ac:dyDescent="0.25">
      <c r="A59" s="3" t="s">
        <v>102</v>
      </c>
      <c r="B59" s="43" t="s">
        <v>5</v>
      </c>
      <c r="C59" s="44" t="s">
        <v>151</v>
      </c>
      <c r="D59" s="44" t="s">
        <v>188</v>
      </c>
      <c r="E59" s="3" t="s">
        <v>186</v>
      </c>
    </row>
    <row r="60" spans="1:5" x14ac:dyDescent="0.25">
      <c r="A60" s="2" t="s">
        <v>205</v>
      </c>
      <c r="B60" s="4" t="s">
        <v>6</v>
      </c>
      <c r="C60" s="4" t="s">
        <v>6</v>
      </c>
      <c r="D60" s="45" t="s">
        <v>175</v>
      </c>
      <c r="E60" s="45" t="s">
        <v>175</v>
      </c>
    </row>
    <row r="61" spans="1:5" x14ac:dyDescent="0.25">
      <c r="A61" s="2" t="s">
        <v>219</v>
      </c>
      <c r="B61" s="4" t="s">
        <v>6</v>
      </c>
      <c r="C61" s="4" t="s">
        <v>6</v>
      </c>
      <c r="D61" s="45" t="s">
        <v>175</v>
      </c>
      <c r="E61" s="45" t="s">
        <v>175</v>
      </c>
    </row>
    <row r="62" spans="1:5" x14ac:dyDescent="0.25">
      <c r="A62" s="2" t="s">
        <v>220</v>
      </c>
      <c r="B62" s="4" t="s">
        <v>6</v>
      </c>
      <c r="C62" s="4" t="s">
        <v>6</v>
      </c>
      <c r="D62" s="45" t="s">
        <v>175</v>
      </c>
      <c r="E62" s="45" t="s">
        <v>175</v>
      </c>
    </row>
    <row r="63" spans="1:5" x14ac:dyDescent="0.25">
      <c r="A63" s="2" t="s">
        <v>221</v>
      </c>
      <c r="B63" s="4" t="s">
        <v>6</v>
      </c>
      <c r="C63" s="4" t="s">
        <v>6</v>
      </c>
      <c r="D63" s="45" t="s">
        <v>175</v>
      </c>
      <c r="E63" s="45" t="s">
        <v>175</v>
      </c>
    </row>
    <row r="64" spans="1:5" x14ac:dyDescent="0.25">
      <c r="A64" s="2" t="s">
        <v>222</v>
      </c>
      <c r="B64" s="4" t="s">
        <v>6</v>
      </c>
      <c r="C64" s="4" t="s">
        <v>6</v>
      </c>
      <c r="D64" s="45" t="s">
        <v>175</v>
      </c>
      <c r="E64" s="45" t="s">
        <v>175</v>
      </c>
    </row>
    <row r="65" spans="1:5" x14ac:dyDescent="0.25">
      <c r="A65" s="2" t="s">
        <v>223</v>
      </c>
      <c r="B65" s="4" t="s">
        <v>6</v>
      </c>
      <c r="C65" s="4" t="s">
        <v>6</v>
      </c>
      <c r="D65" s="45" t="s">
        <v>175</v>
      </c>
      <c r="E65" s="45" t="s">
        <v>175</v>
      </c>
    </row>
    <row r="66" spans="1:5" x14ac:dyDescent="0.25">
      <c r="A66" s="2" t="s">
        <v>224</v>
      </c>
      <c r="B66" s="4" t="s">
        <v>6</v>
      </c>
      <c r="C66" s="4" t="s">
        <v>6</v>
      </c>
      <c r="D66" s="45" t="s">
        <v>175</v>
      </c>
      <c r="E66" s="45" t="s">
        <v>175</v>
      </c>
    </row>
    <row r="67" spans="1:5" x14ac:dyDescent="0.25">
      <c r="A67" s="2" t="s">
        <v>225</v>
      </c>
      <c r="B67" s="4" t="s">
        <v>6</v>
      </c>
      <c r="C67" s="4" t="s">
        <v>6</v>
      </c>
      <c r="D67" s="45" t="s">
        <v>175</v>
      </c>
      <c r="E67" s="45" t="s">
        <v>175</v>
      </c>
    </row>
    <row r="68" spans="1:5" x14ac:dyDescent="0.25">
      <c r="A68" s="2" t="s">
        <v>209</v>
      </c>
      <c r="B68" s="4" t="s">
        <v>6</v>
      </c>
      <c r="C68" s="4" t="s">
        <v>6</v>
      </c>
      <c r="D68" s="45" t="s">
        <v>175</v>
      </c>
      <c r="E68" s="45" t="s">
        <v>175</v>
      </c>
    </row>
    <row r="69" spans="1:5" x14ac:dyDescent="0.25">
      <c r="A69" s="2" t="s">
        <v>226</v>
      </c>
      <c r="B69" s="4" t="s">
        <v>6</v>
      </c>
      <c r="C69" s="4" t="s">
        <v>6</v>
      </c>
      <c r="D69" s="45" t="s">
        <v>175</v>
      </c>
      <c r="E69" s="45" t="s">
        <v>175</v>
      </c>
    </row>
    <row r="70" spans="1:5" x14ac:dyDescent="0.25">
      <c r="A70" s="2" t="s">
        <v>210</v>
      </c>
      <c r="B70" s="5" t="s">
        <v>144</v>
      </c>
      <c r="C70" s="4" t="s">
        <v>6</v>
      </c>
      <c r="D70" s="45" t="s">
        <v>175</v>
      </c>
      <c r="E70" s="45" t="s">
        <v>175</v>
      </c>
    </row>
    <row r="71" spans="1:5" x14ac:dyDescent="0.25">
      <c r="A71" s="2" t="s">
        <v>227</v>
      </c>
      <c r="B71" s="4" t="s">
        <v>6</v>
      </c>
      <c r="C71" s="4" t="s">
        <v>6</v>
      </c>
      <c r="D71" s="45" t="s">
        <v>175</v>
      </c>
      <c r="E71" s="45" t="s">
        <v>175</v>
      </c>
    </row>
    <row r="72" spans="1:5" x14ac:dyDescent="0.25">
      <c r="A72" s="2" t="s">
        <v>228</v>
      </c>
      <c r="B72" s="4" t="s">
        <v>6</v>
      </c>
      <c r="C72" s="4" t="s">
        <v>6</v>
      </c>
      <c r="D72" s="45" t="s">
        <v>175</v>
      </c>
      <c r="E72" s="45" t="s">
        <v>175</v>
      </c>
    </row>
    <row r="73" spans="1:5" x14ac:dyDescent="0.25">
      <c r="A73" s="2" t="s">
        <v>229</v>
      </c>
      <c r="B73" s="4" t="s">
        <v>6</v>
      </c>
      <c r="C73" s="4" t="s">
        <v>6</v>
      </c>
      <c r="D73" s="45" t="s">
        <v>175</v>
      </c>
      <c r="E73" s="45" t="s">
        <v>175</v>
      </c>
    </row>
    <row r="74" spans="1:5" x14ac:dyDescent="0.25">
      <c r="A74" s="2" t="s">
        <v>230</v>
      </c>
      <c r="B74" s="4" t="s">
        <v>6</v>
      </c>
      <c r="C74" s="4" t="s">
        <v>6</v>
      </c>
      <c r="D74" s="45" t="s">
        <v>175</v>
      </c>
      <c r="E74" s="45" t="s">
        <v>175</v>
      </c>
    </row>
    <row r="75" spans="1:5" x14ac:dyDescent="0.25">
      <c r="A75" s="2" t="s">
        <v>231</v>
      </c>
      <c r="B75" s="4" t="s">
        <v>6</v>
      </c>
      <c r="C75" s="4" t="s">
        <v>6</v>
      </c>
      <c r="D75" s="45" t="s">
        <v>175</v>
      </c>
      <c r="E75" s="45" t="s">
        <v>175</v>
      </c>
    </row>
    <row r="76" spans="1:5" x14ac:dyDescent="0.25">
      <c r="A76" s="2" t="s">
        <v>232</v>
      </c>
      <c r="B76" s="4" t="s">
        <v>6</v>
      </c>
      <c r="C76" s="4" t="s">
        <v>6</v>
      </c>
      <c r="D76" s="45" t="s">
        <v>175</v>
      </c>
      <c r="E76" s="45" t="s">
        <v>175</v>
      </c>
    </row>
    <row r="77" spans="1:5" x14ac:dyDescent="0.25">
      <c r="A77" s="2" t="s">
        <v>233</v>
      </c>
      <c r="B77" s="4" t="s">
        <v>6</v>
      </c>
      <c r="C77" s="8" t="s">
        <v>7</v>
      </c>
      <c r="D77" s="45" t="s">
        <v>175</v>
      </c>
      <c r="E77" s="45" t="s">
        <v>175</v>
      </c>
    </row>
    <row r="78" spans="1:5" x14ac:dyDescent="0.25">
      <c r="A78" s="2" t="s">
        <v>234</v>
      </c>
      <c r="B78" s="4" t="s">
        <v>6</v>
      </c>
      <c r="C78" s="4" t="s">
        <v>6</v>
      </c>
      <c r="D78" s="45" t="s">
        <v>175</v>
      </c>
      <c r="E78" s="45" t="s">
        <v>175</v>
      </c>
    </row>
    <row r="79" spans="1:5" x14ac:dyDescent="0.25">
      <c r="A79" s="2" t="s">
        <v>235</v>
      </c>
      <c r="B79" s="4" t="s">
        <v>6</v>
      </c>
      <c r="C79" s="4" t="s">
        <v>6</v>
      </c>
      <c r="D79" s="45" t="s">
        <v>175</v>
      </c>
      <c r="E79" s="45" t="s">
        <v>175</v>
      </c>
    </row>
    <row r="80" spans="1:5" x14ac:dyDescent="0.25">
      <c r="A80" s="2" t="s">
        <v>236</v>
      </c>
      <c r="B80" s="4" t="s">
        <v>6</v>
      </c>
      <c r="C80" s="4" t="s">
        <v>6</v>
      </c>
      <c r="D80" s="45" t="s">
        <v>175</v>
      </c>
      <c r="E80" s="45" t="s">
        <v>175</v>
      </c>
    </row>
    <row r="81" spans="1:5" x14ac:dyDescent="0.25">
      <c r="A81" s="2" t="s">
        <v>217</v>
      </c>
      <c r="B81" s="4" t="s">
        <v>6</v>
      </c>
      <c r="C81" s="7" t="s">
        <v>140</v>
      </c>
      <c r="D81" s="45" t="s">
        <v>175</v>
      </c>
      <c r="E81" s="45" t="s">
        <v>175</v>
      </c>
    </row>
    <row r="82" spans="1:5" x14ac:dyDescent="0.25">
      <c r="A82" s="15" t="s">
        <v>237</v>
      </c>
      <c r="B82" s="21" t="s">
        <v>6</v>
      </c>
      <c r="C82" s="21" t="s">
        <v>6</v>
      </c>
      <c r="D82" s="31" t="s">
        <v>175</v>
      </c>
      <c r="E82" s="31" t="s">
        <v>175</v>
      </c>
    </row>
    <row r="83" spans="1:5" x14ac:dyDescent="0.25">
      <c r="A83" s="2" t="s">
        <v>6</v>
      </c>
      <c r="B83" s="10">
        <f>COUNTIF(B60:B82,"pass")</f>
        <v>22</v>
      </c>
      <c r="C83" s="10">
        <f>COUNTIF(C60:C82,"pass")</f>
        <v>21</v>
      </c>
      <c r="D83" s="10">
        <f>COUNTIF(D60:D82,"pass")</f>
        <v>0</v>
      </c>
      <c r="E83" s="10">
        <f>COUNTIF(E60:E82,"pass")</f>
        <v>0</v>
      </c>
    </row>
    <row r="84" spans="1:5" x14ac:dyDescent="0.25">
      <c r="A84" s="2" t="s">
        <v>143</v>
      </c>
      <c r="B84" s="5">
        <f>COUNTIF(B60:B82,"Ok")</f>
        <v>1</v>
      </c>
      <c r="C84" s="5">
        <f>COUNTIF(C60:C82,"Ok")</f>
        <v>0</v>
      </c>
      <c r="D84" s="5">
        <f>COUNTIF(D60:D82,"Ok")</f>
        <v>0</v>
      </c>
      <c r="E84" s="5">
        <f>COUNTIF(E60:E82,"Ok")</f>
        <v>0</v>
      </c>
    </row>
    <row r="85" spans="1:5" x14ac:dyDescent="0.25">
      <c r="A85" s="2" t="s">
        <v>140</v>
      </c>
      <c r="B85" s="11">
        <f>COUNTIF(B60:B82,"workaround")</f>
        <v>0</v>
      </c>
      <c r="C85" s="11">
        <f>COUNTIF(C60:C82,"workaround")</f>
        <v>1</v>
      </c>
      <c r="D85" s="11">
        <f>COUNTIF(D60:D82,"workaround")</f>
        <v>0</v>
      </c>
      <c r="E85" s="11">
        <f>COUNTIF(E60:E82,"workaround")</f>
        <v>0</v>
      </c>
    </row>
    <row r="86" spans="1:5" x14ac:dyDescent="0.25">
      <c r="A86" s="2" t="s">
        <v>7</v>
      </c>
      <c r="B86" s="12">
        <f>COUNTIF(B60:B82,"Fail")</f>
        <v>0</v>
      </c>
      <c r="C86" s="12">
        <f>COUNTIF(C60:C82,"Fail")</f>
        <v>1</v>
      </c>
      <c r="D86" s="12">
        <f>COUNTIF(D60:D82,"Fail")</f>
        <v>0</v>
      </c>
      <c r="E86" s="12">
        <f>COUNTIF(E60:E82,"Fail")</f>
        <v>0</v>
      </c>
    </row>
    <row r="87" spans="1:5" x14ac:dyDescent="0.25">
      <c r="A87" s="2" t="s">
        <v>145</v>
      </c>
      <c r="B87" s="2">
        <f>COUNT(B60:B82,"Untested")</f>
        <v>0</v>
      </c>
      <c r="C87" s="2">
        <f>COUNT(C60:C82,"Untested")</f>
        <v>0</v>
      </c>
      <c r="D87" s="2">
        <f>COUNT(D60:D82,"Untested")</f>
        <v>0</v>
      </c>
      <c r="E87" s="2">
        <f>COUNT(E60:E82,"Untested")</f>
        <v>0</v>
      </c>
    </row>
    <row r="88" spans="1:5" x14ac:dyDescent="0.25">
      <c r="A88" s="2" t="s">
        <v>139</v>
      </c>
      <c r="B88" s="2">
        <f>B83+B86+B85+B87+B84</f>
        <v>23</v>
      </c>
      <c r="C88" s="2">
        <f>C83+C86+C85+C87+C84</f>
        <v>23</v>
      </c>
      <c r="D88" s="2">
        <f>D83+D86+D85+D87+D84</f>
        <v>0</v>
      </c>
      <c r="E88" s="2">
        <f>E83+E86+E85+E87+E84</f>
        <v>0</v>
      </c>
    </row>
    <row r="89" spans="1:5" ht="15.75" thickBot="1" x14ac:dyDescent="0.3">
      <c r="A89" s="18" t="s">
        <v>8</v>
      </c>
      <c r="B89" s="6">
        <f>IF(B$88=0,0,(B$83+B$84)/B$88)</f>
        <v>1</v>
      </c>
      <c r="C89" s="6">
        <f>IF(C$88=0,0,(C$83+C$84)/C$88)</f>
        <v>0.91304347826086951</v>
      </c>
      <c r="D89" s="6">
        <f>IF(D$88=0,0,(D$83+D$84)/D$88)</f>
        <v>0</v>
      </c>
      <c r="E89" s="6">
        <f>IF(E$88=0,0,(E$83+E$84)/E$88)</f>
        <v>0</v>
      </c>
    </row>
    <row r="90" spans="1:5" ht="15.75" thickBot="1" x14ac:dyDescent="0.3">
      <c r="A90" s="2"/>
      <c r="B90" s="20"/>
      <c r="C90" s="20"/>
      <c r="D90" s="20"/>
      <c r="E90" s="20"/>
    </row>
    <row r="91" spans="1:5" x14ac:dyDescent="0.25">
      <c r="A91" s="3" t="s">
        <v>85</v>
      </c>
      <c r="B91" s="43" t="s">
        <v>5</v>
      </c>
      <c r="C91" s="44" t="s">
        <v>151</v>
      </c>
      <c r="D91" s="44" t="s">
        <v>188</v>
      </c>
      <c r="E91" s="3" t="s">
        <v>186</v>
      </c>
    </row>
    <row r="92" spans="1:5" x14ac:dyDescent="0.25">
      <c r="A92" s="2" t="s">
        <v>266</v>
      </c>
      <c r="B92" s="4" t="s">
        <v>6</v>
      </c>
      <c r="C92" s="4" t="s">
        <v>6</v>
      </c>
      <c r="D92" s="45" t="s">
        <v>175</v>
      </c>
      <c r="E92" s="45" t="s">
        <v>175</v>
      </c>
    </row>
    <row r="93" spans="1:5" x14ac:dyDescent="0.25">
      <c r="A93" s="2" t="s">
        <v>301</v>
      </c>
      <c r="B93" s="4" t="s">
        <v>6</v>
      </c>
      <c r="C93" s="4" t="s">
        <v>6</v>
      </c>
      <c r="D93" s="45" t="s">
        <v>175</v>
      </c>
      <c r="E93" s="45" t="s">
        <v>175</v>
      </c>
    </row>
    <row r="94" spans="1:5" x14ac:dyDescent="0.25">
      <c r="A94" s="2" t="s">
        <v>303</v>
      </c>
      <c r="B94" s="4" t="s">
        <v>6</v>
      </c>
      <c r="C94" s="4" t="s">
        <v>6</v>
      </c>
      <c r="D94" s="45" t="s">
        <v>175</v>
      </c>
      <c r="E94" s="45" t="s">
        <v>175</v>
      </c>
    </row>
    <row r="95" spans="1:5" x14ac:dyDescent="0.25">
      <c r="A95" s="2" t="s">
        <v>304</v>
      </c>
      <c r="B95" s="4" t="s">
        <v>6</v>
      </c>
      <c r="C95" s="4" t="s">
        <v>6</v>
      </c>
      <c r="D95" s="45" t="s">
        <v>175</v>
      </c>
      <c r="E95" s="45" t="s">
        <v>175</v>
      </c>
    </row>
    <row r="96" spans="1:5" x14ac:dyDescent="0.25">
      <c r="A96" s="2" t="s">
        <v>299</v>
      </c>
      <c r="B96" s="4" t="s">
        <v>6</v>
      </c>
      <c r="C96" s="4" t="s">
        <v>6</v>
      </c>
      <c r="D96" s="45" t="s">
        <v>175</v>
      </c>
      <c r="E96" s="45" t="s">
        <v>175</v>
      </c>
    </row>
    <row r="97" spans="1:5" x14ac:dyDescent="0.25">
      <c r="A97" s="2" t="s">
        <v>305</v>
      </c>
      <c r="B97" s="4" t="s">
        <v>6</v>
      </c>
      <c r="C97" s="4" t="s">
        <v>6</v>
      </c>
      <c r="D97" s="45" t="s">
        <v>175</v>
      </c>
      <c r="E97" s="45" t="s">
        <v>175</v>
      </c>
    </row>
    <row r="98" spans="1:5" x14ac:dyDescent="0.25">
      <c r="A98" s="15" t="s">
        <v>306</v>
      </c>
      <c r="B98" s="21" t="s">
        <v>6</v>
      </c>
      <c r="C98" s="21" t="s">
        <v>6</v>
      </c>
      <c r="D98" s="31" t="s">
        <v>175</v>
      </c>
      <c r="E98" s="31" t="s">
        <v>175</v>
      </c>
    </row>
    <row r="99" spans="1:5" x14ac:dyDescent="0.25">
      <c r="A99" s="2" t="s">
        <v>6</v>
      </c>
      <c r="B99" s="10">
        <f>COUNTIF(B92:B98,"pass")</f>
        <v>7</v>
      </c>
      <c r="C99" s="10">
        <f>COUNTIF(C92:C98,"pass")</f>
        <v>7</v>
      </c>
      <c r="D99" s="10">
        <f>COUNTIF(D92:D98,"pass")</f>
        <v>0</v>
      </c>
      <c r="E99" s="10">
        <f>COUNTIF(E92:E98,"pass")</f>
        <v>0</v>
      </c>
    </row>
    <row r="100" spans="1:5" x14ac:dyDescent="0.25">
      <c r="A100" s="2" t="s">
        <v>143</v>
      </c>
      <c r="B100" s="5">
        <f>COUNTIF(B92:B98,"Ok")</f>
        <v>0</v>
      </c>
      <c r="C100" s="5">
        <f>COUNTIF(C92:C98,"Ok")</f>
        <v>0</v>
      </c>
      <c r="D100" s="5">
        <f>COUNTIF(D92:D98,"Ok")</f>
        <v>0</v>
      </c>
      <c r="E100" s="5">
        <f>COUNTIF(E92:E98,"Ok")</f>
        <v>0</v>
      </c>
    </row>
    <row r="101" spans="1:5" x14ac:dyDescent="0.25">
      <c r="A101" s="2" t="s">
        <v>140</v>
      </c>
      <c r="B101" s="11">
        <f>COUNTIF(B123:B156,"workaround")</f>
        <v>1</v>
      </c>
      <c r="C101" s="11">
        <f>COUNTIF(C123:C156,"workaround")</f>
        <v>1</v>
      </c>
      <c r="D101" s="11">
        <f>COUNTIF(D123:D156,"workaround")</f>
        <v>0</v>
      </c>
      <c r="E101" s="11">
        <f>COUNTIF(E123:E156,"workaround")</f>
        <v>0</v>
      </c>
    </row>
    <row r="102" spans="1:5" x14ac:dyDescent="0.25">
      <c r="A102" s="2" t="s">
        <v>7</v>
      </c>
      <c r="B102" s="12">
        <f>COUNTIF(B92:B98,"Fail")</f>
        <v>0</v>
      </c>
      <c r="C102" s="12">
        <f>COUNTIF(C92:C98,"Fail")</f>
        <v>0</v>
      </c>
      <c r="D102" s="12">
        <f>COUNTIF(D92:D98,"Fail")</f>
        <v>0</v>
      </c>
      <c r="E102" s="12">
        <f>COUNTIF(E92:E98,"Fail")</f>
        <v>0</v>
      </c>
    </row>
    <row r="103" spans="1:5" x14ac:dyDescent="0.25">
      <c r="A103" s="2" t="s">
        <v>145</v>
      </c>
      <c r="B103" s="2">
        <f>COUNT(B92:B98,"Untested")</f>
        <v>0</v>
      </c>
      <c r="C103" s="2">
        <f>COUNT(C92:C98,"Untested")</f>
        <v>0</v>
      </c>
      <c r="D103" s="2">
        <f>COUNT(D92:D98,"Untested")</f>
        <v>0</v>
      </c>
      <c r="E103" s="2">
        <f>COUNT(E92:E98,"Untested")</f>
        <v>0</v>
      </c>
    </row>
    <row r="104" spans="1:5" x14ac:dyDescent="0.25">
      <c r="A104" s="2" t="s">
        <v>139</v>
      </c>
      <c r="B104" s="2">
        <f>B99+B102+B101+B103+B100</f>
        <v>8</v>
      </c>
      <c r="C104" s="2">
        <f>C99+C102+C101+C103+C100</f>
        <v>8</v>
      </c>
      <c r="D104" s="2">
        <f>D99+D102+D101+D103+D100</f>
        <v>0</v>
      </c>
      <c r="E104" s="2">
        <f>E99+E102+E101+E103+E100</f>
        <v>0</v>
      </c>
    </row>
    <row r="105" spans="1:5" ht="15.75" thickBot="1" x14ac:dyDescent="0.3">
      <c r="A105" s="18" t="s">
        <v>8</v>
      </c>
      <c r="B105" s="6">
        <f>IF(B$104=0, 0, (B$99+B$100)/B$104)</f>
        <v>0.875</v>
      </c>
      <c r="C105" s="6">
        <f>IF(C$104=0, 0, (C$99+C$100)/C$104)</f>
        <v>0.875</v>
      </c>
      <c r="D105" s="6">
        <f>IF(D$104=0, 0, (D$99+D$100)/D$104)</f>
        <v>0</v>
      </c>
      <c r="E105" s="6">
        <f>IF(E$104=0, 0, (E$99+E$100)/E$104)</f>
        <v>0</v>
      </c>
    </row>
    <row r="106" spans="1:5" ht="15.75" thickBot="1" x14ac:dyDescent="0.3">
      <c r="A106" s="13"/>
      <c r="B106" s="16"/>
      <c r="C106" s="16"/>
      <c r="D106" s="16"/>
      <c r="E106" s="16"/>
    </row>
    <row r="107" spans="1:5" x14ac:dyDescent="0.25">
      <c r="A107" s="15" t="s">
        <v>64</v>
      </c>
      <c r="B107" s="43" t="s">
        <v>5</v>
      </c>
      <c r="C107" s="44" t="s">
        <v>151</v>
      </c>
      <c r="D107" s="44" t="s">
        <v>188</v>
      </c>
      <c r="E107" s="3" t="s">
        <v>186</v>
      </c>
    </row>
    <row r="108" spans="1:5" x14ac:dyDescent="0.25">
      <c r="A108" s="2" t="s">
        <v>291</v>
      </c>
      <c r="B108" s="4" t="s">
        <v>6</v>
      </c>
      <c r="C108" s="4" t="s">
        <v>6</v>
      </c>
      <c r="D108" s="4" t="s">
        <v>6</v>
      </c>
      <c r="E108" s="45" t="s">
        <v>175</v>
      </c>
    </row>
    <row r="109" spans="1:5" x14ac:dyDescent="0.25">
      <c r="A109" s="2" t="s">
        <v>302</v>
      </c>
      <c r="B109" s="4" t="s">
        <v>6</v>
      </c>
      <c r="C109" s="4" t="s">
        <v>6</v>
      </c>
      <c r="D109" s="4" t="s">
        <v>6</v>
      </c>
      <c r="E109" s="45" t="s">
        <v>175</v>
      </c>
    </row>
    <row r="110" spans="1:5" x14ac:dyDescent="0.25">
      <c r="A110" s="2" t="s">
        <v>266</v>
      </c>
      <c r="B110" s="4" t="s">
        <v>6</v>
      </c>
      <c r="C110" s="4" t="s">
        <v>6</v>
      </c>
      <c r="D110" s="4" t="s">
        <v>6</v>
      </c>
      <c r="E110" s="45" t="s">
        <v>175</v>
      </c>
    </row>
    <row r="111" spans="1:5" x14ac:dyDescent="0.25">
      <c r="A111" s="2" t="s">
        <v>285</v>
      </c>
      <c r="B111" s="4" t="s">
        <v>6</v>
      </c>
      <c r="C111" s="4" t="s">
        <v>6</v>
      </c>
      <c r="D111" s="4" t="s">
        <v>6</v>
      </c>
      <c r="E111" s="45" t="s">
        <v>175</v>
      </c>
    </row>
    <row r="112" spans="1:5" x14ac:dyDescent="0.25">
      <c r="A112" s="2" t="s">
        <v>264</v>
      </c>
      <c r="B112" s="4" t="s">
        <v>6</v>
      </c>
      <c r="C112" s="4" t="s">
        <v>6</v>
      </c>
      <c r="D112" s="4" t="s">
        <v>6</v>
      </c>
      <c r="E112" s="45" t="s">
        <v>175</v>
      </c>
    </row>
    <row r="113" spans="1:5" x14ac:dyDescent="0.25">
      <c r="A113" s="2" t="s">
        <v>268</v>
      </c>
      <c r="B113" s="4" t="s">
        <v>6</v>
      </c>
      <c r="C113" s="4" t="s">
        <v>6</v>
      </c>
      <c r="D113" s="4" t="s">
        <v>6</v>
      </c>
      <c r="E113" s="45" t="s">
        <v>175</v>
      </c>
    </row>
    <row r="114" spans="1:5" x14ac:dyDescent="0.25">
      <c r="A114" s="2" t="s">
        <v>255</v>
      </c>
      <c r="B114" s="4" t="s">
        <v>6</v>
      </c>
      <c r="C114" s="4" t="s">
        <v>6</v>
      </c>
      <c r="D114" s="4" t="s">
        <v>6</v>
      </c>
      <c r="E114" s="45" t="s">
        <v>175</v>
      </c>
    </row>
    <row r="115" spans="1:5" x14ac:dyDescent="0.25">
      <c r="A115" s="2" t="s">
        <v>301</v>
      </c>
      <c r="B115" s="4" t="s">
        <v>6</v>
      </c>
      <c r="C115" s="4" t="s">
        <v>6</v>
      </c>
      <c r="D115" s="4" t="s">
        <v>6</v>
      </c>
      <c r="E115" s="45" t="s">
        <v>175</v>
      </c>
    </row>
    <row r="116" spans="1:5" x14ac:dyDescent="0.25">
      <c r="A116" s="2" t="s">
        <v>276</v>
      </c>
      <c r="B116" s="4" t="s">
        <v>6</v>
      </c>
      <c r="C116" s="4" t="s">
        <v>6</v>
      </c>
      <c r="D116" s="36" t="s">
        <v>6</v>
      </c>
      <c r="E116" s="45" t="s">
        <v>175</v>
      </c>
    </row>
    <row r="117" spans="1:5" x14ac:dyDescent="0.25">
      <c r="A117" s="2" t="s">
        <v>300</v>
      </c>
      <c r="B117" s="4" t="s">
        <v>6</v>
      </c>
      <c r="C117" s="4" t="s">
        <v>6</v>
      </c>
      <c r="D117" s="4" t="s">
        <v>6</v>
      </c>
      <c r="E117" s="45" t="s">
        <v>175</v>
      </c>
    </row>
    <row r="118" spans="1:5" x14ac:dyDescent="0.25">
      <c r="A118" s="2" t="s">
        <v>299</v>
      </c>
      <c r="B118" s="4" t="s">
        <v>6</v>
      </c>
      <c r="C118" s="4" t="s">
        <v>6</v>
      </c>
      <c r="D118" s="4" t="s">
        <v>6</v>
      </c>
      <c r="E118" s="45" t="s">
        <v>175</v>
      </c>
    </row>
    <row r="119" spans="1:5" x14ac:dyDescent="0.25">
      <c r="A119" s="2" t="s">
        <v>214</v>
      </c>
      <c r="B119" s="4" t="s">
        <v>6</v>
      </c>
      <c r="C119" s="8" t="s">
        <v>7</v>
      </c>
      <c r="D119" s="4" t="s">
        <v>6</v>
      </c>
      <c r="E119" s="45" t="s">
        <v>175</v>
      </c>
    </row>
    <row r="120" spans="1:5" x14ac:dyDescent="0.25">
      <c r="A120" s="2" t="s">
        <v>298</v>
      </c>
      <c r="B120" s="4" t="s">
        <v>6</v>
      </c>
      <c r="C120" s="4" t="s">
        <v>6</v>
      </c>
      <c r="D120" s="4" t="s">
        <v>6</v>
      </c>
      <c r="E120" s="45" t="s">
        <v>175</v>
      </c>
    </row>
    <row r="121" spans="1:5" x14ac:dyDescent="0.25">
      <c r="A121" s="2" t="s">
        <v>297</v>
      </c>
      <c r="B121" s="4" t="s">
        <v>6</v>
      </c>
      <c r="C121" s="4" t="s">
        <v>6</v>
      </c>
      <c r="D121" s="4" t="s">
        <v>6</v>
      </c>
      <c r="E121" s="45" t="s">
        <v>175</v>
      </c>
    </row>
    <row r="122" spans="1:5" x14ac:dyDescent="0.25">
      <c r="A122" s="2" t="s">
        <v>296</v>
      </c>
      <c r="B122" s="4" t="s">
        <v>6</v>
      </c>
      <c r="C122" s="4" t="s">
        <v>6</v>
      </c>
      <c r="D122" s="4" t="s">
        <v>6</v>
      </c>
      <c r="E122" s="45" t="s">
        <v>175</v>
      </c>
    </row>
    <row r="123" spans="1:5" x14ac:dyDescent="0.25">
      <c r="A123" s="2" t="s">
        <v>230</v>
      </c>
      <c r="B123" s="4" t="s">
        <v>6</v>
      </c>
      <c r="C123" s="4" t="s">
        <v>6</v>
      </c>
      <c r="D123" s="4" t="s">
        <v>6</v>
      </c>
      <c r="E123" s="45" t="s">
        <v>175</v>
      </c>
    </row>
    <row r="124" spans="1:5" x14ac:dyDescent="0.25">
      <c r="A124" s="2" t="s">
        <v>295</v>
      </c>
      <c r="B124" s="4" t="s">
        <v>6</v>
      </c>
      <c r="C124" s="4" t="s">
        <v>6</v>
      </c>
      <c r="D124" s="4" t="s">
        <v>6</v>
      </c>
      <c r="E124" s="45" t="s">
        <v>175</v>
      </c>
    </row>
    <row r="125" spans="1:5" x14ac:dyDescent="0.25">
      <c r="A125" s="2" t="s">
        <v>294</v>
      </c>
      <c r="B125" s="4" t="s">
        <v>6</v>
      </c>
      <c r="C125" s="4" t="s">
        <v>6</v>
      </c>
      <c r="D125" s="4" t="s">
        <v>6</v>
      </c>
      <c r="E125" s="45" t="s">
        <v>175</v>
      </c>
    </row>
    <row r="126" spans="1:5" x14ac:dyDescent="0.25">
      <c r="A126" s="2" t="s">
        <v>275</v>
      </c>
      <c r="B126" s="4" t="s">
        <v>6</v>
      </c>
      <c r="C126" s="4" t="s">
        <v>6</v>
      </c>
      <c r="D126" s="4" t="s">
        <v>6</v>
      </c>
      <c r="E126" s="45" t="s">
        <v>175</v>
      </c>
    </row>
    <row r="127" spans="1:5" x14ac:dyDescent="0.25">
      <c r="A127" s="15" t="s">
        <v>274</v>
      </c>
      <c r="B127" s="22" t="s">
        <v>140</v>
      </c>
      <c r="C127" s="22" t="s">
        <v>140</v>
      </c>
      <c r="D127" s="21" t="s">
        <v>6</v>
      </c>
      <c r="E127" s="31" t="s">
        <v>175</v>
      </c>
    </row>
    <row r="128" spans="1:5" x14ac:dyDescent="0.25">
      <c r="A128" s="2" t="s">
        <v>6</v>
      </c>
      <c r="B128" s="10">
        <f>COUNTIF(B108:B127,"pass")</f>
        <v>19</v>
      </c>
      <c r="C128" s="10">
        <f>COUNTIF(C108:C127,"pass")</f>
        <v>18</v>
      </c>
      <c r="D128" s="10">
        <f>COUNTIF(D108:D127,"pass")</f>
        <v>20</v>
      </c>
      <c r="E128" s="10">
        <f>COUNTIF(E108:E127,"pass")</f>
        <v>0</v>
      </c>
    </row>
    <row r="129" spans="1:5" x14ac:dyDescent="0.25">
      <c r="A129" s="2" t="s">
        <v>143</v>
      </c>
      <c r="B129" s="5">
        <f>COUNTIF(B108:B127,"Ok")</f>
        <v>0</v>
      </c>
      <c r="C129" s="5">
        <f>COUNTIF(C108:C127,"Ok")</f>
        <v>0</v>
      </c>
      <c r="D129" s="5">
        <f>COUNTIF(D108:D127,"Ok")</f>
        <v>0</v>
      </c>
      <c r="E129" s="5">
        <f>COUNTIF(E108:E127,"Ok")</f>
        <v>0</v>
      </c>
    </row>
    <row r="130" spans="1:5" x14ac:dyDescent="0.25">
      <c r="A130" s="2" t="s">
        <v>140</v>
      </c>
      <c r="B130" s="11">
        <f>COUNTIF(B108:B127,"workaround")</f>
        <v>1</v>
      </c>
      <c r="C130" s="11">
        <f>COUNTIF(C108:C127,"workaround")</f>
        <v>1</v>
      </c>
      <c r="D130" s="11">
        <f>COUNTIF(D108:D127,"workaround")</f>
        <v>0</v>
      </c>
      <c r="E130" s="11">
        <f>COUNTIF(E108:E127,"workaround")</f>
        <v>0</v>
      </c>
    </row>
    <row r="131" spans="1:5" x14ac:dyDescent="0.25">
      <c r="A131" s="2" t="s">
        <v>7</v>
      </c>
      <c r="B131" s="12">
        <f>COUNTIF(B108:B127,"Fail")</f>
        <v>0</v>
      </c>
      <c r="C131" s="12">
        <f>COUNTIF(C108:C127,"Fail")</f>
        <v>1</v>
      </c>
      <c r="D131" s="12">
        <f>COUNTIF(D108:D127,"Fail")</f>
        <v>0</v>
      </c>
      <c r="E131" s="12">
        <f>COUNTIF(E108:E127,"Fail")</f>
        <v>0</v>
      </c>
    </row>
    <row r="132" spans="1:5" x14ac:dyDescent="0.25">
      <c r="A132" s="2" t="s">
        <v>145</v>
      </c>
      <c r="B132" s="2">
        <f>COUNT(B108:B127,"Untested")</f>
        <v>0</v>
      </c>
      <c r="C132" s="2">
        <f>COUNT(C108:C127,"Untested")</f>
        <v>0</v>
      </c>
      <c r="D132" s="2">
        <f>COUNT(D108:D127,"Untested")</f>
        <v>0</v>
      </c>
      <c r="E132" s="2">
        <f>COUNT(E108:E127,"Untested")</f>
        <v>0</v>
      </c>
    </row>
    <row r="133" spans="1:5" x14ac:dyDescent="0.25">
      <c r="A133" s="2" t="s">
        <v>139</v>
      </c>
      <c r="B133" s="2">
        <f>B128+B131+B130+B132+B129</f>
        <v>20</v>
      </c>
      <c r="C133" s="2">
        <f>C128+C131+C130+C132+C129</f>
        <v>20</v>
      </c>
      <c r="D133" s="2">
        <f>D128+D131+D130+D132+D129</f>
        <v>20</v>
      </c>
      <c r="E133" s="2">
        <f>E128+E131+E130+E132+E129</f>
        <v>0</v>
      </c>
    </row>
    <row r="134" spans="1:5" ht="15.75" thickBot="1" x14ac:dyDescent="0.3">
      <c r="A134" s="18" t="s">
        <v>8</v>
      </c>
      <c r="B134" s="6">
        <f>IF(B$133=0, 0, (B$128+B$129)/B$133)</f>
        <v>0.95</v>
      </c>
      <c r="C134" s="6">
        <f>IF(C$133=0, 0, (C$128+C$129)/C$133)</f>
        <v>0.9</v>
      </c>
      <c r="D134" s="6">
        <f>IF(D$133=0, 0, (D$128+D$129)/D$133)</f>
        <v>1</v>
      </c>
      <c r="E134" s="6">
        <f>IF(E$133=0, 0, (E$128+E$129)/E$133)</f>
        <v>0</v>
      </c>
    </row>
    <row r="135" spans="1:5" ht="15.75" thickBot="1" x14ac:dyDescent="0.3">
      <c r="A135" s="14"/>
      <c r="B135" s="14"/>
      <c r="C135" s="14"/>
      <c r="D135" s="14"/>
      <c r="E135" s="14"/>
    </row>
    <row r="136" spans="1:5" x14ac:dyDescent="0.25">
      <c r="A136" s="15" t="s">
        <v>12</v>
      </c>
      <c r="B136" s="43" t="s">
        <v>5</v>
      </c>
      <c r="C136" s="44" t="s">
        <v>151</v>
      </c>
      <c r="D136" s="44" t="s">
        <v>188</v>
      </c>
      <c r="E136" s="3" t="s">
        <v>186</v>
      </c>
    </row>
    <row r="137" spans="1:5" x14ac:dyDescent="0.25">
      <c r="A137" s="2" t="s">
        <v>292</v>
      </c>
      <c r="B137" s="4" t="s">
        <v>6</v>
      </c>
      <c r="C137" s="4" t="s">
        <v>6</v>
      </c>
      <c r="D137" s="4" t="s">
        <v>6</v>
      </c>
      <c r="E137" s="45" t="s">
        <v>175</v>
      </c>
    </row>
    <row r="138" spans="1:5" x14ac:dyDescent="0.25">
      <c r="A138" s="2" t="s">
        <v>291</v>
      </c>
      <c r="B138" s="4" t="s">
        <v>6</v>
      </c>
      <c r="C138" s="4" t="s">
        <v>6</v>
      </c>
      <c r="D138" s="4" t="s">
        <v>6</v>
      </c>
      <c r="E138" s="45" t="s">
        <v>175</v>
      </c>
    </row>
    <row r="139" spans="1:5" x14ac:dyDescent="0.25">
      <c r="A139" s="2" t="s">
        <v>290</v>
      </c>
      <c r="B139" s="8" t="s">
        <v>7</v>
      </c>
      <c r="C139" s="8" t="s">
        <v>7</v>
      </c>
      <c r="D139" s="8" t="s">
        <v>7</v>
      </c>
      <c r="E139" s="45" t="s">
        <v>175</v>
      </c>
    </row>
    <row r="140" spans="1:5" x14ac:dyDescent="0.25">
      <c r="A140" s="2" t="s">
        <v>287</v>
      </c>
      <c r="B140" s="4" t="s">
        <v>6</v>
      </c>
      <c r="C140" s="4" t="s">
        <v>6</v>
      </c>
      <c r="D140" s="4" t="s">
        <v>6</v>
      </c>
      <c r="E140" s="45" t="s">
        <v>175</v>
      </c>
    </row>
    <row r="141" spans="1:5" x14ac:dyDescent="0.25">
      <c r="A141" s="2" t="s">
        <v>283</v>
      </c>
      <c r="B141" s="4" t="s">
        <v>6</v>
      </c>
      <c r="C141" s="4" t="s">
        <v>6</v>
      </c>
      <c r="D141" s="4" t="s">
        <v>6</v>
      </c>
      <c r="E141" s="45" t="s">
        <v>175</v>
      </c>
    </row>
    <row r="142" spans="1:5" x14ac:dyDescent="0.25">
      <c r="A142" s="2" t="s">
        <v>282</v>
      </c>
      <c r="B142" s="4" t="s">
        <v>6</v>
      </c>
      <c r="C142" s="4" t="s">
        <v>6</v>
      </c>
      <c r="D142" s="4" t="s">
        <v>6</v>
      </c>
      <c r="E142" s="45" t="s">
        <v>175</v>
      </c>
    </row>
    <row r="143" spans="1:5" x14ac:dyDescent="0.25">
      <c r="A143" s="2" t="s">
        <v>281</v>
      </c>
      <c r="B143" s="4" t="s">
        <v>6</v>
      </c>
      <c r="C143" s="4" t="s">
        <v>6</v>
      </c>
      <c r="D143" s="4" t="s">
        <v>6</v>
      </c>
      <c r="E143" s="45" t="s">
        <v>175</v>
      </c>
    </row>
    <row r="144" spans="1:5" x14ac:dyDescent="0.25">
      <c r="A144" s="2" t="s">
        <v>280</v>
      </c>
      <c r="B144" s="4" t="s">
        <v>6</v>
      </c>
      <c r="C144" s="4" t="s">
        <v>6</v>
      </c>
      <c r="D144" s="4" t="s">
        <v>6</v>
      </c>
      <c r="E144" s="45" t="s">
        <v>175</v>
      </c>
    </row>
    <row r="145" spans="1:5" x14ac:dyDescent="0.25">
      <c r="A145" s="2" t="s">
        <v>279</v>
      </c>
      <c r="B145" s="4" t="s">
        <v>6</v>
      </c>
      <c r="C145" s="4" t="s">
        <v>6</v>
      </c>
      <c r="D145" s="4" t="s">
        <v>6</v>
      </c>
      <c r="E145" s="45" t="s">
        <v>175</v>
      </c>
    </row>
    <row r="146" spans="1:5" x14ac:dyDescent="0.25">
      <c r="A146" s="2" t="s">
        <v>278</v>
      </c>
      <c r="B146" s="4" t="s">
        <v>6</v>
      </c>
      <c r="C146" s="4" t="s">
        <v>6</v>
      </c>
      <c r="D146" s="4" t="s">
        <v>6</v>
      </c>
      <c r="E146" s="45" t="s">
        <v>175</v>
      </c>
    </row>
    <row r="147" spans="1:5" x14ac:dyDescent="0.25">
      <c r="A147" s="2" t="s">
        <v>307</v>
      </c>
      <c r="B147" s="4" t="s">
        <v>6</v>
      </c>
      <c r="C147" s="4" t="s">
        <v>6</v>
      </c>
      <c r="D147" s="4" t="s">
        <v>6</v>
      </c>
      <c r="E147" s="45" t="s">
        <v>175</v>
      </c>
    </row>
    <row r="148" spans="1:5" x14ac:dyDescent="0.25">
      <c r="A148" s="2" t="s">
        <v>239</v>
      </c>
      <c r="B148" s="4" t="s">
        <v>6</v>
      </c>
      <c r="C148" s="4" t="s">
        <v>6</v>
      </c>
      <c r="D148" s="4" t="s">
        <v>6</v>
      </c>
      <c r="E148" s="45" t="s">
        <v>175</v>
      </c>
    </row>
    <row r="149" spans="1:5" x14ac:dyDescent="0.25">
      <c r="A149" s="15" t="s">
        <v>238</v>
      </c>
      <c r="B149" s="21" t="s">
        <v>6</v>
      </c>
      <c r="C149" s="21" t="s">
        <v>6</v>
      </c>
      <c r="D149" s="21" t="s">
        <v>6</v>
      </c>
      <c r="E149" s="31" t="s">
        <v>175</v>
      </c>
    </row>
    <row r="150" spans="1:5" x14ac:dyDescent="0.25">
      <c r="A150" s="2" t="s">
        <v>6</v>
      </c>
      <c r="B150" s="10">
        <f>COUNTIF(B137:B149,"pass")</f>
        <v>12</v>
      </c>
      <c r="C150" s="10">
        <f>COUNTIF(C137:C149,"pass")</f>
        <v>12</v>
      </c>
      <c r="D150" s="10">
        <f>COUNTIF(D137:D149,"pass")</f>
        <v>12</v>
      </c>
      <c r="E150" s="10">
        <f>COUNTIF(E137:E149,"pass")</f>
        <v>0</v>
      </c>
    </row>
    <row r="151" spans="1:5" x14ac:dyDescent="0.25">
      <c r="A151" s="2" t="s">
        <v>143</v>
      </c>
      <c r="B151" s="5">
        <f>COUNTIF(B137:B149,"Ok")</f>
        <v>0</v>
      </c>
      <c r="C151" s="5">
        <f>COUNTIF(C137:C149,"Ok")</f>
        <v>0</v>
      </c>
      <c r="D151" s="5">
        <f>COUNTIF(D137:D149,"Ok")</f>
        <v>0</v>
      </c>
      <c r="E151" s="5">
        <f>COUNTIF(E137:E149,"Ok")</f>
        <v>0</v>
      </c>
    </row>
    <row r="152" spans="1:5" x14ac:dyDescent="0.25">
      <c r="A152" s="2" t="s">
        <v>140</v>
      </c>
      <c r="B152" s="11">
        <f>COUNTIF(B137:B149,"workaround")</f>
        <v>0</v>
      </c>
      <c r="C152" s="11">
        <f>COUNTIF(C137:C149,"workaround")</f>
        <v>0</v>
      </c>
      <c r="D152" s="11">
        <f>COUNTIF(D137:D149,"workaround")</f>
        <v>0</v>
      </c>
      <c r="E152" s="11">
        <f>COUNTIF(E137:E149,"workaround")</f>
        <v>0</v>
      </c>
    </row>
    <row r="153" spans="1:5" x14ac:dyDescent="0.25">
      <c r="A153" s="2" t="s">
        <v>7</v>
      </c>
      <c r="B153" s="12">
        <f>COUNTIF(B137:B149,"Fail")</f>
        <v>1</v>
      </c>
      <c r="C153" s="12">
        <f>COUNTIF(C137:C149,"Fail")</f>
        <v>1</v>
      </c>
      <c r="D153" s="12">
        <f>COUNTIF(D137:D149,"Fail")</f>
        <v>1</v>
      </c>
      <c r="E153" s="12">
        <f>COUNTIF(E137:E149,"Fail")</f>
        <v>0</v>
      </c>
    </row>
    <row r="154" spans="1:5" x14ac:dyDescent="0.25">
      <c r="A154" s="2" t="s">
        <v>145</v>
      </c>
      <c r="B154" s="2">
        <f>COUNT(B137:B149,"Untested")</f>
        <v>0</v>
      </c>
      <c r="C154" s="2">
        <f>COUNT(C137:C149,"Untested")</f>
        <v>0</v>
      </c>
      <c r="D154" s="2">
        <f>COUNT(D137:D149,"Untested")</f>
        <v>0</v>
      </c>
      <c r="E154" s="2">
        <f>COUNT(E137:E149,"Untested")</f>
        <v>0</v>
      </c>
    </row>
    <row r="155" spans="1:5" x14ac:dyDescent="0.25">
      <c r="A155" s="2" t="s">
        <v>139</v>
      </c>
      <c r="B155" s="2">
        <f>B150+B153+B152+B154+B151</f>
        <v>13</v>
      </c>
      <c r="C155" s="2">
        <f>C150+C153+C152+C154+C151</f>
        <v>13</v>
      </c>
      <c r="D155" s="2">
        <f>D150+D153+D152+D154+D151</f>
        <v>13</v>
      </c>
      <c r="E155" s="2">
        <f>E150+E153+E152+E154+E151</f>
        <v>0</v>
      </c>
    </row>
    <row r="156" spans="1:5" ht="15.75" thickBot="1" x14ac:dyDescent="0.3">
      <c r="A156" s="18" t="s">
        <v>8</v>
      </c>
      <c r="B156" s="6">
        <f>IF(B$155=0, 0, (B$150+B$151)/B$155)</f>
        <v>0.92307692307692313</v>
      </c>
      <c r="C156" s="6">
        <f>IF(C$155=0, 0, (C$150+C$151)/C$155)</f>
        <v>0.92307692307692313</v>
      </c>
      <c r="D156" s="6">
        <f>IF(D$155=0, 0, (D$150+D$151)/D$155)</f>
        <v>0.92307692307692313</v>
      </c>
      <c r="E156" s="6">
        <f>IF(E$155=0, 0, (E$150+E$151)/E$155)</f>
        <v>0</v>
      </c>
    </row>
    <row r="157" spans="1:5" ht="15.75" thickBot="1" x14ac:dyDescent="0.3">
      <c r="A157" s="13"/>
      <c r="B157" s="16"/>
      <c r="C157" s="13"/>
      <c r="D157" s="13"/>
      <c r="E157" s="13"/>
    </row>
    <row r="158" spans="1:5" x14ac:dyDescent="0.25">
      <c r="A158" s="15" t="s">
        <v>176</v>
      </c>
      <c r="B158" s="43" t="s">
        <v>5</v>
      </c>
      <c r="C158" s="44" t="s">
        <v>151</v>
      </c>
      <c r="D158" s="44" t="s">
        <v>188</v>
      </c>
      <c r="E158" s="3" t="s">
        <v>186</v>
      </c>
    </row>
    <row r="159" spans="1:5" x14ac:dyDescent="0.25">
      <c r="A159" s="2" t="s">
        <v>219</v>
      </c>
      <c r="B159" s="4" t="s">
        <v>6</v>
      </c>
      <c r="C159" s="4" t="s">
        <v>6</v>
      </c>
      <c r="D159" s="8" t="s">
        <v>7</v>
      </c>
      <c r="E159" s="4" t="s">
        <v>6</v>
      </c>
    </row>
    <row r="160" spans="1:5" x14ac:dyDescent="0.25">
      <c r="A160" s="2" t="s">
        <v>260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289</v>
      </c>
      <c r="B161" s="4" t="s">
        <v>6</v>
      </c>
      <c r="C161" s="4" t="s">
        <v>6</v>
      </c>
      <c r="D161" s="4" t="s">
        <v>6</v>
      </c>
      <c r="E161" s="38" t="s">
        <v>140</v>
      </c>
    </row>
    <row r="162" spans="1:5" x14ac:dyDescent="0.25">
      <c r="A162" s="2" t="s">
        <v>288</v>
      </c>
      <c r="B162" s="4" t="s">
        <v>6</v>
      </c>
      <c r="C162" s="4" t="s">
        <v>6</v>
      </c>
      <c r="D162" s="8" t="s">
        <v>7</v>
      </c>
      <c r="E162" s="8" t="s">
        <v>7</v>
      </c>
    </row>
    <row r="163" spans="1:5" x14ac:dyDescent="0.25">
      <c r="A163" s="23" t="s">
        <v>259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3" t="s">
        <v>258</v>
      </c>
      <c r="B164" s="4" t="s">
        <v>6</v>
      </c>
      <c r="C164" s="4" t="s">
        <v>6</v>
      </c>
      <c r="D164" s="4" t="s">
        <v>6</v>
      </c>
      <c r="E164" s="4" t="s">
        <v>6</v>
      </c>
    </row>
    <row r="165" spans="1:5" x14ac:dyDescent="0.25">
      <c r="A165" s="2" t="s">
        <v>286</v>
      </c>
      <c r="B165" s="4" t="s">
        <v>6</v>
      </c>
      <c r="C165" s="4" t="s">
        <v>6</v>
      </c>
      <c r="D165" s="4" t="s">
        <v>6</v>
      </c>
      <c r="E165" s="38" t="s">
        <v>140</v>
      </c>
    </row>
    <row r="166" spans="1:5" x14ac:dyDescent="0.25">
      <c r="A166" s="23" t="s">
        <v>207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3" t="s">
        <v>224</v>
      </c>
      <c r="B167" s="4" t="s">
        <v>6</v>
      </c>
      <c r="C167" s="4" t="s">
        <v>6</v>
      </c>
      <c r="D167" s="4" t="s">
        <v>6</v>
      </c>
      <c r="E167" s="4" t="s">
        <v>6</v>
      </c>
    </row>
    <row r="168" spans="1:5" x14ac:dyDescent="0.25">
      <c r="A168" s="2" t="s">
        <v>265</v>
      </c>
      <c r="B168" s="4" t="s">
        <v>6</v>
      </c>
      <c r="C168" s="4" t="s">
        <v>6</v>
      </c>
      <c r="D168" s="4" t="s">
        <v>6</v>
      </c>
      <c r="E168" s="8" t="s">
        <v>7</v>
      </c>
    </row>
    <row r="169" spans="1:5" x14ac:dyDescent="0.25">
      <c r="A169" s="23" t="s">
        <v>257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3" t="s">
        <v>256</v>
      </c>
      <c r="B170" s="4" t="s">
        <v>6</v>
      </c>
      <c r="C170" s="8" t="s">
        <v>7</v>
      </c>
      <c r="D170" s="4" t="s">
        <v>6</v>
      </c>
      <c r="E170" s="4" t="s">
        <v>6</v>
      </c>
    </row>
    <row r="171" spans="1:5" x14ac:dyDescent="0.25">
      <c r="A171" s="2" t="s">
        <v>266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285</v>
      </c>
      <c r="B172" s="4" t="s">
        <v>6</v>
      </c>
      <c r="C172" s="4" t="s">
        <v>6</v>
      </c>
      <c r="D172" s="4" t="s">
        <v>6</v>
      </c>
      <c r="E172" s="38" t="s">
        <v>140</v>
      </c>
    </row>
    <row r="173" spans="1:5" x14ac:dyDescent="0.25">
      <c r="A173" s="2" t="s">
        <v>267</v>
      </c>
      <c r="B173" s="4" t="s">
        <v>6</v>
      </c>
      <c r="C173" s="4" t="s">
        <v>6</v>
      </c>
      <c r="D173" s="4" t="s">
        <v>6</v>
      </c>
      <c r="E173" s="4" t="s">
        <v>6</v>
      </c>
    </row>
    <row r="174" spans="1:5" x14ac:dyDescent="0.25">
      <c r="A174" s="2" t="s">
        <v>284</v>
      </c>
      <c r="B174" s="8" t="s">
        <v>7</v>
      </c>
      <c r="C174" s="8" t="s">
        <v>7</v>
      </c>
      <c r="D174" s="4" t="s">
        <v>6</v>
      </c>
      <c r="E174" s="8" t="s">
        <v>7</v>
      </c>
    </row>
    <row r="175" spans="1:5" x14ac:dyDescent="0.25">
      <c r="A175" s="2" t="s">
        <v>264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" t="s">
        <v>268</v>
      </c>
      <c r="B176" s="4" t="s">
        <v>6</v>
      </c>
      <c r="C176" s="4" t="s">
        <v>6</v>
      </c>
      <c r="D176" s="4" t="s">
        <v>6</v>
      </c>
      <c r="E176" s="38" t="s">
        <v>140</v>
      </c>
    </row>
    <row r="177" spans="1:5" x14ac:dyDescent="0.25">
      <c r="A177" s="23" t="s">
        <v>255</v>
      </c>
      <c r="B177" s="4" t="s">
        <v>6</v>
      </c>
      <c r="C177" s="4" t="s">
        <v>6</v>
      </c>
      <c r="D177" s="4" t="s">
        <v>6</v>
      </c>
      <c r="E177" s="4" t="s">
        <v>6</v>
      </c>
    </row>
    <row r="178" spans="1:5" x14ac:dyDescent="0.25">
      <c r="A178" s="2" t="s">
        <v>277</v>
      </c>
      <c r="B178" s="4" t="s">
        <v>6</v>
      </c>
      <c r="C178" s="4" t="s">
        <v>6</v>
      </c>
      <c r="D178" s="4" t="s">
        <v>6</v>
      </c>
      <c r="E178" s="8" t="s">
        <v>7</v>
      </c>
    </row>
    <row r="179" spans="1:5" x14ac:dyDescent="0.25">
      <c r="A179" s="23" t="s">
        <v>254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" t="s">
        <v>253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3" t="s">
        <v>252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251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250</v>
      </c>
      <c r="B183" s="4" t="s">
        <v>6</v>
      </c>
      <c r="C183" s="4" t="s">
        <v>6</v>
      </c>
      <c r="D183" s="4" t="s">
        <v>6</v>
      </c>
      <c r="E183" s="4" t="s">
        <v>6</v>
      </c>
    </row>
    <row r="184" spans="1:5" x14ac:dyDescent="0.25">
      <c r="A184" s="2" t="s">
        <v>249</v>
      </c>
      <c r="B184" s="35" t="s">
        <v>144</v>
      </c>
      <c r="C184" s="4" t="s">
        <v>6</v>
      </c>
      <c r="D184" s="4" t="s">
        <v>6</v>
      </c>
      <c r="E184" s="4" t="s">
        <v>6</v>
      </c>
    </row>
    <row r="185" spans="1:5" x14ac:dyDescent="0.25">
      <c r="A185" s="23" t="s">
        <v>248</v>
      </c>
      <c r="B185" s="4" t="s">
        <v>6</v>
      </c>
      <c r="C185" s="4" t="s">
        <v>6</v>
      </c>
      <c r="D185" s="4" t="s">
        <v>6</v>
      </c>
      <c r="E185" s="4" t="s">
        <v>6</v>
      </c>
    </row>
    <row r="186" spans="1:5" x14ac:dyDescent="0.25">
      <c r="A186" s="2" t="s">
        <v>247</v>
      </c>
      <c r="B186" s="4" t="s">
        <v>6</v>
      </c>
      <c r="C186" s="8" t="s">
        <v>7</v>
      </c>
      <c r="D186" s="4" t="s">
        <v>6</v>
      </c>
      <c r="E186" s="4" t="s">
        <v>6</v>
      </c>
    </row>
    <row r="187" spans="1:5" x14ac:dyDescent="0.25">
      <c r="A187" s="2" t="s">
        <v>246</v>
      </c>
      <c r="B187" s="4" t="s">
        <v>6</v>
      </c>
      <c r="C187" s="4" t="s">
        <v>6</v>
      </c>
      <c r="D187" s="4" t="s">
        <v>6</v>
      </c>
      <c r="E187" s="4" t="s">
        <v>6</v>
      </c>
    </row>
    <row r="188" spans="1:5" x14ac:dyDescent="0.25">
      <c r="A188" s="2" t="s">
        <v>270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" t="s">
        <v>269</v>
      </c>
      <c r="B189" s="4" t="s">
        <v>6</v>
      </c>
      <c r="C189" s="4" t="s">
        <v>6</v>
      </c>
      <c r="D189" s="4" t="s">
        <v>6</v>
      </c>
      <c r="E189" s="38" t="s">
        <v>140</v>
      </c>
    </row>
    <row r="190" spans="1:5" x14ac:dyDescent="0.25">
      <c r="A190" s="23" t="s">
        <v>245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244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215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243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234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293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242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241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310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235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240</v>
      </c>
      <c r="B200" s="4" t="s">
        <v>6</v>
      </c>
      <c r="C200" s="4" t="s">
        <v>6</v>
      </c>
      <c r="D200" s="4" t="s">
        <v>6</v>
      </c>
      <c r="E200" s="4" t="s">
        <v>6</v>
      </c>
    </row>
    <row r="201" spans="1:5" x14ac:dyDescent="0.25">
      <c r="A201" s="2" t="s">
        <v>308</v>
      </c>
      <c r="B201" s="4" t="s">
        <v>6</v>
      </c>
      <c r="C201" s="4" t="s">
        <v>6</v>
      </c>
      <c r="D201" s="4" t="s">
        <v>6</v>
      </c>
      <c r="E201" s="38" t="s">
        <v>140</v>
      </c>
    </row>
    <row r="202" spans="1:5" x14ac:dyDescent="0.25">
      <c r="A202" s="15" t="s">
        <v>309</v>
      </c>
      <c r="B202" s="21" t="s">
        <v>6</v>
      </c>
      <c r="C202" s="21" t="s">
        <v>6</v>
      </c>
      <c r="D202" s="21" t="s">
        <v>6</v>
      </c>
      <c r="E202" s="21" t="s">
        <v>6</v>
      </c>
    </row>
    <row r="203" spans="1:5" x14ac:dyDescent="0.25">
      <c r="A203" s="2" t="s">
        <v>6</v>
      </c>
      <c r="B203" s="10">
        <f>COUNTIF(B$159:B$202,"pass")</f>
        <v>42</v>
      </c>
      <c r="C203" s="10">
        <f>COUNTIF(C$159:C$202,"pass")</f>
        <v>40</v>
      </c>
      <c r="D203" s="10">
        <f>COUNTIF(D$159:D$202,"pass")</f>
        <v>42</v>
      </c>
      <c r="E203" s="10">
        <f>COUNTIF(E$159:E$202,"pass")</f>
        <v>30</v>
      </c>
    </row>
    <row r="204" spans="1:5" x14ac:dyDescent="0.25">
      <c r="A204" s="2" t="s">
        <v>143</v>
      </c>
      <c r="B204" s="5">
        <f>COUNTIF(B$159:B$202,"Ok")</f>
        <v>1</v>
      </c>
      <c r="C204" s="5">
        <f>COUNTIF(C$159:C$202,"Ok")</f>
        <v>0</v>
      </c>
      <c r="D204" s="5">
        <f>COUNTIF(D$159:D$202,"Ok")</f>
        <v>0</v>
      </c>
      <c r="E204" s="5">
        <f>COUNTIF(E$159:E$202,"Ok")</f>
        <v>0</v>
      </c>
    </row>
    <row r="205" spans="1:5" x14ac:dyDescent="0.25">
      <c r="A205" s="2" t="s">
        <v>140</v>
      </c>
      <c r="B205" s="11">
        <f>COUNTIF(B$159:B$202,"workaround")</f>
        <v>0</v>
      </c>
      <c r="C205" s="11">
        <f>COUNTIF(C$159:C$202,"workaround")</f>
        <v>0</v>
      </c>
      <c r="D205" s="11">
        <f>COUNTIF(D$159:D$202,"workaround")</f>
        <v>0</v>
      </c>
      <c r="E205" s="11">
        <f>COUNTIF(E$159:E$202,"workaround")</f>
        <v>10</v>
      </c>
    </row>
    <row r="206" spans="1:5" x14ac:dyDescent="0.25">
      <c r="A206" s="2" t="s">
        <v>7</v>
      </c>
      <c r="B206" s="12">
        <f>COUNTIF(B159:B202,"Fail")</f>
        <v>1</v>
      </c>
      <c r="C206" s="12">
        <f>COUNTIF(C159:C202,"Fail")</f>
        <v>4</v>
      </c>
      <c r="D206" s="12">
        <f>COUNTIF(D159:D202,"Fail")</f>
        <v>2</v>
      </c>
      <c r="E206" s="12">
        <f>COUNTIF(E159:E202,"Fail")</f>
        <v>4</v>
      </c>
    </row>
    <row r="207" spans="1:5" x14ac:dyDescent="0.25">
      <c r="A207" s="2" t="s">
        <v>145</v>
      </c>
      <c r="B207" s="2">
        <f>COUNT(B$163:B$190,"Untested")</f>
        <v>0</v>
      </c>
      <c r="C207" s="2">
        <f>COUNT(C$163:C$190,"Untested")</f>
        <v>0</v>
      </c>
      <c r="D207" s="2">
        <f>COUNT(D$163:D$190,"Untested")</f>
        <v>0</v>
      </c>
      <c r="E207" s="2">
        <f>COUNT(E$163:E$190,"Untested")</f>
        <v>0</v>
      </c>
    </row>
    <row r="208" spans="1:5" x14ac:dyDescent="0.25">
      <c r="A208" s="2" t="s">
        <v>139</v>
      </c>
      <c r="B208" s="2">
        <f>B$203+B$206+B$205+B$207+B$204</f>
        <v>44</v>
      </c>
      <c r="C208" s="2">
        <f>C$203+C$206+C$205+C$207+C$204</f>
        <v>44</v>
      </c>
      <c r="D208" s="2">
        <f>D$203+D$206+D$205+D$207+D$204</f>
        <v>44</v>
      </c>
      <c r="E208" s="2">
        <f>E$203+E$206+E$205+E$207+E$204</f>
        <v>44</v>
      </c>
    </row>
    <row r="209" spans="1:5" ht="15.75" thickBot="1" x14ac:dyDescent="0.3">
      <c r="A209" s="18" t="s">
        <v>8</v>
      </c>
      <c r="B209" s="6">
        <f>IF(B$208=0, 0, (B$203+B$204)/B$208)</f>
        <v>0.97727272727272729</v>
      </c>
      <c r="C209" s="6">
        <f>IF(C$208=0, 0, (C$203+C$204)/C$208)</f>
        <v>0.90909090909090906</v>
      </c>
      <c r="D209" s="6">
        <f>IF(D$208=0, 0, (D$203+D$204)/D$208)</f>
        <v>0.95454545454545459</v>
      </c>
      <c r="E209" s="6">
        <f>IF(E$208=0, 0, (E$203+E$204)/E$208)</f>
        <v>0.68181818181818177</v>
      </c>
    </row>
    <row r="210" spans="1:5" x14ac:dyDescent="0.25">
      <c r="A210" s="15"/>
      <c r="B210" s="15"/>
      <c r="C210" s="15"/>
      <c r="D210" s="15"/>
      <c r="E210" s="15"/>
    </row>
    <row r="211" spans="1:5" x14ac:dyDescent="0.25">
      <c r="A211" s="19" t="s">
        <v>146</v>
      </c>
      <c r="B211" s="15"/>
      <c r="C211" s="15"/>
      <c r="D211" s="15"/>
      <c r="E211" s="15"/>
    </row>
    <row r="212" spans="1:5" x14ac:dyDescent="0.25">
      <c r="A212" s="2" t="s">
        <v>273</v>
      </c>
      <c r="B212" s="4" t="s">
        <v>6</v>
      </c>
      <c r="C212" s="4" t="s">
        <v>6</v>
      </c>
      <c r="D212" s="2"/>
      <c r="E212" s="2"/>
    </row>
    <row r="213" spans="1:5" x14ac:dyDescent="0.25">
      <c r="A213" s="23" t="s">
        <v>195</v>
      </c>
      <c r="B213" s="4" t="s">
        <v>6</v>
      </c>
      <c r="C213" s="2"/>
      <c r="D213" s="2"/>
      <c r="E213" s="2"/>
    </row>
    <row r="214" spans="1:5" x14ac:dyDescent="0.25">
      <c r="A214" s="2" t="s">
        <v>196</v>
      </c>
      <c r="B214" s="2"/>
      <c r="C214" s="4" t="s">
        <v>6</v>
      </c>
      <c r="D214" s="2"/>
      <c r="E214" s="2"/>
    </row>
    <row r="215" spans="1:5" x14ac:dyDescent="0.25">
      <c r="A215" s="2" t="s">
        <v>197</v>
      </c>
      <c r="B215" s="2"/>
      <c r="C215" s="4" t="s">
        <v>6</v>
      </c>
      <c r="D215" s="2"/>
      <c r="E215" s="2"/>
    </row>
    <row r="216" spans="1:5" x14ac:dyDescent="0.25">
      <c r="A216" s="2" t="s">
        <v>198</v>
      </c>
      <c r="B216" s="2"/>
      <c r="C216" s="4" t="s">
        <v>6</v>
      </c>
      <c r="D216" s="2"/>
      <c r="E216" s="2"/>
    </row>
    <row r="217" spans="1:5" x14ac:dyDescent="0.25">
      <c r="A217" s="2" t="s">
        <v>199</v>
      </c>
      <c r="B217" s="4" t="s">
        <v>6</v>
      </c>
      <c r="C217" s="2"/>
      <c r="D217" s="2"/>
      <c r="E217" s="2"/>
    </row>
    <row r="218" spans="1:5" x14ac:dyDescent="0.25">
      <c r="A218" s="2" t="s">
        <v>272</v>
      </c>
      <c r="B218" s="2"/>
      <c r="C218" s="4" t="s">
        <v>6</v>
      </c>
      <c r="D218" s="2"/>
      <c r="E218" s="2"/>
    </row>
    <row r="219" spans="1:5" x14ac:dyDescent="0.25">
      <c r="A219" s="2" t="s">
        <v>200</v>
      </c>
      <c r="B219" s="4" t="s">
        <v>6</v>
      </c>
      <c r="C219" s="4" t="s">
        <v>6</v>
      </c>
      <c r="D219" s="2"/>
      <c r="E219" s="2"/>
    </row>
    <row r="220" spans="1:5" x14ac:dyDescent="0.25">
      <c r="A220" s="2" t="s">
        <v>201</v>
      </c>
      <c r="B220" s="4" t="s">
        <v>6</v>
      </c>
      <c r="C220" s="2"/>
      <c r="D220" s="2"/>
      <c r="E220" s="2"/>
    </row>
    <row r="221" spans="1:5" x14ac:dyDescent="0.25">
      <c r="A221" s="2" t="s">
        <v>271</v>
      </c>
      <c r="B221" s="2"/>
      <c r="C221" s="4" t="s">
        <v>6</v>
      </c>
      <c r="D221" s="2"/>
      <c r="E221" s="2"/>
    </row>
    <row r="222" spans="1:5" x14ac:dyDescent="0.25">
      <c r="A222" s="2" t="s">
        <v>202</v>
      </c>
      <c r="B222" s="4" t="s">
        <v>6</v>
      </c>
      <c r="C222" s="2"/>
      <c r="D222" s="2"/>
      <c r="E222" s="2"/>
    </row>
    <row r="223" spans="1:5" x14ac:dyDescent="0.25">
      <c r="A223" s="2" t="s">
        <v>203</v>
      </c>
      <c r="B223" s="2"/>
      <c r="C223" s="4" t="s">
        <v>6</v>
      </c>
      <c r="D223" s="2"/>
      <c r="E223" s="2"/>
    </row>
    <row r="224" spans="1:5" x14ac:dyDescent="0.25">
      <c r="A224" s="15" t="s">
        <v>204</v>
      </c>
      <c r="B224" s="21" t="s">
        <v>6</v>
      </c>
      <c r="C224" s="15"/>
      <c r="D224" s="15"/>
      <c r="E224" s="15"/>
    </row>
    <row r="225" spans="1:5" x14ac:dyDescent="0.25">
      <c r="A225" s="2" t="s">
        <v>6</v>
      </c>
      <c r="B225" s="10">
        <f>COUNTIF(B212:B224,"pass")</f>
        <v>7</v>
      </c>
      <c r="C225" s="10">
        <f>COUNTIF(C212:C224,"pass")</f>
        <v>8</v>
      </c>
      <c r="D225" s="10">
        <f>COUNTIF(D212:D224,"pass")</f>
        <v>0</v>
      </c>
      <c r="E225" s="10">
        <f>COUNTIF(E212:E224,"pass")</f>
        <v>0</v>
      </c>
    </row>
    <row r="226" spans="1:5" x14ac:dyDescent="0.25">
      <c r="A226" s="2" t="s">
        <v>143</v>
      </c>
      <c r="B226" s="5">
        <f>COUNTIF(B212:B224,"Ok")</f>
        <v>0</v>
      </c>
      <c r="C226" s="5">
        <f>COUNTIF(C212:C224,"Ok")</f>
        <v>0</v>
      </c>
      <c r="D226" s="5">
        <f>COUNTIF(D212:D224,"Ok")</f>
        <v>0</v>
      </c>
      <c r="E226" s="5">
        <f>COUNTIF(E212:E224,"Ok")</f>
        <v>0</v>
      </c>
    </row>
    <row r="227" spans="1:5" x14ac:dyDescent="0.25">
      <c r="A227" s="2" t="s">
        <v>140</v>
      </c>
      <c r="B227" s="11">
        <f>COUNTIF(B212:B224,"workaround")</f>
        <v>0</v>
      </c>
      <c r="C227" s="11">
        <f>COUNTIF(C212:C224,"workaround")</f>
        <v>0</v>
      </c>
      <c r="D227" s="11">
        <f>COUNTIF(D212:D224,"workaround")</f>
        <v>0</v>
      </c>
      <c r="E227" s="11">
        <f>COUNTIF(E212:E224,"workaround")</f>
        <v>0</v>
      </c>
    </row>
    <row r="228" spans="1:5" x14ac:dyDescent="0.25">
      <c r="A228" s="2" t="s">
        <v>7</v>
      </c>
      <c r="B228" s="12">
        <f>COUNTIF(B212:B224,"Fail")</f>
        <v>0</v>
      </c>
      <c r="C228" s="12">
        <f>COUNTIF(C212:C224,"Fail")</f>
        <v>0</v>
      </c>
      <c r="D228" s="12">
        <f>COUNTIF(D212:D224,"Fail")</f>
        <v>0</v>
      </c>
      <c r="E228" s="12">
        <f>COUNTIF(E212:E224,"Fail")</f>
        <v>0</v>
      </c>
    </row>
    <row r="229" spans="1:5" x14ac:dyDescent="0.25">
      <c r="A229" s="2" t="s">
        <v>145</v>
      </c>
      <c r="B229" s="2">
        <f>COUNT(B212:B224,"Untested")</f>
        <v>0</v>
      </c>
      <c r="C229" s="2">
        <f>COUNT(C212:C224,"Untested")</f>
        <v>0</v>
      </c>
      <c r="D229" s="2">
        <f>COUNT(D212:D224,"Untested")</f>
        <v>0</v>
      </c>
      <c r="E229" s="2">
        <f>COUNT(E212:E224,"Untested")</f>
        <v>0</v>
      </c>
    </row>
    <row r="230" spans="1:5" x14ac:dyDescent="0.25">
      <c r="A230" s="2" t="s">
        <v>139</v>
      </c>
      <c r="B230" s="2">
        <f>B225+B228+B227+B229+B226</f>
        <v>7</v>
      </c>
      <c r="C230" s="2">
        <f>C225+C228+C227+C229+C226</f>
        <v>8</v>
      </c>
      <c r="D230" s="2">
        <f>D225+D228+D227+D229+D226</f>
        <v>0</v>
      </c>
      <c r="E230" s="2">
        <f>E225+E228+E227+E229+E226</f>
        <v>0</v>
      </c>
    </row>
    <row r="231" spans="1:5" ht="15.75" thickBot="1" x14ac:dyDescent="0.3">
      <c r="A231" s="18" t="s">
        <v>8</v>
      </c>
      <c r="B231" s="6">
        <f>IF(B$230=0, 0, (B$225+B$226)/B$230)</f>
        <v>1</v>
      </c>
      <c r="C231" s="6">
        <f>IF(C$230=0, 0, (C$225+C$226)/C$230)</f>
        <v>1</v>
      </c>
      <c r="D231" s="6">
        <f>IF(D$230=0, 0, (D$225+D$226)/D$230)</f>
        <v>0</v>
      </c>
      <c r="E231" s="6">
        <f>IF(E$230=0, 0, (E$225+E$226)/E$230)</f>
        <v>0</v>
      </c>
    </row>
    <row r="232" spans="1:5" ht="15.75" thickBot="1" x14ac:dyDescent="0.3">
      <c r="A232" s="13"/>
      <c r="B232" s="13"/>
      <c r="C232" s="13"/>
      <c r="D232" s="13"/>
      <c r="E232" s="13"/>
    </row>
    <row r="233" spans="1:5" x14ac:dyDescent="0.25">
      <c r="A233" s="15" t="s">
        <v>10</v>
      </c>
      <c r="B233" s="15"/>
      <c r="C233" s="15"/>
      <c r="D233" s="15"/>
      <c r="E233" s="15"/>
    </row>
    <row r="234" spans="1:5" x14ac:dyDescent="0.25">
      <c r="A234" s="28" t="s">
        <v>11</v>
      </c>
      <c r="B234" s="29" t="s">
        <v>6</v>
      </c>
      <c r="C234" s="28"/>
      <c r="D234" s="29" t="s">
        <v>6</v>
      </c>
      <c r="E234" s="29" t="s">
        <v>6</v>
      </c>
    </row>
    <row r="235" spans="1:5" x14ac:dyDescent="0.25">
      <c r="A235" s="2" t="s">
        <v>6</v>
      </c>
      <c r="B235" s="10">
        <f>COUNTIF(B234,"pass")</f>
        <v>1</v>
      </c>
      <c r="C235" s="10">
        <f>COUNTIF(C234,"pass")</f>
        <v>0</v>
      </c>
      <c r="D235" s="10">
        <f>COUNTIF(D234,"pass")</f>
        <v>1</v>
      </c>
      <c r="E235" s="10">
        <f>COUNTIF(E234,"pass")</f>
        <v>1</v>
      </c>
    </row>
    <row r="236" spans="1:5" x14ac:dyDescent="0.25">
      <c r="A236" s="2" t="s">
        <v>143</v>
      </c>
      <c r="B236" s="5">
        <f>COUNTIF(B234,"Ok")</f>
        <v>0</v>
      </c>
      <c r="C236" s="5">
        <f>COUNTIF(C234,"Ok")</f>
        <v>0</v>
      </c>
      <c r="D236" s="5">
        <f>COUNTIF(D234,"Ok")</f>
        <v>0</v>
      </c>
      <c r="E236" s="5">
        <f>COUNTIF(E234,"Ok")</f>
        <v>0</v>
      </c>
    </row>
    <row r="237" spans="1:5" x14ac:dyDescent="0.25">
      <c r="A237" s="2" t="s">
        <v>140</v>
      </c>
      <c r="B237" s="11">
        <f>COUNTIF(B234,"workaround")</f>
        <v>0</v>
      </c>
      <c r="C237" s="11">
        <f>COUNTIF(C234,"workaround")</f>
        <v>0</v>
      </c>
      <c r="D237" s="11">
        <f>COUNTIF(D234,"workaround")</f>
        <v>0</v>
      </c>
      <c r="E237" s="11">
        <f>COUNTIF(E234,"workaround")</f>
        <v>0</v>
      </c>
    </row>
    <row r="238" spans="1:5" x14ac:dyDescent="0.25">
      <c r="A238" s="2" t="s">
        <v>7</v>
      </c>
      <c r="B238" s="12">
        <f>COUNTIF(B234,"Fail")</f>
        <v>0</v>
      </c>
      <c r="C238" s="12">
        <f>COUNTIF(C234,"Fail")</f>
        <v>0</v>
      </c>
      <c r="D238" s="12">
        <f>COUNTIF(D234,"Fail")</f>
        <v>0</v>
      </c>
      <c r="E238" s="12">
        <f>COUNTIF(E234,"Fail")</f>
        <v>0</v>
      </c>
    </row>
    <row r="239" spans="1:5" x14ac:dyDescent="0.25">
      <c r="A239" s="2" t="s">
        <v>145</v>
      </c>
      <c r="B239" s="2">
        <f>COUNT(B234,"Untested")</f>
        <v>0</v>
      </c>
      <c r="C239" s="2">
        <f>COUNT(C234,"Untested")</f>
        <v>0</v>
      </c>
      <c r="D239" s="2">
        <f>COUNT(D234,"Untested")</f>
        <v>0</v>
      </c>
      <c r="E239" s="2">
        <f>COUNT(E234,"Untested")</f>
        <v>0</v>
      </c>
    </row>
    <row r="240" spans="1:5" x14ac:dyDescent="0.25">
      <c r="A240" s="2" t="s">
        <v>139</v>
      </c>
      <c r="B240" s="2">
        <f>B235+B238+B237+B239+B236</f>
        <v>1</v>
      </c>
      <c r="C240" s="2">
        <f>C235+C238+C237+C239+C236</f>
        <v>0</v>
      </c>
      <c r="D240" s="2">
        <f>D235+D238+D237+D239+D236</f>
        <v>1</v>
      </c>
      <c r="E240" s="2">
        <f>E235+E238+E237+E239+E236</f>
        <v>1</v>
      </c>
    </row>
    <row r="241" spans="1:5" s="2" customFormat="1" ht="15.75" thickBot="1" x14ac:dyDescent="0.3">
      <c r="A241" s="18" t="s">
        <v>8</v>
      </c>
      <c r="B241" s="6">
        <f>IF(B$240=0, 0, (B$235+B$236)/B$240)</f>
        <v>1</v>
      </c>
      <c r="C241" s="6">
        <f>IF(C$240=0, 0, (C$235+C$236)/C$240)</f>
        <v>0</v>
      </c>
      <c r="D241" s="6">
        <f>IF(D$240=0, 0, (D$235+D$236)/D$240)</f>
        <v>1</v>
      </c>
      <c r="E241" s="6">
        <f>IF(E$240=0, 0, (E$235+E$236)/E$240)</f>
        <v>1</v>
      </c>
    </row>
    <row r="242" spans="1:5" s="2" customFormat="1" x14ac:dyDescent="0.25">
      <c r="A242" s="1"/>
      <c r="B242" s="1"/>
      <c r="C242" s="1"/>
      <c r="D242" s="1"/>
      <c r="E242" s="1"/>
    </row>
    <row r="243" spans="1:5" s="2" customFormat="1" x14ac:dyDescent="0.25">
      <c r="B243" s="20"/>
      <c r="C243" s="20"/>
      <c r="D243" s="20"/>
      <c r="E243" s="20"/>
    </row>
    <row r="244" spans="1:5" x14ac:dyDescent="0.25">
      <c r="A244" s="2"/>
      <c r="B244" s="20"/>
      <c r="C244" s="20"/>
      <c r="D244" s="20"/>
      <c r="E244" s="20"/>
    </row>
    <row r="245" spans="1:5" x14ac:dyDescent="0.25">
      <c r="A245" s="2"/>
      <c r="B245" s="2"/>
      <c r="C245" s="2"/>
      <c r="D245" s="2"/>
      <c r="E245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2016-07</vt:lpstr>
      <vt:lpstr>2015-09</vt:lpstr>
      <vt:lpstr>2015-03</vt:lpstr>
      <vt:lpstr>2014-07</vt:lpstr>
      <vt:lpstr>2014-05</vt:lpstr>
      <vt:lpstr>2014-02</vt:lpstr>
      <vt:lpstr>2013-11</vt:lpstr>
      <vt:lpstr>2013-09</vt:lpstr>
      <vt:lpstr>2013-04</vt:lpstr>
      <vt:lpstr>2013-03</vt:lpstr>
      <vt:lpstr>2013-02</vt:lpstr>
      <vt:lpstr>2013-01</vt:lpstr>
      <vt:lpstr>2012-12</vt:lpstr>
      <vt:lpstr>2012-11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Groove</dc:creator>
  <cp:lastModifiedBy>Christophe Riccio</cp:lastModifiedBy>
  <cp:lastPrinted>2016-07-10T18:34:18Z</cp:lastPrinted>
  <dcterms:created xsi:type="dcterms:W3CDTF">2012-12-22T17:12:30Z</dcterms:created>
  <dcterms:modified xsi:type="dcterms:W3CDTF">2016-07-10T18:36:40Z</dcterms:modified>
</cp:coreProperties>
</file>