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啓輔\Desktop\"/>
    </mc:Choice>
  </mc:AlternateContent>
  <bookViews>
    <workbookView xWindow="0" yWindow="0" windowWidth="19560" windowHeight="9270" firstSheet="2" activeTab="5"/>
  </bookViews>
  <sheets>
    <sheet name="Mar16" sheetId="3" state="hidden" r:id="rId1"/>
    <sheet name="April16" sheetId="4" state="hidden" r:id="rId2"/>
    <sheet name="In-store" sheetId="9" r:id="rId3"/>
    <sheet name="Online" sheetId="10" r:id="rId4"/>
    <sheet name="May（In-store）" sheetId="11" r:id="rId5"/>
    <sheet name="May（Online）" sheetId="12" r:id="rId6"/>
    <sheet name="June (In-store)" sheetId="7" r:id="rId7"/>
    <sheet name="June (Online)" sheetId="8" r:id="rId8"/>
  </sheets>
  <calcPr calcId="152511"/>
</workbook>
</file>

<file path=xl/calcChain.xml><?xml version="1.0" encoding="utf-8"?>
<calcChain xmlns="http://schemas.openxmlformats.org/spreadsheetml/2006/main">
  <c r="AG11" i="10" l="1"/>
  <c r="AF11" i="10"/>
  <c r="AG10" i="10"/>
  <c r="AF10" i="10"/>
  <c r="AG9" i="10"/>
  <c r="AF9" i="10"/>
  <c r="AG8" i="10"/>
  <c r="AF8" i="10"/>
  <c r="AG7" i="10"/>
  <c r="AF7" i="10"/>
  <c r="AG6" i="10"/>
  <c r="AF6" i="10"/>
  <c r="AG5" i="10"/>
  <c r="AF5" i="10"/>
  <c r="AG4" i="10"/>
  <c r="AF4" i="10"/>
  <c r="AG11" i="8"/>
  <c r="AF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AG13" i="12"/>
  <c r="AF13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AG4" i="12"/>
  <c r="AF4" i="12"/>
  <c r="E111" i="12"/>
  <c r="E110" i="12"/>
  <c r="Y72" i="12"/>
  <c r="C101" i="12" s="1"/>
  <c r="E101" i="12" s="1"/>
  <c r="W72" i="12"/>
  <c r="C96" i="12" s="1"/>
  <c r="E96" i="12" s="1"/>
  <c r="V72" i="12"/>
  <c r="C95" i="12" s="1"/>
  <c r="E95" i="12" s="1"/>
  <c r="U72" i="12"/>
  <c r="C94" i="12" s="1"/>
  <c r="E94" i="12" s="1"/>
  <c r="T72" i="12"/>
  <c r="C93" i="12" s="1"/>
  <c r="E93" i="12" s="1"/>
  <c r="Q72" i="12"/>
  <c r="C88" i="12" s="1"/>
  <c r="E88" i="12" s="1"/>
  <c r="P72" i="12"/>
  <c r="C87" i="12" s="1"/>
  <c r="E87" i="12" s="1"/>
  <c r="N72" i="12"/>
  <c r="C83" i="12" s="1"/>
  <c r="E83" i="12" s="1"/>
  <c r="M72" i="12"/>
  <c r="E82" i="12" s="1"/>
  <c r="L72" i="12"/>
  <c r="E81" i="12" s="1"/>
  <c r="K72" i="12"/>
  <c r="E80" i="12" s="1"/>
  <c r="J72" i="12"/>
  <c r="E79" i="12" s="1"/>
  <c r="AG71" i="12"/>
  <c r="AF71" i="12"/>
  <c r="A71" i="12"/>
  <c r="AG70" i="12"/>
  <c r="AF70" i="12"/>
  <c r="A70" i="12"/>
  <c r="AG69" i="12"/>
  <c r="AF69" i="12"/>
  <c r="A69" i="12"/>
  <c r="AG68" i="12"/>
  <c r="AF68" i="12"/>
  <c r="A68" i="12"/>
  <c r="AG67" i="12"/>
  <c r="AF67" i="12"/>
  <c r="A67" i="12"/>
  <c r="AG66" i="12"/>
  <c r="AF66" i="12"/>
  <c r="A66" i="12"/>
  <c r="AG65" i="12"/>
  <c r="AF65" i="12"/>
  <c r="A65" i="12"/>
  <c r="AG64" i="12"/>
  <c r="AF64" i="12"/>
  <c r="A64" i="12"/>
  <c r="AG63" i="12"/>
  <c r="AF63" i="12"/>
  <c r="A63" i="12"/>
  <c r="AG62" i="12"/>
  <c r="AF62" i="12"/>
  <c r="A62" i="12"/>
  <c r="AG61" i="12"/>
  <c r="AF61" i="12"/>
  <c r="A61" i="12"/>
  <c r="AG60" i="12"/>
  <c r="AF60" i="12"/>
  <c r="A60" i="12"/>
  <c r="AG59" i="12"/>
  <c r="AF59" i="12"/>
  <c r="A59" i="12"/>
  <c r="AG58" i="12"/>
  <c r="AF58" i="12"/>
  <c r="A58" i="12"/>
  <c r="AG57" i="12"/>
  <c r="AF57" i="12"/>
  <c r="A57" i="12"/>
  <c r="AG56" i="12"/>
  <c r="AF56" i="12"/>
  <c r="A56" i="12"/>
  <c r="AG55" i="12"/>
  <c r="AF55" i="12"/>
  <c r="A55" i="12"/>
  <c r="AG54" i="12"/>
  <c r="AF54" i="12"/>
  <c r="A54" i="12"/>
  <c r="AG53" i="12"/>
  <c r="AF53" i="12"/>
  <c r="A53" i="12"/>
  <c r="AG52" i="12"/>
  <c r="AF52" i="12"/>
  <c r="A52" i="12"/>
  <c r="AG51" i="12"/>
  <c r="AF51" i="12"/>
  <c r="A51" i="12"/>
  <c r="AG50" i="12"/>
  <c r="AF50" i="12"/>
  <c r="A50" i="12"/>
  <c r="AG49" i="12"/>
  <c r="AF49" i="12"/>
  <c r="A49" i="12"/>
  <c r="AG48" i="12"/>
  <c r="AF48" i="12"/>
  <c r="A48" i="12"/>
  <c r="AG47" i="12"/>
  <c r="AF47" i="12"/>
  <c r="A47" i="12"/>
  <c r="AG46" i="12"/>
  <c r="AF46" i="12"/>
  <c r="A46" i="12"/>
  <c r="AG45" i="12"/>
  <c r="AF45" i="12"/>
  <c r="A45" i="12"/>
  <c r="AG44" i="12"/>
  <c r="AF44" i="12"/>
  <c r="A44" i="12"/>
  <c r="AG43" i="12"/>
  <c r="AF43" i="12"/>
  <c r="A43" i="12"/>
  <c r="AG42" i="12"/>
  <c r="AF42" i="12"/>
  <c r="A42" i="12"/>
  <c r="AG41" i="12"/>
  <c r="AF41" i="12"/>
  <c r="A41" i="12"/>
  <c r="AG40" i="12"/>
  <c r="AF40" i="12"/>
  <c r="A40" i="12"/>
  <c r="AG39" i="12"/>
  <c r="AF39" i="12"/>
  <c r="A39" i="12"/>
  <c r="AG38" i="12"/>
  <c r="AF38" i="12"/>
  <c r="A38" i="12"/>
  <c r="AG37" i="12"/>
  <c r="AF37" i="12"/>
  <c r="A37" i="12"/>
  <c r="AG36" i="12"/>
  <c r="AF36" i="12"/>
  <c r="A36" i="12"/>
  <c r="AG35" i="12"/>
  <c r="AF35" i="12"/>
  <c r="A35" i="12"/>
  <c r="AG34" i="12"/>
  <c r="AF34" i="12"/>
  <c r="A34" i="12"/>
  <c r="AG33" i="12"/>
  <c r="AF33" i="12"/>
  <c r="A33" i="12"/>
  <c r="AG32" i="12"/>
  <c r="AF32" i="12"/>
  <c r="A32" i="12"/>
  <c r="AG31" i="12"/>
  <c r="AF31" i="12"/>
  <c r="A31" i="12"/>
  <c r="AG30" i="12"/>
  <c r="AF30" i="12"/>
  <c r="A30" i="12"/>
  <c r="AG29" i="12"/>
  <c r="AF29" i="12"/>
  <c r="A29" i="12"/>
  <c r="AG28" i="12"/>
  <c r="AF28" i="12"/>
  <c r="A28" i="12"/>
  <c r="AG27" i="12"/>
  <c r="AF27" i="12"/>
  <c r="A27" i="12"/>
  <c r="AG26" i="12"/>
  <c r="AF26" i="12"/>
  <c r="A26" i="12"/>
  <c r="AG25" i="12"/>
  <c r="AF25" i="12"/>
  <c r="A25" i="12"/>
  <c r="AG24" i="12"/>
  <c r="AF24" i="12"/>
  <c r="A24" i="12"/>
  <c r="AG23" i="12"/>
  <c r="AF23" i="12"/>
  <c r="A23" i="12"/>
  <c r="AG22" i="12"/>
  <c r="AF22" i="12"/>
  <c r="A22" i="12"/>
  <c r="AG21" i="12"/>
  <c r="AF21" i="12"/>
  <c r="A21" i="12"/>
  <c r="AG20" i="12"/>
  <c r="AF20" i="12"/>
  <c r="A20" i="12"/>
  <c r="AG19" i="12"/>
  <c r="AF19" i="12"/>
  <c r="A19" i="12"/>
  <c r="AG18" i="12"/>
  <c r="AF18" i="12"/>
  <c r="A18" i="12"/>
  <c r="AG17" i="12"/>
  <c r="AF17" i="12"/>
  <c r="A17" i="12"/>
  <c r="AG16" i="12"/>
  <c r="AF16" i="12"/>
  <c r="A16" i="12"/>
  <c r="AG15" i="12"/>
  <c r="AF15" i="12"/>
  <c r="A15" i="12"/>
  <c r="AG14" i="12"/>
  <c r="AF14" i="12"/>
  <c r="A14" i="12"/>
  <c r="A13" i="12"/>
  <c r="AG12" i="12"/>
  <c r="AF12" i="12"/>
  <c r="A12" i="12"/>
  <c r="A11" i="12"/>
  <c r="A10" i="12"/>
  <c r="A9" i="12"/>
  <c r="A8" i="12"/>
  <c r="A7" i="12"/>
  <c r="A6" i="12"/>
  <c r="A5" i="12"/>
  <c r="A4" i="12"/>
  <c r="A3" i="12"/>
  <c r="Y54" i="11"/>
  <c r="C84" i="11" s="1"/>
  <c r="E84" i="11" s="1"/>
  <c r="W54" i="11"/>
  <c r="C78" i="11" s="1"/>
  <c r="E78" i="11" s="1"/>
  <c r="V54" i="11"/>
  <c r="C77" i="11" s="1"/>
  <c r="E77" i="11" s="1"/>
  <c r="U54" i="11"/>
  <c r="C76" i="11" s="1"/>
  <c r="E76" i="11" s="1"/>
  <c r="T54" i="11"/>
  <c r="C75" i="11" s="1"/>
  <c r="E75" i="11" s="1"/>
  <c r="Q54" i="11"/>
  <c r="C70" i="11" s="1"/>
  <c r="E70" i="11" s="1"/>
  <c r="P54" i="11"/>
  <c r="C69" i="11" s="1"/>
  <c r="E69" i="11" s="1"/>
  <c r="N54" i="11"/>
  <c r="C65" i="11" s="1"/>
  <c r="E65" i="11" s="1"/>
  <c r="M54" i="11"/>
  <c r="E64" i="11" s="1"/>
  <c r="L54" i="11"/>
  <c r="E63" i="11" s="1"/>
  <c r="K54" i="11"/>
  <c r="E62" i="11" s="1"/>
  <c r="J54" i="11"/>
  <c r="E61" i="11" s="1"/>
  <c r="AH53" i="11"/>
  <c r="AG53" i="11"/>
  <c r="A53" i="11"/>
  <c r="AH52" i="11"/>
  <c r="AG52" i="11"/>
  <c r="A52" i="11"/>
  <c r="AH51" i="11"/>
  <c r="AG51" i="11"/>
  <c r="A51" i="11"/>
  <c r="A50" i="11"/>
  <c r="AH49" i="11"/>
  <c r="AG49" i="11"/>
  <c r="A49" i="11"/>
  <c r="AH48" i="11"/>
  <c r="AG48" i="11"/>
  <c r="A48" i="11"/>
  <c r="AH47" i="11"/>
  <c r="AG47" i="11"/>
  <c r="A47" i="11"/>
  <c r="AH46" i="11"/>
  <c r="AG46" i="11"/>
  <c r="A46" i="11"/>
  <c r="AH45" i="11"/>
  <c r="AG45" i="11"/>
  <c r="A45" i="11"/>
  <c r="AH44" i="11"/>
  <c r="AG44" i="11"/>
  <c r="A44" i="11"/>
  <c r="AH43" i="11"/>
  <c r="AG43" i="11"/>
  <c r="A43" i="11"/>
  <c r="AH42" i="11"/>
  <c r="AG42" i="11"/>
  <c r="A42" i="11"/>
  <c r="AH41" i="11"/>
  <c r="AG41" i="11"/>
  <c r="A41" i="11"/>
  <c r="AH40" i="11"/>
  <c r="AG40" i="11"/>
  <c r="A40" i="11"/>
  <c r="AH39" i="11"/>
  <c r="AG39" i="11"/>
  <c r="A39" i="11"/>
  <c r="AH38" i="11"/>
  <c r="AG38" i="11"/>
  <c r="A38" i="11"/>
  <c r="AH37" i="11"/>
  <c r="AG37" i="11"/>
  <c r="A37" i="11"/>
  <c r="AH36" i="11"/>
  <c r="AG36" i="11"/>
  <c r="A36" i="11"/>
  <c r="AH35" i="11"/>
  <c r="AG35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H13" i="11"/>
  <c r="AG13" i="11"/>
  <c r="A13" i="11"/>
  <c r="AH12" i="11"/>
  <c r="AG12" i="11"/>
  <c r="A12" i="11"/>
  <c r="AH11" i="11"/>
  <c r="AG11" i="11"/>
  <c r="A11" i="11"/>
  <c r="AH10" i="11"/>
  <c r="AG10" i="11"/>
  <c r="A10" i="11"/>
  <c r="AH9" i="11"/>
  <c r="AG9" i="11"/>
  <c r="A9" i="11"/>
  <c r="AH8" i="11"/>
  <c r="AG8" i="11"/>
  <c r="A8" i="11"/>
  <c r="AH7" i="11"/>
  <c r="AG7" i="11"/>
  <c r="A7" i="11"/>
  <c r="AH6" i="11"/>
  <c r="AG6" i="11"/>
  <c r="A6" i="11"/>
  <c r="AH5" i="11"/>
  <c r="AG5" i="11"/>
  <c r="A5" i="11"/>
  <c r="AH4" i="11"/>
  <c r="AG4" i="11"/>
  <c r="A4" i="11"/>
  <c r="A3" i="11"/>
  <c r="E111" i="10"/>
  <c r="E110" i="10"/>
  <c r="E80" i="10"/>
  <c r="Y72" i="10"/>
  <c r="C101" i="10" s="1"/>
  <c r="E101" i="10" s="1"/>
  <c r="W72" i="10"/>
  <c r="C96" i="10" s="1"/>
  <c r="E96" i="10" s="1"/>
  <c r="V72" i="10"/>
  <c r="C95" i="10" s="1"/>
  <c r="E95" i="10" s="1"/>
  <c r="U72" i="10"/>
  <c r="C94" i="10" s="1"/>
  <c r="E94" i="10" s="1"/>
  <c r="T72" i="10"/>
  <c r="C93" i="10" s="1"/>
  <c r="E93" i="10" s="1"/>
  <c r="Q72" i="10"/>
  <c r="C88" i="10" s="1"/>
  <c r="E88" i="10" s="1"/>
  <c r="P72" i="10"/>
  <c r="C87" i="10" s="1"/>
  <c r="E87" i="10" s="1"/>
  <c r="N72" i="10"/>
  <c r="C83" i="10" s="1"/>
  <c r="E83" i="10" s="1"/>
  <c r="M72" i="10"/>
  <c r="E82" i="10" s="1"/>
  <c r="L72" i="10"/>
  <c r="E81" i="10" s="1"/>
  <c r="K72" i="10"/>
  <c r="J72" i="10"/>
  <c r="E79" i="10" s="1"/>
  <c r="AG71" i="10"/>
  <c r="AF71" i="10"/>
  <c r="A71" i="10"/>
  <c r="AG70" i="10"/>
  <c r="AF70" i="10"/>
  <c r="A70" i="10"/>
  <c r="AG69" i="10"/>
  <c r="AF69" i="10"/>
  <c r="A69" i="10"/>
  <c r="AG68" i="10"/>
  <c r="AF68" i="10"/>
  <c r="A68" i="10"/>
  <c r="AG67" i="10"/>
  <c r="AF67" i="10"/>
  <c r="A67" i="10"/>
  <c r="AG66" i="10"/>
  <c r="AF66" i="10"/>
  <c r="A66" i="10"/>
  <c r="AG65" i="10"/>
  <c r="AF65" i="10"/>
  <c r="A65" i="10"/>
  <c r="AG64" i="10"/>
  <c r="AF64" i="10"/>
  <c r="A64" i="10"/>
  <c r="AG63" i="10"/>
  <c r="AF63" i="10"/>
  <c r="A63" i="10"/>
  <c r="AG62" i="10"/>
  <c r="AF62" i="10"/>
  <c r="A62" i="10"/>
  <c r="AG61" i="10"/>
  <c r="AF61" i="10"/>
  <c r="A61" i="10"/>
  <c r="AG60" i="10"/>
  <c r="AF60" i="10"/>
  <c r="A60" i="10"/>
  <c r="AG59" i="10"/>
  <c r="AF59" i="10"/>
  <c r="A59" i="10"/>
  <c r="AG58" i="10"/>
  <c r="AF58" i="10"/>
  <c r="A58" i="10"/>
  <c r="AG57" i="10"/>
  <c r="AF57" i="10"/>
  <c r="A57" i="10"/>
  <c r="AG56" i="10"/>
  <c r="AF56" i="10"/>
  <c r="A56" i="10"/>
  <c r="AG55" i="10"/>
  <c r="AF55" i="10"/>
  <c r="A55" i="10"/>
  <c r="AG54" i="10"/>
  <c r="AF54" i="10"/>
  <c r="A54" i="10"/>
  <c r="AG53" i="10"/>
  <c r="AF53" i="10"/>
  <c r="A53" i="10"/>
  <c r="AG52" i="10"/>
  <c r="AF52" i="10"/>
  <c r="A52" i="10"/>
  <c r="AG51" i="10"/>
  <c r="AF51" i="10"/>
  <c r="A51" i="10"/>
  <c r="AG50" i="10"/>
  <c r="AF50" i="10"/>
  <c r="A50" i="10"/>
  <c r="AG49" i="10"/>
  <c r="AF49" i="10"/>
  <c r="A49" i="10"/>
  <c r="AG48" i="10"/>
  <c r="AF48" i="10"/>
  <c r="A48" i="10"/>
  <c r="AG47" i="10"/>
  <c r="AF47" i="10"/>
  <c r="A47" i="10"/>
  <c r="AG46" i="10"/>
  <c r="AF46" i="10"/>
  <c r="A46" i="10"/>
  <c r="AG45" i="10"/>
  <c r="AF45" i="10"/>
  <c r="A45" i="10"/>
  <c r="AG44" i="10"/>
  <c r="AF44" i="10"/>
  <c r="A44" i="10"/>
  <c r="AG43" i="10"/>
  <c r="AF43" i="10"/>
  <c r="A43" i="10"/>
  <c r="AG42" i="10"/>
  <c r="AF42" i="10"/>
  <c r="A42" i="10"/>
  <c r="AG41" i="10"/>
  <c r="AF41" i="10"/>
  <c r="A41" i="10"/>
  <c r="AG40" i="10"/>
  <c r="AF40" i="10"/>
  <c r="A40" i="10"/>
  <c r="AG39" i="10"/>
  <c r="AF39" i="10"/>
  <c r="A39" i="10"/>
  <c r="AG38" i="10"/>
  <c r="AF38" i="10"/>
  <c r="A38" i="10"/>
  <c r="AG37" i="10"/>
  <c r="AF37" i="10"/>
  <c r="A37" i="10"/>
  <c r="AG36" i="10"/>
  <c r="AF36" i="10"/>
  <c r="A36" i="10"/>
  <c r="AG35" i="10"/>
  <c r="AF35" i="10"/>
  <c r="A35" i="10"/>
  <c r="AG34" i="10"/>
  <c r="AF34" i="10"/>
  <c r="A34" i="10"/>
  <c r="AG33" i="10"/>
  <c r="AF33" i="10"/>
  <c r="A33" i="10"/>
  <c r="AG32" i="10"/>
  <c r="AF32" i="10"/>
  <c r="A32" i="10"/>
  <c r="AG31" i="10"/>
  <c r="AF31" i="10"/>
  <c r="A31" i="10"/>
  <c r="AG30" i="10"/>
  <c r="AF30" i="10"/>
  <c r="A30" i="10"/>
  <c r="AG29" i="10"/>
  <c r="AF29" i="10"/>
  <c r="A29" i="10"/>
  <c r="AG28" i="10"/>
  <c r="AF28" i="10"/>
  <c r="A28" i="10"/>
  <c r="AG27" i="10"/>
  <c r="AF27" i="10"/>
  <c r="A27" i="10"/>
  <c r="AG26" i="10"/>
  <c r="AF26" i="10"/>
  <c r="A26" i="10"/>
  <c r="AG25" i="10"/>
  <c r="AF25" i="10"/>
  <c r="A25" i="10"/>
  <c r="AG24" i="10"/>
  <c r="AF24" i="10"/>
  <c r="A24" i="10"/>
  <c r="AG23" i="10"/>
  <c r="AF23" i="10"/>
  <c r="A23" i="10"/>
  <c r="AG22" i="10"/>
  <c r="AF22" i="10"/>
  <c r="A22" i="10"/>
  <c r="AG21" i="10"/>
  <c r="AF21" i="10"/>
  <c r="A21" i="10"/>
  <c r="AG20" i="10"/>
  <c r="AF20" i="10"/>
  <c r="A20" i="10"/>
  <c r="AG19" i="10"/>
  <c r="AF19" i="10"/>
  <c r="A19" i="10"/>
  <c r="AG18" i="10"/>
  <c r="AF18" i="10"/>
  <c r="A18" i="10"/>
  <c r="AG17" i="10"/>
  <c r="AF17" i="10"/>
  <c r="A17" i="10"/>
  <c r="AG16" i="10"/>
  <c r="AF16" i="10"/>
  <c r="A16" i="10"/>
  <c r="AG15" i="10"/>
  <c r="AF15" i="10"/>
  <c r="A15" i="10"/>
  <c r="AG14" i="10"/>
  <c r="AF14" i="10"/>
  <c r="A14" i="10"/>
  <c r="AG13" i="10"/>
  <c r="AF13" i="10"/>
  <c r="A13" i="10"/>
  <c r="AG12" i="10"/>
  <c r="AG72" i="10" s="1"/>
  <c r="AF12" i="10"/>
  <c r="AF72" i="10" s="1"/>
  <c r="A12" i="10"/>
  <c r="A11" i="10"/>
  <c r="A10" i="10"/>
  <c r="A9" i="10"/>
  <c r="A8" i="10"/>
  <c r="A7" i="10"/>
  <c r="A6" i="10"/>
  <c r="A5" i="10"/>
  <c r="A4" i="10"/>
  <c r="E126" i="10" s="1"/>
  <c r="C126" i="10" s="1"/>
  <c r="A3" i="10"/>
  <c r="Y54" i="9"/>
  <c r="C84" i="9" s="1"/>
  <c r="E84" i="9" s="1"/>
  <c r="W54" i="9"/>
  <c r="C78" i="9" s="1"/>
  <c r="E78" i="9" s="1"/>
  <c r="V54" i="9"/>
  <c r="C77" i="9" s="1"/>
  <c r="E77" i="9" s="1"/>
  <c r="U54" i="9"/>
  <c r="C76" i="9" s="1"/>
  <c r="E76" i="9" s="1"/>
  <c r="T54" i="9"/>
  <c r="C75" i="9" s="1"/>
  <c r="E75" i="9" s="1"/>
  <c r="Q54" i="9"/>
  <c r="C70" i="9" s="1"/>
  <c r="E70" i="9" s="1"/>
  <c r="P54" i="9"/>
  <c r="C69" i="9" s="1"/>
  <c r="E69" i="9" s="1"/>
  <c r="N54" i="9"/>
  <c r="C65" i="9" s="1"/>
  <c r="E65" i="9" s="1"/>
  <c r="M54" i="9"/>
  <c r="E64" i="9" s="1"/>
  <c r="L54" i="9"/>
  <c r="E63" i="9" s="1"/>
  <c r="K54" i="9"/>
  <c r="E62" i="9" s="1"/>
  <c r="J54" i="9"/>
  <c r="E61" i="9" s="1"/>
  <c r="AH53" i="9"/>
  <c r="AG53" i="9"/>
  <c r="A53" i="9"/>
  <c r="AH52" i="9"/>
  <c r="AG52" i="9"/>
  <c r="A52" i="9"/>
  <c r="AH51" i="9"/>
  <c r="AG51" i="9"/>
  <c r="A51" i="9"/>
  <c r="A50" i="9"/>
  <c r="AH49" i="9"/>
  <c r="AG49" i="9"/>
  <c r="A49" i="9"/>
  <c r="AH48" i="9"/>
  <c r="AG48" i="9"/>
  <c r="A48" i="9"/>
  <c r="AH47" i="9"/>
  <c r="AG47" i="9"/>
  <c r="A47" i="9"/>
  <c r="AH46" i="9"/>
  <c r="AG46" i="9"/>
  <c r="A46" i="9"/>
  <c r="AH45" i="9"/>
  <c r="AG45" i="9"/>
  <c r="A45" i="9"/>
  <c r="AH44" i="9"/>
  <c r="AG44" i="9"/>
  <c r="A44" i="9"/>
  <c r="AH43" i="9"/>
  <c r="AG43" i="9"/>
  <c r="A43" i="9"/>
  <c r="AH42" i="9"/>
  <c r="AG42" i="9"/>
  <c r="A42" i="9"/>
  <c r="AH41" i="9"/>
  <c r="AG41" i="9"/>
  <c r="A41" i="9"/>
  <c r="AH40" i="9"/>
  <c r="AG40" i="9"/>
  <c r="A40" i="9"/>
  <c r="AH39" i="9"/>
  <c r="AG39" i="9"/>
  <c r="A39" i="9"/>
  <c r="AH38" i="9"/>
  <c r="AG38" i="9"/>
  <c r="A38" i="9"/>
  <c r="AH37" i="9"/>
  <c r="AG37" i="9"/>
  <c r="A37" i="9"/>
  <c r="AH36" i="9"/>
  <c r="AG36" i="9"/>
  <c r="A36" i="9"/>
  <c r="AH35" i="9"/>
  <c r="AG35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H13" i="9"/>
  <c r="AG13" i="9"/>
  <c r="A13" i="9"/>
  <c r="AH12" i="9"/>
  <c r="AG12" i="9"/>
  <c r="A12" i="9"/>
  <c r="AH11" i="9"/>
  <c r="AG11" i="9"/>
  <c r="A11" i="9"/>
  <c r="AH10" i="9"/>
  <c r="AG10" i="9"/>
  <c r="A10" i="9"/>
  <c r="AH9" i="9"/>
  <c r="AG9" i="9"/>
  <c r="A9" i="9"/>
  <c r="AH8" i="9"/>
  <c r="AG8" i="9"/>
  <c r="A8" i="9"/>
  <c r="AH7" i="9"/>
  <c r="AG7" i="9"/>
  <c r="A7" i="9"/>
  <c r="AH6" i="9"/>
  <c r="AG6" i="9"/>
  <c r="A6" i="9"/>
  <c r="AH5" i="9"/>
  <c r="AG5" i="9"/>
  <c r="A5" i="9"/>
  <c r="AH4" i="9"/>
  <c r="AH54" i="9" s="1"/>
  <c r="AG4" i="9"/>
  <c r="A4" i="9"/>
  <c r="A3" i="9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71" i="8"/>
  <c r="W72" i="8"/>
  <c r="C96" i="8" s="1"/>
  <c r="E96" i="8" s="1"/>
  <c r="V72" i="8"/>
  <c r="C95" i="8" s="1"/>
  <c r="E95" i="8" s="1"/>
  <c r="M72" i="8"/>
  <c r="E82" i="8" s="1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" i="7"/>
  <c r="W54" i="7"/>
  <c r="C78" i="7" s="1"/>
  <c r="E78" i="7" s="1"/>
  <c r="V54" i="7"/>
  <c r="C77" i="7" s="1"/>
  <c r="E77" i="7" s="1"/>
  <c r="N54" i="7"/>
  <c r="C65" i="7" s="1"/>
  <c r="E65" i="7" s="1"/>
  <c r="M54" i="7"/>
  <c r="E64" i="7" s="1"/>
  <c r="P72" i="8"/>
  <c r="C87" i="8" s="1"/>
  <c r="E87" i="8" s="1"/>
  <c r="E111" i="8"/>
  <c r="E110" i="8"/>
  <c r="Y72" i="8"/>
  <c r="C101" i="8" s="1"/>
  <c r="E101" i="8" s="1"/>
  <c r="U72" i="8"/>
  <c r="C94" i="8" s="1"/>
  <c r="E94" i="8" s="1"/>
  <c r="T72" i="8"/>
  <c r="C93" i="8" s="1"/>
  <c r="E93" i="8" s="1"/>
  <c r="Q72" i="8"/>
  <c r="C88" i="8" s="1"/>
  <c r="E88" i="8" s="1"/>
  <c r="L72" i="8"/>
  <c r="E81" i="8" s="1"/>
  <c r="K72" i="8"/>
  <c r="E80" i="8" s="1"/>
  <c r="J72" i="8"/>
  <c r="E79" i="8" s="1"/>
  <c r="AG71" i="8"/>
  <c r="AF71" i="8"/>
  <c r="AG70" i="8"/>
  <c r="AF70" i="8"/>
  <c r="AG69" i="8"/>
  <c r="AF69" i="8"/>
  <c r="AG68" i="8"/>
  <c r="AF68" i="8"/>
  <c r="AG67" i="8"/>
  <c r="AF67" i="8"/>
  <c r="AG66" i="8"/>
  <c r="AF66" i="8"/>
  <c r="AG65" i="8"/>
  <c r="AF65" i="8"/>
  <c r="AG64" i="8"/>
  <c r="AF64" i="8"/>
  <c r="AG63" i="8"/>
  <c r="AF63" i="8"/>
  <c r="AG62" i="8"/>
  <c r="AF62" i="8"/>
  <c r="AG61" i="8"/>
  <c r="AF61" i="8"/>
  <c r="AG60" i="8"/>
  <c r="AF60" i="8"/>
  <c r="AG59" i="8"/>
  <c r="AF59" i="8"/>
  <c r="AG58" i="8"/>
  <c r="AF58" i="8"/>
  <c r="AG57" i="8"/>
  <c r="AF57" i="8"/>
  <c r="AG56" i="8"/>
  <c r="AF56" i="8"/>
  <c r="AG55" i="8"/>
  <c r="AF55" i="8"/>
  <c r="AG54" i="8"/>
  <c r="AF54" i="8"/>
  <c r="AG53" i="8"/>
  <c r="AF53" i="8"/>
  <c r="AG52" i="8"/>
  <c r="AF52" i="8"/>
  <c r="AG51" i="8"/>
  <c r="AF51" i="8"/>
  <c r="AG50" i="8"/>
  <c r="AF50" i="8"/>
  <c r="AG49" i="8"/>
  <c r="AF49" i="8"/>
  <c r="AG48" i="8"/>
  <c r="AF48" i="8"/>
  <c r="AG47" i="8"/>
  <c r="AF47" i="8"/>
  <c r="AG46" i="8"/>
  <c r="AF46" i="8"/>
  <c r="AG45" i="8"/>
  <c r="AF45" i="8"/>
  <c r="AG44" i="8"/>
  <c r="AF44" i="8"/>
  <c r="AG43" i="8"/>
  <c r="AF43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3" i="8"/>
  <c r="AF23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N72" i="8"/>
  <c r="C83" i="8" s="1"/>
  <c r="E83" i="8" s="1"/>
  <c r="A3" i="8"/>
  <c r="Y54" i="7"/>
  <c r="C84" i="7" s="1"/>
  <c r="E84" i="7" s="1"/>
  <c r="U54" i="7"/>
  <c r="C76" i="7" s="1"/>
  <c r="E76" i="7" s="1"/>
  <c r="T54" i="7"/>
  <c r="C75" i="7" s="1"/>
  <c r="E75" i="7" s="1"/>
  <c r="Q54" i="7"/>
  <c r="C70" i="7" s="1"/>
  <c r="E70" i="7" s="1"/>
  <c r="P54" i="7"/>
  <c r="C69" i="7" s="1"/>
  <c r="E69" i="7" s="1"/>
  <c r="L54" i="7"/>
  <c r="E63" i="7" s="1"/>
  <c r="K54" i="7"/>
  <c r="E62" i="7" s="1"/>
  <c r="J54" i="7"/>
  <c r="E61" i="7" s="1"/>
  <c r="AH53" i="7"/>
  <c r="AG53" i="7"/>
  <c r="AH52" i="7"/>
  <c r="AG52" i="7"/>
  <c r="AH51" i="7"/>
  <c r="AG51" i="7"/>
  <c r="AH49" i="7"/>
  <c r="AG49" i="7"/>
  <c r="AH48" i="7"/>
  <c r="AG48" i="7"/>
  <c r="AH47" i="7"/>
  <c r="AG47" i="7"/>
  <c r="AH46" i="7"/>
  <c r="AG46" i="7"/>
  <c r="AH45" i="7"/>
  <c r="AG45" i="7"/>
  <c r="AH44" i="7"/>
  <c r="AG44" i="7"/>
  <c r="AH43" i="7"/>
  <c r="AG43" i="7"/>
  <c r="AH42" i="7"/>
  <c r="AG42" i="7"/>
  <c r="AH41" i="7"/>
  <c r="AG41" i="7"/>
  <c r="AH40" i="7"/>
  <c r="AG40" i="7"/>
  <c r="AH39" i="7"/>
  <c r="AG39" i="7"/>
  <c r="AH38" i="7"/>
  <c r="AG38" i="7"/>
  <c r="AH37" i="7"/>
  <c r="AG37" i="7"/>
  <c r="AH36" i="7"/>
  <c r="AG36" i="7"/>
  <c r="AH35" i="7"/>
  <c r="AG35" i="7"/>
  <c r="AH13" i="7"/>
  <c r="AG13" i="7"/>
  <c r="AH12" i="7"/>
  <c r="AG12" i="7"/>
  <c r="A12" i="7"/>
  <c r="AH11" i="7"/>
  <c r="AG11" i="7"/>
  <c r="AH10" i="7"/>
  <c r="AG10" i="7"/>
  <c r="AH9" i="7"/>
  <c r="AG9" i="7"/>
  <c r="AH8" i="7"/>
  <c r="AG8" i="7"/>
  <c r="AH7" i="7"/>
  <c r="AG7" i="7"/>
  <c r="AH6" i="7"/>
  <c r="AG6" i="7"/>
  <c r="AH5" i="7"/>
  <c r="AG5" i="7"/>
  <c r="AH4" i="7"/>
  <c r="AG4" i="7"/>
  <c r="A3" i="7"/>
  <c r="Y42" i="4"/>
  <c r="S42" i="4"/>
  <c r="N42" i="4"/>
  <c r="O42" i="4" s="1"/>
  <c r="V42" i="4" s="1"/>
  <c r="Y41" i="4"/>
  <c r="S41" i="4"/>
  <c r="O41" i="4"/>
  <c r="V41" i="4" s="1"/>
  <c r="N41" i="4"/>
  <c r="S40" i="4"/>
  <c r="Y40" i="4" s="1"/>
  <c r="N40" i="4"/>
  <c r="O40" i="4" s="1"/>
  <c r="Y39" i="4"/>
  <c r="V39" i="4"/>
  <c r="N39" i="4"/>
  <c r="O39" i="4" s="1"/>
  <c r="Y38" i="4"/>
  <c r="N38" i="4"/>
  <c r="O38" i="4" s="1"/>
  <c r="V38" i="4" s="1"/>
  <c r="O37" i="4"/>
  <c r="V37" i="4" s="1"/>
  <c r="N37" i="4"/>
  <c r="S36" i="4"/>
  <c r="Y36" i="4" s="1"/>
  <c r="N36" i="4"/>
  <c r="O36" i="4" s="1"/>
  <c r="V36" i="4" s="1"/>
  <c r="Y35" i="4"/>
  <c r="N35" i="4"/>
  <c r="O35" i="4" s="1"/>
  <c r="V35" i="4" s="1"/>
  <c r="V34" i="4"/>
  <c r="S34" i="4"/>
  <c r="Y34" i="4" s="1"/>
  <c r="O34" i="4"/>
  <c r="N34" i="4"/>
  <c r="Y33" i="4"/>
  <c r="O33" i="4"/>
  <c r="V33" i="4" s="1"/>
  <c r="N33" i="4"/>
  <c r="Y32" i="4"/>
  <c r="S32" i="4"/>
  <c r="N32" i="4"/>
  <c r="O32" i="4" s="1"/>
  <c r="V32" i="4" s="1"/>
  <c r="Y31" i="4"/>
  <c r="N31" i="4"/>
  <c r="O31" i="4" s="1"/>
  <c r="V31" i="4" s="1"/>
  <c r="Y30" i="4"/>
  <c r="N30" i="4"/>
  <c r="O30" i="4" s="1"/>
  <c r="V30" i="4" s="1"/>
  <c r="Y29" i="4"/>
  <c r="N29" i="4"/>
  <c r="O29" i="4" s="1"/>
  <c r="V29" i="4" s="1"/>
  <c r="Y28" i="4"/>
  <c r="S28" i="4"/>
  <c r="O28" i="4"/>
  <c r="V28" i="4" s="1"/>
  <c r="N28" i="4"/>
  <c r="Y27" i="4"/>
  <c r="O27" i="4"/>
  <c r="V27" i="4" s="1"/>
  <c r="N27" i="4"/>
  <c r="Y26" i="4"/>
  <c r="O26" i="4"/>
  <c r="V26" i="4" s="1"/>
  <c r="N26" i="4"/>
  <c r="S25" i="4"/>
  <c r="Y25" i="4" s="1"/>
  <c r="N25" i="4"/>
  <c r="O25" i="4" s="1"/>
  <c r="V25" i="4" s="1"/>
  <c r="V24" i="4"/>
  <c r="S24" i="4"/>
  <c r="Y24" i="4" s="1"/>
  <c r="O24" i="4"/>
  <c r="N24" i="4"/>
  <c r="Y23" i="4"/>
  <c r="O23" i="4"/>
  <c r="V23" i="4" s="1"/>
  <c r="N23" i="4"/>
  <c r="Y22" i="4"/>
  <c r="S22" i="4"/>
  <c r="N22" i="4"/>
  <c r="O22" i="4" s="1"/>
  <c r="V22" i="4" s="1"/>
  <c r="Y21" i="4"/>
  <c r="S21" i="4"/>
  <c r="O21" i="4"/>
  <c r="V21" i="4" s="1"/>
  <c r="N21" i="4"/>
  <c r="S20" i="4"/>
  <c r="Y20" i="4" s="1"/>
  <c r="N20" i="4"/>
  <c r="O20" i="4" s="1"/>
  <c r="V20" i="4" s="1"/>
  <c r="Y19" i="4"/>
  <c r="V19" i="4"/>
  <c r="N19" i="4"/>
  <c r="O19" i="4" s="1"/>
  <c r="Y18" i="4"/>
  <c r="V18" i="4"/>
  <c r="N18" i="4"/>
  <c r="O18" i="4" s="1"/>
  <c r="V17" i="4"/>
  <c r="S17" i="4"/>
  <c r="Y17" i="4" s="1"/>
  <c r="O17" i="4"/>
  <c r="N17" i="4"/>
  <c r="Y16" i="4"/>
  <c r="O16" i="4"/>
  <c r="V16" i="4" s="1"/>
  <c r="N16" i="4"/>
  <c r="Y15" i="4"/>
  <c r="S15" i="4"/>
  <c r="N15" i="4"/>
  <c r="O15" i="4" s="1"/>
  <c r="V15" i="4" s="1"/>
  <c r="Y14" i="4"/>
  <c r="N14" i="4"/>
  <c r="O14" i="4" s="1"/>
  <c r="V14" i="4" s="1"/>
  <c r="S13" i="4"/>
  <c r="Y13" i="4" s="1"/>
  <c r="O13" i="4"/>
  <c r="V13" i="4" s="1"/>
  <c r="N13" i="4"/>
  <c r="Y12" i="4"/>
  <c r="O12" i="4"/>
  <c r="V12" i="4" s="1"/>
  <c r="N12" i="4"/>
  <c r="S11" i="4"/>
  <c r="Y11" i="4" s="1"/>
  <c r="N11" i="4"/>
  <c r="O11" i="4" s="1"/>
  <c r="Y10" i="4"/>
  <c r="N10" i="4"/>
  <c r="O10" i="4" s="1"/>
  <c r="V10" i="4" s="1"/>
  <c r="Y9" i="4"/>
  <c r="N9" i="4"/>
  <c r="O9" i="4" s="1"/>
  <c r="V9" i="4" s="1"/>
  <c r="Y8" i="4"/>
  <c r="V8" i="4"/>
  <c r="N8" i="4"/>
  <c r="O8" i="4" s="1"/>
  <c r="Y7" i="4"/>
  <c r="V7" i="4"/>
  <c r="S7" i="4"/>
  <c r="O7" i="4"/>
  <c r="N7" i="4"/>
  <c r="Y6" i="4"/>
  <c r="Y45" i="4" s="1"/>
  <c r="O6" i="4"/>
  <c r="V6" i="4" s="1"/>
  <c r="N6" i="4"/>
  <c r="X2" i="4"/>
  <c r="W2" i="4"/>
  <c r="U2" i="4"/>
  <c r="T2" i="4"/>
  <c r="R2" i="4"/>
  <c r="S52" i="3"/>
  <c r="Y52" i="3" s="1"/>
  <c r="O52" i="3"/>
  <c r="V52" i="3" s="1"/>
  <c r="N52" i="3"/>
  <c r="Y51" i="3"/>
  <c r="O51" i="3"/>
  <c r="N51" i="3"/>
  <c r="V51" i="3" s="1"/>
  <c r="S50" i="3"/>
  <c r="Y50" i="3" s="1"/>
  <c r="N50" i="3"/>
  <c r="O50" i="3" s="1"/>
  <c r="Y49" i="3"/>
  <c r="N49" i="3"/>
  <c r="O49" i="3" s="1"/>
  <c r="V49" i="3" s="1"/>
  <c r="V48" i="3"/>
  <c r="S48" i="3"/>
  <c r="Y48" i="3" s="1"/>
  <c r="O48" i="3"/>
  <c r="N48" i="3"/>
  <c r="Y47" i="3"/>
  <c r="S47" i="3"/>
  <c r="N47" i="3"/>
  <c r="S46" i="3"/>
  <c r="Y46" i="3" s="1"/>
  <c r="O46" i="3"/>
  <c r="V46" i="3" s="1"/>
  <c r="N46" i="3"/>
  <c r="Y45" i="3"/>
  <c r="O45" i="3"/>
  <c r="N45" i="3"/>
  <c r="Y44" i="3"/>
  <c r="O44" i="3"/>
  <c r="N44" i="3"/>
  <c r="V44" i="3" s="1"/>
  <c r="Y43" i="3"/>
  <c r="O43" i="3"/>
  <c r="N43" i="3"/>
  <c r="V43" i="3" s="1"/>
  <c r="Y42" i="3"/>
  <c r="O42" i="3"/>
  <c r="N42" i="3"/>
  <c r="Y41" i="3"/>
  <c r="O41" i="3"/>
  <c r="N41" i="3"/>
  <c r="S40" i="3"/>
  <c r="Y40" i="3" s="1"/>
  <c r="O40" i="3"/>
  <c r="V40" i="3" s="1"/>
  <c r="Y39" i="3"/>
  <c r="O39" i="3"/>
  <c r="V39" i="3" s="1"/>
  <c r="Y38" i="3"/>
  <c r="S38" i="3"/>
  <c r="O38" i="3"/>
  <c r="V38" i="3" s="1"/>
  <c r="N38" i="3"/>
  <c r="Y37" i="3"/>
  <c r="O37" i="3"/>
  <c r="N37" i="3"/>
  <c r="V37" i="3" s="1"/>
  <c r="Y36" i="3"/>
  <c r="O36" i="3"/>
  <c r="N36" i="3"/>
  <c r="V36" i="3" s="1"/>
  <c r="S35" i="3"/>
  <c r="Y35" i="3" s="1"/>
  <c r="N35" i="3"/>
  <c r="O35" i="3" s="1"/>
  <c r="Y34" i="3"/>
  <c r="N34" i="3"/>
  <c r="O34" i="3" s="1"/>
  <c r="V34" i="3" s="1"/>
  <c r="Y33" i="3"/>
  <c r="N33" i="3"/>
  <c r="O33" i="3" s="1"/>
  <c r="V33" i="3" s="1"/>
  <c r="Y32" i="3"/>
  <c r="V32" i="3"/>
  <c r="N32" i="3"/>
  <c r="O32" i="3" s="1"/>
  <c r="Y31" i="3"/>
  <c r="V31" i="3"/>
  <c r="N31" i="3"/>
  <c r="O31" i="3" s="1"/>
  <c r="V30" i="3"/>
  <c r="S30" i="3"/>
  <c r="Y30" i="3" s="1"/>
  <c r="O30" i="3"/>
  <c r="N30" i="3"/>
  <c r="Y29" i="3"/>
  <c r="S29" i="3"/>
  <c r="N29" i="3"/>
  <c r="Y28" i="3"/>
  <c r="N28" i="3"/>
  <c r="Y27" i="3"/>
  <c r="S27" i="3"/>
  <c r="O27" i="3"/>
  <c r="V27" i="3" s="1"/>
  <c r="N27" i="3"/>
  <c r="Y26" i="3"/>
  <c r="O26" i="3"/>
  <c r="N26" i="3"/>
  <c r="S25" i="3"/>
  <c r="Y25" i="3" s="1"/>
  <c r="N25" i="3"/>
  <c r="S24" i="3"/>
  <c r="Y24" i="3" s="1"/>
  <c r="O24" i="3"/>
  <c r="V24" i="3" s="1"/>
  <c r="N24" i="3"/>
  <c r="Y23" i="3"/>
  <c r="S23" i="3"/>
  <c r="N23" i="3"/>
  <c r="Y22" i="3"/>
  <c r="S22" i="3"/>
  <c r="O22" i="3"/>
  <c r="V22" i="3" s="1"/>
  <c r="N22" i="3"/>
  <c r="Y21" i="3"/>
  <c r="O21" i="3"/>
  <c r="N21" i="3"/>
  <c r="V21" i="3" s="1"/>
  <c r="Y20" i="3"/>
  <c r="S20" i="3"/>
  <c r="O20" i="3"/>
  <c r="S19" i="3"/>
  <c r="Y19" i="3" s="1"/>
  <c r="N19" i="3"/>
  <c r="S18" i="3"/>
  <c r="Y18" i="3" s="1"/>
  <c r="O18" i="3"/>
  <c r="V18" i="3" s="1"/>
  <c r="N18" i="3"/>
  <c r="S17" i="3"/>
  <c r="Y17" i="3" s="1"/>
  <c r="N17" i="3"/>
  <c r="S16" i="3"/>
  <c r="Y16" i="3" s="1"/>
  <c r="O16" i="3"/>
  <c r="V16" i="3" s="1"/>
  <c r="N16" i="3"/>
  <c r="Y15" i="3"/>
  <c r="S15" i="3"/>
  <c r="N15" i="3"/>
  <c r="V14" i="3"/>
  <c r="S14" i="3"/>
  <c r="Y14" i="3" s="1"/>
  <c r="O14" i="3"/>
  <c r="N14" i="3"/>
  <c r="Y13" i="3"/>
  <c r="S13" i="3"/>
  <c r="N13" i="3"/>
  <c r="V12" i="3"/>
  <c r="S12" i="3"/>
  <c r="Y12" i="3" s="1"/>
  <c r="O12" i="3"/>
  <c r="N12" i="3"/>
  <c r="S11" i="3"/>
  <c r="Y11" i="3" s="1"/>
  <c r="N11" i="3"/>
  <c r="Y10" i="3"/>
  <c r="V10" i="3"/>
  <c r="S10" i="3"/>
  <c r="O10" i="3"/>
  <c r="N10" i="3"/>
  <c r="S9" i="3"/>
  <c r="S3" i="3" s="1"/>
  <c r="N9" i="3"/>
  <c r="S8" i="3"/>
  <c r="Y8" i="3" s="1"/>
  <c r="O8" i="3"/>
  <c r="V8" i="3" s="1"/>
  <c r="N8" i="3"/>
  <c r="X3" i="3"/>
  <c r="W3" i="3"/>
  <c r="U3" i="3"/>
  <c r="T3" i="3"/>
  <c r="R3" i="3"/>
  <c r="C79" i="12" l="1"/>
  <c r="AG72" i="12"/>
  <c r="E126" i="12"/>
  <c r="C126" i="12" s="1"/>
  <c r="C123" i="12"/>
  <c r="E123" i="12" s="1"/>
  <c r="AF72" i="12"/>
  <c r="C125" i="12"/>
  <c r="E125" i="12" s="1"/>
  <c r="C110" i="12"/>
  <c r="C112" i="12"/>
  <c r="C117" i="12"/>
  <c r="E117" i="12" s="1"/>
  <c r="C113" i="12"/>
  <c r="E113" i="12" s="1"/>
  <c r="C118" i="12"/>
  <c r="E118" i="12" s="1"/>
  <c r="C124" i="12"/>
  <c r="E124" i="12" s="1"/>
  <c r="C100" i="12"/>
  <c r="E100" i="12" s="1"/>
  <c r="C109" i="12"/>
  <c r="C111" i="12"/>
  <c r="AH54" i="11"/>
  <c r="C107" i="11"/>
  <c r="E107" i="11" s="1"/>
  <c r="AG54" i="11"/>
  <c r="C93" i="11"/>
  <c r="C106" i="11"/>
  <c r="E106" i="11" s="1"/>
  <c r="C61" i="11"/>
  <c r="E109" i="11"/>
  <c r="C109" i="11" s="1"/>
  <c r="C100" i="11"/>
  <c r="E100" i="11" s="1"/>
  <c r="C108" i="11"/>
  <c r="E108" i="11" s="1"/>
  <c r="C83" i="11"/>
  <c r="E83" i="11" s="1"/>
  <c r="C92" i="11"/>
  <c r="C95" i="11"/>
  <c r="C94" i="11"/>
  <c r="C96" i="11"/>
  <c r="E96" i="11" s="1"/>
  <c r="C101" i="11"/>
  <c r="E101" i="11" s="1"/>
  <c r="C107" i="9"/>
  <c r="E107" i="9" s="1"/>
  <c r="AG54" i="9"/>
  <c r="C79" i="10"/>
  <c r="C61" i="9"/>
  <c r="C93" i="9"/>
  <c r="E109" i="9"/>
  <c r="C109" i="9" s="1"/>
  <c r="C117" i="10"/>
  <c r="E117" i="10" s="1"/>
  <c r="C123" i="10"/>
  <c r="E123" i="10" s="1"/>
  <c r="C125" i="10"/>
  <c r="E125" i="10" s="1"/>
  <c r="C94" i="9"/>
  <c r="C100" i="9"/>
  <c r="E100" i="9" s="1"/>
  <c r="C106" i="9"/>
  <c r="E106" i="9" s="1"/>
  <c r="C108" i="9"/>
  <c r="E108" i="9" s="1"/>
  <c r="C110" i="10"/>
  <c r="C112" i="10"/>
  <c r="C83" i="9"/>
  <c r="E83" i="9" s="1"/>
  <c r="C92" i="9"/>
  <c r="C95" i="9"/>
  <c r="C113" i="10"/>
  <c r="E113" i="10" s="1"/>
  <c r="C118" i="10"/>
  <c r="E118" i="10" s="1"/>
  <c r="C124" i="10"/>
  <c r="E124" i="10" s="1"/>
  <c r="C96" i="9"/>
  <c r="E96" i="9" s="1"/>
  <c r="C101" i="9"/>
  <c r="E101" i="9" s="1"/>
  <c r="C100" i="10"/>
  <c r="E100" i="10" s="1"/>
  <c r="C109" i="10"/>
  <c r="C111" i="10"/>
  <c r="C112" i="8"/>
  <c r="E126" i="8"/>
  <c r="C126" i="8" s="1"/>
  <c r="C113" i="8"/>
  <c r="E113" i="8" s="1"/>
  <c r="C125" i="8"/>
  <c r="E125" i="8" s="1"/>
  <c r="C61" i="7"/>
  <c r="E109" i="7"/>
  <c r="C109" i="7" s="1"/>
  <c r="C79" i="8"/>
  <c r="C96" i="7"/>
  <c r="E96" i="7" s="1"/>
  <c r="C107" i="7"/>
  <c r="C94" i="7"/>
  <c r="C106" i="7"/>
  <c r="E106" i="7" s="1"/>
  <c r="C83" i="7"/>
  <c r="E83" i="7" s="1"/>
  <c r="C108" i="7"/>
  <c r="E108" i="7" s="1"/>
  <c r="C95" i="7"/>
  <c r="AG54" i="7"/>
  <c r="AH54" i="7"/>
  <c r="AF72" i="8"/>
  <c r="O17" i="3"/>
  <c r="V17" i="3" s="1"/>
  <c r="O25" i="3"/>
  <c r="V25" i="3" s="1"/>
  <c r="O29" i="3"/>
  <c r="V29" i="3" s="1"/>
  <c r="Y9" i="3"/>
  <c r="Y57" i="3" s="1"/>
  <c r="O15" i="3"/>
  <c r="V15" i="3"/>
  <c r="V23" i="3"/>
  <c r="O23" i="3"/>
  <c r="O47" i="3"/>
  <c r="V47" i="3" s="1"/>
  <c r="S2" i="4"/>
  <c r="O13" i="3"/>
  <c r="V13" i="3" s="1"/>
  <c r="V20" i="3"/>
  <c r="O28" i="3"/>
  <c r="V28" i="3" s="1"/>
  <c r="V42" i="3"/>
  <c r="O2" i="4"/>
  <c r="V40" i="4"/>
  <c r="AG72" i="8"/>
  <c r="C124" i="8"/>
  <c r="E124" i="8" s="1"/>
  <c r="N3" i="3"/>
  <c r="O9" i="3"/>
  <c r="O3" i="3" s="1"/>
  <c r="O11" i="3"/>
  <c r="V11" i="3" s="1"/>
  <c r="O19" i="3"/>
  <c r="V19" i="3"/>
  <c r="V26" i="3"/>
  <c r="V41" i="3"/>
  <c r="V45" i="3"/>
  <c r="V11" i="4"/>
  <c r="V35" i="3"/>
  <c r="V50" i="3"/>
  <c r="N2" i="4"/>
  <c r="C92" i="7"/>
  <c r="C101" i="7"/>
  <c r="E101" i="7" s="1"/>
  <c r="E107" i="7"/>
  <c r="C110" i="8"/>
  <c r="C117" i="8"/>
  <c r="E117" i="8" s="1"/>
  <c r="C123" i="8"/>
  <c r="E123" i="8" s="1"/>
  <c r="C93" i="7"/>
  <c r="C100" i="7"/>
  <c r="E100" i="7" s="1"/>
  <c r="C100" i="8"/>
  <c r="E100" i="8" s="1"/>
  <c r="C109" i="8"/>
  <c r="C111" i="8"/>
  <c r="C118" i="8"/>
  <c r="E118" i="8" s="1"/>
  <c r="E109" i="12" l="1"/>
  <c r="E92" i="11"/>
  <c r="E109" i="10"/>
  <c r="E92" i="9"/>
  <c r="E92" i="7"/>
  <c r="E109" i="8"/>
  <c r="V9" i="3"/>
</calcChain>
</file>

<file path=xl/sharedStrings.xml><?xml version="1.0" encoding="utf-8"?>
<sst xmlns="http://schemas.openxmlformats.org/spreadsheetml/2006/main" count="1768" uniqueCount="485">
  <si>
    <t>In-store</t>
  </si>
  <si>
    <t>①Invoice</t>
  </si>
  <si>
    <t>②Purchasing</t>
  </si>
  <si>
    <t>③Shipping Invoice</t>
  </si>
  <si>
    <t>④Date Shipped</t>
  </si>
  <si>
    <t>Management Use Only</t>
  </si>
  <si>
    <t>Progress</t>
  </si>
  <si>
    <t>Name</t>
  </si>
  <si>
    <t>email</t>
  </si>
  <si>
    <t>Destination</t>
  </si>
  <si>
    <t>Items</t>
  </si>
  <si>
    <t>Shipping Instructions</t>
  </si>
  <si>
    <t>Notes</t>
  </si>
  <si>
    <t>Date of Payment</t>
  </si>
  <si>
    <t>Invoice No.</t>
  </si>
  <si>
    <t>Item Total</t>
  </si>
  <si>
    <t>Commission Fee</t>
  </si>
  <si>
    <t>Travel Fee</t>
  </si>
  <si>
    <t>Paypal Fee</t>
  </si>
  <si>
    <t>Date</t>
  </si>
  <si>
    <t>Travel Cost</t>
  </si>
  <si>
    <t>Shipping Invoice No.</t>
  </si>
  <si>
    <t>Shipping Cost</t>
  </si>
  <si>
    <t>Remaining Cost</t>
  </si>
  <si>
    <t>Actual Shipping Cost</t>
  </si>
  <si>
    <t>Losses</t>
  </si>
  <si>
    <t>売上高</t>
  </si>
  <si>
    <t>仕入高</t>
  </si>
  <si>
    <t>旅費交通費</t>
  </si>
  <si>
    <t>売上高/雑費</t>
  </si>
  <si>
    <t>発送料</t>
  </si>
  <si>
    <t>合計</t>
  </si>
  <si>
    <t>&lt;当月計上額&gt;</t>
  </si>
  <si>
    <t>１</t>
  </si>
  <si>
    <t>交通費及び販売手数料込みの商品金額を請求し、顧客から入金を受ける。</t>
  </si>
  <si>
    <t>勘定科目</t>
  </si>
  <si>
    <t>借方金額</t>
  </si>
  <si>
    <t>貸方金額</t>
  </si>
  <si>
    <t>預け金</t>
  </si>
  <si>
    <t>前受金</t>
  </si>
  <si>
    <t>売上：商品購買代金</t>
  </si>
  <si>
    <t>売上：販売手数料</t>
  </si>
  <si>
    <t>売上：旅費交通費</t>
  </si>
  <si>
    <t>２</t>
  </si>
  <si>
    <t>商品を購入する。</t>
  </si>
  <si>
    <t>買掛金</t>
  </si>
  <si>
    <t>商品購入代金</t>
  </si>
  <si>
    <t>立替金</t>
  </si>
  <si>
    <t>３</t>
  </si>
  <si>
    <t>商品の重さに応じて、輸送費を計算し、顧客に請求し、入金を受ける。</t>
  </si>
  <si>
    <t>売上：輸送費</t>
  </si>
  <si>
    <t>売上：雑費</t>
  </si>
  <si>
    <t>４</t>
  </si>
  <si>
    <t>商品を発送する。（売上計上）</t>
  </si>
  <si>
    <t>発送済み分の売上計上</t>
  </si>
  <si>
    <t>輸送費</t>
  </si>
  <si>
    <t>&lt;翌月振り戻し額&gt;</t>
  </si>
  <si>
    <t>Online</t>
  </si>
  <si>
    <t>Domestic Shipping</t>
  </si>
  <si>
    <t>Actual Domestic Shipping</t>
  </si>
  <si>
    <t>Extra Profit</t>
  </si>
  <si>
    <t>発送費</t>
  </si>
  <si>
    <t>売上：発送費</t>
  </si>
  <si>
    <t>Total</t>
  </si>
  <si>
    <t>支払手数料</t>
  </si>
  <si>
    <t>輸送費（国内）</t>
  </si>
  <si>
    <t>雑費</t>
  </si>
  <si>
    <t>雑収入</t>
  </si>
  <si>
    <t>Email</t>
  </si>
  <si>
    <t>Special Instructions</t>
  </si>
  <si>
    <t>SS Type</t>
  </si>
  <si>
    <t>Shipping Invoice</t>
  </si>
  <si>
    <t>Sent?</t>
  </si>
  <si>
    <t>Ordered</t>
  </si>
  <si>
    <t>Purchased</t>
  </si>
  <si>
    <t>Paypal Fees</t>
  </si>
  <si>
    <t>Other Fees</t>
  </si>
  <si>
    <t>Subtotal</t>
  </si>
  <si>
    <t>Profit Total</t>
  </si>
  <si>
    <t>Notes on Loss + Extra Profit</t>
  </si>
  <si>
    <t>Item Cost 1</t>
  </si>
  <si>
    <t>Item 2</t>
  </si>
  <si>
    <t>Item 3</t>
  </si>
  <si>
    <t>Item 4</t>
  </si>
  <si>
    <t xml:space="preserve">Item 5 </t>
  </si>
  <si>
    <t xml:space="preserve">Item 6 </t>
  </si>
  <si>
    <t>Item 7</t>
  </si>
  <si>
    <t>Item 8</t>
  </si>
  <si>
    <t>Item 9</t>
  </si>
  <si>
    <t>Item 10</t>
  </si>
  <si>
    <t>Item 11</t>
  </si>
  <si>
    <t>Item 12</t>
  </si>
  <si>
    <t>Paypal Invoice 1 (initial invoice)</t>
  </si>
  <si>
    <t>Paypal Invoice 2 (remaining costs and/or shipping)</t>
  </si>
  <si>
    <t>Paypal Invoice 3 (unexpected costs)</t>
  </si>
  <si>
    <t>Order Number (online orders)</t>
  </si>
  <si>
    <t>Rowena McKay</t>
  </si>
  <si>
    <t>farthingale@gmail.com</t>
  </si>
  <si>
    <t>South Africa</t>
  </si>
  <si>
    <t>Wants SAL and registered airmail quote</t>
  </si>
  <si>
    <t>Zeal Link Free Paper No.29</t>
  </si>
  <si>
    <t>Laura Palazzo</t>
  </si>
  <si>
    <t>laurapalazzo@rocketmail.com</t>
  </si>
  <si>
    <t>USA</t>
  </si>
  <si>
    <t>Shipped in a Box - SAL or EMS - cheapest</t>
  </si>
  <si>
    <t>Love Live! Cheki Special Set Polaroid Camera</t>
  </si>
  <si>
    <t>Victor Lay</t>
  </si>
  <si>
    <t>prettyunicornprincess@gmail.com</t>
  </si>
  <si>
    <t>Australia</t>
  </si>
  <si>
    <t>EMS</t>
  </si>
  <si>
    <t>CC MMM High Neck Frill Blouse (men's size) x 1, MMM Chandelier Logo Embroidered Tie Stripe Blouse (men's size) x 1, BTSSB Lace Frill JSK (red)</t>
  </si>
  <si>
    <t xml:space="preserve">Shannon Blue </t>
  </si>
  <si>
    <t>artemiscangee88@gmail.com</t>
  </si>
  <si>
    <t>Axes Femme Clothing</t>
  </si>
  <si>
    <t>FREE</t>
  </si>
  <si>
    <t>Tabea Klein</t>
  </si>
  <si>
    <t>Tabea.l.klein@gmail.com</t>
  </si>
  <si>
    <t>Deutschland</t>
  </si>
  <si>
    <t>?</t>
  </si>
  <si>
    <t>Liz Lisa アーガイルキルトトート</t>
  </si>
  <si>
    <t>member points</t>
  </si>
  <si>
    <t>Julie Lundgren</t>
  </si>
  <si>
    <t>juliensane@gmail.com</t>
  </si>
  <si>
    <t>Shipped in a Box - Registered Airmail</t>
  </si>
  <si>
    <t>造花　ビロードとんがりローズ</t>
  </si>
  <si>
    <t>Anna-Kaisa Siltala</t>
  </si>
  <si>
    <t>magicjellyrabbit@hotmail.com</t>
  </si>
  <si>
    <t>Finland</t>
  </si>
  <si>
    <t>cheapest</t>
  </si>
  <si>
    <t>33 (2000yen)</t>
  </si>
  <si>
    <t>LacyCherryberryウエスト切替JSK, Lacy Cherry berryあみぐるみパフTOPS</t>
  </si>
  <si>
    <t xml:space="preserve">AWS5003432, AWS5003435, AWS5003436 </t>
  </si>
  <si>
    <t>Maxi Hoeveler</t>
  </si>
  <si>
    <t>princesshanasaku@gmail.com</t>
  </si>
  <si>
    <t>Cancelled</t>
  </si>
  <si>
    <t>a-she mw07, 2x a-she pt01</t>
  </si>
  <si>
    <t>Philipp Schon</t>
  </si>
  <si>
    <t>p_schon11@cs.uni-kl.de</t>
  </si>
  <si>
    <t>Bank Transfer to Dino's account</t>
  </si>
  <si>
    <t>Rakuten Order - In the Attic</t>
  </si>
  <si>
    <t>Free</t>
  </si>
  <si>
    <t>-</t>
  </si>
  <si>
    <t>227660-20160305-0514462226</t>
  </si>
  <si>
    <t>Sharon Ramli</t>
  </si>
  <si>
    <t>sharonramli@hotmail.com</t>
  </si>
  <si>
    <t>Singapore</t>
  </si>
  <si>
    <t>Paid Deposit Only - Remainder to be paid in 2nd invoice after shopping trip</t>
  </si>
  <si>
    <t>13 + 16 (remainder)</t>
  </si>
  <si>
    <t>78 (3000 yen)</t>
  </si>
  <si>
    <t>Norn 9 Goods</t>
  </si>
  <si>
    <t>Tanaya Torres</t>
  </si>
  <si>
    <t>tanayatorres@gmail.com</t>
  </si>
  <si>
    <t>made order via inquiry form</t>
  </si>
  <si>
    <t>EMS(?)</t>
  </si>
  <si>
    <t>AP Cecilia Cross One Piece (pink)</t>
  </si>
  <si>
    <t>Julie Syndram</t>
  </si>
  <si>
    <t>dirkhsyndram@web.de</t>
  </si>
  <si>
    <t>cancelled - item sold out</t>
  </si>
  <si>
    <t>プリーツトップス×タイトプリーツスカート、レースチョーカー</t>
  </si>
  <si>
    <t>17 + 28 (remaining costs)</t>
  </si>
  <si>
    <t>Allegra Goldstrass</t>
  </si>
  <si>
    <t>allegra.goldstrass@gmx.de</t>
  </si>
  <si>
    <t>AP Cecilia Cross カチューシャ</t>
  </si>
  <si>
    <t>Michelle Kwan</t>
  </si>
  <si>
    <t>misia.kwan@gmail.com</t>
  </si>
  <si>
    <t>Mary Magdalene ベルティーユドレス ミント</t>
  </si>
  <si>
    <t>Desiree Lougee</t>
  </si>
  <si>
    <t>mewsocks@yahoo.com</t>
  </si>
  <si>
    <t>Reservation</t>
  </si>
  <si>
    <t>EMS - Shipped in a box</t>
  </si>
  <si>
    <t>38(2040yen)</t>
  </si>
  <si>
    <t>Atelier Pierrot Bustle Shirring dress</t>
  </si>
  <si>
    <t>didnt charge enough for shipping :(</t>
  </si>
  <si>
    <t>Amy Cheong</t>
  </si>
  <si>
    <t>amy_cheong@fitnyc.edu</t>
  </si>
  <si>
    <t>EMS - Bag</t>
  </si>
  <si>
    <t xml:space="preserve">Alice and the Pirates Kitten's Wonder Night Tea Party jumper skirt Ⅱ &amp; headband </t>
  </si>
  <si>
    <t>Juliette et Justine スピールダンジュ Dress</t>
  </si>
  <si>
    <t>Marisa Richter</t>
  </si>
  <si>
    <t>mypace@runbox.com</t>
  </si>
  <si>
    <t>SAL - Box</t>
  </si>
  <si>
    <t>48(480 yen)</t>
  </si>
  <si>
    <t>「聖剣伝説4」ポスター + 「聖剣伝説2」ポスター01 + 「聖剣伝説2」ポスター02</t>
  </si>
  <si>
    <t>shipping more than expected</t>
  </si>
  <si>
    <t>Anne Manoukian</t>
  </si>
  <si>
    <t>a.manoukian@live.fr</t>
  </si>
  <si>
    <t>France</t>
  </si>
  <si>
    <t>36 (1800yen)</t>
  </si>
  <si>
    <t>WIG用ブラシ　BR-B, ウィッグ専用コームブラシBR-C, シャンプー&amp;リンスSR, プリシラカラーチャート2016, PRISILA カタログ 2016SS</t>
  </si>
  <si>
    <t xml:space="preserve">63(3160 + </t>
  </si>
  <si>
    <t>Exist Trace Dvds (1 x normal + 1 x budget - free photo sets)</t>
  </si>
  <si>
    <t>Angel Huang</t>
  </si>
  <si>
    <t>candybearr@hotmail.com</t>
  </si>
  <si>
    <t>Live Love Live Tickets</t>
  </si>
  <si>
    <t>Donna Huxtable</t>
  </si>
  <si>
    <t>donna_huxtable@yahoo.com.au</t>
  </si>
  <si>
    <t>EMS - Box</t>
  </si>
  <si>
    <t>Online and Phone Order</t>
  </si>
  <si>
    <t>37(7600)yen + 52 (4000 yen)</t>
  </si>
  <si>
    <t>Esthe Pro Labo Goods + Rice Crackers</t>
  </si>
  <si>
    <t>postal insurance</t>
  </si>
  <si>
    <t>Taylor Young</t>
  </si>
  <si>
    <t>youngtaylor221@gmail.com</t>
  </si>
  <si>
    <t>44 (2040 yen)</t>
  </si>
  <si>
    <t>Dark Night Silk Hat (blue)</t>
  </si>
  <si>
    <t>Katherine Chi</t>
  </si>
  <si>
    <t>tseylin@gmail.com</t>
  </si>
  <si>
    <t xml:space="preserve">URGENT - 1860 yen shipping already paid via lacemaret, so calculate remainder - Must ship by 22nd March at the latest </t>
  </si>
  <si>
    <t>45 (3200 yen)</t>
  </si>
  <si>
    <t>Swimmer ムーンライトミラー</t>
  </si>
  <si>
    <t xml:space="preserve">Aileen Uedoi </t>
  </si>
  <si>
    <t>sqvirt@gmail.com</t>
  </si>
  <si>
    <t>In-store Release</t>
  </si>
  <si>
    <t>47(1550 yen)</t>
  </si>
  <si>
    <t>Charlotte's Bear Skirt + Tights</t>
  </si>
  <si>
    <t>Edith Wong</t>
  </si>
  <si>
    <t>edith.cl.wong@gmail.com</t>
  </si>
  <si>
    <t>In-Store</t>
  </si>
  <si>
    <t>43(1860 yen)</t>
  </si>
  <si>
    <t>Annmarie Mendoza</t>
  </si>
  <si>
    <t>animefox377@gmail.com</t>
  </si>
  <si>
    <t>items handed over in person</t>
  </si>
  <si>
    <t>Jane Marple Precious Cards JSK</t>
  </si>
  <si>
    <t>Victoria Chu</t>
  </si>
  <si>
    <t>larkadelic@hotmail.co.uk</t>
  </si>
  <si>
    <t>Registered Airmail - Box</t>
  </si>
  <si>
    <t>77(740 yen)</t>
  </si>
  <si>
    <t>アオダイショウ／蛇タイツ 白ver</t>
  </si>
  <si>
    <t>Amanda Liew</t>
  </si>
  <si>
    <t>harlicaa@gmail.com</t>
  </si>
  <si>
    <t>66 (6100 yen)</t>
  </si>
  <si>
    <t>Acos Megurine Luka &amp; Remilia Scarlet cosplay</t>
  </si>
  <si>
    <t xml:space="preserve"> Karin Tennagen</t>
  </si>
  <si>
    <t>ktennagen@googlemail.com</t>
  </si>
  <si>
    <t>Layered frill lace-up short boots in black, pink &amp; beige</t>
  </si>
  <si>
    <t>Tori Tice</t>
  </si>
  <si>
    <t>tori.c.tice@gmail.com</t>
  </si>
  <si>
    <t>items went on sale between the time we invoiced and the time she paid/we ordered, so we have made some extra profit - need to work it out!</t>
  </si>
  <si>
    <t>Quote Requested - Box</t>
  </si>
  <si>
    <t>99 (5450 yen)</t>
  </si>
  <si>
    <t>Surugaya Huge Order (various anime goods)</t>
  </si>
  <si>
    <t>prices of many items reduced after making order</t>
  </si>
  <si>
    <t>Natalie Labayen</t>
  </si>
  <si>
    <t>nlabayen@gwmail.gwu.edu</t>
  </si>
  <si>
    <t>158 (1500) yen</t>
  </si>
  <si>
    <t>Hoppechan 36 items</t>
  </si>
  <si>
    <t>Jeong Il Seu</t>
  </si>
  <si>
    <t>jeungil.seu@gmail.com</t>
  </si>
  <si>
    <t>88 (1500)</t>
  </si>
  <si>
    <t>Yves Saint Laurent LE CUSHION ENCRE DE PEAU (Color B10)</t>
  </si>
  <si>
    <t>Claire Tan</t>
  </si>
  <si>
    <t>kuraeru@gmail.com</t>
  </si>
  <si>
    <t>59 (paid via surplus - 1100 yen)</t>
  </si>
  <si>
    <t>Liz Lisa x My Melody マイメロチェリー ワンピース</t>
  </si>
  <si>
    <t>Mary Qi</t>
  </si>
  <si>
    <t>Angelic Pretty メルカトル骨董品店編み上げジャンパースカートSet</t>
  </si>
  <si>
    <t>62 (1730 yen)</t>
  </si>
  <si>
    <t>Tuyet Oanh Lam</t>
  </si>
  <si>
    <t>hime.of.oz@gmail.com</t>
  </si>
  <si>
    <t>in-Store</t>
  </si>
  <si>
    <t>68 (1680 yen)</t>
  </si>
  <si>
    <t>Alexis Shiman</t>
  </si>
  <si>
    <t>Gudelski@yahoo.com</t>
  </si>
  <si>
    <t>80 (2220 yen)</t>
  </si>
  <si>
    <t>Christine Stock</t>
  </si>
  <si>
    <t xml:space="preserve"> cris_stock@hotmail.com</t>
  </si>
  <si>
    <t>137 (7500 yen)</t>
  </si>
  <si>
    <t>Pokemon center various items</t>
  </si>
  <si>
    <t>Jenny Thammavongsa</t>
  </si>
  <si>
    <t>enaluce@gmail.com</t>
  </si>
  <si>
    <t>one headbow refunded (out of stock)</t>
  </si>
  <si>
    <t>92 (1200)</t>
  </si>
  <si>
    <t>Twinkleスタッズカチューシャ</t>
  </si>
  <si>
    <t>Michelle Pengson</t>
  </si>
  <si>
    <t>emzenart@gmail.com</t>
  </si>
  <si>
    <t>Register Airmail</t>
  </si>
  <si>
    <t>125 (1550)</t>
  </si>
  <si>
    <t>WEGO/カラフルハートウィンドウリュック</t>
  </si>
  <si>
    <t>Ashe Gayda</t>
  </si>
  <si>
    <t>ashe.gayda@gmail.com</t>
  </si>
  <si>
    <t>EMS or Airmail</t>
  </si>
  <si>
    <t>84 (2040 yen)</t>
  </si>
  <si>
    <t>Gundam Iron-Blooded Orphans Shot Glasses &amp;amp; Charms</t>
  </si>
  <si>
    <t>Giselle Croissant</t>
  </si>
  <si>
    <t>dragonflywaterfall@gmail.com</t>
  </si>
  <si>
    <t>in-Store reservation</t>
  </si>
  <si>
    <t>Baby JSK &amp; Headpiece</t>
  </si>
  <si>
    <t>Special Instructions &amp; Notes</t>
  </si>
  <si>
    <t>Paid?</t>
  </si>
  <si>
    <t>Shipping Invoice (Paid?)</t>
  </si>
  <si>
    <t>Jeung Il Seu</t>
  </si>
  <si>
    <t>EMS (Box or Bag unclear)</t>
  </si>
  <si>
    <t>88 (1550)</t>
  </si>
  <si>
    <t>Yves Saint Laurent LE CUSHION ENCRE DE PEAU (Color B10) Refill</t>
  </si>
  <si>
    <t>「ネックレス/ステッキ」 cocotte</t>
  </si>
  <si>
    <t>90 (3700)</t>
  </si>
  <si>
    <t>Prisila various items</t>
  </si>
  <si>
    <t>Shellby Foster</t>
  </si>
  <si>
    <t>kawaiishellby@gmail.com</t>
  </si>
  <si>
    <t>Airmail - Bag</t>
  </si>
  <si>
    <t>94 (1,820)</t>
  </si>
  <si>
    <t>Angelic Pretty Chess Emblem Special Set</t>
  </si>
  <si>
    <t>Kiana Hovind</t>
  </si>
  <si>
    <t>chobineko@gmail.com</t>
  </si>
  <si>
    <t>146 (920)</t>
  </si>
  <si>
    <t>Volks Shirring Baby Doll JSK Set + White Lolita Outfit</t>
  </si>
  <si>
    <t>Adriane Morehouse</t>
  </si>
  <si>
    <t>a_morehouse17@yahoo.com</t>
  </si>
  <si>
    <t>Take a photo of blouse before shipping</t>
  </si>
  <si>
    <t>ミストレスメンズブラウズ</t>
  </si>
  <si>
    <t>Vanessa Wong</t>
  </si>
  <si>
    <t>cookielessvee@hotmail.com</t>
  </si>
  <si>
    <t>call store to check on all items before going - if they don't have magikarp let Vanessa know so that she can decide how she wants to proceed (if she still wants in-store)</t>
  </si>
  <si>
    <t>97 + 119 + 129</t>
  </si>
  <si>
    <t>Pokemon goods (pikachu passport, Cream Sandwich Cookies GD, Ditto x Charmander, Ditto x Pikachu Plush)</t>
  </si>
  <si>
    <t>failed purchase - everthing but travel fee refunded</t>
  </si>
  <si>
    <t>Leur Getter Floral Rabbitキャミワンピース</t>
  </si>
  <si>
    <t>Anna van Os</t>
  </si>
  <si>
    <t>meretrixsordida@gmail.com</t>
  </si>
  <si>
    <t>EMS- Box</t>
  </si>
  <si>
    <t>106(2800)</t>
  </si>
  <si>
    <t>Victorian Maiden Classical Hat (black)</t>
  </si>
  <si>
    <t>Sammi Lu</t>
  </si>
  <si>
    <t>sammilu08@yahoo.com</t>
  </si>
  <si>
    <t>item sold out</t>
  </si>
  <si>
    <t>SAL - Bag</t>
  </si>
  <si>
    <t>ハイキュー！！ Plushies</t>
  </si>
  <si>
    <t>send to a different address from Paypal (rowena will give you friend's address)</t>
  </si>
  <si>
    <t>Airmail - Box</t>
  </si>
  <si>
    <t>115(1010)</t>
  </si>
  <si>
    <t>existtrace イグジスト・トレイス　（THIS IS NOW(ワン野口CD!限定トライアル盤)</t>
  </si>
  <si>
    <t>empty the bottle when it arrives - can't send perfume</t>
  </si>
  <si>
    <t>バースデー記念企画! Birthday Gift NORN9　結賀駆</t>
  </si>
  <si>
    <t>Julia Znajkowska</t>
  </si>
  <si>
    <t>atoshi.lover@hotmail.com</t>
  </si>
  <si>
    <t>Austria</t>
  </si>
  <si>
    <t>107(1190)</t>
  </si>
  <si>
    <t>Hoodie from Gasou no Shi exhibition</t>
  </si>
  <si>
    <t>Margot Van Malderen</t>
  </si>
  <si>
    <t>margotvanmalderen@gmail.com</t>
  </si>
  <si>
    <t>Belgium</t>
  </si>
  <si>
    <t>142 (2200)</t>
  </si>
  <si>
    <t>One Piece Collab items from Laforet</t>
  </si>
  <si>
    <t>Katherine Davis</t>
  </si>
  <si>
    <t>KADUPITT@GMAIL.COM</t>
  </si>
  <si>
    <t>only buy if it has her picture in it</t>
  </si>
  <si>
    <t>Gothic Lolita Bibles x 2</t>
  </si>
  <si>
    <t>Chocolate Rosette Special Set - Wine</t>
  </si>
  <si>
    <t>Animefox377@gmail.com</t>
  </si>
  <si>
    <t>Kristy Carrion</t>
  </si>
  <si>
    <t>snowikines@gmail.com</t>
  </si>
  <si>
    <t>EMS-Bag</t>
  </si>
  <si>
    <t>144 (1200)</t>
  </si>
  <si>
    <t>APxOne Piece Collab items from Laforet</t>
  </si>
  <si>
    <t>Stephanie Ly</t>
  </si>
  <si>
    <t>stephanielacely@gmail.com</t>
  </si>
  <si>
    <t>AP Strawberry JSK + OTKs</t>
  </si>
  <si>
    <t>refunded - didn't include mooks</t>
  </si>
  <si>
    <t>117 (1860)</t>
  </si>
  <si>
    <t>Innocent World 15th Anniversary Book (e-MOOK 宝島社ブランドムック)</t>
  </si>
  <si>
    <t>Kelly Castleberry</t>
  </si>
  <si>
    <t xml:space="preserve"> kellycastleberry4@gmail.com</t>
  </si>
  <si>
    <t>118(1500)</t>
  </si>
  <si>
    <t>Bape x Dragon Ball Tee # 6" - Black</t>
  </si>
  <si>
    <t>Nadhirah Zulkiflif</t>
  </si>
  <si>
    <t>crescendoheart24@gmail.com</t>
  </si>
  <si>
    <t>Malaysia</t>
  </si>
  <si>
    <t>Initially paid 3000 yen, was refunded 1800 yen</t>
  </si>
  <si>
    <t>Registered Airmail</t>
  </si>
  <si>
    <t>124 (600)</t>
  </si>
  <si>
    <t>otomate namja 2016 Crane Game Bag No2</t>
  </si>
  <si>
    <t>my tien thi nguyen</t>
  </si>
  <si>
    <t>duzell_@hotmail.com</t>
  </si>
  <si>
    <t>UK</t>
  </si>
  <si>
    <t>Cheapest - Bag</t>
  </si>
  <si>
    <t>Strawberry Whip JSK, OTKs and Headbow</t>
  </si>
  <si>
    <t>Nina Morales</t>
  </si>
  <si>
    <t>ninapedia@gmail.com</t>
  </si>
  <si>
    <t>Registered SAL or Air Mail - Bag</t>
  </si>
  <si>
    <t>143 (1190)</t>
  </si>
  <si>
    <t>Angelic Pretty: Strap, Cutsew, socks and the badge; PUTUMAYO Perot na necklace</t>
  </si>
  <si>
    <t>SEND TO DIFFERENT ADDRESS FROM PAYPAL</t>
  </si>
  <si>
    <t>Angelic Pretty Charlotte's Bear タイツ　（黒）</t>
  </si>
  <si>
    <t>members points</t>
  </si>
  <si>
    <t>check if there are 7 straps included - should be 7 - send between 15-17th May - keep on hold</t>
  </si>
  <si>
    <t>138 (900)</t>
  </si>
  <si>
    <t>ぺたん娘 トレーディングラバーストラップ Code:Realize</t>
  </si>
  <si>
    <t>Card Game XY Special Box</t>
  </si>
  <si>
    <t>CHARGE extra TRAVEL in shipping invoice!</t>
  </si>
  <si>
    <t>EX x M x Break Card Packs + Promo Card + Signed Clear Card</t>
  </si>
  <si>
    <t>ship in Bag (UNLESS IT HAS A TAG - check with her first)</t>
  </si>
  <si>
    <t>EMS - Bag (UNLESS IT HAS A TAG - check with her first)</t>
  </si>
  <si>
    <t>Metamorphose セーラーカフス (black)</t>
  </si>
  <si>
    <t>Woo Yunqing</t>
  </si>
  <si>
    <t>spool16@yahoo.com</t>
  </si>
  <si>
    <t>140 (1100)</t>
  </si>
  <si>
    <t>atmos lab × HALYANG TEE (1 x white, size s, 1 x black, size M)</t>
  </si>
  <si>
    <t>kadupitt@gmail.com</t>
  </si>
  <si>
    <t>consolidate with GLB Order</t>
  </si>
  <si>
    <t>チェリー＆いちごクリーム柄 サイドレースアップ ワンピース型水着</t>
  </si>
  <si>
    <t xml:space="preserve">Laetitia Bernard </t>
  </si>
  <si>
    <t>produits.asiatiques@gmail.com</t>
  </si>
  <si>
    <t>147 (1100)</t>
  </si>
  <si>
    <t>Leur Getter Parfait collection ノースリーブワンピース　(pink)</t>
  </si>
  <si>
    <t>着ぐるみピカチュウぬいぐるみ＋ブラックボード＆マーカーセット　ポケパルレのみがわり</t>
  </si>
  <si>
    <t>Domestic Shipping was 540Yen! Charge 90 Yen difference in Shipping Invoice</t>
  </si>
  <si>
    <t>Jessica Lew</t>
  </si>
  <si>
    <t>spamjess1@yahoo.com</t>
  </si>
  <si>
    <t>148 (2270)</t>
  </si>
  <si>
    <t>Melty Moon Bag</t>
  </si>
  <si>
    <t>Katherine Cheng</t>
  </si>
  <si>
    <t>katherine.cheng1997@gmail.com</t>
  </si>
  <si>
    <t>Anthony</t>
  </si>
  <si>
    <t>ants.bell1@gmail.com</t>
  </si>
  <si>
    <t>Dogsbody Curiosities</t>
  </si>
  <si>
    <t>empressrini@gmail.com</t>
  </si>
  <si>
    <t>Cris Stock or Christine Stock</t>
  </si>
  <si>
    <t>cris_stock@hotmail.com</t>
  </si>
  <si>
    <t>Alexa A Altman</t>
  </si>
  <si>
    <t>markultra79@gmail.com</t>
  </si>
  <si>
    <t>Customer paid 20 yen of shipping with remaining surplus of account funds. Therefore, remaining shipping cost of 1,180 yen was charged via Invoice 173.</t>
  </si>
  <si>
    <t>WC-2390</t>
  </si>
  <si>
    <t>Mallory McClellan</t>
  </si>
  <si>
    <t>mcclellan_mallory@yahoo.com</t>
  </si>
  <si>
    <t>Closet Child</t>
  </si>
  <si>
    <t xml:space="preserve">EMS </t>
  </si>
  <si>
    <t>My Tien Nguyen</t>
  </si>
  <si>
    <t>duzellsan@gmail.com</t>
  </si>
  <si>
    <t>l.o.v.e.l.y.shelly@gmail.com</t>
  </si>
  <si>
    <t>WC-2421</t>
  </si>
  <si>
    <t>Michelle Hu</t>
  </si>
  <si>
    <t>redleaf_wolf@hotmail.com</t>
  </si>
  <si>
    <t>Btssb margaretha jsk</t>
  </si>
  <si>
    <t>Bag - EMS</t>
  </si>
  <si>
    <t>shipping is recorded on in-store May order spreadsheet</t>
  </si>
  <si>
    <t>proft = points</t>
  </si>
  <si>
    <t>162 + Account Funds</t>
  </si>
  <si>
    <t>Box - EMS (some item costs had changed - vita was 7560 yen, Keiso Gran Pro rose to 10,800 yen)</t>
  </si>
  <si>
    <t>Germany</t>
  </si>
  <si>
    <t>Hlee Vang</t>
  </si>
  <si>
    <t>hileeimpossible@ymail.com</t>
  </si>
  <si>
    <t>172+174</t>
  </si>
  <si>
    <t>Extra profit is paypal fee profit (new fee system)</t>
  </si>
  <si>
    <t>paid via account deposit and invoice</t>
  </si>
  <si>
    <t>Erin McAnally</t>
  </si>
  <si>
    <t>gumdropgalaxy@gmail.com</t>
  </si>
  <si>
    <t xml:space="preserve">refund of 558 yen for domestic shipping - AP made it free for over a certain amount, but still charged 216 handling fee. </t>
  </si>
  <si>
    <t>Raymond Seto</t>
  </si>
  <si>
    <t>seto_raymond@hotmail.com</t>
  </si>
  <si>
    <t>domest shipping charged in shipping invoice</t>
  </si>
  <si>
    <t xml:space="preserve">Sophnet - STRETCH COTTON RIBBED 2TUCK PANT </t>
  </si>
  <si>
    <t>Taylor Smith</t>
  </si>
  <si>
    <t>katherinetaylorvintage@yahoo.com</t>
  </si>
  <si>
    <t>MUUNバッグ</t>
  </si>
  <si>
    <t>Jacinda Liau</t>
  </si>
  <si>
    <t>gunstress@gmail.com</t>
  </si>
  <si>
    <t>Leur Getter Floral Rabbit Camisole OP (grey)</t>
  </si>
  <si>
    <t>Samina Khan</t>
  </si>
  <si>
    <t>misssaminakhan1994@gmail.com</t>
  </si>
  <si>
    <t>Various Swimmer, Alice on Wednesday and Princess One Spoon items</t>
  </si>
  <si>
    <t>Sent a refund of 1,274 yen! Necklace not available. was there a paypal refund fee??</t>
  </si>
  <si>
    <t>-??</t>
  </si>
  <si>
    <t>Ha Anh Dinh</t>
  </si>
  <si>
    <t>ha.anh.dinh@gmail.com</t>
  </si>
  <si>
    <t>Maria Dimca</t>
  </si>
  <si>
    <t>maria_dimca@hotmail.com</t>
  </si>
  <si>
    <t>Moi Meme Moitie 薔薇レースジャンパスカート</t>
  </si>
  <si>
    <t>Payment Processing Fee</t>
  </si>
  <si>
    <t>Ludovica Giorgianni</t>
  </si>
  <si>
    <t>ludovicagiorgianni@ied.edu</t>
  </si>
  <si>
    <t>ains band merchandise</t>
  </si>
  <si>
    <t>Sailor Moon Fanclub Membership</t>
  </si>
  <si>
    <t>Atelier Boz Blouse</t>
  </si>
  <si>
    <t>Rawangtina Lim</t>
  </si>
  <si>
    <t>love4greentea@gmail.com</t>
  </si>
  <si>
    <t>Uniqlo Clothing</t>
  </si>
  <si>
    <t>Men's Spider Magazine</t>
  </si>
  <si>
    <t>Refund</t>
  </si>
  <si>
    <t>Robin Roy Julius</t>
  </si>
  <si>
    <t>exo_duz@yahoo.com</t>
  </si>
  <si>
    <t>Amazon comics</t>
  </si>
  <si>
    <r>
      <rPr>
        <sz val="10"/>
        <rFont val="ＭＳ Ｐゴシック"/>
        <family val="3"/>
        <charset val="128"/>
      </rPr>
      <t>売上：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振込手数料（</t>
    </r>
    <r>
      <rPr>
        <sz val="10"/>
        <rFont val="Arial"/>
        <family val="2"/>
      </rPr>
      <t>Paypal</t>
    </r>
    <r>
      <rPr>
        <sz val="10"/>
        <rFont val="ＭＳ Ｐゴシック"/>
        <family val="3"/>
        <charset val="128"/>
      </rPr>
      <t>）</t>
    </r>
    <rPh sb="0" eb="2">
      <t>ウリアゲ</t>
    </rPh>
    <rPh sb="4" eb="6">
      <t>フリコミ</t>
    </rPh>
    <rPh sb="6" eb="9">
      <t>テスウリョウ</t>
    </rPh>
    <phoneticPr fontId="22"/>
  </si>
  <si>
    <t>仕入高</t>
    <rPh sb="0" eb="2">
      <t>シイ</t>
    </rPh>
    <rPh sb="2" eb="3">
      <t>ダカ</t>
    </rPh>
    <phoneticPr fontId="22"/>
  </si>
  <si>
    <r>
      <rPr>
        <sz val="10"/>
        <rFont val="ＭＳ Ｐゴシック"/>
        <family val="3"/>
        <charset val="128"/>
      </rPr>
      <t>仕入高：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振込手数料（</t>
    </r>
    <r>
      <rPr>
        <sz val="10"/>
        <rFont val="Arial"/>
        <family val="2"/>
      </rPr>
      <t>Paypal</t>
    </r>
    <r>
      <rPr>
        <sz val="10"/>
        <rFont val="ＭＳ Ｐゴシック"/>
        <family val="3"/>
        <charset val="128"/>
      </rPr>
      <t>）</t>
    </r>
    <r>
      <rPr>
        <sz val="10"/>
        <rFont val="Arial"/>
        <family val="2"/>
      </rPr>
      <t>Actual Cost</t>
    </r>
    <rPh sb="0" eb="2">
      <t>シイ</t>
    </rPh>
    <rPh sb="2" eb="3">
      <t>ダカ</t>
    </rPh>
    <rPh sb="5" eb="7">
      <t>フリコミ</t>
    </rPh>
    <rPh sb="7" eb="10">
      <t>テスウリョウ</t>
    </rPh>
    <phoneticPr fontId="22"/>
  </si>
  <si>
    <t>預け金</t>
    <rPh sb="0" eb="1">
      <t>アズ</t>
    </rPh>
    <rPh sb="2" eb="3">
      <t>キン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</si>
</sst>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¥]#,##0"/>
    <numFmt numFmtId="178" formatCode="m/d/yyyy"/>
  </numFmts>
  <fonts count="25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'Arial'"/>
    </font>
    <font>
      <sz val="10"/>
      <name val="Arial"/>
      <family val="2"/>
    </font>
    <font>
      <u/>
      <sz val="11"/>
      <color rgb="FF222222"/>
      <name val="'Helvetica Neue'"/>
    </font>
    <font>
      <sz val="11"/>
      <color rgb="FF222222"/>
      <name val="'Helvetica Neue'"/>
    </font>
    <font>
      <u/>
      <sz val="11"/>
      <color rgb="FF222222"/>
      <name val="'Helvetica Neue'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sz val="11"/>
      <color rgb="FF333333"/>
      <name val="'Helvetica Neue'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500050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38" fontId="21" fillId="0" borderId="0" applyFont="0" applyFill="0" applyBorder="0" applyAlignment="0" applyProtection="0">
      <alignment vertical="center"/>
    </xf>
  </cellStyleXfs>
  <cellXfs count="19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1" fillId="6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" fillId="6" borderId="0" xfId="0" applyFont="1" applyFill="1" applyAlignment="1">
      <alignment horizontal="right"/>
    </xf>
    <xf numFmtId="0" fontId="3" fillId="7" borderId="0" xfId="0" applyFont="1" applyFill="1" applyAlignment="1"/>
    <xf numFmtId="0" fontId="1" fillId="2" borderId="0" xfId="0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176" fontId="1" fillId="2" borderId="0" xfId="0" applyNumberFormat="1" applyFont="1" applyFill="1" applyAlignment="1"/>
    <xf numFmtId="176" fontId="1" fillId="2" borderId="0" xfId="0" applyNumberFormat="1" applyFont="1" applyFill="1" applyAlignment="1"/>
    <xf numFmtId="176" fontId="1" fillId="3" borderId="0" xfId="0" applyNumberFormat="1" applyFont="1" applyFill="1" applyAlignment="1"/>
    <xf numFmtId="176" fontId="1" fillId="8" borderId="0" xfId="0" applyNumberFormat="1" applyFont="1" applyFill="1" applyAlignment="1"/>
    <xf numFmtId="176" fontId="1" fillId="9" borderId="0" xfId="0" applyNumberFormat="1" applyFont="1" applyFill="1" applyAlignment="1"/>
    <xf numFmtId="0" fontId="1" fillId="0" borderId="0" xfId="0" applyFont="1" applyAlignment="1">
      <alignment horizontal="right"/>
    </xf>
    <xf numFmtId="0" fontId="1" fillId="11" borderId="0" xfId="0" applyFont="1" applyFill="1" applyAlignment="1"/>
    <xf numFmtId="0" fontId="4" fillId="11" borderId="0" xfId="0" applyFont="1" applyFill="1" applyAlignment="1"/>
    <xf numFmtId="0" fontId="5" fillId="11" borderId="0" xfId="0" applyFont="1" applyFill="1" applyAlignment="1"/>
    <xf numFmtId="0" fontId="5" fillId="11" borderId="0" xfId="0" applyFont="1" applyFill="1" applyAlignment="1">
      <alignment horizontal="right"/>
    </xf>
    <xf numFmtId="0" fontId="5" fillId="11" borderId="0" xfId="0" applyFont="1" applyFill="1" applyAlignment="1"/>
    <xf numFmtId="14" fontId="5" fillId="11" borderId="0" xfId="0" applyNumberFormat="1" applyFont="1" applyFill="1" applyAlignment="1"/>
    <xf numFmtId="176" fontId="1" fillId="11" borderId="0" xfId="0" applyNumberFormat="1" applyFont="1" applyFill="1" applyAlignment="1"/>
    <xf numFmtId="176" fontId="1" fillId="11" borderId="0" xfId="0" applyNumberFormat="1" applyFont="1" applyFill="1" applyAlignment="1"/>
    <xf numFmtId="0" fontId="1" fillId="11" borderId="0" xfId="0" applyFont="1" applyFill="1"/>
    <xf numFmtId="0" fontId="6" fillId="0" borderId="0" xfId="0" applyFont="1" applyAlignment="1">
      <alignment horizontal="left"/>
    </xf>
    <xf numFmtId="0" fontId="1" fillId="12" borderId="0" xfId="0" applyFont="1" applyFill="1" applyAlignment="1"/>
    <xf numFmtId="0" fontId="1" fillId="12" borderId="0" xfId="0" applyFont="1" applyFill="1"/>
    <xf numFmtId="0" fontId="5" fillId="13" borderId="0" xfId="0" applyFont="1" applyFill="1" applyAlignment="1"/>
    <xf numFmtId="0" fontId="5" fillId="13" borderId="0" xfId="0" applyFont="1" applyFill="1" applyAlignment="1">
      <alignment horizontal="right"/>
    </xf>
    <xf numFmtId="0" fontId="5" fillId="13" borderId="0" xfId="0" applyFont="1" applyFill="1" applyAlignment="1"/>
    <xf numFmtId="14" fontId="5" fillId="0" borderId="0" xfId="0" applyNumberFormat="1" applyFont="1" applyAlignment="1"/>
    <xf numFmtId="0" fontId="7" fillId="0" borderId="0" xfId="0" applyFont="1" applyAlignment="1">
      <alignment horizontal="left"/>
    </xf>
    <xf numFmtId="176" fontId="1" fillId="14" borderId="0" xfId="0" applyNumberFormat="1" applyFont="1" applyFill="1" applyAlignment="1"/>
    <xf numFmtId="176" fontId="1" fillId="15" borderId="0" xfId="0" applyNumberFormat="1" applyFont="1" applyFill="1" applyAlignment="1"/>
    <xf numFmtId="176" fontId="1" fillId="16" borderId="0" xfId="0" applyNumberFormat="1" applyFont="1" applyFill="1" applyAlignment="1"/>
    <xf numFmtId="176" fontId="1" fillId="0" borderId="0" xfId="0" applyNumberFormat="1" applyFont="1" applyAlignment="1"/>
    <xf numFmtId="0" fontId="1" fillId="10" borderId="0" xfId="0" applyFont="1" applyFill="1"/>
    <xf numFmtId="0" fontId="1" fillId="17" borderId="0" xfId="0" applyFont="1" applyFill="1" applyAlignment="1"/>
    <xf numFmtId="0" fontId="1" fillId="17" borderId="0" xfId="0" applyFont="1" applyFill="1"/>
    <xf numFmtId="0" fontId="5" fillId="17" borderId="0" xfId="0" applyFont="1" applyFill="1" applyAlignment="1"/>
    <xf numFmtId="0" fontId="5" fillId="17" borderId="0" xfId="0" applyFont="1" applyFill="1" applyAlignment="1">
      <alignment horizontal="right"/>
    </xf>
    <xf numFmtId="0" fontId="5" fillId="17" borderId="0" xfId="0" applyFont="1" applyFill="1" applyAlignment="1"/>
    <xf numFmtId="14" fontId="5" fillId="17" borderId="0" xfId="0" applyNumberFormat="1" applyFont="1" applyFill="1" applyAlignment="1"/>
    <xf numFmtId="176" fontId="1" fillId="17" borderId="0" xfId="0" applyNumberFormat="1" applyFont="1" applyFill="1" applyAlignment="1"/>
    <xf numFmtId="176" fontId="1" fillId="17" borderId="0" xfId="0" applyNumberFormat="1" applyFont="1" applyFill="1" applyAlignment="1"/>
    <xf numFmtId="0" fontId="8" fillId="17" borderId="0" xfId="0" applyFont="1" applyFill="1" applyAlignment="1">
      <alignment horizontal="left"/>
    </xf>
    <xf numFmtId="0" fontId="5" fillId="17" borderId="0" xfId="0" applyFont="1" applyFill="1" applyAlignment="1">
      <alignment horizontal="right"/>
    </xf>
    <xf numFmtId="0" fontId="9" fillId="18" borderId="0" xfId="0" applyFont="1" applyFill="1" applyAlignment="1"/>
    <xf numFmtId="0" fontId="1" fillId="18" borderId="0" xfId="0" applyFont="1" applyFill="1" applyAlignment="1"/>
    <xf numFmtId="0" fontId="1" fillId="18" borderId="0" xfId="0" applyFont="1" applyFill="1"/>
    <xf numFmtId="0" fontId="5" fillId="18" borderId="0" xfId="0" applyFont="1" applyFill="1" applyAlignment="1">
      <alignment horizontal="right"/>
    </xf>
    <xf numFmtId="0" fontId="5" fillId="18" borderId="0" xfId="0" applyFont="1" applyFill="1" applyAlignment="1"/>
    <xf numFmtId="14" fontId="5" fillId="18" borderId="0" xfId="0" applyNumberFormat="1" applyFont="1" applyFill="1" applyAlignment="1"/>
    <xf numFmtId="176" fontId="1" fillId="18" borderId="0" xfId="0" applyNumberFormat="1" applyFont="1" applyFill="1" applyAlignment="1"/>
    <xf numFmtId="176" fontId="1" fillId="18" borderId="0" xfId="0" applyNumberFormat="1" applyFont="1" applyFill="1" applyAlignment="1"/>
    <xf numFmtId="0" fontId="1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5" fillId="4" borderId="0" xfId="0" applyFont="1" applyFill="1" applyAlignment="1"/>
    <xf numFmtId="14" fontId="5" fillId="4" borderId="0" xfId="0" applyNumberFormat="1" applyFont="1" applyFill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1" fillId="18" borderId="0" xfId="0" applyFont="1" applyFill="1" applyAlignment="1"/>
    <xf numFmtId="0" fontId="5" fillId="18" borderId="0" xfId="0" applyFont="1" applyFill="1" applyAlignment="1"/>
    <xf numFmtId="0" fontId="5" fillId="18" borderId="0" xfId="0" applyFont="1" applyFill="1" applyAlignment="1">
      <alignment horizontal="right"/>
    </xf>
    <xf numFmtId="0" fontId="1" fillId="19" borderId="0" xfId="0" applyFont="1" applyFill="1" applyAlignment="1"/>
    <xf numFmtId="0" fontId="12" fillId="19" borderId="0" xfId="0" applyFont="1" applyFill="1" applyAlignment="1"/>
    <xf numFmtId="0" fontId="1" fillId="19" borderId="0" xfId="0" applyFont="1" applyFill="1"/>
    <xf numFmtId="0" fontId="5" fillId="19" borderId="0" xfId="0" applyFont="1" applyFill="1" applyAlignment="1"/>
    <xf numFmtId="0" fontId="5" fillId="19" borderId="0" xfId="0" applyFont="1" applyFill="1" applyAlignment="1">
      <alignment horizontal="right"/>
    </xf>
    <xf numFmtId="0" fontId="5" fillId="19" borderId="0" xfId="0" applyFont="1" applyFill="1" applyAlignment="1"/>
    <xf numFmtId="14" fontId="5" fillId="19" borderId="0" xfId="0" applyNumberFormat="1" applyFont="1" applyFill="1" applyAlignment="1"/>
    <xf numFmtId="176" fontId="1" fillId="19" borderId="0" xfId="0" applyNumberFormat="1" applyFont="1" applyFill="1" applyAlignment="1"/>
    <xf numFmtId="176" fontId="1" fillId="19" borderId="0" xfId="0" applyNumberFormat="1" applyFont="1" applyFill="1" applyAlignment="1"/>
    <xf numFmtId="0" fontId="13" fillId="17" borderId="0" xfId="0" applyFont="1" applyFill="1" applyAlignment="1"/>
    <xf numFmtId="176" fontId="11" fillId="17" borderId="0" xfId="0" applyNumberFormat="1" applyFont="1" applyFill="1" applyAlignment="1">
      <alignment horizontal="right"/>
    </xf>
    <xf numFmtId="0" fontId="4" fillId="17" borderId="0" xfId="0" applyFont="1" applyFill="1" applyAlignment="1"/>
    <xf numFmtId="0" fontId="1" fillId="20" borderId="0" xfId="0" applyFont="1" applyFill="1" applyAlignment="1"/>
    <xf numFmtId="0" fontId="14" fillId="20" borderId="0" xfId="0" applyFont="1" applyFill="1" applyAlignment="1"/>
    <xf numFmtId="0" fontId="1" fillId="20" borderId="0" xfId="0" applyFont="1" applyFill="1"/>
    <xf numFmtId="0" fontId="5" fillId="20" borderId="0" xfId="0" applyFont="1" applyFill="1" applyAlignment="1"/>
    <xf numFmtId="0" fontId="5" fillId="20" borderId="0" xfId="0" applyFont="1" applyFill="1" applyAlignment="1">
      <alignment horizontal="right"/>
    </xf>
    <xf numFmtId="0" fontId="5" fillId="20" borderId="0" xfId="0" applyFont="1" applyFill="1" applyAlignment="1"/>
    <xf numFmtId="14" fontId="5" fillId="20" borderId="0" xfId="0" applyNumberFormat="1" applyFont="1" applyFill="1" applyAlignment="1"/>
    <xf numFmtId="176" fontId="1" fillId="20" borderId="0" xfId="0" applyNumberFormat="1" applyFont="1" applyFill="1" applyAlignment="1"/>
    <xf numFmtId="176" fontId="1" fillId="20" borderId="0" xfId="0" applyNumberFormat="1" applyFont="1" applyFill="1" applyAlignment="1"/>
    <xf numFmtId="0" fontId="15" fillId="17" borderId="0" xfId="0" applyFont="1" applyFill="1" applyAlignment="1"/>
    <xf numFmtId="0" fontId="16" fillId="17" borderId="0" xfId="0" applyFont="1" applyFill="1" applyAlignment="1"/>
    <xf numFmtId="0" fontId="9" fillId="17" borderId="0" xfId="0" applyFont="1" applyFill="1" applyAlignment="1"/>
    <xf numFmtId="176" fontId="17" fillId="11" borderId="0" xfId="0" applyNumberFormat="1" applyFont="1" applyFill="1" applyAlignment="1">
      <alignment horizontal="right"/>
    </xf>
    <xf numFmtId="0" fontId="1" fillId="15" borderId="0" xfId="0" applyFont="1" applyFill="1" applyAlignment="1"/>
    <xf numFmtId="0" fontId="1" fillId="15" borderId="0" xfId="0" applyFont="1" applyFill="1"/>
    <xf numFmtId="0" fontId="5" fillId="15" borderId="0" xfId="0" applyFont="1" applyFill="1" applyAlignment="1"/>
    <xf numFmtId="0" fontId="5" fillId="15" borderId="0" xfId="0" applyFont="1" applyFill="1" applyAlignment="1">
      <alignment horizontal="right"/>
    </xf>
    <xf numFmtId="14" fontId="5" fillId="15" borderId="0" xfId="0" applyNumberFormat="1" applyFont="1" applyFill="1" applyAlignment="1"/>
    <xf numFmtId="0" fontId="5" fillId="15" borderId="0" xfId="0" applyFont="1" applyFill="1" applyAlignment="1"/>
    <xf numFmtId="176" fontId="1" fillId="15" borderId="0" xfId="0" applyNumberFormat="1" applyFont="1" applyFill="1" applyAlignment="1"/>
    <xf numFmtId="0" fontId="5" fillId="0" borderId="0" xfId="0" applyFont="1" applyAlignment="1"/>
    <xf numFmtId="176" fontId="1" fillId="0" borderId="0" xfId="0" applyNumberFormat="1" applyFont="1"/>
    <xf numFmtId="0" fontId="18" fillId="18" borderId="0" xfId="0" applyFont="1" applyFill="1" applyAlignment="1"/>
    <xf numFmtId="0" fontId="19" fillId="18" borderId="0" xfId="0" applyFont="1" applyFill="1" applyAlignment="1"/>
    <xf numFmtId="0" fontId="19" fillId="17" borderId="0" xfId="0" applyFont="1" applyFill="1" applyAlignment="1"/>
    <xf numFmtId="0" fontId="3" fillId="19" borderId="0" xfId="0" applyFont="1" applyFill="1" applyAlignment="1"/>
    <xf numFmtId="0" fontId="5" fillId="19" borderId="0" xfId="0" applyFont="1" applyFill="1" applyAlignment="1">
      <alignment horizontal="right"/>
    </xf>
    <xf numFmtId="0" fontId="19" fillId="12" borderId="0" xfId="0" applyFont="1" applyFill="1" applyAlignment="1"/>
    <xf numFmtId="0" fontId="5" fillId="13" borderId="0" xfId="0" applyFont="1" applyFill="1" applyAlignment="1">
      <alignment horizontal="right"/>
    </xf>
    <xf numFmtId="0" fontId="20" fillId="0" borderId="0" xfId="0" applyFont="1" applyAlignment="1"/>
    <xf numFmtId="0" fontId="19" fillId="19" borderId="0" xfId="0" applyFont="1" applyFill="1" applyAlignment="1"/>
    <xf numFmtId="0" fontId="3" fillId="20" borderId="0" xfId="0" applyFont="1" applyFill="1" applyAlignment="1"/>
    <xf numFmtId="0" fontId="5" fillId="20" borderId="0" xfId="0" applyFont="1" applyFill="1" applyAlignment="1">
      <alignment horizontal="right"/>
    </xf>
    <xf numFmtId="0" fontId="19" fillId="20" borderId="0" xfId="0" applyFont="1" applyFill="1" applyAlignment="1"/>
    <xf numFmtId="0" fontId="19" fillId="6" borderId="0" xfId="0" applyFont="1" applyFill="1" applyAlignment="1"/>
    <xf numFmtId="0" fontId="5" fillId="6" borderId="0" xfId="0" applyFont="1" applyFill="1" applyAlignment="1"/>
    <xf numFmtId="0" fontId="5" fillId="6" borderId="0" xfId="0" applyFont="1" applyFill="1" applyAlignment="1">
      <alignment horizontal="right"/>
    </xf>
    <xf numFmtId="0" fontId="5" fillId="6" borderId="0" xfId="0" applyFont="1" applyFill="1" applyAlignment="1"/>
    <xf numFmtId="14" fontId="5" fillId="6" borderId="0" xfId="0" applyNumberFormat="1" applyFont="1" applyFill="1" applyAlignment="1"/>
    <xf numFmtId="176" fontId="1" fillId="6" borderId="0" xfId="0" applyNumberFormat="1" applyFont="1" applyFill="1" applyAlignment="1"/>
    <xf numFmtId="176" fontId="1" fillId="6" borderId="0" xfId="0" applyNumberFormat="1" applyFont="1" applyFill="1" applyAlignment="1"/>
    <xf numFmtId="0" fontId="19" fillId="0" borderId="0" xfId="0" applyFont="1" applyAlignment="1"/>
    <xf numFmtId="0" fontId="3" fillId="17" borderId="0" xfId="0" applyFont="1" applyFill="1" applyAlignment="1"/>
    <xf numFmtId="0" fontId="1" fillId="21" borderId="1" xfId="0" applyFont="1" applyFill="1" applyBorder="1" applyAlignment="1"/>
    <xf numFmtId="178" fontId="1" fillId="0" borderId="1" xfId="0" applyNumberFormat="1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24" fillId="0" borderId="1" xfId="0" applyFont="1" applyBorder="1" applyAlignment="1"/>
    <xf numFmtId="0" fontId="1" fillId="6" borderId="3" xfId="0" applyFont="1" applyFill="1" applyBorder="1" applyAlignment="1"/>
    <xf numFmtId="0" fontId="1" fillId="6" borderId="2" xfId="0" applyFont="1" applyFill="1" applyBorder="1" applyAlignment="1"/>
    <xf numFmtId="38" fontId="1" fillId="6" borderId="1" xfId="1" applyFont="1" applyFill="1" applyBorder="1" applyAlignment="1"/>
    <xf numFmtId="38" fontId="2" fillId="0" borderId="1" xfId="1" applyFont="1" applyBorder="1" applyAlignment="1"/>
    <xf numFmtId="38" fontId="24" fillId="0" borderId="1" xfId="1" applyFont="1" applyBorder="1" applyAlignment="1"/>
    <xf numFmtId="38" fontId="2" fillId="0" borderId="0" xfId="1" applyFont="1" applyAlignment="1"/>
    <xf numFmtId="38" fontId="1" fillId="6" borderId="0" xfId="1" applyFont="1" applyFill="1" applyAlignment="1"/>
    <xf numFmtId="38" fontId="2" fillId="0" borderId="0" xfId="1" applyFont="1" applyAlignment="1"/>
    <xf numFmtId="38" fontId="0" fillId="0" borderId="0" xfId="1" applyFont="1" applyAlignment="1"/>
    <xf numFmtId="38" fontId="1" fillId="6" borderId="3" xfId="1" applyFont="1" applyFill="1" applyBorder="1" applyAlignment="1"/>
    <xf numFmtId="38" fontId="1" fillId="6" borderId="4" xfId="1" applyFont="1" applyFill="1" applyBorder="1" applyAlignment="1"/>
    <xf numFmtId="38" fontId="1" fillId="6" borderId="2" xfId="1" applyFont="1" applyFill="1" applyBorder="1" applyAlignment="1"/>
    <xf numFmtId="38" fontId="1" fillId="6" borderId="5" xfId="1" applyFont="1" applyFill="1" applyBorder="1" applyAlignment="1"/>
    <xf numFmtId="38" fontId="2" fillId="0" borderId="3" xfId="1" applyFont="1" applyBorder="1" applyAlignment="1"/>
    <xf numFmtId="38" fontId="2" fillId="0" borderId="6" xfId="1" applyFont="1" applyBorder="1" applyAlignment="1"/>
    <xf numFmtId="0" fontId="0" fillId="0" borderId="2" xfId="0" applyFont="1" applyBorder="1" applyAlignment="1"/>
    <xf numFmtId="38" fontId="1" fillId="0" borderId="0" xfId="1" applyFont="1" applyAlignment="1"/>
    <xf numFmtId="0" fontId="2" fillId="0" borderId="3" xfId="0" applyFont="1" applyBorder="1" applyAlignment="1"/>
    <xf numFmtId="0" fontId="1" fillId="0" borderId="3" xfId="0" applyFont="1" applyBorder="1" applyAlignment="1"/>
    <xf numFmtId="38" fontId="2" fillId="0" borderId="7" xfId="1" applyFont="1" applyBorder="1" applyAlignment="1"/>
    <xf numFmtId="0" fontId="1" fillId="5" borderId="7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1" fillId="5" borderId="6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/>
    <xf numFmtId="0" fontId="0" fillId="0" borderId="0" xfId="0" applyFont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1" fillId="3" borderId="0" xfId="0" applyFont="1" applyFill="1" applyAlignment="1" applyProtection="1">
      <protection locked="0"/>
    </xf>
    <xf numFmtId="0" fontId="1" fillId="4" borderId="0" xfId="0" applyFont="1" applyFill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0" fontId="1" fillId="4" borderId="1" xfId="0" applyFont="1" applyFill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1" xfId="0" applyFont="1" applyBorder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0" fontId="1" fillId="0" borderId="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6" xfId="0" applyFont="1" applyFill="1" applyBorder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0" borderId="9" xfId="0" applyFont="1" applyBorder="1" applyAlignment="1"/>
    <xf numFmtId="0" fontId="1" fillId="5" borderId="10" xfId="0" applyFont="1" applyFill="1" applyBorder="1" applyAlignment="1"/>
    <xf numFmtId="0" fontId="1" fillId="2" borderId="5" xfId="0" applyFont="1" applyFill="1" applyBorder="1" applyAlignment="1"/>
    <xf numFmtId="0" fontId="1" fillId="0" borderId="11" xfId="0" applyFont="1" applyBorder="1"/>
    <xf numFmtId="0" fontId="1" fillId="5" borderId="12" xfId="0" applyFont="1" applyFill="1" applyBorder="1" applyAlignment="1"/>
    <xf numFmtId="0" fontId="1" fillId="2" borderId="2" xfId="0" applyFont="1" applyFill="1" applyBorder="1" applyAlignment="1"/>
    <xf numFmtId="0" fontId="1" fillId="5" borderId="2" xfId="0" applyFont="1" applyFill="1" applyBorder="1" applyAlignment="1"/>
  </cellXfs>
  <cellStyles count="2">
    <cellStyle name="桁区切り" xfId="1" builtinId="6"/>
    <cellStyle name="標準" xfId="0" builtinId="0"/>
  </cellStyles>
  <dxfs count="36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oungtaylor221@gmail.com" TargetMode="External"/><Relationship Id="rId3" Type="http://schemas.openxmlformats.org/officeDocument/2006/relationships/hyperlink" Target="mailto:tanayatorres@gmail.com" TargetMode="External"/><Relationship Id="rId7" Type="http://schemas.openxmlformats.org/officeDocument/2006/relationships/hyperlink" Target="mailto:candybearr@hotmail.com" TargetMode="External"/><Relationship Id="rId2" Type="http://schemas.openxmlformats.org/officeDocument/2006/relationships/hyperlink" Target="mailto:artemiscangee88@gmail.com" TargetMode="External"/><Relationship Id="rId1" Type="http://schemas.openxmlformats.org/officeDocument/2006/relationships/hyperlink" Target="mailto:laurapalazzo@rocketmail.com" TargetMode="External"/><Relationship Id="rId6" Type="http://schemas.openxmlformats.org/officeDocument/2006/relationships/hyperlink" Target="mailto:mypace@runbox.com" TargetMode="External"/><Relationship Id="rId11" Type="http://schemas.openxmlformats.org/officeDocument/2006/relationships/hyperlink" Target="mailto:kuraeru@gmail.com" TargetMode="External"/><Relationship Id="rId5" Type="http://schemas.openxmlformats.org/officeDocument/2006/relationships/hyperlink" Target="mailto:misia.kwan@gmail.com" TargetMode="External"/><Relationship Id="rId10" Type="http://schemas.openxmlformats.org/officeDocument/2006/relationships/hyperlink" Target="mailto:tori.c.tice@gmail.com" TargetMode="External"/><Relationship Id="rId4" Type="http://schemas.openxmlformats.org/officeDocument/2006/relationships/hyperlink" Target="mailto:amy_cheong@fitnyc.edu" TargetMode="External"/><Relationship Id="rId9" Type="http://schemas.openxmlformats.org/officeDocument/2006/relationships/hyperlink" Target="mailto:sqvirt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ephanielacely@gmail.com" TargetMode="External"/><Relationship Id="rId13" Type="http://schemas.openxmlformats.org/officeDocument/2006/relationships/hyperlink" Target="mailto:kadupitt@gmail.com" TargetMode="External"/><Relationship Id="rId3" Type="http://schemas.openxmlformats.org/officeDocument/2006/relationships/hyperlink" Target="mailto:cookielessvee@hotmail.com" TargetMode="External"/><Relationship Id="rId7" Type="http://schemas.openxmlformats.org/officeDocument/2006/relationships/hyperlink" Target="mailto:KADUPITT@GMAIL.COM" TargetMode="External"/><Relationship Id="rId12" Type="http://schemas.openxmlformats.org/officeDocument/2006/relationships/hyperlink" Target="mailto:dragonflywaterfall@gmail.com" TargetMode="External"/><Relationship Id="rId2" Type="http://schemas.openxmlformats.org/officeDocument/2006/relationships/hyperlink" Target="mailto:a_morehouse17@yahoo.com" TargetMode="External"/><Relationship Id="rId1" Type="http://schemas.openxmlformats.org/officeDocument/2006/relationships/hyperlink" Target="mailto:chobineko@gmail.com" TargetMode="External"/><Relationship Id="rId6" Type="http://schemas.openxmlformats.org/officeDocument/2006/relationships/hyperlink" Target="mailto:sammilu08@yahoo.com" TargetMode="External"/><Relationship Id="rId11" Type="http://schemas.openxmlformats.org/officeDocument/2006/relationships/hyperlink" Target="mailto:misia.kwan@gmail.com" TargetMode="External"/><Relationship Id="rId5" Type="http://schemas.openxmlformats.org/officeDocument/2006/relationships/hyperlink" Target="mailto:meretrixsordida@gmail.com" TargetMode="External"/><Relationship Id="rId10" Type="http://schemas.openxmlformats.org/officeDocument/2006/relationships/hyperlink" Target="mailto:duzell_@hotmail.com" TargetMode="External"/><Relationship Id="rId4" Type="http://schemas.openxmlformats.org/officeDocument/2006/relationships/hyperlink" Target="mailto:misia.kwan@gmail.com" TargetMode="External"/><Relationship Id="rId9" Type="http://schemas.openxmlformats.org/officeDocument/2006/relationships/hyperlink" Target="mailto:emzenart@gmail.com" TargetMode="External"/><Relationship Id="rId14" Type="http://schemas.openxmlformats.org/officeDocument/2006/relationships/hyperlink" Target="mailto:produits.asiatiqu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7"/>
  <sheetViews>
    <sheetView workbookViewId="0">
      <pane xSplit="2" topLeftCell="C1" activePane="topRight" state="frozen"/>
      <selection activeCell="D2" sqref="D2"/>
      <selection pane="topRight" activeCell="D2" sqref="D2"/>
    </sheetView>
  </sheetViews>
  <sheetFormatPr defaultColWidth="14.42578125" defaultRowHeight="15.75" customHeight="1"/>
  <cols>
    <col min="1" max="1" width="8.5703125" customWidth="1"/>
    <col min="2" max="2" width="17.7109375" customWidth="1"/>
    <col min="3" max="3" width="32.42578125" customWidth="1"/>
    <col min="5" max="5" width="26.140625" customWidth="1"/>
    <col min="6" max="6" width="22.5703125" customWidth="1"/>
    <col min="7" max="7" width="21.42578125" customWidth="1"/>
    <col min="9" max="9" width="23.28515625" customWidth="1"/>
    <col min="13" max="13" width="58" customWidth="1"/>
  </cols>
  <sheetData>
    <row r="1" spans="1:43" ht="15.75" customHeight="1">
      <c r="A1" s="18"/>
      <c r="B1" s="18"/>
      <c r="C1" s="17"/>
      <c r="D1" s="17"/>
      <c r="E1" s="17"/>
      <c r="F1" s="17"/>
      <c r="G1" s="17"/>
      <c r="H1" s="17"/>
      <c r="I1" s="1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 spans="1:43" ht="15.75" customHeight="1">
      <c r="A2" s="20"/>
      <c r="B2" s="20"/>
      <c r="C2" s="2"/>
      <c r="D2" s="2"/>
      <c r="E2" s="2"/>
      <c r="F2" s="2"/>
      <c r="G2" s="2"/>
      <c r="H2" s="2"/>
      <c r="I2" s="21"/>
      <c r="J2" s="2"/>
      <c r="K2" s="2"/>
      <c r="L2" s="2"/>
      <c r="M2" s="2" t="s">
        <v>63</v>
      </c>
      <c r="N2" s="2" t="s">
        <v>27</v>
      </c>
      <c r="O2" s="2" t="s">
        <v>26</v>
      </c>
      <c r="P2" s="2"/>
      <c r="Q2" s="2"/>
      <c r="R2" s="3" t="s">
        <v>28</v>
      </c>
      <c r="S2" s="3" t="s">
        <v>64</v>
      </c>
      <c r="T2" s="2" t="s">
        <v>65</v>
      </c>
      <c r="U2" s="2" t="s">
        <v>66</v>
      </c>
      <c r="V2" s="1"/>
      <c r="W2" s="22" t="s">
        <v>67</v>
      </c>
      <c r="X2" s="23" t="s">
        <v>66</v>
      </c>
      <c r="Y2" s="1"/>
      <c r="Z2" s="2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customHeight="1">
      <c r="A3" s="20"/>
      <c r="B3" s="20"/>
      <c r="C3" s="2"/>
      <c r="D3" s="2"/>
      <c r="E3" s="2"/>
      <c r="F3" s="2"/>
      <c r="G3" s="2"/>
      <c r="H3" s="2"/>
      <c r="I3" s="21"/>
      <c r="J3" s="2"/>
      <c r="K3" s="2"/>
      <c r="L3" s="2"/>
      <c r="M3" s="2"/>
      <c r="N3" s="25">
        <f>SUM(N8:N55)</f>
        <v>687697</v>
      </c>
      <c r="O3" s="26">
        <f>SUM(O8:Q55)</f>
        <v>826637</v>
      </c>
      <c r="P3" s="2"/>
      <c r="Q3" s="2"/>
      <c r="R3" s="27">
        <f t="shared" ref="R3:U3" si="0">SUM(R8:R55)</f>
        <v>-1770</v>
      </c>
      <c r="S3" s="27">
        <f t="shared" si="0"/>
        <v>-27940</v>
      </c>
      <c r="T3" s="26">
        <f t="shared" si="0"/>
        <v>7765</v>
      </c>
      <c r="U3" s="26">
        <f t="shared" si="0"/>
        <v>1716</v>
      </c>
      <c r="V3" s="1"/>
      <c r="W3" s="28">
        <f t="shared" ref="W3:X3" si="1">SUM(W8:W55)</f>
        <v>7679</v>
      </c>
      <c r="X3" s="29">
        <f t="shared" si="1"/>
        <v>-790</v>
      </c>
      <c r="Y3" s="1"/>
      <c r="Z3" s="2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customHeight="1">
      <c r="A4" s="20"/>
      <c r="B4" s="20"/>
      <c r="C4" s="2"/>
      <c r="D4" s="2"/>
      <c r="E4" s="2"/>
      <c r="F4" s="2"/>
      <c r="G4" s="2"/>
      <c r="H4" s="2"/>
      <c r="I4" s="21"/>
      <c r="J4" s="2"/>
      <c r="K4" s="2"/>
      <c r="L4" s="2"/>
      <c r="M4" s="2"/>
      <c r="N4" s="2"/>
      <c r="O4" s="2"/>
      <c r="P4" s="2"/>
      <c r="Q4" s="2"/>
      <c r="R4" s="3"/>
      <c r="S4" s="3"/>
      <c r="T4" s="2"/>
      <c r="U4" s="2"/>
      <c r="V4" s="1"/>
      <c r="W4" s="22"/>
      <c r="X4" s="23"/>
      <c r="Y4" s="1"/>
      <c r="Z4" s="24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customHeight="1">
      <c r="A5" s="20"/>
      <c r="B5" s="20"/>
      <c r="C5" s="2"/>
      <c r="D5" s="2"/>
      <c r="E5" s="2"/>
      <c r="F5" s="2"/>
      <c r="G5" s="2"/>
      <c r="H5" s="2"/>
      <c r="I5" s="21"/>
      <c r="J5" s="2"/>
      <c r="K5" s="2"/>
      <c r="L5" s="2"/>
      <c r="M5" s="2"/>
      <c r="N5" s="2" t="s">
        <v>27</v>
      </c>
      <c r="O5" s="2" t="s">
        <v>26</v>
      </c>
      <c r="P5" s="2" t="s">
        <v>26</v>
      </c>
      <c r="Q5" s="2" t="s">
        <v>26</v>
      </c>
      <c r="R5" s="3" t="s">
        <v>28</v>
      </c>
      <c r="S5" s="3" t="s">
        <v>64</v>
      </c>
      <c r="T5" s="2" t="s">
        <v>65</v>
      </c>
      <c r="U5" s="2" t="s">
        <v>66</v>
      </c>
      <c r="V5" s="1"/>
      <c r="W5" s="22" t="s">
        <v>67</v>
      </c>
      <c r="X5" s="23" t="s">
        <v>66</v>
      </c>
      <c r="Y5" s="1"/>
      <c r="Z5" s="24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customHeight="1">
      <c r="A6" s="20" t="s">
        <v>6</v>
      </c>
      <c r="B6" s="20" t="s">
        <v>7</v>
      </c>
      <c r="C6" s="2" t="s">
        <v>68</v>
      </c>
      <c r="D6" s="2" t="s">
        <v>9</v>
      </c>
      <c r="E6" s="2" t="s">
        <v>69</v>
      </c>
      <c r="F6" s="2" t="s">
        <v>11</v>
      </c>
      <c r="G6" s="2" t="s">
        <v>70</v>
      </c>
      <c r="H6" s="2" t="s">
        <v>14</v>
      </c>
      <c r="I6" s="21" t="s">
        <v>71</v>
      </c>
      <c r="J6" s="2" t="s">
        <v>72</v>
      </c>
      <c r="K6" s="2" t="s">
        <v>73</v>
      </c>
      <c r="L6" s="2" t="s">
        <v>74</v>
      </c>
      <c r="M6" s="2" t="s">
        <v>10</v>
      </c>
      <c r="N6" s="2" t="s">
        <v>15</v>
      </c>
      <c r="O6" s="2" t="s">
        <v>15</v>
      </c>
      <c r="P6" s="2" t="s">
        <v>16</v>
      </c>
      <c r="Q6" s="2" t="s">
        <v>17</v>
      </c>
      <c r="R6" s="3" t="s">
        <v>20</v>
      </c>
      <c r="S6" s="3" t="s">
        <v>75</v>
      </c>
      <c r="T6" s="2" t="s">
        <v>58</v>
      </c>
      <c r="U6" s="2" t="s">
        <v>76</v>
      </c>
      <c r="V6" s="1" t="s">
        <v>77</v>
      </c>
      <c r="W6" s="22" t="s">
        <v>60</v>
      </c>
      <c r="X6" s="23" t="s">
        <v>25</v>
      </c>
      <c r="Y6" s="1" t="s">
        <v>78</v>
      </c>
      <c r="Z6" s="24" t="s">
        <v>79</v>
      </c>
      <c r="AA6" s="1" t="s">
        <v>80</v>
      </c>
      <c r="AB6" s="1" t="s">
        <v>81</v>
      </c>
      <c r="AC6" s="1" t="s">
        <v>82</v>
      </c>
      <c r="AD6" s="1" t="s">
        <v>83</v>
      </c>
      <c r="AE6" s="1" t="s">
        <v>84</v>
      </c>
      <c r="AF6" s="1" t="s">
        <v>85</v>
      </c>
      <c r="AG6" s="1" t="s">
        <v>86</v>
      </c>
      <c r="AH6" s="1" t="s">
        <v>87</v>
      </c>
      <c r="AI6" s="1" t="s">
        <v>88</v>
      </c>
      <c r="AJ6" s="1" t="s">
        <v>89</v>
      </c>
      <c r="AK6" s="1" t="s">
        <v>90</v>
      </c>
      <c r="AL6" s="1" t="s">
        <v>91</v>
      </c>
      <c r="AM6" s="1" t="s">
        <v>92</v>
      </c>
      <c r="AN6" s="1" t="s">
        <v>93</v>
      </c>
      <c r="AO6" s="1" t="s">
        <v>94</v>
      </c>
      <c r="AP6" s="1" t="s">
        <v>95</v>
      </c>
      <c r="AQ6" s="1"/>
    </row>
    <row r="7" spans="1:43" ht="15.75" customHeight="1">
      <c r="A7" s="1"/>
      <c r="I7" s="30"/>
    </row>
    <row r="8" spans="1:43" ht="15.75" customHeight="1">
      <c r="A8" s="31">
        <v>2</v>
      </c>
      <c r="B8" s="31" t="s">
        <v>96</v>
      </c>
      <c r="C8" s="32" t="s">
        <v>97</v>
      </c>
      <c r="D8" s="31" t="s">
        <v>98</v>
      </c>
      <c r="E8" s="31"/>
      <c r="F8" s="31" t="s">
        <v>99</v>
      </c>
      <c r="G8" s="31" t="s">
        <v>0</v>
      </c>
      <c r="H8" s="33">
        <v>2</v>
      </c>
      <c r="I8" s="34"/>
      <c r="J8" s="35"/>
      <c r="K8" s="36">
        <v>42426</v>
      </c>
      <c r="L8" s="36">
        <v>42426</v>
      </c>
      <c r="M8" s="31" t="s">
        <v>100</v>
      </c>
      <c r="N8" s="37">
        <f t="shared" ref="N8:N19" si="2">SUM(AA8:AL8)</f>
        <v>0</v>
      </c>
      <c r="O8" s="38">
        <f t="shared" ref="O8:O52" si="3">N8</f>
        <v>0</v>
      </c>
      <c r="P8" s="38">
        <v>2500</v>
      </c>
      <c r="Q8" s="38">
        <v>600</v>
      </c>
      <c r="R8" s="38">
        <v>0</v>
      </c>
      <c r="S8" s="38">
        <f t="shared" ref="S8:S20" si="4">SUM(AM8:AO8)</f>
        <v>-161</v>
      </c>
      <c r="T8" s="38">
        <v>0</v>
      </c>
      <c r="U8" s="38">
        <v>0</v>
      </c>
      <c r="V8" s="38">
        <f t="shared" ref="V8:V52" si="5">SUM(N8:U8)</f>
        <v>2939</v>
      </c>
      <c r="W8" s="38">
        <v>0</v>
      </c>
      <c r="X8" s="38">
        <v>0</v>
      </c>
      <c r="Y8" s="38">
        <f t="shared" ref="Y8:Y52" si="6">SUM(P8:S8,W8:X8)</f>
        <v>2939</v>
      </c>
      <c r="Z8" s="39"/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-161</v>
      </c>
      <c r="AN8" s="38"/>
      <c r="AO8" s="38"/>
      <c r="AP8" s="38"/>
      <c r="AQ8" s="38"/>
    </row>
    <row r="9" spans="1:43" ht="15.75" customHeight="1">
      <c r="A9" s="1">
        <v>2</v>
      </c>
      <c r="B9" s="1" t="s">
        <v>101</v>
      </c>
      <c r="C9" s="40" t="s">
        <v>102</v>
      </c>
      <c r="D9" s="41" t="s">
        <v>103</v>
      </c>
      <c r="E9" s="42"/>
      <c r="F9" s="41" t="s">
        <v>104</v>
      </c>
      <c r="G9" s="1" t="s">
        <v>0</v>
      </c>
      <c r="H9" s="43">
        <v>3</v>
      </c>
      <c r="I9" s="44"/>
      <c r="J9" s="45"/>
      <c r="K9" s="46">
        <v>42426</v>
      </c>
      <c r="L9" s="46">
        <v>42430</v>
      </c>
      <c r="M9" s="47" t="s">
        <v>105</v>
      </c>
      <c r="N9" s="48">
        <f t="shared" si="2"/>
        <v>14958</v>
      </c>
      <c r="O9" s="49">
        <f t="shared" si="3"/>
        <v>14958</v>
      </c>
      <c r="P9" s="49">
        <v>3000</v>
      </c>
      <c r="Q9" s="49">
        <v>0</v>
      </c>
      <c r="R9" s="50">
        <v>0</v>
      </c>
      <c r="S9" s="50">
        <f t="shared" si="4"/>
        <v>-740</v>
      </c>
      <c r="T9" s="50">
        <v>0</v>
      </c>
      <c r="U9" s="50">
        <v>0</v>
      </c>
      <c r="V9" s="51">
        <f t="shared" si="5"/>
        <v>32176</v>
      </c>
      <c r="W9" s="28">
        <v>0</v>
      </c>
      <c r="X9" s="29">
        <v>0</v>
      </c>
      <c r="Y9" s="51">
        <f t="shared" si="6"/>
        <v>2260</v>
      </c>
      <c r="Z9" s="52"/>
      <c r="AA9" s="51">
        <v>14958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v>-740</v>
      </c>
      <c r="AN9" s="51"/>
      <c r="AO9" s="51"/>
      <c r="AP9" s="51"/>
      <c r="AQ9" s="51"/>
    </row>
    <row r="10" spans="1:43" ht="15.75" customHeight="1">
      <c r="A10" s="53">
        <v>4</v>
      </c>
      <c r="B10" s="53" t="s">
        <v>106</v>
      </c>
      <c r="C10" s="53" t="s">
        <v>107</v>
      </c>
      <c r="D10" s="53" t="s">
        <v>108</v>
      </c>
      <c r="E10" s="54"/>
      <c r="F10" s="53" t="s">
        <v>109</v>
      </c>
      <c r="G10" s="53" t="s">
        <v>0</v>
      </c>
      <c r="H10" s="55">
        <v>6</v>
      </c>
      <c r="I10" s="56"/>
      <c r="J10" s="57"/>
      <c r="K10" s="58">
        <v>42430</v>
      </c>
      <c r="L10" s="58">
        <v>42430</v>
      </c>
      <c r="M10" s="53" t="s">
        <v>110</v>
      </c>
      <c r="N10" s="59">
        <f t="shared" si="2"/>
        <v>32544</v>
      </c>
      <c r="O10" s="60">
        <f t="shared" si="3"/>
        <v>32544</v>
      </c>
      <c r="P10" s="60">
        <v>4000</v>
      </c>
      <c r="Q10" s="60">
        <v>600</v>
      </c>
      <c r="R10" s="60">
        <v>-200</v>
      </c>
      <c r="S10" s="60">
        <f t="shared" si="4"/>
        <v>-1489</v>
      </c>
      <c r="T10" s="60">
        <v>0</v>
      </c>
      <c r="U10" s="60">
        <v>0</v>
      </c>
      <c r="V10" s="60">
        <f t="shared" si="5"/>
        <v>67999</v>
      </c>
      <c r="W10" s="60">
        <v>0</v>
      </c>
      <c r="X10" s="60">
        <v>0</v>
      </c>
      <c r="Y10" s="60">
        <f t="shared" si="6"/>
        <v>2911</v>
      </c>
      <c r="Z10" s="54"/>
      <c r="AA10" s="60">
        <v>4200</v>
      </c>
      <c r="AB10" s="60">
        <v>4800</v>
      </c>
      <c r="AC10" s="60">
        <v>23544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  <c r="AM10" s="60">
        <v>-1489</v>
      </c>
      <c r="AN10" s="60"/>
      <c r="AO10" s="60"/>
      <c r="AP10" s="60"/>
      <c r="AQ10" s="60"/>
    </row>
    <row r="11" spans="1:43" ht="15.75" customHeight="1">
      <c r="A11" s="53">
        <v>4</v>
      </c>
      <c r="B11" s="53" t="s">
        <v>111</v>
      </c>
      <c r="C11" s="61" t="s">
        <v>112</v>
      </c>
      <c r="D11" s="53" t="s">
        <v>103</v>
      </c>
      <c r="E11" s="54"/>
      <c r="F11" s="53" t="s">
        <v>109</v>
      </c>
      <c r="G11" s="53" t="s">
        <v>57</v>
      </c>
      <c r="H11" s="55">
        <v>5</v>
      </c>
      <c r="I11" s="62">
        <v>23</v>
      </c>
      <c r="J11" s="57"/>
      <c r="K11" s="58">
        <v>42430</v>
      </c>
      <c r="L11" s="58">
        <v>42430</v>
      </c>
      <c r="M11" s="53" t="s">
        <v>113</v>
      </c>
      <c r="N11" s="59">
        <f t="shared" si="2"/>
        <v>11232</v>
      </c>
      <c r="O11" s="60">
        <f t="shared" si="3"/>
        <v>11232</v>
      </c>
      <c r="P11" s="60">
        <v>3000</v>
      </c>
      <c r="Q11" s="60">
        <v>0</v>
      </c>
      <c r="R11" s="60">
        <v>0</v>
      </c>
      <c r="S11" s="60">
        <f t="shared" si="4"/>
        <v>-595</v>
      </c>
      <c r="T11" s="60" t="s">
        <v>114</v>
      </c>
      <c r="U11" s="60">
        <v>0</v>
      </c>
      <c r="V11" s="60">
        <f t="shared" si="5"/>
        <v>24869</v>
      </c>
      <c r="W11" s="60">
        <v>0</v>
      </c>
      <c r="X11" s="60">
        <v>0</v>
      </c>
      <c r="Y11" s="60">
        <f t="shared" si="6"/>
        <v>2405</v>
      </c>
      <c r="Z11" s="54"/>
      <c r="AA11" s="60">
        <v>2052</v>
      </c>
      <c r="AB11" s="60">
        <v>3024</v>
      </c>
      <c r="AC11" s="60">
        <v>4104</v>
      </c>
      <c r="AD11" s="60">
        <v>2052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-595</v>
      </c>
      <c r="AN11" s="60"/>
      <c r="AO11" s="60"/>
      <c r="AP11" s="60"/>
      <c r="AQ11" s="60"/>
    </row>
    <row r="12" spans="1:43" ht="15.75" customHeight="1">
      <c r="A12" s="53">
        <v>4</v>
      </c>
      <c r="B12" s="53" t="s">
        <v>115</v>
      </c>
      <c r="C12" s="53" t="s">
        <v>116</v>
      </c>
      <c r="D12" s="53" t="s">
        <v>117</v>
      </c>
      <c r="E12" s="54"/>
      <c r="F12" s="53" t="s">
        <v>118</v>
      </c>
      <c r="G12" s="53" t="s">
        <v>57</v>
      </c>
      <c r="H12" s="55">
        <v>7</v>
      </c>
      <c r="I12" s="62">
        <v>19</v>
      </c>
      <c r="J12" s="57"/>
      <c r="K12" s="58">
        <v>42430</v>
      </c>
      <c r="L12" s="58">
        <v>42430</v>
      </c>
      <c r="M12" s="53" t="s">
        <v>119</v>
      </c>
      <c r="N12" s="59">
        <f t="shared" si="2"/>
        <v>4698</v>
      </c>
      <c r="O12" s="60">
        <f t="shared" si="3"/>
        <v>4698</v>
      </c>
      <c r="P12" s="60">
        <v>1000</v>
      </c>
      <c r="Q12" s="60">
        <v>0</v>
      </c>
      <c r="R12" s="60">
        <v>0</v>
      </c>
      <c r="S12" s="60">
        <f t="shared" si="4"/>
        <v>-283</v>
      </c>
      <c r="T12" s="60">
        <v>540</v>
      </c>
      <c r="U12" s="60">
        <v>0</v>
      </c>
      <c r="V12" s="60">
        <f t="shared" si="5"/>
        <v>10653</v>
      </c>
      <c r="W12" s="60">
        <v>371</v>
      </c>
      <c r="X12" s="60">
        <v>0</v>
      </c>
      <c r="Y12" s="60">
        <f t="shared" si="6"/>
        <v>1088</v>
      </c>
      <c r="Z12" s="53" t="s">
        <v>120</v>
      </c>
      <c r="AA12" s="60">
        <v>4698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-283</v>
      </c>
      <c r="AN12" s="60"/>
      <c r="AO12" s="60"/>
      <c r="AP12" s="60"/>
      <c r="AQ12" s="60"/>
    </row>
    <row r="13" spans="1:43" ht="15.75" customHeight="1">
      <c r="A13" s="53">
        <v>4</v>
      </c>
      <c r="B13" s="53" t="s">
        <v>121</v>
      </c>
      <c r="C13" s="53" t="s">
        <v>122</v>
      </c>
      <c r="D13" s="53" t="s">
        <v>103</v>
      </c>
      <c r="E13" s="54"/>
      <c r="F13" s="53" t="s">
        <v>123</v>
      </c>
      <c r="G13" s="53" t="s">
        <v>0</v>
      </c>
      <c r="H13" s="55">
        <v>9</v>
      </c>
      <c r="I13" s="62">
        <v>12</v>
      </c>
      <c r="J13" s="57"/>
      <c r="K13" s="58">
        <v>42431</v>
      </c>
      <c r="L13" s="58">
        <v>42431</v>
      </c>
      <c r="M13" s="53" t="s">
        <v>124</v>
      </c>
      <c r="N13" s="59">
        <f t="shared" si="2"/>
        <v>732</v>
      </c>
      <c r="O13" s="60">
        <f t="shared" si="3"/>
        <v>732</v>
      </c>
      <c r="P13" s="60">
        <v>2500</v>
      </c>
      <c r="Q13" s="60">
        <v>600</v>
      </c>
      <c r="R13" s="60">
        <v>0</v>
      </c>
      <c r="S13" s="60">
        <f t="shared" si="4"/>
        <v>-254</v>
      </c>
      <c r="T13" s="60">
        <v>0</v>
      </c>
      <c r="U13" s="60">
        <v>0</v>
      </c>
      <c r="V13" s="60">
        <f t="shared" si="5"/>
        <v>4310</v>
      </c>
      <c r="W13" s="60">
        <v>0</v>
      </c>
      <c r="X13" s="60">
        <v>0</v>
      </c>
      <c r="Y13" s="60">
        <f t="shared" si="6"/>
        <v>2846</v>
      </c>
      <c r="Z13" s="54"/>
      <c r="AA13" s="60">
        <v>183</v>
      </c>
      <c r="AB13" s="60">
        <v>183</v>
      </c>
      <c r="AC13" s="60">
        <v>183</v>
      </c>
      <c r="AD13" s="60">
        <v>183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  <c r="AM13" s="60">
        <v>-189</v>
      </c>
      <c r="AN13" s="60">
        <v>-65</v>
      </c>
      <c r="AO13" s="60"/>
      <c r="AP13" s="60"/>
      <c r="AQ13" s="60"/>
    </row>
    <row r="14" spans="1:43" ht="15.75" customHeight="1">
      <c r="A14" s="53">
        <v>4</v>
      </c>
      <c r="B14" s="53" t="s">
        <v>125</v>
      </c>
      <c r="C14" s="53" t="s">
        <v>126</v>
      </c>
      <c r="D14" s="53" t="s">
        <v>127</v>
      </c>
      <c r="E14" s="54"/>
      <c r="F14" s="53" t="s">
        <v>128</v>
      </c>
      <c r="G14" s="53" t="s">
        <v>57</v>
      </c>
      <c r="H14" s="55">
        <v>10</v>
      </c>
      <c r="I14" s="62" t="s">
        <v>129</v>
      </c>
      <c r="J14" s="57"/>
      <c r="K14" s="58">
        <v>42431</v>
      </c>
      <c r="L14" s="58">
        <v>42434</v>
      </c>
      <c r="M14" s="53" t="s">
        <v>130</v>
      </c>
      <c r="N14" s="59">
        <f t="shared" si="2"/>
        <v>15444</v>
      </c>
      <c r="O14" s="60">
        <f t="shared" si="3"/>
        <v>15444</v>
      </c>
      <c r="P14" s="60">
        <v>3000</v>
      </c>
      <c r="Q14" s="60">
        <v>0</v>
      </c>
      <c r="R14" s="60">
        <v>0</v>
      </c>
      <c r="S14" s="60">
        <f t="shared" si="4"/>
        <v>-903</v>
      </c>
      <c r="T14" s="60">
        <v>540</v>
      </c>
      <c r="U14" s="60">
        <v>0</v>
      </c>
      <c r="V14" s="60">
        <f t="shared" si="5"/>
        <v>33525</v>
      </c>
      <c r="W14" s="60">
        <v>500</v>
      </c>
      <c r="X14" s="60">
        <v>0</v>
      </c>
      <c r="Y14" s="60">
        <f t="shared" si="6"/>
        <v>2597</v>
      </c>
      <c r="Z14" s="53" t="s">
        <v>120</v>
      </c>
      <c r="AA14" s="60">
        <v>9612</v>
      </c>
      <c r="AB14" s="60">
        <v>5832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  <c r="AM14" s="60">
        <v>-903</v>
      </c>
      <c r="AN14" s="60"/>
      <c r="AO14" s="60"/>
      <c r="AP14" s="60" t="s">
        <v>131</v>
      </c>
      <c r="AQ14" s="60"/>
    </row>
    <row r="15" spans="1:43" ht="15.75" customHeight="1">
      <c r="A15" s="63"/>
      <c r="B15" s="63" t="s">
        <v>132</v>
      </c>
      <c r="C15" s="64" t="s">
        <v>133</v>
      </c>
      <c r="D15" s="64" t="s">
        <v>117</v>
      </c>
      <c r="E15" s="64" t="s">
        <v>134</v>
      </c>
      <c r="F15" s="65" t="s">
        <v>109</v>
      </c>
      <c r="G15" s="64" t="s">
        <v>57</v>
      </c>
      <c r="H15" s="64">
        <v>11</v>
      </c>
      <c r="I15" s="66"/>
      <c r="J15" s="67"/>
      <c r="K15" s="67">
        <v>42433</v>
      </c>
      <c r="L15" s="68"/>
      <c r="M15" s="67" t="s">
        <v>135</v>
      </c>
      <c r="N15" s="64">
        <f t="shared" si="2"/>
        <v>4406</v>
      </c>
      <c r="O15" s="69">
        <f t="shared" si="3"/>
        <v>4406</v>
      </c>
      <c r="P15" s="70">
        <v>0</v>
      </c>
      <c r="Q15" s="69">
        <v>0</v>
      </c>
      <c r="R15" s="69">
        <v>0</v>
      </c>
      <c r="S15" s="69">
        <f t="shared" si="4"/>
        <v>0</v>
      </c>
      <c r="T15" s="69">
        <v>500</v>
      </c>
      <c r="U15" s="69">
        <v>0</v>
      </c>
      <c r="V15" s="69">
        <f t="shared" si="5"/>
        <v>9312</v>
      </c>
      <c r="W15" s="69">
        <v>0</v>
      </c>
      <c r="X15" s="69">
        <v>0</v>
      </c>
      <c r="Y15" s="69">
        <f t="shared" si="6"/>
        <v>0</v>
      </c>
      <c r="Z15" s="69"/>
      <c r="AA15" s="65">
        <v>1382</v>
      </c>
      <c r="AB15" s="69">
        <v>1512</v>
      </c>
      <c r="AC15" s="69">
        <v>1512</v>
      </c>
      <c r="AD15" s="69">
        <v>0</v>
      </c>
      <c r="AE15" s="69">
        <v>0</v>
      </c>
      <c r="AF15" s="69">
        <v>0</v>
      </c>
      <c r="AG15" s="69">
        <v>0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/>
      <c r="AN15" s="69"/>
      <c r="AO15" s="69"/>
      <c r="AP15" s="69"/>
      <c r="AQ15" s="69"/>
    </row>
    <row r="16" spans="1:43" ht="15.75" customHeight="1">
      <c r="A16" s="53">
        <v>4</v>
      </c>
      <c r="B16" s="53" t="s">
        <v>136</v>
      </c>
      <c r="C16" s="53" t="s">
        <v>137</v>
      </c>
      <c r="D16" s="53" t="s">
        <v>117</v>
      </c>
      <c r="E16" s="54"/>
      <c r="F16" s="53" t="s">
        <v>109</v>
      </c>
      <c r="G16" s="53" t="s">
        <v>57</v>
      </c>
      <c r="H16" s="55" t="s">
        <v>138</v>
      </c>
      <c r="I16" s="62">
        <v>31</v>
      </c>
      <c r="J16" s="55">
        <v>3700</v>
      </c>
      <c r="K16" s="58">
        <v>42432</v>
      </c>
      <c r="L16" s="58">
        <v>42434</v>
      </c>
      <c r="M16" s="53" t="s">
        <v>139</v>
      </c>
      <c r="N16" s="59">
        <f t="shared" si="2"/>
        <v>17204</v>
      </c>
      <c r="O16" s="49">
        <f t="shared" si="3"/>
        <v>17204</v>
      </c>
      <c r="P16" s="60">
        <v>3000</v>
      </c>
      <c r="Q16" s="60">
        <v>0</v>
      </c>
      <c r="R16" s="60">
        <v>0</v>
      </c>
      <c r="S16" s="60">
        <f t="shared" si="4"/>
        <v>0</v>
      </c>
      <c r="T16" s="60" t="s">
        <v>140</v>
      </c>
      <c r="U16" s="60">
        <v>0</v>
      </c>
      <c r="V16" s="60">
        <f t="shared" si="5"/>
        <v>37408</v>
      </c>
      <c r="W16" s="60">
        <v>0</v>
      </c>
      <c r="X16" s="60">
        <v>0</v>
      </c>
      <c r="Y16" s="60">
        <f t="shared" si="6"/>
        <v>3000</v>
      </c>
      <c r="Z16" s="54"/>
      <c r="AA16" s="60">
        <v>0</v>
      </c>
      <c r="AB16" s="60">
        <v>6372</v>
      </c>
      <c r="AC16" s="60">
        <v>4460</v>
      </c>
      <c r="AD16" s="60">
        <v>6372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  <c r="AM16" s="60" t="s">
        <v>141</v>
      </c>
      <c r="AN16" s="60" t="s">
        <v>141</v>
      </c>
      <c r="AO16" s="60"/>
      <c r="AP16" s="60" t="s">
        <v>142</v>
      </c>
      <c r="AQ16" s="60"/>
    </row>
    <row r="17" spans="1:43" ht="15.75" customHeight="1">
      <c r="A17" s="53">
        <v>4</v>
      </c>
      <c r="B17" s="53" t="s">
        <v>143</v>
      </c>
      <c r="C17" s="53" t="s">
        <v>144</v>
      </c>
      <c r="D17" s="53" t="s">
        <v>145</v>
      </c>
      <c r="E17" s="53" t="s">
        <v>146</v>
      </c>
      <c r="F17" s="53" t="s">
        <v>109</v>
      </c>
      <c r="G17" s="53" t="s">
        <v>0</v>
      </c>
      <c r="H17" s="55" t="s">
        <v>147</v>
      </c>
      <c r="I17" s="62" t="s">
        <v>148</v>
      </c>
      <c r="J17" s="57"/>
      <c r="K17" s="58">
        <v>42434</v>
      </c>
      <c r="L17" s="58">
        <v>42434</v>
      </c>
      <c r="M17" s="53" t="s">
        <v>149</v>
      </c>
      <c r="N17" s="59">
        <f t="shared" si="2"/>
        <v>6522</v>
      </c>
      <c r="O17" s="60">
        <f t="shared" si="3"/>
        <v>6522</v>
      </c>
      <c r="P17" s="60">
        <v>3000</v>
      </c>
      <c r="Q17" s="60">
        <v>500</v>
      </c>
      <c r="R17" s="60">
        <v>-130</v>
      </c>
      <c r="S17" s="60">
        <f t="shared" si="4"/>
        <v>-452</v>
      </c>
      <c r="T17" s="60">
        <v>0</v>
      </c>
      <c r="U17" s="60">
        <v>0</v>
      </c>
      <c r="V17" s="60">
        <f t="shared" si="5"/>
        <v>15962</v>
      </c>
      <c r="W17" s="60">
        <v>0</v>
      </c>
      <c r="X17" s="60">
        <v>0</v>
      </c>
      <c r="Y17" s="60">
        <f t="shared" si="6"/>
        <v>2918</v>
      </c>
      <c r="Z17" s="54"/>
      <c r="AA17" s="60">
        <v>972</v>
      </c>
      <c r="AB17" s="60">
        <v>1230</v>
      </c>
      <c r="AC17" s="60">
        <v>4320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-430</v>
      </c>
      <c r="AN17" s="60"/>
      <c r="AO17" s="60">
        <v>-22</v>
      </c>
      <c r="AP17" s="60"/>
      <c r="AQ17" s="60"/>
    </row>
    <row r="18" spans="1:43" ht="15.75" customHeight="1">
      <c r="A18" s="4"/>
      <c r="B18" s="4" t="s">
        <v>150</v>
      </c>
      <c r="C18" s="71" t="s">
        <v>151</v>
      </c>
      <c r="D18" s="4" t="s">
        <v>103</v>
      </c>
      <c r="E18" s="4" t="s">
        <v>152</v>
      </c>
      <c r="F18" s="4" t="s">
        <v>153</v>
      </c>
      <c r="G18" s="4" t="s">
        <v>57</v>
      </c>
      <c r="H18" s="72">
        <v>14</v>
      </c>
      <c r="I18" s="73"/>
      <c r="J18" s="74"/>
      <c r="K18" s="75">
        <v>42434</v>
      </c>
      <c r="L18" s="74"/>
      <c r="M18" s="4" t="s">
        <v>154</v>
      </c>
      <c r="N18" s="70">
        <f t="shared" si="2"/>
        <v>35424</v>
      </c>
      <c r="O18" s="49">
        <f t="shared" si="3"/>
        <v>35424</v>
      </c>
      <c r="P18" s="76">
        <v>0</v>
      </c>
      <c r="Q18" s="76">
        <v>0</v>
      </c>
      <c r="R18" s="76">
        <v>0</v>
      </c>
      <c r="S18" s="76">
        <f t="shared" si="4"/>
        <v>0</v>
      </c>
      <c r="T18" s="76">
        <v>666</v>
      </c>
      <c r="U18" s="76">
        <v>0</v>
      </c>
      <c r="V18" s="76">
        <f t="shared" si="5"/>
        <v>71514</v>
      </c>
      <c r="W18" s="76">
        <v>0</v>
      </c>
      <c r="X18" s="76">
        <v>0</v>
      </c>
      <c r="Y18" s="76">
        <f t="shared" si="6"/>
        <v>0</v>
      </c>
      <c r="Z18" s="77"/>
      <c r="AA18" s="76">
        <v>35424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6">
        <v>0</v>
      </c>
      <c r="AL18" s="76">
        <v>0</v>
      </c>
      <c r="AM18" s="76"/>
      <c r="AN18" s="76"/>
      <c r="AO18" s="76"/>
      <c r="AP18" s="76"/>
      <c r="AQ18" s="76"/>
    </row>
    <row r="19" spans="1:43" ht="15.75" customHeight="1">
      <c r="A19" s="64"/>
      <c r="B19" s="64" t="s">
        <v>155</v>
      </c>
      <c r="C19" s="78" t="s">
        <v>156</v>
      </c>
      <c r="D19" s="64" t="s">
        <v>117</v>
      </c>
      <c r="E19" s="64" t="s">
        <v>157</v>
      </c>
      <c r="F19" s="64"/>
      <c r="G19" s="64" t="s">
        <v>57</v>
      </c>
      <c r="H19" s="79">
        <v>15</v>
      </c>
      <c r="I19" s="80"/>
      <c r="J19" s="67"/>
      <c r="K19" s="68">
        <v>42435</v>
      </c>
      <c r="L19" s="67"/>
      <c r="M19" s="64" t="s">
        <v>158</v>
      </c>
      <c r="N19" s="70">
        <f t="shared" si="2"/>
        <v>10368</v>
      </c>
      <c r="O19" s="49">
        <f t="shared" si="3"/>
        <v>10368</v>
      </c>
      <c r="P19" s="69">
        <v>0</v>
      </c>
      <c r="Q19" s="69">
        <v>540</v>
      </c>
      <c r="R19" s="69">
        <v>0</v>
      </c>
      <c r="S19" s="69">
        <f t="shared" si="4"/>
        <v>0</v>
      </c>
      <c r="T19" s="69">
        <v>0</v>
      </c>
      <c r="U19" s="69">
        <v>0</v>
      </c>
      <c r="V19" s="69">
        <f t="shared" si="5"/>
        <v>21276</v>
      </c>
      <c r="W19" s="69">
        <v>0</v>
      </c>
      <c r="X19" s="69">
        <v>0</v>
      </c>
      <c r="Y19" s="69">
        <f t="shared" si="6"/>
        <v>540</v>
      </c>
      <c r="Z19" s="65"/>
      <c r="AA19" s="69">
        <v>9612</v>
      </c>
      <c r="AB19" s="69">
        <v>756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/>
      <c r="AN19" s="69"/>
      <c r="AO19" s="69"/>
      <c r="AP19" s="69"/>
      <c r="AQ19" s="69"/>
    </row>
    <row r="20" spans="1:43" ht="15.75" customHeight="1">
      <c r="A20" s="53">
        <v>4</v>
      </c>
      <c r="B20" s="53" t="s">
        <v>143</v>
      </c>
      <c r="C20" s="53" t="s">
        <v>144</v>
      </c>
      <c r="D20" s="53" t="s">
        <v>145</v>
      </c>
      <c r="E20" s="54"/>
      <c r="F20" s="53" t="s">
        <v>109</v>
      </c>
      <c r="G20" s="53" t="s">
        <v>0</v>
      </c>
      <c r="H20" s="55" t="s">
        <v>159</v>
      </c>
      <c r="I20" s="56"/>
      <c r="J20" s="57"/>
      <c r="K20" s="58">
        <v>42436</v>
      </c>
      <c r="L20" s="58">
        <v>42440</v>
      </c>
      <c r="M20" s="53" t="s">
        <v>149</v>
      </c>
      <c r="N20" s="59">
        <v>4968</v>
      </c>
      <c r="O20" s="60">
        <f t="shared" si="3"/>
        <v>4968</v>
      </c>
      <c r="P20" s="60">
        <v>5500</v>
      </c>
      <c r="Q20" s="60">
        <v>500</v>
      </c>
      <c r="R20" s="60">
        <v>0</v>
      </c>
      <c r="S20" s="60">
        <f t="shared" si="4"/>
        <v>-510</v>
      </c>
      <c r="T20" s="60">
        <v>0</v>
      </c>
      <c r="U20" s="60">
        <v>0</v>
      </c>
      <c r="V20" s="60">
        <f t="shared" si="5"/>
        <v>15426</v>
      </c>
      <c r="W20" s="60">
        <v>0</v>
      </c>
      <c r="X20" s="60">
        <v>0</v>
      </c>
      <c r="Y20" s="60">
        <f t="shared" si="6"/>
        <v>5490</v>
      </c>
      <c r="Z20" s="54"/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-430</v>
      </c>
      <c r="AN20" s="60"/>
      <c r="AO20" s="60">
        <v>-80</v>
      </c>
      <c r="AP20" s="60"/>
      <c r="AQ20" s="60"/>
    </row>
    <row r="21" spans="1:43" ht="15.75" customHeight="1">
      <c r="A21" s="53">
        <v>4</v>
      </c>
      <c r="B21" s="53" t="s">
        <v>160</v>
      </c>
      <c r="C21" s="53" t="s">
        <v>161</v>
      </c>
      <c r="D21" s="53" t="s">
        <v>117</v>
      </c>
      <c r="E21" s="54"/>
      <c r="F21" s="53" t="s">
        <v>109</v>
      </c>
      <c r="G21" s="53" t="s">
        <v>0</v>
      </c>
      <c r="H21" s="55">
        <v>18</v>
      </c>
      <c r="I21" s="62">
        <v>27</v>
      </c>
      <c r="J21" s="55">
        <v>1500</v>
      </c>
      <c r="K21" s="58">
        <v>42436</v>
      </c>
      <c r="L21" s="57"/>
      <c r="M21" s="53" t="s">
        <v>162</v>
      </c>
      <c r="N21" s="59">
        <f t="shared" ref="N21:N38" si="7">SUM(AA21:AL21)</f>
        <v>0</v>
      </c>
      <c r="O21" s="60">
        <f t="shared" si="3"/>
        <v>0</v>
      </c>
      <c r="P21" s="60">
        <v>3000</v>
      </c>
      <c r="Q21" s="60">
        <v>500</v>
      </c>
      <c r="R21" s="60">
        <v>0</v>
      </c>
      <c r="S21" s="60">
        <v>-524</v>
      </c>
      <c r="T21" s="60">
        <v>0</v>
      </c>
      <c r="U21" s="60">
        <v>0</v>
      </c>
      <c r="V21" s="60">
        <f t="shared" si="5"/>
        <v>2976</v>
      </c>
      <c r="W21" s="60">
        <v>0</v>
      </c>
      <c r="X21" s="60">
        <v>0</v>
      </c>
      <c r="Y21" s="60">
        <f t="shared" si="6"/>
        <v>2976</v>
      </c>
      <c r="Z21" s="54"/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/>
      <c r="AO21" s="60"/>
      <c r="AP21" s="60"/>
      <c r="AQ21" s="60"/>
    </row>
    <row r="22" spans="1:43" ht="15.75" customHeight="1">
      <c r="A22" s="53">
        <v>4</v>
      </c>
      <c r="B22" s="53" t="s">
        <v>163</v>
      </c>
      <c r="C22" s="53" t="s">
        <v>164</v>
      </c>
      <c r="D22" s="53" t="s">
        <v>103</v>
      </c>
      <c r="E22" s="54"/>
      <c r="F22" s="53" t="s">
        <v>109</v>
      </c>
      <c r="G22" s="53" t="s">
        <v>0</v>
      </c>
      <c r="H22" s="55">
        <v>20</v>
      </c>
      <c r="I22" s="62">
        <v>21</v>
      </c>
      <c r="J22" s="57"/>
      <c r="K22" s="58">
        <v>42437</v>
      </c>
      <c r="L22" s="58">
        <v>42437</v>
      </c>
      <c r="M22" s="53" t="s">
        <v>165</v>
      </c>
      <c r="N22" s="59">
        <f t="shared" si="7"/>
        <v>12800</v>
      </c>
      <c r="O22" s="60">
        <f t="shared" si="3"/>
        <v>12800</v>
      </c>
      <c r="P22" s="60">
        <v>3500</v>
      </c>
      <c r="Q22" s="60">
        <v>500</v>
      </c>
      <c r="R22" s="60">
        <v>0</v>
      </c>
      <c r="S22" s="60">
        <f t="shared" ref="S22:S25" si="8">SUM(AM22:AO22)</f>
        <v>-808</v>
      </c>
      <c r="T22" s="60">
        <v>0</v>
      </c>
      <c r="U22" s="60">
        <v>0</v>
      </c>
      <c r="V22" s="60">
        <f t="shared" si="5"/>
        <v>28792</v>
      </c>
      <c r="W22" s="60">
        <v>0</v>
      </c>
      <c r="X22" s="60">
        <v>0</v>
      </c>
      <c r="Y22" s="60">
        <f t="shared" si="6"/>
        <v>3192</v>
      </c>
      <c r="Z22" s="54"/>
      <c r="AA22" s="60">
        <v>12800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  <c r="AM22" s="60">
        <v>-695</v>
      </c>
      <c r="AN22" s="60">
        <v>-113</v>
      </c>
      <c r="AO22" s="60"/>
      <c r="AP22" s="60"/>
      <c r="AQ22" s="60"/>
    </row>
    <row r="23" spans="1:43" ht="15.75" customHeight="1">
      <c r="A23" s="53">
        <v>4</v>
      </c>
      <c r="B23" s="53" t="s">
        <v>166</v>
      </c>
      <c r="C23" s="53" t="s">
        <v>167</v>
      </c>
      <c r="D23" s="53" t="s">
        <v>103</v>
      </c>
      <c r="E23" s="53" t="s">
        <v>168</v>
      </c>
      <c r="F23" s="53" t="s">
        <v>169</v>
      </c>
      <c r="G23" s="53" t="s">
        <v>0</v>
      </c>
      <c r="H23" s="55">
        <v>22</v>
      </c>
      <c r="I23" s="62" t="s">
        <v>170</v>
      </c>
      <c r="J23" s="55">
        <v>2220</v>
      </c>
      <c r="K23" s="58">
        <v>42437</v>
      </c>
      <c r="L23" s="57"/>
      <c r="M23" s="53" t="s">
        <v>171</v>
      </c>
      <c r="N23" s="59">
        <f t="shared" si="7"/>
        <v>28080</v>
      </c>
      <c r="O23" s="49">
        <f t="shared" si="3"/>
        <v>28080</v>
      </c>
      <c r="P23" s="60">
        <v>6000</v>
      </c>
      <c r="Q23" s="60">
        <v>1000</v>
      </c>
      <c r="R23" s="60">
        <v>0</v>
      </c>
      <c r="S23" s="60">
        <f t="shared" si="8"/>
        <v>-1528</v>
      </c>
      <c r="T23" s="60">
        <v>0</v>
      </c>
      <c r="U23" s="60">
        <v>0</v>
      </c>
      <c r="V23" s="60">
        <f t="shared" si="5"/>
        <v>61632</v>
      </c>
      <c r="W23" s="60">
        <v>0</v>
      </c>
      <c r="X23" s="60">
        <v>-180</v>
      </c>
      <c r="Y23" s="60">
        <f t="shared" si="6"/>
        <v>5292</v>
      </c>
      <c r="Z23" s="53" t="s">
        <v>172</v>
      </c>
      <c r="AA23" s="60">
        <v>28080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-1408</v>
      </c>
      <c r="AN23" s="60">
        <v>-120</v>
      </c>
      <c r="AO23" s="60"/>
      <c r="AP23" s="60"/>
      <c r="AQ23" s="60"/>
    </row>
    <row r="24" spans="1:43" ht="15.75" customHeight="1">
      <c r="A24" s="81"/>
      <c r="B24" s="81" t="s">
        <v>173</v>
      </c>
      <c r="C24" s="82" t="s">
        <v>174</v>
      </c>
      <c r="D24" s="81" t="s">
        <v>103</v>
      </c>
      <c r="E24" s="83"/>
      <c r="F24" s="81" t="s">
        <v>175</v>
      </c>
      <c r="G24" s="81" t="s">
        <v>0</v>
      </c>
      <c r="H24" s="84">
        <v>24</v>
      </c>
      <c r="I24" s="85"/>
      <c r="J24" s="86"/>
      <c r="K24" s="87">
        <v>42439</v>
      </c>
      <c r="L24" s="86"/>
      <c r="M24" s="81" t="s">
        <v>176</v>
      </c>
      <c r="N24" s="88">
        <f t="shared" si="7"/>
        <v>18800</v>
      </c>
      <c r="O24" s="49">
        <f t="shared" si="3"/>
        <v>18800</v>
      </c>
      <c r="P24" s="89">
        <v>0</v>
      </c>
      <c r="Q24" s="89">
        <v>0</v>
      </c>
      <c r="R24" s="89">
        <v>0</v>
      </c>
      <c r="S24" s="89">
        <f t="shared" si="8"/>
        <v>0</v>
      </c>
      <c r="T24" s="89">
        <v>0</v>
      </c>
      <c r="U24" s="89">
        <v>0</v>
      </c>
      <c r="V24" s="89">
        <f t="shared" si="5"/>
        <v>37600</v>
      </c>
      <c r="W24" s="89">
        <v>0</v>
      </c>
      <c r="X24" s="89">
        <v>0</v>
      </c>
      <c r="Y24" s="89">
        <f t="shared" si="6"/>
        <v>0</v>
      </c>
      <c r="Z24" s="83"/>
      <c r="AA24" s="89">
        <v>18800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/>
      <c r="AN24" s="89"/>
      <c r="AO24" s="89"/>
      <c r="AP24" s="89"/>
      <c r="AQ24" s="89"/>
    </row>
    <row r="25" spans="1:43" ht="15.75" customHeight="1">
      <c r="A25" s="81"/>
      <c r="B25" s="81" t="s">
        <v>163</v>
      </c>
      <c r="C25" s="82" t="s">
        <v>164</v>
      </c>
      <c r="D25" s="81" t="s">
        <v>103</v>
      </c>
      <c r="E25" s="83"/>
      <c r="F25" s="81" t="s">
        <v>175</v>
      </c>
      <c r="G25" s="81" t="s">
        <v>0</v>
      </c>
      <c r="H25" s="84">
        <v>26</v>
      </c>
      <c r="I25" s="85"/>
      <c r="J25" s="86"/>
      <c r="K25" s="87">
        <v>42439</v>
      </c>
      <c r="L25" s="86"/>
      <c r="M25" s="81" t="s">
        <v>177</v>
      </c>
      <c r="N25" s="88">
        <f t="shared" si="7"/>
        <v>0</v>
      </c>
      <c r="O25" s="49">
        <f t="shared" si="3"/>
        <v>0</v>
      </c>
      <c r="P25" s="89">
        <v>0</v>
      </c>
      <c r="Q25" s="89">
        <v>0</v>
      </c>
      <c r="R25" s="89">
        <v>0</v>
      </c>
      <c r="S25" s="89">
        <f t="shared" si="8"/>
        <v>0</v>
      </c>
      <c r="T25" s="89">
        <v>0</v>
      </c>
      <c r="U25" s="89">
        <v>0</v>
      </c>
      <c r="V25" s="89">
        <f t="shared" si="5"/>
        <v>0</v>
      </c>
      <c r="W25" s="89">
        <v>0</v>
      </c>
      <c r="X25" s="89">
        <v>0</v>
      </c>
      <c r="Y25" s="89">
        <f t="shared" si="6"/>
        <v>0</v>
      </c>
      <c r="Z25" s="83"/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89">
        <v>0</v>
      </c>
      <c r="AK25" s="89">
        <v>0</v>
      </c>
      <c r="AL25" s="89">
        <v>0</v>
      </c>
      <c r="AM25" s="89"/>
      <c r="AN25" s="89"/>
      <c r="AO25" s="89"/>
      <c r="AP25" s="89"/>
      <c r="AQ25" s="89"/>
    </row>
    <row r="26" spans="1:43" ht="15.75" customHeight="1">
      <c r="A26" s="53">
        <v>4</v>
      </c>
      <c r="B26" s="53" t="s">
        <v>178</v>
      </c>
      <c r="C26" s="90" t="s">
        <v>179</v>
      </c>
      <c r="D26" s="53" t="s">
        <v>117</v>
      </c>
      <c r="E26" s="54"/>
      <c r="F26" s="53" t="s">
        <v>180</v>
      </c>
      <c r="G26" s="53" t="s">
        <v>57</v>
      </c>
      <c r="H26" s="55">
        <v>25</v>
      </c>
      <c r="I26" s="62" t="s">
        <v>181</v>
      </c>
      <c r="J26" s="55">
        <v>890</v>
      </c>
      <c r="K26" s="58">
        <v>42439</v>
      </c>
      <c r="L26" s="57"/>
      <c r="M26" s="53" t="s">
        <v>182</v>
      </c>
      <c r="N26" s="59">
        <f t="shared" si="7"/>
        <v>7128</v>
      </c>
      <c r="O26" s="60">
        <f t="shared" si="3"/>
        <v>7128</v>
      </c>
      <c r="P26" s="60">
        <v>2000</v>
      </c>
      <c r="Q26" s="60">
        <v>0</v>
      </c>
      <c r="R26" s="60">
        <v>0</v>
      </c>
      <c r="S26" s="60">
        <v>-489</v>
      </c>
      <c r="T26" s="60">
        <v>658</v>
      </c>
      <c r="U26" s="60">
        <v>216</v>
      </c>
      <c r="V26" s="60">
        <f t="shared" si="5"/>
        <v>16641</v>
      </c>
      <c r="W26" s="60">
        <v>0</v>
      </c>
      <c r="X26" s="60">
        <v>-410</v>
      </c>
      <c r="Y26" s="60">
        <f t="shared" si="6"/>
        <v>1101</v>
      </c>
      <c r="Z26" s="53" t="s">
        <v>183</v>
      </c>
      <c r="AA26" s="60">
        <v>2376</v>
      </c>
      <c r="AB26" s="60">
        <v>2376</v>
      </c>
      <c r="AC26" s="60">
        <v>2376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/>
      <c r="AN26" s="60"/>
      <c r="AO26" s="60"/>
      <c r="AP26" s="60"/>
      <c r="AQ26" s="60"/>
    </row>
    <row r="27" spans="1:43" ht="15.75" customHeight="1">
      <c r="A27" s="53">
        <v>4</v>
      </c>
      <c r="B27" s="53" t="s">
        <v>184</v>
      </c>
      <c r="C27" s="53" t="s">
        <v>185</v>
      </c>
      <c r="D27" s="53" t="s">
        <v>186</v>
      </c>
      <c r="E27" s="54"/>
      <c r="F27" s="53" t="s">
        <v>175</v>
      </c>
      <c r="G27" s="53" t="s">
        <v>57</v>
      </c>
      <c r="H27" s="55">
        <v>30</v>
      </c>
      <c r="I27" s="62" t="s">
        <v>187</v>
      </c>
      <c r="J27" s="55">
        <v>1800</v>
      </c>
      <c r="K27" s="58">
        <v>42442</v>
      </c>
      <c r="L27" s="58">
        <v>42443</v>
      </c>
      <c r="M27" s="53" t="s">
        <v>188</v>
      </c>
      <c r="N27" s="59">
        <f t="shared" si="7"/>
        <v>2375</v>
      </c>
      <c r="O27" s="49">
        <f t="shared" si="3"/>
        <v>2375</v>
      </c>
      <c r="P27" s="60">
        <v>1000</v>
      </c>
      <c r="Q27" s="60">
        <v>0</v>
      </c>
      <c r="R27" s="60">
        <v>0</v>
      </c>
      <c r="S27" s="60">
        <f>SUM(AM27:AO27)</f>
        <v>-303</v>
      </c>
      <c r="T27" s="60">
        <v>540</v>
      </c>
      <c r="U27" s="60">
        <v>0</v>
      </c>
      <c r="V27" s="60">
        <f t="shared" si="5"/>
        <v>5987</v>
      </c>
      <c r="W27" s="60">
        <v>300</v>
      </c>
      <c r="X27" s="60">
        <v>0</v>
      </c>
      <c r="Y27" s="60">
        <f t="shared" si="6"/>
        <v>997</v>
      </c>
      <c r="Z27" s="53" t="s">
        <v>120</v>
      </c>
      <c r="AA27" s="91">
        <v>648</v>
      </c>
      <c r="AB27" s="91">
        <v>453</v>
      </c>
      <c r="AC27" s="91">
        <v>1080</v>
      </c>
      <c r="AD27" s="91">
        <v>194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>
        <v>-193</v>
      </c>
      <c r="AN27" s="60">
        <v>-110</v>
      </c>
      <c r="AO27" s="60"/>
      <c r="AP27" s="60"/>
      <c r="AQ27" s="60"/>
    </row>
    <row r="28" spans="1:43" ht="15.75" customHeight="1">
      <c r="A28" s="53">
        <v>4</v>
      </c>
      <c r="B28" s="53" t="s">
        <v>96</v>
      </c>
      <c r="C28" s="92" t="s">
        <v>97</v>
      </c>
      <c r="D28" s="53" t="s">
        <v>98</v>
      </c>
      <c r="E28" s="54"/>
      <c r="F28" s="53" t="s">
        <v>99</v>
      </c>
      <c r="G28" s="53" t="s">
        <v>0</v>
      </c>
      <c r="H28" s="55">
        <v>31</v>
      </c>
      <c r="I28" s="62" t="s">
        <v>189</v>
      </c>
      <c r="J28" s="57"/>
      <c r="K28" s="58">
        <v>42443</v>
      </c>
      <c r="L28" s="57"/>
      <c r="M28" s="53" t="s">
        <v>190</v>
      </c>
      <c r="N28" s="59">
        <f t="shared" si="7"/>
        <v>3160</v>
      </c>
      <c r="O28" s="60">
        <f t="shared" si="3"/>
        <v>3160</v>
      </c>
      <c r="P28" s="60">
        <v>3000</v>
      </c>
      <c r="Q28" s="60">
        <v>500</v>
      </c>
      <c r="R28" s="60">
        <v>0</v>
      </c>
      <c r="S28" s="60">
        <v>-534</v>
      </c>
      <c r="T28" s="60">
        <v>0</v>
      </c>
      <c r="U28" s="60">
        <v>0</v>
      </c>
      <c r="V28" s="60">
        <f t="shared" si="5"/>
        <v>9286</v>
      </c>
      <c r="W28" s="60">
        <v>0</v>
      </c>
      <c r="X28" s="60">
        <v>0</v>
      </c>
      <c r="Y28" s="60">
        <f t="shared" si="6"/>
        <v>2966</v>
      </c>
      <c r="Z28" s="54"/>
      <c r="AA28" s="60">
        <v>2160</v>
      </c>
      <c r="AB28" s="60">
        <v>1000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  <c r="AM28" s="60"/>
      <c r="AN28" s="60"/>
      <c r="AO28" s="60"/>
      <c r="AP28" s="60"/>
      <c r="AQ28" s="60"/>
    </row>
    <row r="29" spans="1:43" ht="12.75">
      <c r="A29" s="93"/>
      <c r="B29" s="93" t="s">
        <v>191</v>
      </c>
      <c r="C29" s="94" t="s">
        <v>192</v>
      </c>
      <c r="D29" s="93" t="s">
        <v>108</v>
      </c>
      <c r="E29" s="95"/>
      <c r="F29" s="93"/>
      <c r="G29" s="93" t="s">
        <v>0</v>
      </c>
      <c r="H29" s="96">
        <v>32</v>
      </c>
      <c r="I29" s="97"/>
      <c r="J29" s="98"/>
      <c r="K29" s="99">
        <v>42443</v>
      </c>
      <c r="L29" s="98"/>
      <c r="M29" s="93" t="s">
        <v>193</v>
      </c>
      <c r="N29" s="100">
        <f t="shared" si="7"/>
        <v>13600</v>
      </c>
      <c r="O29" s="101">
        <f t="shared" si="3"/>
        <v>13600</v>
      </c>
      <c r="P29" s="101">
        <v>0</v>
      </c>
      <c r="Q29" s="101">
        <v>0</v>
      </c>
      <c r="R29" s="101">
        <v>0</v>
      </c>
      <c r="S29" s="101">
        <f t="shared" ref="S29:S30" si="9">SUM(AM29:AO29)</f>
        <v>0</v>
      </c>
      <c r="T29" s="101">
        <v>0</v>
      </c>
      <c r="U29" s="101">
        <v>0</v>
      </c>
      <c r="V29" s="101">
        <f t="shared" si="5"/>
        <v>27200</v>
      </c>
      <c r="W29" s="101">
        <v>0</v>
      </c>
      <c r="X29" s="101">
        <v>0</v>
      </c>
      <c r="Y29" s="101">
        <f t="shared" si="6"/>
        <v>0</v>
      </c>
      <c r="Z29" s="95"/>
      <c r="AA29" s="101">
        <v>6800</v>
      </c>
      <c r="AB29" s="101">
        <v>6800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/>
      <c r="AN29" s="101"/>
      <c r="AO29" s="101"/>
      <c r="AP29" s="101"/>
      <c r="AQ29" s="101"/>
    </row>
    <row r="30" spans="1:43" ht="12.75">
      <c r="A30" s="53">
        <v>4</v>
      </c>
      <c r="B30" s="53" t="s">
        <v>194</v>
      </c>
      <c r="C30" s="53" t="s">
        <v>195</v>
      </c>
      <c r="D30" s="53" t="s">
        <v>108</v>
      </c>
      <c r="E30" s="54"/>
      <c r="F30" s="53" t="s">
        <v>196</v>
      </c>
      <c r="G30" s="53" t="s">
        <v>197</v>
      </c>
      <c r="H30" s="55">
        <v>35</v>
      </c>
      <c r="I30" s="62" t="s">
        <v>198</v>
      </c>
      <c r="J30" s="55">
        <v>7650</v>
      </c>
      <c r="K30" s="58">
        <v>42443</v>
      </c>
      <c r="L30" s="57"/>
      <c r="M30" s="53" t="s">
        <v>199</v>
      </c>
      <c r="N30" s="59">
        <f t="shared" si="7"/>
        <v>64884</v>
      </c>
      <c r="O30" s="49">
        <f t="shared" si="3"/>
        <v>64884</v>
      </c>
      <c r="P30" s="60">
        <v>5500</v>
      </c>
      <c r="Q30" s="60">
        <v>0</v>
      </c>
      <c r="R30" s="60">
        <v>0</v>
      </c>
      <c r="S30" s="60">
        <f t="shared" si="9"/>
        <v>-3155</v>
      </c>
      <c r="T30" s="60">
        <v>864</v>
      </c>
      <c r="U30" s="60">
        <v>0</v>
      </c>
      <c r="V30" s="60">
        <f t="shared" si="5"/>
        <v>132977</v>
      </c>
      <c r="W30" s="60">
        <v>0</v>
      </c>
      <c r="X30" s="60">
        <v>-50</v>
      </c>
      <c r="Y30" s="60">
        <f t="shared" si="6"/>
        <v>2295</v>
      </c>
      <c r="Z30" s="53" t="s">
        <v>200</v>
      </c>
      <c r="AA30" s="60">
        <v>60264</v>
      </c>
      <c r="AB30" s="60">
        <v>4620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  <c r="AM30" s="60">
        <v>-2819</v>
      </c>
      <c r="AN30" s="60">
        <v>-336</v>
      </c>
      <c r="AO30" s="60"/>
      <c r="AP30" s="60"/>
      <c r="AQ30" s="60"/>
    </row>
    <row r="31" spans="1:43" ht="12.75">
      <c r="A31" s="53">
        <v>4</v>
      </c>
      <c r="B31" s="53" t="s">
        <v>201</v>
      </c>
      <c r="C31" s="90" t="s">
        <v>202</v>
      </c>
      <c r="D31" s="53" t="s">
        <v>103</v>
      </c>
      <c r="E31" s="54"/>
      <c r="F31" s="53" t="s">
        <v>196</v>
      </c>
      <c r="G31" s="53" t="s">
        <v>0</v>
      </c>
      <c r="H31" s="55">
        <v>39</v>
      </c>
      <c r="I31" s="62" t="s">
        <v>203</v>
      </c>
      <c r="J31" s="55">
        <v>2040</v>
      </c>
      <c r="K31" s="58">
        <v>42446</v>
      </c>
      <c r="L31" s="57"/>
      <c r="M31" s="53" t="s">
        <v>204</v>
      </c>
      <c r="N31" s="59">
        <f t="shared" si="7"/>
        <v>20520</v>
      </c>
      <c r="O31" s="60">
        <f t="shared" si="3"/>
        <v>20520</v>
      </c>
      <c r="P31" s="60">
        <v>4500</v>
      </c>
      <c r="Q31" s="60">
        <v>500</v>
      </c>
      <c r="R31" s="60">
        <v>0</v>
      </c>
      <c r="S31" s="60">
        <v>-1155</v>
      </c>
      <c r="T31" s="60">
        <v>0</v>
      </c>
      <c r="U31" s="60">
        <v>0</v>
      </c>
      <c r="V31" s="60">
        <f t="shared" si="5"/>
        <v>44885</v>
      </c>
      <c r="W31" s="60">
        <v>0</v>
      </c>
      <c r="X31" s="60">
        <v>0</v>
      </c>
      <c r="Y31" s="60">
        <f t="shared" si="6"/>
        <v>3845</v>
      </c>
      <c r="Z31" s="54"/>
      <c r="AA31" s="60">
        <v>20520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/>
      <c r="AN31" s="60"/>
      <c r="AO31" s="60"/>
      <c r="AP31" s="60"/>
      <c r="AQ31" s="60"/>
    </row>
    <row r="32" spans="1:43" ht="12.75">
      <c r="A32" s="53">
        <v>4</v>
      </c>
      <c r="B32" s="53" t="s">
        <v>205</v>
      </c>
      <c r="C32" s="53" t="s">
        <v>206</v>
      </c>
      <c r="D32" s="53" t="s">
        <v>103</v>
      </c>
      <c r="E32" s="53" t="s">
        <v>207</v>
      </c>
      <c r="F32" s="53" t="s">
        <v>196</v>
      </c>
      <c r="G32" s="53" t="s">
        <v>57</v>
      </c>
      <c r="H32" s="55">
        <v>40</v>
      </c>
      <c r="I32" s="62" t="s">
        <v>208</v>
      </c>
      <c r="J32" s="55">
        <v>3200</v>
      </c>
      <c r="K32" s="58">
        <v>42446</v>
      </c>
      <c r="L32" s="57"/>
      <c r="M32" s="53" t="s">
        <v>209</v>
      </c>
      <c r="N32" s="59">
        <f t="shared" si="7"/>
        <v>1620</v>
      </c>
      <c r="O32" s="60">
        <f t="shared" si="3"/>
        <v>1620</v>
      </c>
      <c r="P32" s="60">
        <v>1000</v>
      </c>
      <c r="Q32" s="60">
        <v>0</v>
      </c>
      <c r="R32" s="60">
        <v>0</v>
      </c>
      <c r="S32" s="60">
        <v>-255</v>
      </c>
      <c r="T32" s="60">
        <v>550</v>
      </c>
      <c r="U32" s="60">
        <v>0</v>
      </c>
      <c r="V32" s="60">
        <f t="shared" si="5"/>
        <v>4535</v>
      </c>
      <c r="W32" s="60">
        <v>0</v>
      </c>
      <c r="X32" s="60">
        <v>0</v>
      </c>
      <c r="Y32" s="60">
        <f t="shared" si="6"/>
        <v>745</v>
      </c>
      <c r="Z32" s="54"/>
      <c r="AA32" s="60">
        <v>1620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  <c r="AM32" s="60"/>
      <c r="AN32" s="60"/>
      <c r="AO32" s="60"/>
      <c r="AP32" s="60"/>
      <c r="AQ32" s="60"/>
    </row>
    <row r="33" spans="1:43" ht="12.75">
      <c r="A33" s="53">
        <v>4</v>
      </c>
      <c r="B33" s="53" t="s">
        <v>210</v>
      </c>
      <c r="C33" s="90" t="s">
        <v>211</v>
      </c>
      <c r="D33" s="53" t="s">
        <v>103</v>
      </c>
      <c r="E33" s="54"/>
      <c r="F33" s="53" t="s">
        <v>175</v>
      </c>
      <c r="G33" s="53" t="s">
        <v>212</v>
      </c>
      <c r="H33" s="55">
        <v>41</v>
      </c>
      <c r="I33" s="62" t="s">
        <v>213</v>
      </c>
      <c r="J33" s="55">
        <v>1500</v>
      </c>
      <c r="K33" s="58">
        <v>42447</v>
      </c>
      <c r="L33" s="57"/>
      <c r="M33" s="53" t="s">
        <v>214</v>
      </c>
      <c r="N33" s="59">
        <f t="shared" si="7"/>
        <v>23004</v>
      </c>
      <c r="O33" s="60">
        <f t="shared" si="3"/>
        <v>23004</v>
      </c>
      <c r="P33" s="60">
        <v>4500</v>
      </c>
      <c r="Q33" s="60">
        <v>500</v>
      </c>
      <c r="R33" s="60">
        <v>0</v>
      </c>
      <c r="S33" s="60">
        <v>-1232</v>
      </c>
      <c r="T33" s="60">
        <v>0</v>
      </c>
      <c r="U33" s="60">
        <v>0</v>
      </c>
      <c r="V33" s="60">
        <f t="shared" si="5"/>
        <v>49776</v>
      </c>
      <c r="W33" s="60">
        <v>0</v>
      </c>
      <c r="X33" s="60">
        <v>0</v>
      </c>
      <c r="Y33" s="60">
        <f t="shared" si="6"/>
        <v>3768</v>
      </c>
      <c r="Z33" s="54"/>
      <c r="AA33" s="60">
        <v>18144</v>
      </c>
      <c r="AB33" s="60">
        <v>4860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/>
      <c r="AN33" s="60"/>
      <c r="AO33" s="60"/>
      <c r="AP33" s="60"/>
      <c r="AQ33" s="60"/>
    </row>
    <row r="34" spans="1:43" ht="12.75">
      <c r="A34" s="102">
        <v>4</v>
      </c>
      <c r="B34" s="102" t="s">
        <v>215</v>
      </c>
      <c r="C34" s="53" t="s">
        <v>216</v>
      </c>
      <c r="D34" s="53" t="s">
        <v>103</v>
      </c>
      <c r="E34" s="54"/>
      <c r="F34" s="53" t="s">
        <v>175</v>
      </c>
      <c r="G34" s="53" t="s">
        <v>217</v>
      </c>
      <c r="H34" s="55">
        <v>42</v>
      </c>
      <c r="I34" s="62" t="s">
        <v>218</v>
      </c>
      <c r="J34" s="55">
        <v>1860</v>
      </c>
      <c r="K34" s="58">
        <v>42447</v>
      </c>
      <c r="L34" s="57"/>
      <c r="M34" s="54"/>
      <c r="N34" s="59">
        <f t="shared" si="7"/>
        <v>18800</v>
      </c>
      <c r="O34" s="60">
        <f t="shared" si="3"/>
        <v>18800</v>
      </c>
      <c r="P34" s="60">
        <v>3500</v>
      </c>
      <c r="Q34" s="60">
        <v>500</v>
      </c>
      <c r="R34" s="60">
        <v>0</v>
      </c>
      <c r="S34" s="60">
        <v>-1042</v>
      </c>
      <c r="T34" s="60">
        <v>0</v>
      </c>
      <c r="U34" s="60">
        <v>0</v>
      </c>
      <c r="V34" s="60">
        <f t="shared" si="5"/>
        <v>40558</v>
      </c>
      <c r="W34" s="60">
        <v>0</v>
      </c>
      <c r="X34" s="60">
        <v>0</v>
      </c>
      <c r="Y34" s="60">
        <f t="shared" si="6"/>
        <v>2958</v>
      </c>
      <c r="Z34" s="54"/>
      <c r="AA34" s="60">
        <v>18800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/>
      <c r="AN34" s="60"/>
      <c r="AO34" s="60"/>
      <c r="AP34" s="60"/>
      <c r="AQ34" s="60"/>
    </row>
    <row r="35" spans="1:43" ht="12.75">
      <c r="A35" s="53">
        <v>4</v>
      </c>
      <c r="B35" s="53" t="s">
        <v>219</v>
      </c>
      <c r="C35" s="53" t="s">
        <v>220</v>
      </c>
      <c r="D35" s="53" t="s">
        <v>103</v>
      </c>
      <c r="E35" s="53" t="s">
        <v>221</v>
      </c>
      <c r="F35" s="53" t="s">
        <v>175</v>
      </c>
      <c r="G35" s="53" t="s">
        <v>0</v>
      </c>
      <c r="H35" s="55">
        <v>46</v>
      </c>
      <c r="I35" s="62"/>
      <c r="J35" s="55" t="s">
        <v>221</v>
      </c>
      <c r="K35" s="58">
        <v>42448</v>
      </c>
      <c r="L35" s="58">
        <v>42449</v>
      </c>
      <c r="M35" s="53" t="s">
        <v>222</v>
      </c>
      <c r="N35" s="59">
        <f t="shared" si="7"/>
        <v>47304</v>
      </c>
      <c r="O35" s="60">
        <f t="shared" si="3"/>
        <v>47304</v>
      </c>
      <c r="P35" s="60">
        <v>6000</v>
      </c>
      <c r="Q35" s="60">
        <v>500</v>
      </c>
      <c r="R35" s="60">
        <v>-100</v>
      </c>
      <c r="S35" s="60">
        <f>SUM(AM35:AO35)</f>
        <v>-2138</v>
      </c>
      <c r="T35" s="60">
        <v>0</v>
      </c>
      <c r="U35" s="60">
        <v>0</v>
      </c>
      <c r="V35" s="60">
        <f t="shared" si="5"/>
        <v>98870</v>
      </c>
      <c r="W35" s="60">
        <v>0</v>
      </c>
      <c r="X35" s="60">
        <v>0</v>
      </c>
      <c r="Y35" s="60">
        <f t="shared" si="6"/>
        <v>4262</v>
      </c>
      <c r="Z35" s="54"/>
      <c r="AA35" s="60">
        <v>47304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  <c r="AM35" s="60">
        <v>-2138</v>
      </c>
      <c r="AN35" s="60"/>
      <c r="AO35" s="60"/>
      <c r="AP35" s="60"/>
      <c r="AQ35" s="60"/>
    </row>
    <row r="36" spans="1:43" ht="12.75">
      <c r="A36" s="53">
        <v>4</v>
      </c>
      <c r="B36" s="53" t="s">
        <v>223</v>
      </c>
      <c r="C36" s="53" t="s">
        <v>224</v>
      </c>
      <c r="D36" s="53" t="s">
        <v>145</v>
      </c>
      <c r="E36" s="54"/>
      <c r="F36" s="53" t="s">
        <v>225</v>
      </c>
      <c r="G36" s="53" t="s">
        <v>57</v>
      </c>
      <c r="H36" s="55">
        <v>51</v>
      </c>
      <c r="I36" s="62" t="s">
        <v>226</v>
      </c>
      <c r="J36" s="57"/>
      <c r="K36" s="58">
        <v>42451</v>
      </c>
      <c r="L36" s="57"/>
      <c r="M36" s="53" t="s">
        <v>227</v>
      </c>
      <c r="N36" s="59">
        <f t="shared" si="7"/>
        <v>4000</v>
      </c>
      <c r="O36" s="60">
        <f t="shared" si="3"/>
        <v>4000</v>
      </c>
      <c r="P36" s="60">
        <v>1000</v>
      </c>
      <c r="Q36" s="60">
        <v>0</v>
      </c>
      <c r="R36" s="60">
        <v>0</v>
      </c>
      <c r="S36" s="60">
        <v>-324</v>
      </c>
      <c r="T36" s="60">
        <v>510</v>
      </c>
      <c r="U36" s="60">
        <v>0</v>
      </c>
      <c r="V36" s="60">
        <f t="shared" si="5"/>
        <v>9186</v>
      </c>
      <c r="W36" s="60">
        <v>0</v>
      </c>
      <c r="X36" s="60">
        <v>0</v>
      </c>
      <c r="Y36" s="60">
        <f t="shared" si="6"/>
        <v>676</v>
      </c>
      <c r="Z36" s="54"/>
      <c r="AA36" s="60">
        <v>4000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  <c r="AM36" s="60"/>
      <c r="AN36" s="60"/>
      <c r="AO36" s="60"/>
      <c r="AP36" s="60">
        <v>2494852800</v>
      </c>
      <c r="AQ36" s="60"/>
    </row>
    <row r="37" spans="1:43" ht="12.75">
      <c r="A37" s="53">
        <v>4</v>
      </c>
      <c r="B37" s="53" t="s">
        <v>228</v>
      </c>
      <c r="C37" s="103" t="s">
        <v>229</v>
      </c>
      <c r="D37" s="53" t="s">
        <v>108</v>
      </c>
      <c r="E37" s="54"/>
      <c r="F37" s="53" t="s">
        <v>196</v>
      </c>
      <c r="G37" s="53" t="s">
        <v>57</v>
      </c>
      <c r="H37" s="55">
        <v>53</v>
      </c>
      <c r="I37" s="62" t="s">
        <v>230</v>
      </c>
      <c r="J37" s="57"/>
      <c r="K37" s="58">
        <v>42452</v>
      </c>
      <c r="L37" s="57"/>
      <c r="M37" s="53" t="s">
        <v>231</v>
      </c>
      <c r="N37" s="59">
        <f t="shared" si="7"/>
        <v>28728</v>
      </c>
      <c r="O37" s="60">
        <f t="shared" si="3"/>
        <v>28728</v>
      </c>
      <c r="P37" s="60">
        <v>3000</v>
      </c>
      <c r="Q37" s="60">
        <v>0</v>
      </c>
      <c r="R37" s="60">
        <v>0</v>
      </c>
      <c r="S37" s="60">
        <v>-1555</v>
      </c>
      <c r="T37" s="60">
        <v>0</v>
      </c>
      <c r="U37" s="60">
        <v>0</v>
      </c>
      <c r="V37" s="60">
        <f t="shared" si="5"/>
        <v>58901</v>
      </c>
      <c r="W37" s="60">
        <v>0</v>
      </c>
      <c r="X37" s="60">
        <v>0</v>
      </c>
      <c r="Y37" s="60">
        <f t="shared" si="6"/>
        <v>1445</v>
      </c>
      <c r="Z37" s="54"/>
      <c r="AA37" s="60">
        <v>13824</v>
      </c>
      <c r="AB37" s="60">
        <v>14904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/>
      <c r="AN37" s="60"/>
      <c r="AO37" s="60"/>
      <c r="AP37" s="60"/>
      <c r="AQ37" s="60"/>
    </row>
    <row r="38" spans="1:43" ht="12.75">
      <c r="A38" s="93">
        <v>0</v>
      </c>
      <c r="B38" s="93" t="s">
        <v>232</v>
      </c>
      <c r="C38" s="93" t="s">
        <v>233</v>
      </c>
      <c r="D38" s="93" t="s">
        <v>117</v>
      </c>
      <c r="E38" s="95"/>
      <c r="F38" s="93" t="s">
        <v>175</v>
      </c>
      <c r="G38" s="93" t="s">
        <v>57</v>
      </c>
      <c r="H38" s="96">
        <v>54</v>
      </c>
      <c r="I38" s="97"/>
      <c r="J38" s="98"/>
      <c r="K38" s="99">
        <v>42453</v>
      </c>
      <c r="L38" s="98"/>
      <c r="M38" s="93" t="s">
        <v>234</v>
      </c>
      <c r="N38" s="100">
        <f t="shared" si="7"/>
        <v>5700</v>
      </c>
      <c r="O38" s="101">
        <f t="shared" si="3"/>
        <v>5700</v>
      </c>
      <c r="P38" s="101">
        <v>0</v>
      </c>
      <c r="Q38" s="101">
        <v>0</v>
      </c>
      <c r="R38" s="101">
        <v>0</v>
      </c>
      <c r="S38" s="101">
        <f>SUM(AM38:AO38)</f>
        <v>0</v>
      </c>
      <c r="T38" s="101">
        <v>0</v>
      </c>
      <c r="U38" s="101">
        <v>0</v>
      </c>
      <c r="V38" s="101">
        <f t="shared" si="5"/>
        <v>11400</v>
      </c>
      <c r="W38" s="101">
        <v>0</v>
      </c>
      <c r="X38" s="101">
        <v>0</v>
      </c>
      <c r="Y38" s="101">
        <f t="shared" si="6"/>
        <v>0</v>
      </c>
      <c r="Z38" s="95"/>
      <c r="AA38" s="101">
        <v>1900</v>
      </c>
      <c r="AB38" s="101">
        <v>1900</v>
      </c>
      <c r="AC38" s="101">
        <v>1900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/>
      <c r="AN38" s="101"/>
      <c r="AO38" s="101"/>
      <c r="AP38" s="101"/>
      <c r="AQ38" s="101"/>
    </row>
    <row r="39" spans="1:43" ht="12.75">
      <c r="A39" s="53">
        <v>4</v>
      </c>
      <c r="B39" s="53" t="s">
        <v>235</v>
      </c>
      <c r="C39" s="90" t="s">
        <v>236</v>
      </c>
      <c r="D39" s="53" t="s">
        <v>103</v>
      </c>
      <c r="E39" s="53" t="s">
        <v>237</v>
      </c>
      <c r="F39" s="53" t="s">
        <v>238</v>
      </c>
      <c r="G39" s="53" t="s">
        <v>57</v>
      </c>
      <c r="H39" s="55">
        <v>56</v>
      </c>
      <c r="I39" s="62" t="s">
        <v>239</v>
      </c>
      <c r="J39" s="55">
        <v>5450</v>
      </c>
      <c r="K39" s="58">
        <v>42454</v>
      </c>
      <c r="L39" s="57"/>
      <c r="M39" s="53" t="s">
        <v>240</v>
      </c>
      <c r="N39" s="59">
        <v>33286</v>
      </c>
      <c r="O39" s="60">
        <f t="shared" si="3"/>
        <v>33286</v>
      </c>
      <c r="P39" s="60">
        <v>4000</v>
      </c>
      <c r="Q39" s="60">
        <v>0</v>
      </c>
      <c r="R39" s="60">
        <v>0</v>
      </c>
      <c r="S39" s="60">
        <v>-1710</v>
      </c>
      <c r="T39" s="60">
        <v>309</v>
      </c>
      <c r="U39" s="60">
        <v>0</v>
      </c>
      <c r="V39" s="60">
        <f t="shared" si="5"/>
        <v>69171</v>
      </c>
      <c r="W39" s="60">
        <v>5763</v>
      </c>
      <c r="X39" s="60">
        <v>0</v>
      </c>
      <c r="Y39" s="60">
        <f t="shared" si="6"/>
        <v>8053</v>
      </c>
      <c r="Z39" s="53" t="s">
        <v>241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/>
      <c r="AN39" s="60"/>
      <c r="AO39" s="60"/>
      <c r="AP39" s="60"/>
      <c r="AQ39" s="60"/>
    </row>
    <row r="40" spans="1:43" ht="12.75">
      <c r="A40" s="53">
        <v>4</v>
      </c>
      <c r="B40" s="104" t="s">
        <v>242</v>
      </c>
      <c r="C40" s="53" t="s">
        <v>243</v>
      </c>
      <c r="D40" s="53" t="s">
        <v>103</v>
      </c>
      <c r="E40" s="54"/>
      <c r="F40" s="53" t="s">
        <v>196</v>
      </c>
      <c r="G40" s="53" t="s">
        <v>57</v>
      </c>
      <c r="H40" s="55">
        <v>55</v>
      </c>
      <c r="I40" s="62" t="s">
        <v>244</v>
      </c>
      <c r="J40" s="55">
        <v>1500</v>
      </c>
      <c r="K40" s="58">
        <v>42454</v>
      </c>
      <c r="L40" s="57"/>
      <c r="M40" s="53" t="s">
        <v>245</v>
      </c>
      <c r="N40" s="59">
        <v>12402</v>
      </c>
      <c r="O40" s="60">
        <f t="shared" si="3"/>
        <v>12402</v>
      </c>
      <c r="P40" s="60">
        <v>3000</v>
      </c>
      <c r="Q40" s="60">
        <v>0</v>
      </c>
      <c r="R40" s="60">
        <v>0</v>
      </c>
      <c r="S40" s="60">
        <f>SUM(AM40:AO40)</f>
        <v>0</v>
      </c>
      <c r="T40" s="60">
        <v>0</v>
      </c>
      <c r="U40" s="60">
        <v>0</v>
      </c>
      <c r="V40" s="60">
        <f t="shared" si="5"/>
        <v>27804</v>
      </c>
      <c r="W40" s="60">
        <v>0</v>
      </c>
      <c r="X40" s="60">
        <v>0</v>
      </c>
      <c r="Y40" s="60">
        <f t="shared" si="6"/>
        <v>3000</v>
      </c>
      <c r="Z40" s="54"/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/>
      <c r="AN40" s="60"/>
      <c r="AO40" s="60"/>
      <c r="AP40" s="60"/>
      <c r="AQ40" s="60"/>
    </row>
    <row r="41" spans="1:43" ht="12.75">
      <c r="A41" s="53">
        <v>4</v>
      </c>
      <c r="B41" s="53" t="s">
        <v>246</v>
      </c>
      <c r="C41" s="53" t="s">
        <v>247</v>
      </c>
      <c r="D41" s="53" t="s">
        <v>103</v>
      </c>
      <c r="E41" s="54"/>
      <c r="F41" s="53" t="s">
        <v>196</v>
      </c>
      <c r="G41" s="53" t="s">
        <v>57</v>
      </c>
      <c r="H41" s="55">
        <v>58</v>
      </c>
      <c r="I41" s="62" t="s">
        <v>248</v>
      </c>
      <c r="J41" s="57"/>
      <c r="K41" s="58">
        <v>42454</v>
      </c>
      <c r="L41" s="57"/>
      <c r="M41" s="53" t="s">
        <v>249</v>
      </c>
      <c r="N41" s="59">
        <f t="shared" ref="N41:N52" si="10">SUM(AA41:AL41)</f>
        <v>8100</v>
      </c>
      <c r="O41" s="60">
        <f t="shared" si="3"/>
        <v>8100</v>
      </c>
      <c r="P41" s="60">
        <v>3000</v>
      </c>
      <c r="Q41" s="60">
        <v>600</v>
      </c>
      <c r="R41" s="60">
        <v>-130</v>
      </c>
      <c r="S41" s="60">
        <v>-592</v>
      </c>
      <c r="T41" s="60">
        <v>0</v>
      </c>
      <c r="U41" s="60">
        <v>0</v>
      </c>
      <c r="V41" s="60">
        <f t="shared" si="5"/>
        <v>19078</v>
      </c>
      <c r="W41" s="60">
        <v>0</v>
      </c>
      <c r="X41" s="60">
        <v>0</v>
      </c>
      <c r="Y41" s="60">
        <f t="shared" si="6"/>
        <v>2878</v>
      </c>
      <c r="Z41" s="54"/>
      <c r="AA41" s="60">
        <v>8100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  <c r="AM41" s="60"/>
      <c r="AN41" s="60"/>
      <c r="AO41" s="60"/>
      <c r="AP41" s="60"/>
      <c r="AQ41" s="60"/>
    </row>
    <row r="42" spans="1:43" ht="12.75">
      <c r="A42" s="53">
        <v>4</v>
      </c>
      <c r="B42" s="53" t="s">
        <v>250</v>
      </c>
      <c r="C42" s="90" t="s">
        <v>251</v>
      </c>
      <c r="D42" s="53" t="s">
        <v>145</v>
      </c>
      <c r="E42" s="54"/>
      <c r="F42" s="53" t="s">
        <v>175</v>
      </c>
      <c r="G42" s="53" t="s">
        <v>0</v>
      </c>
      <c r="H42" s="55">
        <v>59</v>
      </c>
      <c r="I42" s="62" t="s">
        <v>252</v>
      </c>
      <c r="J42" s="55"/>
      <c r="K42" s="58">
        <v>42455</v>
      </c>
      <c r="L42" s="57"/>
      <c r="M42" s="53" t="s">
        <v>253</v>
      </c>
      <c r="N42" s="59">
        <f t="shared" si="10"/>
        <v>10800</v>
      </c>
      <c r="O42" s="60">
        <f t="shared" si="3"/>
        <v>10800</v>
      </c>
      <c r="P42" s="60">
        <v>3500</v>
      </c>
      <c r="Q42" s="60">
        <v>500</v>
      </c>
      <c r="R42" s="60">
        <v>-400</v>
      </c>
      <c r="S42" s="60">
        <v>-660</v>
      </c>
      <c r="T42" s="60">
        <v>0</v>
      </c>
      <c r="U42" s="60">
        <v>0</v>
      </c>
      <c r="V42" s="60">
        <f t="shared" si="5"/>
        <v>24540</v>
      </c>
      <c r="W42" s="60">
        <v>0</v>
      </c>
      <c r="X42" s="60">
        <v>0</v>
      </c>
      <c r="Y42" s="60">
        <f t="shared" si="6"/>
        <v>2940</v>
      </c>
      <c r="Z42" s="54"/>
      <c r="AA42" s="60">
        <v>10800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/>
      <c r="AN42" s="60"/>
      <c r="AO42" s="60"/>
      <c r="AP42" s="60"/>
      <c r="AQ42" s="60"/>
    </row>
    <row r="43" spans="1:43" ht="12.75">
      <c r="A43" s="53">
        <v>4</v>
      </c>
      <c r="B43" s="53" t="s">
        <v>254</v>
      </c>
      <c r="C43" s="53" t="s">
        <v>255</v>
      </c>
      <c r="D43" s="53" t="s">
        <v>103</v>
      </c>
      <c r="E43" s="54"/>
      <c r="F43" s="53" t="s">
        <v>175</v>
      </c>
      <c r="G43" s="53" t="s">
        <v>0</v>
      </c>
      <c r="H43" s="55">
        <v>60</v>
      </c>
      <c r="I43" s="62" t="s">
        <v>256</v>
      </c>
      <c r="J43" s="57"/>
      <c r="K43" s="58">
        <v>42455</v>
      </c>
      <c r="L43" s="58">
        <v>42455</v>
      </c>
      <c r="M43" s="53" t="s">
        <v>255</v>
      </c>
      <c r="N43" s="59">
        <f t="shared" si="10"/>
        <v>21600</v>
      </c>
      <c r="O43" s="60">
        <f t="shared" si="3"/>
        <v>21600</v>
      </c>
      <c r="P43" s="60">
        <v>4500</v>
      </c>
      <c r="Q43" s="60">
        <v>500</v>
      </c>
      <c r="R43" s="60">
        <v>-170</v>
      </c>
      <c r="S43" s="60">
        <v>-1184</v>
      </c>
      <c r="T43" s="60">
        <v>0</v>
      </c>
      <c r="U43" s="60">
        <v>0</v>
      </c>
      <c r="V43" s="60">
        <f t="shared" si="5"/>
        <v>46846</v>
      </c>
      <c r="W43" s="60">
        <v>0</v>
      </c>
      <c r="X43" s="60">
        <v>0</v>
      </c>
      <c r="Y43" s="60">
        <f t="shared" si="6"/>
        <v>3646</v>
      </c>
      <c r="Z43" s="54"/>
      <c r="AA43" s="60">
        <v>21600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/>
      <c r="AN43" s="60"/>
      <c r="AO43" s="60"/>
      <c r="AP43" s="60"/>
      <c r="AQ43" s="60"/>
    </row>
    <row r="44" spans="1:43" ht="12.75">
      <c r="A44" s="53">
        <v>4</v>
      </c>
      <c r="B44" s="53" t="s">
        <v>257</v>
      </c>
      <c r="C44" s="53" t="s">
        <v>258</v>
      </c>
      <c r="D44" s="53" t="s">
        <v>108</v>
      </c>
      <c r="E44" s="54"/>
      <c r="F44" s="53" t="s">
        <v>175</v>
      </c>
      <c r="G44" s="53" t="s">
        <v>259</v>
      </c>
      <c r="H44" s="55">
        <v>65</v>
      </c>
      <c r="I44" s="62" t="s">
        <v>260</v>
      </c>
      <c r="J44" s="55">
        <v>1680</v>
      </c>
      <c r="K44" s="58">
        <v>42456</v>
      </c>
      <c r="L44" s="57"/>
      <c r="M44" s="53" t="s">
        <v>255</v>
      </c>
      <c r="N44" s="59">
        <f t="shared" si="10"/>
        <v>21600</v>
      </c>
      <c r="O44" s="60">
        <f t="shared" si="3"/>
        <v>21600</v>
      </c>
      <c r="P44" s="60">
        <v>4500</v>
      </c>
      <c r="Q44" s="60">
        <v>500</v>
      </c>
      <c r="R44" s="60">
        <v>0</v>
      </c>
      <c r="S44" s="60">
        <v>-1183</v>
      </c>
      <c r="T44" s="60">
        <v>0</v>
      </c>
      <c r="U44" s="60">
        <v>0</v>
      </c>
      <c r="V44" s="60">
        <f t="shared" si="5"/>
        <v>47017</v>
      </c>
      <c r="W44" s="60">
        <v>0</v>
      </c>
      <c r="X44" s="60">
        <v>0</v>
      </c>
      <c r="Y44" s="60">
        <f t="shared" si="6"/>
        <v>3817</v>
      </c>
      <c r="Z44" s="54"/>
      <c r="AA44" s="60">
        <v>21600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/>
      <c r="AN44" s="60"/>
      <c r="AO44" s="60"/>
      <c r="AP44" s="60"/>
      <c r="AQ44" s="60"/>
    </row>
    <row r="45" spans="1:43" ht="12.75">
      <c r="A45" s="53">
        <v>4</v>
      </c>
      <c r="B45" s="53" t="s">
        <v>261</v>
      </c>
      <c r="C45" s="53" t="s">
        <v>262</v>
      </c>
      <c r="D45" s="53" t="s">
        <v>103</v>
      </c>
      <c r="E45" s="54"/>
      <c r="F45" s="53" t="s">
        <v>196</v>
      </c>
      <c r="G45" s="53" t="s">
        <v>259</v>
      </c>
      <c r="H45" s="55">
        <v>64</v>
      </c>
      <c r="I45" s="62" t="s">
        <v>263</v>
      </c>
      <c r="J45" s="57"/>
      <c r="K45" s="58">
        <v>42456</v>
      </c>
      <c r="L45" s="57"/>
      <c r="M45" s="53" t="s">
        <v>255</v>
      </c>
      <c r="N45" s="59">
        <f t="shared" si="10"/>
        <v>21600</v>
      </c>
      <c r="O45" s="60">
        <f t="shared" si="3"/>
        <v>21600</v>
      </c>
      <c r="P45" s="60">
        <v>4500</v>
      </c>
      <c r="Q45" s="60">
        <v>500</v>
      </c>
      <c r="R45" s="60">
        <v>0</v>
      </c>
      <c r="S45" s="60">
        <v>-1204</v>
      </c>
      <c r="T45" s="60">
        <v>0</v>
      </c>
      <c r="U45" s="60">
        <v>0</v>
      </c>
      <c r="V45" s="60">
        <f t="shared" si="5"/>
        <v>46996</v>
      </c>
      <c r="W45" s="60">
        <v>0</v>
      </c>
      <c r="X45" s="60">
        <v>0</v>
      </c>
      <c r="Y45" s="60">
        <f t="shared" si="6"/>
        <v>3796</v>
      </c>
      <c r="Z45" s="54"/>
      <c r="AA45" s="60">
        <v>21600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/>
      <c r="AN45" s="60"/>
      <c r="AO45" s="60"/>
      <c r="AP45" s="60"/>
      <c r="AQ45" s="60"/>
    </row>
    <row r="46" spans="1:43" ht="12.75">
      <c r="A46" s="31">
        <v>4</v>
      </c>
      <c r="B46" s="31" t="s">
        <v>264</v>
      </c>
      <c r="C46" s="31" t="s">
        <v>265</v>
      </c>
      <c r="D46" s="31" t="s">
        <v>108</v>
      </c>
      <c r="E46" s="39"/>
      <c r="F46" s="31" t="s">
        <v>196</v>
      </c>
      <c r="G46" s="31" t="s">
        <v>259</v>
      </c>
      <c r="H46" s="33">
        <v>57</v>
      </c>
      <c r="I46" s="34" t="s">
        <v>266</v>
      </c>
      <c r="J46" s="33">
        <v>7650</v>
      </c>
      <c r="K46" s="36">
        <v>42452</v>
      </c>
      <c r="L46" s="35"/>
      <c r="M46" s="31" t="s">
        <v>267</v>
      </c>
      <c r="N46" s="48">
        <f t="shared" si="10"/>
        <v>26268</v>
      </c>
      <c r="O46" s="38">
        <f t="shared" si="3"/>
        <v>26268</v>
      </c>
      <c r="P46" s="38">
        <v>4500</v>
      </c>
      <c r="Q46" s="38">
        <v>500</v>
      </c>
      <c r="R46" s="38">
        <v>-320</v>
      </c>
      <c r="S46" s="38">
        <f t="shared" ref="S46:S48" si="11">SUM(AM46:AO46)</f>
        <v>0</v>
      </c>
      <c r="T46" s="38">
        <v>0</v>
      </c>
      <c r="U46" s="38">
        <v>0</v>
      </c>
      <c r="V46" s="38">
        <f t="shared" si="5"/>
        <v>57216</v>
      </c>
      <c r="W46" s="38">
        <v>0</v>
      </c>
      <c r="X46" s="38">
        <v>-150</v>
      </c>
      <c r="Y46" s="38">
        <f t="shared" si="6"/>
        <v>4530</v>
      </c>
      <c r="Z46" s="31" t="s">
        <v>200</v>
      </c>
      <c r="AA46" s="105">
        <v>26268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L46" s="38">
        <v>0</v>
      </c>
      <c r="AM46" s="38"/>
      <c r="AN46" s="38"/>
      <c r="AO46" s="38"/>
      <c r="AP46" s="38"/>
      <c r="AQ46" s="38"/>
    </row>
    <row r="47" spans="1:43" ht="12.75">
      <c r="A47" s="31">
        <v>4</v>
      </c>
      <c r="B47" s="31" t="s">
        <v>264</v>
      </c>
      <c r="C47" s="31" t="s">
        <v>265</v>
      </c>
      <c r="D47" s="31" t="s">
        <v>108</v>
      </c>
      <c r="E47" s="39"/>
      <c r="F47" s="31" t="s">
        <v>196</v>
      </c>
      <c r="G47" s="31" t="s">
        <v>57</v>
      </c>
      <c r="H47" s="33">
        <v>69</v>
      </c>
      <c r="I47" s="34" t="s">
        <v>266</v>
      </c>
      <c r="J47" s="33">
        <v>7650</v>
      </c>
      <c r="K47" s="36">
        <v>42452</v>
      </c>
      <c r="L47" s="35"/>
      <c r="M47" s="31" t="s">
        <v>267</v>
      </c>
      <c r="N47" s="48">
        <f t="shared" si="10"/>
        <v>11416</v>
      </c>
      <c r="O47" s="38">
        <f t="shared" si="3"/>
        <v>11416</v>
      </c>
      <c r="P47" s="38">
        <v>3000</v>
      </c>
      <c r="Q47" s="38">
        <v>0</v>
      </c>
      <c r="R47" s="38">
        <v>0</v>
      </c>
      <c r="S47" s="38">
        <f t="shared" si="11"/>
        <v>0</v>
      </c>
      <c r="T47" s="38">
        <v>0</v>
      </c>
      <c r="U47" s="38">
        <v>0</v>
      </c>
      <c r="V47" s="38">
        <f t="shared" si="5"/>
        <v>25832</v>
      </c>
      <c r="W47" s="38">
        <v>0</v>
      </c>
      <c r="X47" s="38">
        <v>0</v>
      </c>
      <c r="Y47" s="38">
        <f t="shared" si="6"/>
        <v>3000</v>
      </c>
      <c r="Z47" s="39"/>
      <c r="AA47" s="38">
        <v>11416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/>
      <c r="AN47" s="38"/>
      <c r="AO47" s="38"/>
      <c r="AP47" s="38"/>
      <c r="AQ47" s="38"/>
    </row>
    <row r="48" spans="1:43" ht="12.75">
      <c r="A48" s="31">
        <v>4</v>
      </c>
      <c r="B48" s="31" t="s">
        <v>264</v>
      </c>
      <c r="C48" s="31" t="s">
        <v>265</v>
      </c>
      <c r="D48" s="31" t="s">
        <v>108</v>
      </c>
      <c r="E48" s="39"/>
      <c r="F48" s="31" t="s">
        <v>196</v>
      </c>
      <c r="G48" s="31" t="s">
        <v>259</v>
      </c>
      <c r="H48" s="33">
        <v>70</v>
      </c>
      <c r="I48" s="34" t="s">
        <v>266</v>
      </c>
      <c r="J48" s="33">
        <v>7650</v>
      </c>
      <c r="K48" s="36">
        <v>42452</v>
      </c>
      <c r="L48" s="35"/>
      <c r="M48" s="31" t="s">
        <v>267</v>
      </c>
      <c r="N48" s="48">
        <f t="shared" si="10"/>
        <v>5569</v>
      </c>
      <c r="O48" s="38">
        <f t="shared" si="3"/>
        <v>5569</v>
      </c>
      <c r="P48" s="38">
        <v>3000</v>
      </c>
      <c r="Q48" s="38">
        <v>500</v>
      </c>
      <c r="R48" s="38">
        <v>-320</v>
      </c>
      <c r="S48" s="38">
        <f t="shared" si="11"/>
        <v>0</v>
      </c>
      <c r="T48" s="38">
        <v>0</v>
      </c>
      <c r="U48" s="38">
        <v>0</v>
      </c>
      <c r="V48" s="38">
        <f t="shared" si="5"/>
        <v>14318</v>
      </c>
      <c r="W48" s="38">
        <v>0</v>
      </c>
      <c r="X48" s="38">
        <v>0</v>
      </c>
      <c r="Y48" s="38">
        <f t="shared" si="6"/>
        <v>3180</v>
      </c>
      <c r="Z48" s="39"/>
      <c r="AA48" s="38">
        <v>5569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  <c r="AM48" s="38"/>
      <c r="AN48" s="38"/>
      <c r="AO48" s="38"/>
      <c r="AP48" s="38"/>
      <c r="AQ48" s="38"/>
    </row>
    <row r="49" spans="1:43" ht="12.75">
      <c r="A49" s="53">
        <v>4</v>
      </c>
      <c r="B49" s="104" t="s">
        <v>268</v>
      </c>
      <c r="C49" s="53" t="s">
        <v>269</v>
      </c>
      <c r="D49" s="53" t="s">
        <v>108</v>
      </c>
      <c r="E49" s="53" t="s">
        <v>270</v>
      </c>
      <c r="F49" s="53" t="s">
        <v>175</v>
      </c>
      <c r="G49" s="53" t="s">
        <v>57</v>
      </c>
      <c r="H49" s="55">
        <v>71</v>
      </c>
      <c r="I49" s="62" t="s">
        <v>271</v>
      </c>
      <c r="J49" s="55">
        <v>1200</v>
      </c>
      <c r="K49" s="58">
        <v>42456</v>
      </c>
      <c r="L49" s="58">
        <v>42457</v>
      </c>
      <c r="M49" s="53" t="s">
        <v>272</v>
      </c>
      <c r="N49" s="59">
        <f t="shared" si="10"/>
        <v>3240</v>
      </c>
      <c r="O49" s="60">
        <f t="shared" si="3"/>
        <v>3240</v>
      </c>
      <c r="P49" s="60">
        <v>1000</v>
      </c>
      <c r="Q49" s="60">
        <v>0</v>
      </c>
      <c r="R49" s="60">
        <v>0</v>
      </c>
      <c r="S49" s="60">
        <v>-323</v>
      </c>
      <c r="T49" s="60">
        <v>1548</v>
      </c>
      <c r="U49" s="60">
        <v>0</v>
      </c>
      <c r="V49" s="60">
        <f t="shared" si="5"/>
        <v>8705</v>
      </c>
      <c r="W49" s="60">
        <v>745</v>
      </c>
      <c r="X49" s="60">
        <v>0</v>
      </c>
      <c r="Y49" s="60">
        <f t="shared" si="6"/>
        <v>1422</v>
      </c>
      <c r="Z49" s="53" t="s">
        <v>120</v>
      </c>
      <c r="AA49" s="60">
        <v>3240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/>
      <c r="AN49" s="60"/>
      <c r="AO49" s="60"/>
      <c r="AP49" s="60"/>
      <c r="AQ49" s="60"/>
    </row>
    <row r="50" spans="1:43" ht="12.75">
      <c r="A50" s="106">
        <v>4</v>
      </c>
      <c r="B50" s="106" t="s">
        <v>273</v>
      </c>
      <c r="C50" s="106" t="s">
        <v>274</v>
      </c>
      <c r="D50" s="106" t="s">
        <v>103</v>
      </c>
      <c r="E50" s="107"/>
      <c r="F50" s="106" t="s">
        <v>275</v>
      </c>
      <c r="G50" s="106" t="s">
        <v>57</v>
      </c>
      <c r="H50" s="108">
        <v>72</v>
      </c>
      <c r="I50" s="109" t="s">
        <v>276</v>
      </c>
      <c r="J50" s="108">
        <v>1370</v>
      </c>
      <c r="K50" s="110">
        <v>42457</v>
      </c>
      <c r="L50" s="111"/>
      <c r="M50" s="106" t="s">
        <v>277</v>
      </c>
      <c r="N50" s="112">
        <f t="shared" si="10"/>
        <v>2797</v>
      </c>
      <c r="O50" s="49">
        <f t="shared" si="3"/>
        <v>2797</v>
      </c>
      <c r="P50" s="49">
        <v>1000</v>
      </c>
      <c r="Q50" s="49">
        <v>0</v>
      </c>
      <c r="R50" s="49">
        <v>0</v>
      </c>
      <c r="S50" s="49">
        <f>SUM(AM50:AO50)</f>
        <v>0</v>
      </c>
      <c r="T50" s="49">
        <v>540</v>
      </c>
      <c r="U50" s="49">
        <v>0</v>
      </c>
      <c r="V50" s="49">
        <f t="shared" si="5"/>
        <v>7134</v>
      </c>
      <c r="W50" s="49">
        <v>0</v>
      </c>
      <c r="X50" s="49">
        <v>0</v>
      </c>
      <c r="Y50" s="49">
        <f t="shared" si="6"/>
        <v>1000</v>
      </c>
      <c r="Z50" s="107"/>
      <c r="AA50" s="49">
        <v>2797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0</v>
      </c>
      <c r="AM50" s="49"/>
      <c r="AN50" s="49"/>
      <c r="AO50" s="49"/>
      <c r="AP50" s="49"/>
      <c r="AQ50" s="49"/>
    </row>
    <row r="51" spans="1:43" ht="12.75">
      <c r="A51" s="53">
        <v>4</v>
      </c>
      <c r="B51" s="53" t="s">
        <v>278</v>
      </c>
      <c r="C51" s="53" t="s">
        <v>279</v>
      </c>
      <c r="D51" s="53" t="s">
        <v>103</v>
      </c>
      <c r="E51" s="54"/>
      <c r="F51" s="53" t="s">
        <v>280</v>
      </c>
      <c r="G51" s="53" t="s">
        <v>259</v>
      </c>
      <c r="H51" s="55">
        <v>75</v>
      </c>
      <c r="I51" s="62" t="s">
        <v>281</v>
      </c>
      <c r="J51" s="55">
        <v>2040</v>
      </c>
      <c r="K51" s="58">
        <v>42455</v>
      </c>
      <c r="L51" s="57"/>
      <c r="M51" s="53" t="s">
        <v>282</v>
      </c>
      <c r="N51" s="59">
        <f t="shared" si="10"/>
        <v>9192</v>
      </c>
      <c r="O51" s="60">
        <f t="shared" si="3"/>
        <v>9192</v>
      </c>
      <c r="P51" s="60">
        <v>3000</v>
      </c>
      <c r="Q51" s="60">
        <v>500</v>
      </c>
      <c r="R51" s="60">
        <v>0</v>
      </c>
      <c r="S51" s="60">
        <v>-655</v>
      </c>
      <c r="T51" s="60">
        <v>0</v>
      </c>
      <c r="U51" s="60">
        <v>0</v>
      </c>
      <c r="V51" s="60">
        <f t="shared" si="5"/>
        <v>21229</v>
      </c>
      <c r="W51" s="60">
        <v>0</v>
      </c>
      <c r="X51" s="60">
        <v>0</v>
      </c>
      <c r="Y51" s="60">
        <f t="shared" si="6"/>
        <v>2845</v>
      </c>
      <c r="Z51" s="54"/>
      <c r="AA51" s="60">
        <v>8220</v>
      </c>
      <c r="AB51" s="60">
        <v>486</v>
      </c>
      <c r="AC51" s="60">
        <v>486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  <c r="AM51" s="60"/>
      <c r="AN51" s="60"/>
      <c r="AO51" s="60"/>
      <c r="AP51" s="60"/>
      <c r="AQ51" s="60"/>
    </row>
    <row r="52" spans="1:43" ht="12.75">
      <c r="A52" s="1">
        <v>2</v>
      </c>
      <c r="B52" s="1" t="s">
        <v>283</v>
      </c>
      <c r="C52" s="1" t="s">
        <v>284</v>
      </c>
      <c r="D52" s="41" t="s">
        <v>103</v>
      </c>
      <c r="E52" s="42"/>
      <c r="F52" s="41" t="s">
        <v>196</v>
      </c>
      <c r="G52" s="1" t="s">
        <v>285</v>
      </c>
      <c r="H52" s="43">
        <v>85</v>
      </c>
      <c r="I52" s="44"/>
      <c r="J52" s="45"/>
      <c r="K52" s="46">
        <v>42460</v>
      </c>
      <c r="L52" s="113"/>
      <c r="M52" s="1" t="s">
        <v>286</v>
      </c>
      <c r="N52" s="48">
        <f t="shared" si="10"/>
        <v>40824</v>
      </c>
      <c r="O52" s="49">
        <f t="shared" si="3"/>
        <v>40824</v>
      </c>
      <c r="P52" s="49">
        <v>6000</v>
      </c>
      <c r="Q52" s="49">
        <v>500</v>
      </c>
      <c r="R52" s="50">
        <v>0</v>
      </c>
      <c r="S52" s="50">
        <f>SUM(AM52:AO52)</f>
        <v>0</v>
      </c>
      <c r="T52" s="50">
        <v>0</v>
      </c>
      <c r="U52" s="50">
        <v>1500</v>
      </c>
      <c r="V52" s="51">
        <f t="shared" si="5"/>
        <v>89648</v>
      </c>
      <c r="W52" s="28">
        <v>0</v>
      </c>
      <c r="X52" s="29">
        <v>0</v>
      </c>
      <c r="Y52" s="51">
        <f t="shared" si="6"/>
        <v>6500</v>
      </c>
      <c r="Z52" s="52"/>
      <c r="AA52" s="51">
        <v>32184</v>
      </c>
      <c r="AB52" s="51">
        <v>8640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/>
      <c r="AN52" s="51"/>
      <c r="AO52" s="51"/>
      <c r="AP52" s="51"/>
      <c r="AQ52" s="51"/>
    </row>
    <row r="56" spans="1:43" ht="12.75">
      <c r="D56" s="1"/>
      <c r="F56" s="1"/>
      <c r="I56" s="30"/>
      <c r="Y56" s="51"/>
    </row>
    <row r="57" spans="1:43" ht="12.75">
      <c r="D57" s="1"/>
      <c r="F57" s="1"/>
      <c r="I57" s="30"/>
      <c r="Y57" s="114">
        <f>SUM(Y8:Y56)</f>
        <v>116119</v>
      </c>
    </row>
    <row r="58" spans="1:43" ht="12.75">
      <c r="D58" s="1"/>
      <c r="F58" s="1"/>
      <c r="I58" s="30"/>
    </row>
    <row r="59" spans="1:43" ht="12.75">
      <c r="A59" s="18"/>
      <c r="B59" s="18"/>
      <c r="C59" s="17"/>
      <c r="D59" s="17"/>
      <c r="E59" s="17"/>
      <c r="F59" s="17"/>
      <c r="G59" s="17"/>
      <c r="H59" s="17"/>
      <c r="I59" s="19"/>
      <c r="J59" s="17"/>
      <c r="K59" s="17"/>
      <c r="L59" s="17"/>
      <c r="M59" s="17"/>
      <c r="N59" s="13" t="s">
        <v>35</v>
      </c>
      <c r="O59" s="13" t="s">
        <v>36</v>
      </c>
      <c r="P59" s="13" t="s">
        <v>35</v>
      </c>
      <c r="Q59" s="13" t="s">
        <v>37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3" ht="12.75">
      <c r="A60" s="18"/>
      <c r="B60" s="18"/>
      <c r="C60" s="17"/>
      <c r="D60" s="17"/>
      <c r="E60" s="17"/>
      <c r="F60" s="17"/>
      <c r="G60" s="17"/>
      <c r="H60" s="17"/>
      <c r="I60" s="19"/>
      <c r="J60" s="17"/>
      <c r="K60" s="17"/>
      <c r="L60" s="17"/>
      <c r="M60" s="17"/>
      <c r="N60" s="13" t="s">
        <v>38</v>
      </c>
      <c r="O60" s="13"/>
      <c r="P60" s="13" t="s">
        <v>39</v>
      </c>
      <c r="Q60" s="13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</row>
    <row r="61" spans="1:43" ht="15">
      <c r="A61" s="18"/>
      <c r="B61" s="18"/>
      <c r="C61" s="17"/>
      <c r="D61" s="12" t="s">
        <v>33</v>
      </c>
      <c r="E61" s="138" t="s">
        <v>34</v>
      </c>
      <c r="F61" s="139"/>
      <c r="G61" s="139"/>
      <c r="H61" s="139"/>
      <c r="I61" s="19"/>
      <c r="J61" s="17"/>
      <c r="K61" s="17"/>
      <c r="L61" s="17"/>
      <c r="M61" s="17"/>
      <c r="N61" s="13" t="s">
        <v>27</v>
      </c>
      <c r="O61" s="13"/>
      <c r="P61" s="13" t="s">
        <v>45</v>
      </c>
      <c r="Q61" s="13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</row>
    <row r="62" spans="1:43" ht="15">
      <c r="A62" s="18"/>
      <c r="B62" s="18"/>
      <c r="C62" s="17"/>
      <c r="D62" s="12" t="s">
        <v>43</v>
      </c>
      <c r="E62" s="12" t="s">
        <v>44</v>
      </c>
      <c r="F62" s="16"/>
      <c r="G62" s="16"/>
      <c r="H62" s="17"/>
      <c r="I62" s="19"/>
      <c r="J62" s="17"/>
      <c r="K62" s="17"/>
      <c r="L62" s="17"/>
      <c r="M62" s="17"/>
      <c r="N62" s="13" t="s">
        <v>28</v>
      </c>
      <c r="O62" s="13"/>
      <c r="P62" s="13" t="s">
        <v>47</v>
      </c>
      <c r="Q62" s="13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</row>
    <row r="63" spans="1:43" ht="15">
      <c r="A63" s="18"/>
      <c r="B63" s="18"/>
      <c r="C63" s="17"/>
      <c r="D63" s="12" t="s">
        <v>48</v>
      </c>
      <c r="E63" s="138" t="s">
        <v>49</v>
      </c>
      <c r="F63" s="139"/>
      <c r="G63" s="139"/>
      <c r="H63" s="139"/>
      <c r="I63" s="19"/>
      <c r="J63" s="17"/>
      <c r="K63" s="17"/>
      <c r="L63" s="17"/>
      <c r="M63" s="17"/>
      <c r="N63" s="13" t="s">
        <v>39</v>
      </c>
      <c r="O63" s="13"/>
      <c r="P63" s="13" t="s">
        <v>26</v>
      </c>
      <c r="Q63" s="13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</row>
    <row r="64" spans="1:43" ht="15">
      <c r="A64" s="18"/>
      <c r="B64" s="18"/>
      <c r="C64" s="17"/>
      <c r="D64" s="12" t="s">
        <v>52</v>
      </c>
      <c r="E64" s="12" t="s">
        <v>53</v>
      </c>
      <c r="F64" s="16"/>
      <c r="G64" s="16"/>
      <c r="H64" s="17"/>
      <c r="I64" s="19"/>
      <c r="J64" s="17"/>
      <c r="K64" s="17"/>
      <c r="L64" s="17"/>
      <c r="M64" s="17"/>
      <c r="N64" s="13" t="s">
        <v>55</v>
      </c>
      <c r="O64" s="13"/>
      <c r="P64" s="13" t="s">
        <v>67</v>
      </c>
      <c r="Q64" s="13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</row>
    <row r="65" spans="1:43" ht="12.75">
      <c r="A65" s="18"/>
      <c r="B65" s="18"/>
      <c r="C65" s="17"/>
      <c r="D65" s="17"/>
      <c r="E65" s="17"/>
      <c r="F65" s="17"/>
      <c r="G65" s="17"/>
      <c r="H65" s="17"/>
      <c r="I65" s="19"/>
      <c r="J65" s="17"/>
      <c r="K65" s="17"/>
      <c r="L65" s="17"/>
      <c r="M65" s="17"/>
      <c r="N65" s="13" t="s">
        <v>64</v>
      </c>
      <c r="O65" s="13"/>
      <c r="P65" s="13"/>
      <c r="Q65" s="13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spans="1:43" ht="12.75">
      <c r="A66" s="18"/>
      <c r="B66" s="18"/>
      <c r="C66" s="17"/>
      <c r="D66" s="17"/>
      <c r="E66" s="17"/>
      <c r="F66" s="17"/>
      <c r="G66" s="17"/>
      <c r="H66" s="17"/>
      <c r="I66" s="19"/>
      <c r="J66" s="17"/>
      <c r="K66" s="17"/>
      <c r="L66" s="17"/>
      <c r="M66" s="17"/>
      <c r="N66" s="13" t="s">
        <v>66</v>
      </c>
      <c r="O66" s="13"/>
      <c r="P66" s="13"/>
      <c r="Q66" s="13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</row>
    <row r="67" spans="1:43" ht="12.75">
      <c r="A67" s="18"/>
      <c r="B67" s="18"/>
      <c r="C67" s="17"/>
      <c r="D67" s="17"/>
      <c r="E67" s="17"/>
      <c r="F67" s="17"/>
      <c r="G67" s="17"/>
      <c r="H67" s="17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</row>
    <row r="68" spans="1:43" ht="12.75">
      <c r="A68" s="18"/>
      <c r="B68" s="18"/>
      <c r="C68" s="17"/>
      <c r="D68" s="17"/>
      <c r="E68" s="17"/>
      <c r="F68" s="17"/>
      <c r="G68" s="17"/>
      <c r="H68" s="17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</row>
    <row r="69" spans="1:43" ht="12.75">
      <c r="A69" s="18"/>
      <c r="B69" s="18"/>
      <c r="C69" s="17"/>
      <c r="D69" s="17"/>
      <c r="E69" s="17"/>
      <c r="F69" s="17"/>
      <c r="G69" s="17"/>
      <c r="H69" s="17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</row>
    <row r="70" spans="1:43" ht="12.75">
      <c r="A70" s="18"/>
      <c r="B70" s="18"/>
      <c r="C70" s="17"/>
      <c r="D70" s="17"/>
      <c r="E70" s="17"/>
      <c r="F70" s="17"/>
      <c r="G70" s="17"/>
      <c r="H70" s="17"/>
      <c r="I70" s="19"/>
      <c r="J70" s="17"/>
      <c r="K70" s="17"/>
      <c r="L70" s="17"/>
      <c r="M70" s="17"/>
      <c r="N70" s="17"/>
      <c r="O70" s="17"/>
      <c r="P70" s="17"/>
      <c r="Q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</row>
    <row r="71" spans="1:43" ht="12.75">
      <c r="I71" s="30"/>
    </row>
    <row r="72" spans="1:43" ht="12.75">
      <c r="I72" s="30"/>
    </row>
    <row r="73" spans="1:43" ht="12.75">
      <c r="I73" s="30"/>
    </row>
    <row r="74" spans="1:43" ht="12.75">
      <c r="I74" s="30"/>
    </row>
    <row r="75" spans="1:43" ht="12.75">
      <c r="I75" s="30"/>
    </row>
    <row r="76" spans="1:43" ht="12.75">
      <c r="I76" s="30"/>
    </row>
    <row r="77" spans="1:43" ht="12.75">
      <c r="I77" s="30"/>
    </row>
    <row r="78" spans="1:43" ht="12.75">
      <c r="I78" s="30"/>
    </row>
    <row r="79" spans="1:43" ht="12.75">
      <c r="I79" s="30"/>
    </row>
    <row r="80" spans="1:43" ht="12.75">
      <c r="I80" s="30"/>
    </row>
    <row r="81" spans="9:9" ht="12.75">
      <c r="I81" s="30"/>
    </row>
    <row r="82" spans="9:9" ht="12.75">
      <c r="I82" s="30"/>
    </row>
    <row r="83" spans="9:9" ht="12.75">
      <c r="I83" s="30"/>
    </row>
    <row r="84" spans="9:9" ht="12.75">
      <c r="I84" s="30"/>
    </row>
    <row r="85" spans="9:9" ht="12.75">
      <c r="I85" s="30"/>
    </row>
    <row r="86" spans="9:9" ht="12.75">
      <c r="I86" s="30"/>
    </row>
    <row r="87" spans="9:9" ht="12.75">
      <c r="I87" s="30"/>
    </row>
    <row r="88" spans="9:9" ht="12.75">
      <c r="I88" s="30"/>
    </row>
    <row r="89" spans="9:9" ht="12.75">
      <c r="I89" s="30"/>
    </row>
    <row r="90" spans="9:9" ht="12.75">
      <c r="I90" s="30"/>
    </row>
    <row r="91" spans="9:9" ht="12.75">
      <c r="I91" s="30"/>
    </row>
    <row r="92" spans="9:9" ht="12.75">
      <c r="I92" s="30"/>
    </row>
    <row r="93" spans="9:9" ht="12.75">
      <c r="I93" s="30"/>
    </row>
    <row r="94" spans="9:9" ht="12.75">
      <c r="I94" s="30"/>
    </row>
    <row r="95" spans="9:9" ht="12.75">
      <c r="I95" s="30"/>
    </row>
    <row r="96" spans="9:9" ht="12.75">
      <c r="I96" s="30"/>
    </row>
    <row r="97" spans="9:9" ht="12.75">
      <c r="I97" s="30"/>
    </row>
    <row r="98" spans="9:9" ht="12.75">
      <c r="I98" s="30"/>
    </row>
    <row r="99" spans="9:9" ht="12.75">
      <c r="I99" s="30"/>
    </row>
    <row r="100" spans="9:9" ht="12.75">
      <c r="I100" s="30"/>
    </row>
    <row r="101" spans="9:9" ht="12.75">
      <c r="I101" s="30"/>
    </row>
    <row r="102" spans="9:9" ht="12.75">
      <c r="I102" s="30"/>
    </row>
    <row r="103" spans="9:9" ht="12.75">
      <c r="I103" s="30"/>
    </row>
    <row r="104" spans="9:9" ht="12.75">
      <c r="I104" s="30"/>
    </row>
    <row r="105" spans="9:9" ht="12.75">
      <c r="I105" s="30"/>
    </row>
    <row r="106" spans="9:9" ht="12.75">
      <c r="I106" s="30"/>
    </row>
    <row r="107" spans="9:9" ht="12.75">
      <c r="I107" s="30"/>
    </row>
    <row r="108" spans="9:9" ht="12.75">
      <c r="I108" s="30"/>
    </row>
    <row r="109" spans="9:9" ht="12.75">
      <c r="I109" s="30"/>
    </row>
    <row r="110" spans="9:9" ht="12.75">
      <c r="I110" s="30"/>
    </row>
    <row r="111" spans="9:9" ht="12.75">
      <c r="I111" s="30"/>
    </row>
    <row r="112" spans="9:9" ht="12.75">
      <c r="I112" s="30"/>
    </row>
    <row r="113" spans="9:9" ht="12.75">
      <c r="I113" s="30"/>
    </row>
    <row r="114" spans="9:9" ht="12.75">
      <c r="I114" s="30"/>
    </row>
    <row r="115" spans="9:9" ht="12.75">
      <c r="I115" s="30"/>
    </row>
    <row r="116" spans="9:9" ht="12.75">
      <c r="I116" s="30"/>
    </row>
    <row r="117" spans="9:9" ht="12.75">
      <c r="I117" s="30"/>
    </row>
    <row r="118" spans="9:9" ht="12.75">
      <c r="I118" s="30"/>
    </row>
    <row r="119" spans="9:9" ht="12.75">
      <c r="I119" s="30"/>
    </row>
    <row r="120" spans="9:9" ht="12.75">
      <c r="I120" s="30"/>
    </row>
    <row r="121" spans="9:9" ht="12.75">
      <c r="I121" s="30"/>
    </row>
    <row r="122" spans="9:9" ht="12.75">
      <c r="I122" s="30"/>
    </row>
    <row r="123" spans="9:9" ht="12.75">
      <c r="I123" s="30"/>
    </row>
    <row r="124" spans="9:9" ht="12.75">
      <c r="I124" s="30"/>
    </row>
    <row r="125" spans="9:9" ht="12.75">
      <c r="I125" s="30"/>
    </row>
    <row r="126" spans="9:9" ht="12.75">
      <c r="I126" s="30"/>
    </row>
    <row r="127" spans="9:9" ht="12.75">
      <c r="I127" s="30"/>
    </row>
    <row r="128" spans="9:9" ht="12.75">
      <c r="I128" s="30"/>
    </row>
    <row r="129" spans="9:9" ht="12.75">
      <c r="I129" s="30"/>
    </row>
    <row r="130" spans="9:9" ht="12.75">
      <c r="I130" s="30"/>
    </row>
    <row r="131" spans="9:9" ht="12.75">
      <c r="I131" s="30"/>
    </row>
    <row r="132" spans="9:9" ht="12.75">
      <c r="I132" s="30"/>
    </row>
    <row r="133" spans="9:9" ht="12.75">
      <c r="I133" s="30"/>
    </row>
    <row r="134" spans="9:9" ht="12.75">
      <c r="I134" s="30"/>
    </row>
    <row r="135" spans="9:9" ht="12.75">
      <c r="I135" s="30"/>
    </row>
    <row r="136" spans="9:9" ht="12.75">
      <c r="I136" s="30"/>
    </row>
    <row r="137" spans="9:9" ht="12.75">
      <c r="I137" s="30"/>
    </row>
    <row r="138" spans="9:9" ht="12.75">
      <c r="I138" s="30"/>
    </row>
    <row r="139" spans="9:9" ht="12.75">
      <c r="I139" s="30"/>
    </row>
    <row r="140" spans="9:9" ht="12.75">
      <c r="I140" s="30"/>
    </row>
    <row r="141" spans="9:9" ht="12.75">
      <c r="I141" s="30"/>
    </row>
    <row r="142" spans="9:9" ht="12.75">
      <c r="I142" s="30"/>
    </row>
    <row r="143" spans="9:9" ht="12.75">
      <c r="I143" s="30"/>
    </row>
    <row r="144" spans="9:9" ht="12.75">
      <c r="I144" s="30"/>
    </row>
    <row r="145" spans="9:9" ht="12.75">
      <c r="I145" s="30"/>
    </row>
    <row r="146" spans="9:9" ht="12.75">
      <c r="I146" s="30"/>
    </row>
    <row r="147" spans="9:9" ht="12.75">
      <c r="I147" s="30"/>
    </row>
    <row r="148" spans="9:9" ht="12.75">
      <c r="I148" s="30"/>
    </row>
    <row r="149" spans="9:9" ht="12.75">
      <c r="I149" s="30"/>
    </row>
    <row r="150" spans="9:9" ht="12.75">
      <c r="I150" s="30"/>
    </row>
    <row r="151" spans="9:9" ht="12.75">
      <c r="I151" s="30"/>
    </row>
    <row r="152" spans="9:9" ht="12.75">
      <c r="I152" s="30"/>
    </row>
    <row r="153" spans="9:9" ht="12.75">
      <c r="I153" s="30"/>
    </row>
    <row r="154" spans="9:9" ht="12.75">
      <c r="I154" s="30"/>
    </row>
    <row r="155" spans="9:9" ht="12.75">
      <c r="I155" s="30"/>
    </row>
    <row r="156" spans="9:9" ht="12.75">
      <c r="I156" s="30"/>
    </row>
    <row r="157" spans="9:9" ht="12.75">
      <c r="I157" s="30"/>
    </row>
    <row r="158" spans="9:9" ht="12.75">
      <c r="I158" s="30"/>
    </row>
    <row r="159" spans="9:9" ht="12.75">
      <c r="I159" s="30"/>
    </row>
    <row r="160" spans="9:9" ht="12.75">
      <c r="I160" s="30"/>
    </row>
    <row r="161" spans="9:9" ht="12.75">
      <c r="I161" s="30"/>
    </row>
    <row r="162" spans="9:9" ht="12.75">
      <c r="I162" s="30"/>
    </row>
    <row r="163" spans="9:9" ht="12.75">
      <c r="I163" s="30"/>
    </row>
    <row r="164" spans="9:9" ht="12.75">
      <c r="I164" s="30"/>
    </row>
    <row r="165" spans="9:9" ht="12.75">
      <c r="I165" s="30"/>
    </row>
    <row r="166" spans="9:9" ht="12.75">
      <c r="I166" s="30"/>
    </row>
    <row r="167" spans="9:9" ht="12.75">
      <c r="I167" s="30"/>
    </row>
    <row r="168" spans="9:9" ht="12.75">
      <c r="I168" s="30"/>
    </row>
    <row r="169" spans="9:9" ht="12.75">
      <c r="I169" s="30"/>
    </row>
    <row r="170" spans="9:9" ht="12.75">
      <c r="I170" s="30"/>
    </row>
    <row r="171" spans="9:9" ht="12.75">
      <c r="I171" s="30"/>
    </row>
    <row r="172" spans="9:9" ht="12.75">
      <c r="I172" s="30"/>
    </row>
    <row r="173" spans="9:9" ht="12.75">
      <c r="I173" s="30"/>
    </row>
    <row r="174" spans="9:9" ht="12.75">
      <c r="I174" s="30"/>
    </row>
    <row r="175" spans="9:9" ht="12.75">
      <c r="I175" s="30"/>
    </row>
    <row r="176" spans="9:9" ht="12.75">
      <c r="I176" s="30"/>
    </row>
    <row r="177" spans="9:9" ht="12.75">
      <c r="I177" s="30"/>
    </row>
    <row r="178" spans="9:9" ht="12.75">
      <c r="I178" s="30"/>
    </row>
    <row r="179" spans="9:9" ht="12.75">
      <c r="I179" s="30"/>
    </row>
    <row r="180" spans="9:9" ht="12.75">
      <c r="I180" s="30"/>
    </row>
    <row r="181" spans="9:9" ht="12.75">
      <c r="I181" s="30"/>
    </row>
    <row r="182" spans="9:9" ht="12.75">
      <c r="I182" s="30"/>
    </row>
    <row r="183" spans="9:9" ht="12.75">
      <c r="I183" s="30"/>
    </row>
    <row r="184" spans="9:9" ht="12.75">
      <c r="I184" s="30"/>
    </row>
    <row r="185" spans="9:9" ht="12.75">
      <c r="I185" s="30"/>
    </row>
    <row r="186" spans="9:9" ht="12.75">
      <c r="I186" s="30"/>
    </row>
    <row r="187" spans="9:9" ht="12.75">
      <c r="I187" s="30"/>
    </row>
    <row r="188" spans="9:9" ht="12.75">
      <c r="I188" s="30"/>
    </row>
    <row r="189" spans="9:9" ht="12.75">
      <c r="I189" s="30"/>
    </row>
    <row r="190" spans="9:9" ht="12.75">
      <c r="I190" s="30"/>
    </row>
    <row r="191" spans="9:9" ht="12.75">
      <c r="I191" s="30"/>
    </row>
    <row r="192" spans="9:9" ht="12.75">
      <c r="I192" s="30"/>
    </row>
    <row r="193" spans="9:9" ht="12.75">
      <c r="I193" s="30"/>
    </row>
    <row r="194" spans="9:9" ht="12.75">
      <c r="I194" s="30"/>
    </row>
    <row r="195" spans="9:9" ht="12.75">
      <c r="I195" s="30"/>
    </row>
    <row r="196" spans="9:9" ht="12.75">
      <c r="I196" s="30"/>
    </row>
    <row r="197" spans="9:9" ht="12.75">
      <c r="I197" s="30"/>
    </row>
    <row r="198" spans="9:9" ht="12.75">
      <c r="I198" s="30"/>
    </row>
    <row r="199" spans="9:9" ht="12.75">
      <c r="I199" s="30"/>
    </row>
    <row r="200" spans="9:9" ht="12.75">
      <c r="I200" s="30"/>
    </row>
    <row r="201" spans="9:9" ht="12.75">
      <c r="I201" s="30"/>
    </row>
    <row r="202" spans="9:9" ht="12.75">
      <c r="I202" s="30"/>
    </row>
    <row r="203" spans="9:9" ht="12.75">
      <c r="I203" s="30"/>
    </row>
    <row r="204" spans="9:9" ht="12.75">
      <c r="I204" s="30"/>
    </row>
    <row r="205" spans="9:9" ht="12.75">
      <c r="I205" s="30"/>
    </row>
    <row r="206" spans="9:9" ht="12.75">
      <c r="I206" s="30"/>
    </row>
    <row r="207" spans="9:9" ht="12.75">
      <c r="I207" s="30"/>
    </row>
    <row r="208" spans="9:9" ht="12.75">
      <c r="I208" s="30"/>
    </row>
    <row r="209" spans="9:9" ht="12.75">
      <c r="I209" s="30"/>
    </row>
    <row r="210" spans="9:9" ht="12.75">
      <c r="I210" s="30"/>
    </row>
    <row r="211" spans="9:9" ht="12.75">
      <c r="I211" s="30"/>
    </row>
    <row r="212" spans="9:9" ht="12.75">
      <c r="I212" s="30"/>
    </row>
    <row r="213" spans="9:9" ht="12.75">
      <c r="I213" s="30"/>
    </row>
    <row r="214" spans="9:9" ht="12.75">
      <c r="I214" s="30"/>
    </row>
    <row r="215" spans="9:9" ht="12.75">
      <c r="I215" s="30"/>
    </row>
    <row r="216" spans="9:9" ht="12.75">
      <c r="I216" s="30"/>
    </row>
    <row r="217" spans="9:9" ht="12.75">
      <c r="I217" s="30"/>
    </row>
    <row r="218" spans="9:9" ht="12.75">
      <c r="I218" s="30"/>
    </row>
    <row r="219" spans="9:9" ht="12.75">
      <c r="I219" s="30"/>
    </row>
    <row r="220" spans="9:9" ht="12.75">
      <c r="I220" s="30"/>
    </row>
    <row r="221" spans="9:9" ht="12.75">
      <c r="I221" s="30"/>
    </row>
    <row r="222" spans="9:9" ht="12.75">
      <c r="I222" s="30"/>
    </row>
    <row r="223" spans="9:9" ht="12.75">
      <c r="I223" s="30"/>
    </row>
    <row r="224" spans="9:9" ht="12.75">
      <c r="I224" s="30"/>
    </row>
    <row r="225" spans="9:9" ht="12.75">
      <c r="I225" s="30"/>
    </row>
    <row r="226" spans="9:9" ht="12.75">
      <c r="I226" s="30"/>
    </row>
    <row r="227" spans="9:9" ht="12.75">
      <c r="I227" s="30"/>
    </row>
    <row r="228" spans="9:9" ht="12.75">
      <c r="I228" s="30"/>
    </row>
    <row r="229" spans="9:9" ht="12.75">
      <c r="I229" s="30"/>
    </row>
    <row r="230" spans="9:9" ht="12.75">
      <c r="I230" s="30"/>
    </row>
    <row r="231" spans="9:9" ht="12.75">
      <c r="I231" s="30"/>
    </row>
    <row r="232" spans="9:9" ht="12.75">
      <c r="I232" s="30"/>
    </row>
    <row r="233" spans="9:9" ht="12.75">
      <c r="I233" s="30"/>
    </row>
    <row r="234" spans="9:9" ht="12.75">
      <c r="I234" s="30"/>
    </row>
    <row r="235" spans="9:9" ht="12.75">
      <c r="I235" s="30"/>
    </row>
    <row r="236" spans="9:9" ht="12.75">
      <c r="I236" s="30"/>
    </row>
    <row r="237" spans="9:9" ht="12.75">
      <c r="I237" s="30"/>
    </row>
    <row r="238" spans="9:9" ht="12.75">
      <c r="I238" s="30"/>
    </row>
    <row r="239" spans="9:9" ht="12.75">
      <c r="I239" s="30"/>
    </row>
    <row r="240" spans="9:9" ht="12.75">
      <c r="I240" s="30"/>
    </row>
    <row r="241" spans="9:9" ht="12.75">
      <c r="I241" s="30"/>
    </row>
    <row r="242" spans="9:9" ht="12.75">
      <c r="I242" s="30"/>
    </row>
    <row r="243" spans="9:9" ht="12.75">
      <c r="I243" s="30"/>
    </row>
    <row r="244" spans="9:9" ht="12.75">
      <c r="I244" s="30"/>
    </row>
    <row r="245" spans="9:9" ht="12.75">
      <c r="I245" s="30"/>
    </row>
    <row r="246" spans="9:9" ht="12.75">
      <c r="I246" s="30"/>
    </row>
    <row r="247" spans="9:9" ht="12.75">
      <c r="I247" s="30"/>
    </row>
    <row r="248" spans="9:9" ht="12.75">
      <c r="I248" s="30"/>
    </row>
    <row r="249" spans="9:9" ht="12.75">
      <c r="I249" s="30"/>
    </row>
    <row r="250" spans="9:9" ht="12.75">
      <c r="I250" s="30"/>
    </row>
    <row r="251" spans="9:9" ht="12.75">
      <c r="I251" s="30"/>
    </row>
    <row r="252" spans="9:9" ht="12.75">
      <c r="I252" s="30"/>
    </row>
    <row r="253" spans="9:9" ht="12.75">
      <c r="I253" s="30"/>
    </row>
    <row r="254" spans="9:9" ht="12.75">
      <c r="I254" s="30"/>
    </row>
    <row r="255" spans="9:9" ht="12.75">
      <c r="I255" s="30"/>
    </row>
    <row r="256" spans="9:9" ht="12.75">
      <c r="I256" s="30"/>
    </row>
    <row r="257" spans="9:9" ht="12.75">
      <c r="I257" s="30"/>
    </row>
    <row r="258" spans="9:9" ht="12.75">
      <c r="I258" s="30"/>
    </row>
    <row r="259" spans="9:9" ht="12.75">
      <c r="I259" s="30"/>
    </row>
    <row r="260" spans="9:9" ht="12.75">
      <c r="I260" s="30"/>
    </row>
    <row r="261" spans="9:9" ht="12.75">
      <c r="I261" s="30"/>
    </row>
    <row r="262" spans="9:9" ht="12.75">
      <c r="I262" s="30"/>
    </row>
    <row r="263" spans="9:9" ht="12.75">
      <c r="I263" s="30"/>
    </row>
    <row r="264" spans="9:9" ht="12.75">
      <c r="I264" s="30"/>
    </row>
    <row r="265" spans="9:9" ht="12.75">
      <c r="I265" s="30"/>
    </row>
    <row r="266" spans="9:9" ht="12.75">
      <c r="I266" s="30"/>
    </row>
    <row r="267" spans="9:9" ht="12.75">
      <c r="I267" s="30"/>
    </row>
    <row r="268" spans="9:9" ht="12.75">
      <c r="I268" s="30"/>
    </row>
    <row r="269" spans="9:9" ht="12.75">
      <c r="I269" s="30"/>
    </row>
    <row r="270" spans="9:9" ht="12.75">
      <c r="I270" s="30"/>
    </row>
    <row r="271" spans="9:9" ht="12.75">
      <c r="I271" s="30"/>
    </row>
    <row r="272" spans="9:9" ht="12.75">
      <c r="I272" s="30"/>
    </row>
    <row r="273" spans="9:9" ht="12.75">
      <c r="I273" s="30"/>
    </row>
    <row r="274" spans="9:9" ht="12.75">
      <c r="I274" s="30"/>
    </row>
    <row r="275" spans="9:9" ht="12.75">
      <c r="I275" s="30"/>
    </row>
    <row r="276" spans="9:9" ht="12.75">
      <c r="I276" s="30"/>
    </row>
    <row r="277" spans="9:9" ht="12.75">
      <c r="I277" s="30"/>
    </row>
    <row r="278" spans="9:9" ht="12.75">
      <c r="I278" s="30"/>
    </row>
    <row r="279" spans="9:9" ht="12.75">
      <c r="I279" s="30"/>
    </row>
    <row r="280" spans="9:9" ht="12.75">
      <c r="I280" s="30"/>
    </row>
    <row r="281" spans="9:9" ht="12.75">
      <c r="I281" s="30"/>
    </row>
    <row r="282" spans="9:9" ht="12.75">
      <c r="I282" s="30"/>
    </row>
    <row r="283" spans="9:9" ht="12.75">
      <c r="I283" s="30"/>
    </row>
    <row r="284" spans="9:9" ht="12.75">
      <c r="I284" s="30"/>
    </row>
    <row r="285" spans="9:9" ht="12.75">
      <c r="I285" s="30"/>
    </row>
    <row r="286" spans="9:9" ht="12.75">
      <c r="I286" s="30"/>
    </row>
    <row r="287" spans="9:9" ht="12.75">
      <c r="I287" s="30"/>
    </row>
    <row r="288" spans="9:9" ht="12.75">
      <c r="I288" s="30"/>
    </row>
    <row r="289" spans="9:9" ht="12.75">
      <c r="I289" s="30"/>
    </row>
    <row r="290" spans="9:9" ht="12.75">
      <c r="I290" s="30"/>
    </row>
    <row r="291" spans="9:9" ht="12.75">
      <c r="I291" s="30"/>
    </row>
    <row r="292" spans="9:9" ht="12.75">
      <c r="I292" s="30"/>
    </row>
    <row r="293" spans="9:9" ht="12.75">
      <c r="I293" s="30"/>
    </row>
    <row r="294" spans="9:9" ht="12.75">
      <c r="I294" s="30"/>
    </row>
    <row r="295" spans="9:9" ht="12.75">
      <c r="I295" s="30"/>
    </row>
    <row r="296" spans="9:9" ht="12.75">
      <c r="I296" s="30"/>
    </row>
    <row r="297" spans="9:9" ht="12.75">
      <c r="I297" s="30"/>
    </row>
    <row r="298" spans="9:9" ht="12.75">
      <c r="I298" s="30"/>
    </row>
    <row r="299" spans="9:9" ht="12.75">
      <c r="I299" s="30"/>
    </row>
    <row r="300" spans="9:9" ht="12.75">
      <c r="I300" s="30"/>
    </row>
    <row r="301" spans="9:9" ht="12.75">
      <c r="I301" s="30"/>
    </row>
    <row r="302" spans="9:9" ht="12.75">
      <c r="I302" s="30"/>
    </row>
    <row r="303" spans="9:9" ht="12.75">
      <c r="I303" s="30"/>
    </row>
    <row r="304" spans="9:9" ht="12.75">
      <c r="I304" s="30"/>
    </row>
    <row r="305" spans="9:9" ht="12.75">
      <c r="I305" s="30"/>
    </row>
    <row r="306" spans="9:9" ht="12.75">
      <c r="I306" s="30"/>
    </row>
    <row r="307" spans="9:9" ht="12.75">
      <c r="I307" s="30"/>
    </row>
    <row r="308" spans="9:9" ht="12.75">
      <c r="I308" s="30"/>
    </row>
    <row r="309" spans="9:9" ht="12.75">
      <c r="I309" s="30"/>
    </row>
    <row r="310" spans="9:9" ht="12.75">
      <c r="I310" s="30"/>
    </row>
    <row r="311" spans="9:9" ht="12.75">
      <c r="I311" s="30"/>
    </row>
    <row r="312" spans="9:9" ht="12.75">
      <c r="I312" s="30"/>
    </row>
    <row r="313" spans="9:9" ht="12.75">
      <c r="I313" s="30"/>
    </row>
    <row r="314" spans="9:9" ht="12.75">
      <c r="I314" s="30"/>
    </row>
    <row r="315" spans="9:9" ht="12.75">
      <c r="I315" s="30"/>
    </row>
    <row r="316" spans="9:9" ht="12.75">
      <c r="I316" s="30"/>
    </row>
    <row r="317" spans="9:9" ht="12.75">
      <c r="I317" s="30"/>
    </row>
    <row r="318" spans="9:9" ht="12.75">
      <c r="I318" s="30"/>
    </row>
    <row r="319" spans="9:9" ht="12.75">
      <c r="I319" s="30"/>
    </row>
    <row r="320" spans="9:9" ht="12.75">
      <c r="I320" s="30"/>
    </row>
    <row r="321" spans="9:9" ht="12.75">
      <c r="I321" s="30"/>
    </row>
    <row r="322" spans="9:9" ht="12.75">
      <c r="I322" s="30"/>
    </row>
    <row r="323" spans="9:9" ht="12.75">
      <c r="I323" s="30"/>
    </row>
    <row r="324" spans="9:9" ht="12.75">
      <c r="I324" s="30"/>
    </row>
    <row r="325" spans="9:9" ht="12.75">
      <c r="I325" s="30"/>
    </row>
    <row r="326" spans="9:9" ht="12.75">
      <c r="I326" s="30"/>
    </row>
    <row r="327" spans="9:9" ht="12.75">
      <c r="I327" s="30"/>
    </row>
    <row r="328" spans="9:9" ht="12.75">
      <c r="I328" s="30"/>
    </row>
    <row r="329" spans="9:9" ht="12.75">
      <c r="I329" s="30"/>
    </row>
    <row r="330" spans="9:9" ht="12.75">
      <c r="I330" s="30"/>
    </row>
    <row r="331" spans="9:9" ht="12.75">
      <c r="I331" s="30"/>
    </row>
    <row r="332" spans="9:9" ht="12.75">
      <c r="I332" s="30"/>
    </row>
    <row r="333" spans="9:9" ht="12.75">
      <c r="I333" s="30"/>
    </row>
    <row r="334" spans="9:9" ht="12.75">
      <c r="I334" s="30"/>
    </row>
    <row r="335" spans="9:9" ht="12.75">
      <c r="I335" s="30"/>
    </row>
    <row r="336" spans="9:9" ht="12.75">
      <c r="I336" s="30"/>
    </row>
    <row r="337" spans="9:9" ht="12.75">
      <c r="I337" s="30"/>
    </row>
    <row r="338" spans="9:9" ht="12.75">
      <c r="I338" s="30"/>
    </row>
    <row r="339" spans="9:9" ht="12.75">
      <c r="I339" s="30"/>
    </row>
    <row r="340" spans="9:9" ht="12.75">
      <c r="I340" s="30"/>
    </row>
    <row r="341" spans="9:9" ht="12.75">
      <c r="I341" s="30"/>
    </row>
    <row r="342" spans="9:9" ht="12.75">
      <c r="I342" s="30"/>
    </row>
    <row r="343" spans="9:9" ht="12.75">
      <c r="I343" s="30"/>
    </row>
    <row r="344" spans="9:9" ht="12.75">
      <c r="I344" s="30"/>
    </row>
    <row r="345" spans="9:9" ht="12.75">
      <c r="I345" s="30"/>
    </row>
    <row r="346" spans="9:9" ht="12.75">
      <c r="I346" s="30"/>
    </row>
    <row r="347" spans="9:9" ht="12.75">
      <c r="I347" s="30"/>
    </row>
    <row r="348" spans="9:9" ht="12.75">
      <c r="I348" s="30"/>
    </row>
    <row r="349" spans="9:9" ht="12.75">
      <c r="I349" s="30"/>
    </row>
    <row r="350" spans="9:9" ht="12.75">
      <c r="I350" s="30"/>
    </row>
    <row r="351" spans="9:9" ht="12.75">
      <c r="I351" s="30"/>
    </row>
    <row r="352" spans="9:9" ht="12.75">
      <c r="I352" s="30"/>
    </row>
    <row r="353" spans="9:9" ht="12.75">
      <c r="I353" s="30"/>
    </row>
    <row r="354" spans="9:9" ht="12.75">
      <c r="I354" s="30"/>
    </row>
    <row r="355" spans="9:9" ht="12.75">
      <c r="I355" s="30"/>
    </row>
    <row r="356" spans="9:9" ht="12.75">
      <c r="I356" s="30"/>
    </row>
    <row r="357" spans="9:9" ht="12.75">
      <c r="I357" s="30"/>
    </row>
    <row r="358" spans="9:9" ht="12.75">
      <c r="I358" s="30"/>
    </row>
    <row r="359" spans="9:9" ht="12.75">
      <c r="I359" s="30"/>
    </row>
    <row r="360" spans="9:9" ht="12.75">
      <c r="I360" s="30"/>
    </row>
    <row r="361" spans="9:9" ht="12.75">
      <c r="I361" s="30"/>
    </row>
    <row r="362" spans="9:9" ht="12.75">
      <c r="I362" s="30"/>
    </row>
    <row r="363" spans="9:9" ht="12.75">
      <c r="I363" s="30"/>
    </row>
    <row r="364" spans="9:9" ht="12.75">
      <c r="I364" s="30"/>
    </row>
    <row r="365" spans="9:9" ht="12.75">
      <c r="I365" s="30"/>
    </row>
    <row r="366" spans="9:9" ht="12.75">
      <c r="I366" s="30"/>
    </row>
    <row r="367" spans="9:9" ht="12.75">
      <c r="I367" s="30"/>
    </row>
    <row r="368" spans="9:9" ht="12.75">
      <c r="I368" s="30"/>
    </row>
    <row r="369" spans="9:9" ht="12.75">
      <c r="I369" s="30"/>
    </row>
    <row r="370" spans="9:9" ht="12.75">
      <c r="I370" s="30"/>
    </row>
    <row r="371" spans="9:9" ht="12.75">
      <c r="I371" s="30"/>
    </row>
    <row r="372" spans="9:9" ht="12.75">
      <c r="I372" s="30"/>
    </row>
    <row r="373" spans="9:9" ht="12.75">
      <c r="I373" s="30"/>
    </row>
    <row r="374" spans="9:9" ht="12.75">
      <c r="I374" s="30"/>
    </row>
    <row r="375" spans="9:9" ht="12.75">
      <c r="I375" s="30"/>
    </row>
    <row r="376" spans="9:9" ht="12.75">
      <c r="I376" s="30"/>
    </row>
    <row r="377" spans="9:9" ht="12.75">
      <c r="I377" s="30"/>
    </row>
    <row r="378" spans="9:9" ht="12.75">
      <c r="I378" s="30"/>
    </row>
    <row r="379" spans="9:9" ht="12.75">
      <c r="I379" s="30"/>
    </row>
    <row r="380" spans="9:9" ht="12.75">
      <c r="I380" s="30"/>
    </row>
    <row r="381" spans="9:9" ht="12.75">
      <c r="I381" s="30"/>
    </row>
    <row r="382" spans="9:9" ht="12.75">
      <c r="I382" s="30"/>
    </row>
    <row r="383" spans="9:9" ht="12.75">
      <c r="I383" s="30"/>
    </row>
    <row r="384" spans="9:9" ht="12.75">
      <c r="I384" s="30"/>
    </row>
    <row r="385" spans="9:9" ht="12.75">
      <c r="I385" s="30"/>
    </row>
    <row r="386" spans="9:9" ht="12.75">
      <c r="I386" s="30"/>
    </row>
    <row r="387" spans="9:9" ht="12.75">
      <c r="I387" s="30"/>
    </row>
    <row r="388" spans="9:9" ht="12.75">
      <c r="I388" s="30"/>
    </row>
    <row r="389" spans="9:9" ht="12.75">
      <c r="I389" s="30"/>
    </row>
    <row r="390" spans="9:9" ht="12.75">
      <c r="I390" s="30"/>
    </row>
    <row r="391" spans="9:9" ht="12.75">
      <c r="I391" s="30"/>
    </row>
    <row r="392" spans="9:9" ht="12.75">
      <c r="I392" s="30"/>
    </row>
    <row r="393" spans="9:9" ht="12.75">
      <c r="I393" s="30"/>
    </row>
    <row r="394" spans="9:9" ht="12.75">
      <c r="I394" s="30"/>
    </row>
    <row r="395" spans="9:9" ht="12.75">
      <c r="I395" s="30"/>
    </row>
    <row r="396" spans="9:9" ht="12.75">
      <c r="I396" s="30"/>
    </row>
    <row r="397" spans="9:9" ht="12.75">
      <c r="I397" s="30"/>
    </row>
    <row r="398" spans="9:9" ht="12.75">
      <c r="I398" s="30"/>
    </row>
    <row r="399" spans="9:9" ht="12.75">
      <c r="I399" s="30"/>
    </row>
    <row r="400" spans="9:9" ht="12.75">
      <c r="I400" s="30"/>
    </row>
    <row r="401" spans="9:9" ht="12.75">
      <c r="I401" s="30"/>
    </row>
    <row r="402" spans="9:9" ht="12.75">
      <c r="I402" s="30"/>
    </row>
    <row r="403" spans="9:9" ht="12.75">
      <c r="I403" s="30"/>
    </row>
    <row r="404" spans="9:9" ht="12.75">
      <c r="I404" s="30"/>
    </row>
    <row r="405" spans="9:9" ht="12.75">
      <c r="I405" s="30"/>
    </row>
    <row r="406" spans="9:9" ht="12.75">
      <c r="I406" s="30"/>
    </row>
    <row r="407" spans="9:9" ht="12.75">
      <c r="I407" s="30"/>
    </row>
    <row r="408" spans="9:9" ht="12.75">
      <c r="I408" s="30"/>
    </row>
    <row r="409" spans="9:9" ht="12.75">
      <c r="I409" s="30"/>
    </row>
    <row r="410" spans="9:9" ht="12.75">
      <c r="I410" s="30"/>
    </row>
    <row r="411" spans="9:9" ht="12.75">
      <c r="I411" s="30"/>
    </row>
    <row r="412" spans="9:9" ht="12.75">
      <c r="I412" s="30"/>
    </row>
    <row r="413" spans="9:9" ht="12.75">
      <c r="I413" s="30"/>
    </row>
    <row r="414" spans="9:9" ht="12.75">
      <c r="I414" s="30"/>
    </row>
    <row r="415" spans="9:9" ht="12.75">
      <c r="I415" s="30"/>
    </row>
    <row r="416" spans="9:9" ht="12.75">
      <c r="I416" s="30"/>
    </row>
    <row r="417" spans="9:9" ht="12.75">
      <c r="I417" s="30"/>
    </row>
    <row r="418" spans="9:9" ht="12.75">
      <c r="I418" s="30"/>
    </row>
    <row r="419" spans="9:9" ht="12.75">
      <c r="I419" s="30"/>
    </row>
    <row r="420" spans="9:9" ht="12.75">
      <c r="I420" s="30"/>
    </row>
    <row r="421" spans="9:9" ht="12.75">
      <c r="I421" s="30"/>
    </row>
    <row r="422" spans="9:9" ht="12.75">
      <c r="I422" s="30"/>
    </row>
    <row r="423" spans="9:9" ht="12.75">
      <c r="I423" s="30"/>
    </row>
    <row r="424" spans="9:9" ht="12.75">
      <c r="I424" s="30"/>
    </row>
    <row r="425" spans="9:9" ht="12.75">
      <c r="I425" s="30"/>
    </row>
    <row r="426" spans="9:9" ht="12.75">
      <c r="I426" s="30"/>
    </row>
    <row r="427" spans="9:9" ht="12.75">
      <c r="I427" s="30"/>
    </row>
    <row r="428" spans="9:9" ht="12.75">
      <c r="I428" s="30"/>
    </row>
    <row r="429" spans="9:9" ht="12.75">
      <c r="I429" s="30"/>
    </row>
    <row r="430" spans="9:9" ht="12.75">
      <c r="I430" s="30"/>
    </row>
    <row r="431" spans="9:9" ht="12.75">
      <c r="I431" s="30"/>
    </row>
    <row r="432" spans="9:9" ht="12.75">
      <c r="I432" s="30"/>
    </row>
    <row r="433" spans="9:9" ht="12.75">
      <c r="I433" s="30"/>
    </row>
    <row r="434" spans="9:9" ht="12.75">
      <c r="I434" s="30"/>
    </row>
    <row r="435" spans="9:9" ht="12.75">
      <c r="I435" s="30"/>
    </row>
    <row r="436" spans="9:9" ht="12.75">
      <c r="I436" s="30"/>
    </row>
    <row r="437" spans="9:9" ht="12.75">
      <c r="I437" s="30"/>
    </row>
    <row r="438" spans="9:9" ht="12.75">
      <c r="I438" s="30"/>
    </row>
    <row r="439" spans="9:9" ht="12.75">
      <c r="I439" s="30"/>
    </row>
    <row r="440" spans="9:9" ht="12.75">
      <c r="I440" s="30"/>
    </row>
    <row r="441" spans="9:9" ht="12.75">
      <c r="I441" s="30"/>
    </row>
    <row r="442" spans="9:9" ht="12.75">
      <c r="I442" s="30"/>
    </row>
    <row r="443" spans="9:9" ht="12.75">
      <c r="I443" s="30"/>
    </row>
    <row r="444" spans="9:9" ht="12.75">
      <c r="I444" s="30"/>
    </row>
    <row r="445" spans="9:9" ht="12.75">
      <c r="I445" s="30"/>
    </row>
    <row r="446" spans="9:9" ht="12.75">
      <c r="I446" s="30"/>
    </row>
    <row r="447" spans="9:9" ht="12.75">
      <c r="I447" s="30"/>
    </row>
    <row r="448" spans="9:9" ht="12.75">
      <c r="I448" s="30"/>
    </row>
    <row r="449" spans="9:9" ht="12.75">
      <c r="I449" s="30"/>
    </row>
    <row r="450" spans="9:9" ht="12.75">
      <c r="I450" s="30"/>
    </row>
    <row r="451" spans="9:9" ht="12.75">
      <c r="I451" s="30"/>
    </row>
    <row r="452" spans="9:9" ht="12.75">
      <c r="I452" s="30"/>
    </row>
    <row r="453" spans="9:9" ht="12.75">
      <c r="I453" s="30"/>
    </row>
    <row r="454" spans="9:9" ht="12.75">
      <c r="I454" s="30"/>
    </row>
    <row r="455" spans="9:9" ht="12.75">
      <c r="I455" s="30"/>
    </row>
    <row r="456" spans="9:9" ht="12.75">
      <c r="I456" s="30"/>
    </row>
    <row r="457" spans="9:9" ht="12.75">
      <c r="I457" s="30"/>
    </row>
    <row r="458" spans="9:9" ht="12.75">
      <c r="I458" s="30"/>
    </row>
    <row r="459" spans="9:9" ht="12.75">
      <c r="I459" s="30"/>
    </row>
    <row r="460" spans="9:9" ht="12.75">
      <c r="I460" s="30"/>
    </row>
    <row r="461" spans="9:9" ht="12.75">
      <c r="I461" s="30"/>
    </row>
    <row r="462" spans="9:9" ht="12.75">
      <c r="I462" s="30"/>
    </row>
    <row r="463" spans="9:9" ht="12.75">
      <c r="I463" s="30"/>
    </row>
    <row r="464" spans="9:9" ht="12.75">
      <c r="I464" s="30"/>
    </row>
    <row r="465" spans="9:9" ht="12.75">
      <c r="I465" s="30"/>
    </row>
    <row r="466" spans="9:9" ht="12.75">
      <c r="I466" s="30"/>
    </row>
    <row r="467" spans="9:9" ht="12.75">
      <c r="I467" s="30"/>
    </row>
    <row r="468" spans="9:9" ht="12.75">
      <c r="I468" s="30"/>
    </row>
    <row r="469" spans="9:9" ht="12.75">
      <c r="I469" s="30"/>
    </row>
    <row r="470" spans="9:9" ht="12.75">
      <c r="I470" s="30"/>
    </row>
    <row r="471" spans="9:9" ht="12.75">
      <c r="I471" s="30"/>
    </row>
    <row r="472" spans="9:9" ht="12.75">
      <c r="I472" s="30"/>
    </row>
    <row r="473" spans="9:9" ht="12.75">
      <c r="I473" s="30"/>
    </row>
    <row r="474" spans="9:9" ht="12.75">
      <c r="I474" s="30"/>
    </row>
    <row r="475" spans="9:9" ht="12.75">
      <c r="I475" s="30"/>
    </row>
    <row r="476" spans="9:9" ht="12.75">
      <c r="I476" s="30"/>
    </row>
    <row r="477" spans="9:9" ht="12.75">
      <c r="I477" s="30"/>
    </row>
    <row r="478" spans="9:9" ht="12.75">
      <c r="I478" s="30"/>
    </row>
    <row r="479" spans="9:9" ht="12.75">
      <c r="I479" s="30"/>
    </row>
    <row r="480" spans="9:9" ht="12.75">
      <c r="I480" s="30"/>
    </row>
    <row r="481" spans="9:9" ht="12.75">
      <c r="I481" s="30"/>
    </row>
    <row r="482" spans="9:9" ht="12.75">
      <c r="I482" s="30"/>
    </row>
    <row r="483" spans="9:9" ht="12.75">
      <c r="I483" s="30"/>
    </row>
    <row r="484" spans="9:9" ht="12.75">
      <c r="I484" s="30"/>
    </row>
    <row r="485" spans="9:9" ht="12.75">
      <c r="I485" s="30"/>
    </row>
    <row r="486" spans="9:9" ht="12.75">
      <c r="I486" s="30"/>
    </row>
    <row r="487" spans="9:9" ht="12.75">
      <c r="I487" s="30"/>
    </row>
    <row r="488" spans="9:9" ht="12.75">
      <c r="I488" s="30"/>
    </row>
    <row r="489" spans="9:9" ht="12.75">
      <c r="I489" s="30"/>
    </row>
    <row r="490" spans="9:9" ht="12.75">
      <c r="I490" s="30"/>
    </row>
    <row r="491" spans="9:9" ht="12.75">
      <c r="I491" s="30"/>
    </row>
    <row r="492" spans="9:9" ht="12.75">
      <c r="I492" s="30"/>
    </row>
    <row r="493" spans="9:9" ht="12.75">
      <c r="I493" s="30"/>
    </row>
    <row r="494" spans="9:9" ht="12.75">
      <c r="I494" s="30"/>
    </row>
    <row r="495" spans="9:9" ht="12.75">
      <c r="I495" s="30"/>
    </row>
    <row r="496" spans="9:9" ht="12.75">
      <c r="I496" s="30"/>
    </row>
    <row r="497" spans="9:9" ht="12.75">
      <c r="I497" s="30"/>
    </row>
    <row r="498" spans="9:9" ht="12.75">
      <c r="I498" s="30"/>
    </row>
    <row r="499" spans="9:9" ht="12.75">
      <c r="I499" s="30"/>
    </row>
    <row r="500" spans="9:9" ht="12.75">
      <c r="I500" s="30"/>
    </row>
    <row r="501" spans="9:9" ht="12.75">
      <c r="I501" s="30"/>
    </row>
    <row r="502" spans="9:9" ht="12.75">
      <c r="I502" s="30"/>
    </row>
    <row r="503" spans="9:9" ht="12.75">
      <c r="I503" s="30"/>
    </row>
    <row r="504" spans="9:9" ht="12.75">
      <c r="I504" s="30"/>
    </row>
    <row r="505" spans="9:9" ht="12.75">
      <c r="I505" s="30"/>
    </row>
    <row r="506" spans="9:9" ht="12.75">
      <c r="I506" s="30"/>
    </row>
    <row r="507" spans="9:9" ht="12.75">
      <c r="I507" s="30"/>
    </row>
    <row r="508" spans="9:9" ht="12.75">
      <c r="I508" s="30"/>
    </row>
    <row r="509" spans="9:9" ht="12.75">
      <c r="I509" s="30"/>
    </row>
    <row r="510" spans="9:9" ht="12.75">
      <c r="I510" s="30"/>
    </row>
    <row r="511" spans="9:9" ht="12.75">
      <c r="I511" s="30"/>
    </row>
    <row r="512" spans="9:9" ht="12.75">
      <c r="I512" s="30"/>
    </row>
    <row r="513" spans="9:9" ht="12.75">
      <c r="I513" s="30"/>
    </row>
    <row r="514" spans="9:9" ht="12.75">
      <c r="I514" s="30"/>
    </row>
    <row r="515" spans="9:9" ht="12.75">
      <c r="I515" s="30"/>
    </row>
    <row r="516" spans="9:9" ht="12.75">
      <c r="I516" s="30"/>
    </row>
    <row r="517" spans="9:9" ht="12.75">
      <c r="I517" s="30"/>
    </row>
    <row r="518" spans="9:9" ht="12.75">
      <c r="I518" s="30"/>
    </row>
    <row r="519" spans="9:9" ht="12.75">
      <c r="I519" s="30"/>
    </row>
    <row r="520" spans="9:9" ht="12.75">
      <c r="I520" s="30"/>
    </row>
    <row r="521" spans="9:9" ht="12.75">
      <c r="I521" s="30"/>
    </row>
    <row r="522" spans="9:9" ht="12.75">
      <c r="I522" s="30"/>
    </row>
    <row r="523" spans="9:9" ht="12.75">
      <c r="I523" s="30"/>
    </row>
    <row r="524" spans="9:9" ht="12.75">
      <c r="I524" s="30"/>
    </row>
    <row r="525" spans="9:9" ht="12.75">
      <c r="I525" s="30"/>
    </row>
    <row r="526" spans="9:9" ht="12.75">
      <c r="I526" s="30"/>
    </row>
    <row r="527" spans="9:9" ht="12.75">
      <c r="I527" s="30"/>
    </row>
    <row r="528" spans="9:9" ht="12.75">
      <c r="I528" s="30"/>
    </row>
    <row r="529" spans="9:9" ht="12.75">
      <c r="I529" s="30"/>
    </row>
    <row r="530" spans="9:9" ht="12.75">
      <c r="I530" s="30"/>
    </row>
    <row r="531" spans="9:9" ht="12.75">
      <c r="I531" s="30"/>
    </row>
    <row r="532" spans="9:9" ht="12.75">
      <c r="I532" s="30"/>
    </row>
    <row r="533" spans="9:9" ht="12.75">
      <c r="I533" s="30"/>
    </row>
    <row r="534" spans="9:9" ht="12.75">
      <c r="I534" s="30"/>
    </row>
    <row r="535" spans="9:9" ht="12.75">
      <c r="I535" s="30"/>
    </row>
    <row r="536" spans="9:9" ht="12.75">
      <c r="I536" s="30"/>
    </row>
    <row r="537" spans="9:9" ht="12.75">
      <c r="I537" s="30"/>
    </row>
    <row r="538" spans="9:9" ht="12.75">
      <c r="I538" s="30"/>
    </row>
    <row r="539" spans="9:9" ht="12.75">
      <c r="I539" s="30"/>
    </row>
    <row r="540" spans="9:9" ht="12.75">
      <c r="I540" s="30"/>
    </row>
    <row r="541" spans="9:9" ht="12.75">
      <c r="I541" s="30"/>
    </row>
    <row r="542" spans="9:9" ht="12.75">
      <c r="I542" s="30"/>
    </row>
    <row r="543" spans="9:9" ht="12.75">
      <c r="I543" s="30"/>
    </row>
    <row r="544" spans="9:9" ht="12.75">
      <c r="I544" s="30"/>
    </row>
    <row r="545" spans="9:9" ht="12.75">
      <c r="I545" s="30"/>
    </row>
    <row r="546" spans="9:9" ht="12.75">
      <c r="I546" s="30"/>
    </row>
    <row r="547" spans="9:9" ht="12.75">
      <c r="I547" s="30"/>
    </row>
    <row r="548" spans="9:9" ht="12.75">
      <c r="I548" s="30"/>
    </row>
    <row r="549" spans="9:9" ht="12.75">
      <c r="I549" s="30"/>
    </row>
    <row r="550" spans="9:9" ht="12.75">
      <c r="I550" s="30"/>
    </row>
    <row r="551" spans="9:9" ht="12.75">
      <c r="I551" s="30"/>
    </row>
    <row r="552" spans="9:9" ht="12.75">
      <c r="I552" s="30"/>
    </row>
    <row r="553" spans="9:9" ht="12.75">
      <c r="I553" s="30"/>
    </row>
    <row r="554" spans="9:9" ht="12.75">
      <c r="I554" s="30"/>
    </row>
    <row r="555" spans="9:9" ht="12.75">
      <c r="I555" s="30"/>
    </row>
    <row r="556" spans="9:9" ht="12.75">
      <c r="I556" s="30"/>
    </row>
    <row r="557" spans="9:9" ht="12.75">
      <c r="I557" s="30"/>
    </row>
    <row r="558" spans="9:9" ht="12.75">
      <c r="I558" s="30"/>
    </row>
    <row r="559" spans="9:9" ht="12.75">
      <c r="I559" s="30"/>
    </row>
    <row r="560" spans="9:9" ht="12.75">
      <c r="I560" s="30"/>
    </row>
    <row r="561" spans="9:9" ht="12.75">
      <c r="I561" s="30"/>
    </row>
    <row r="562" spans="9:9" ht="12.75">
      <c r="I562" s="30"/>
    </row>
    <row r="563" spans="9:9" ht="12.75">
      <c r="I563" s="30"/>
    </row>
    <row r="564" spans="9:9" ht="12.75">
      <c r="I564" s="30"/>
    </row>
    <row r="565" spans="9:9" ht="12.75">
      <c r="I565" s="30"/>
    </row>
    <row r="566" spans="9:9" ht="12.75">
      <c r="I566" s="30"/>
    </row>
    <row r="567" spans="9:9" ht="12.75">
      <c r="I567" s="30"/>
    </row>
    <row r="568" spans="9:9" ht="12.75">
      <c r="I568" s="30"/>
    </row>
    <row r="569" spans="9:9" ht="12.75">
      <c r="I569" s="30"/>
    </row>
    <row r="570" spans="9:9" ht="12.75">
      <c r="I570" s="30"/>
    </row>
    <row r="571" spans="9:9" ht="12.75">
      <c r="I571" s="30"/>
    </row>
    <row r="572" spans="9:9" ht="12.75">
      <c r="I572" s="30"/>
    </row>
    <row r="573" spans="9:9" ht="12.75">
      <c r="I573" s="30"/>
    </row>
    <row r="574" spans="9:9" ht="12.75">
      <c r="I574" s="30"/>
    </row>
    <row r="575" spans="9:9" ht="12.75">
      <c r="I575" s="30"/>
    </row>
    <row r="576" spans="9:9" ht="12.75">
      <c r="I576" s="30"/>
    </row>
    <row r="577" spans="9:9" ht="12.75">
      <c r="I577" s="30"/>
    </row>
    <row r="578" spans="9:9" ht="12.75">
      <c r="I578" s="30"/>
    </row>
    <row r="579" spans="9:9" ht="12.75">
      <c r="I579" s="30"/>
    </row>
    <row r="580" spans="9:9" ht="12.75">
      <c r="I580" s="30"/>
    </row>
    <row r="581" spans="9:9" ht="12.75">
      <c r="I581" s="30"/>
    </row>
    <row r="582" spans="9:9" ht="12.75">
      <c r="I582" s="30"/>
    </row>
    <row r="583" spans="9:9" ht="12.75">
      <c r="I583" s="30"/>
    </row>
    <row r="584" spans="9:9" ht="12.75">
      <c r="I584" s="30"/>
    </row>
    <row r="585" spans="9:9" ht="12.75">
      <c r="I585" s="30"/>
    </row>
    <row r="586" spans="9:9" ht="12.75">
      <c r="I586" s="30"/>
    </row>
    <row r="587" spans="9:9" ht="12.75">
      <c r="I587" s="30"/>
    </row>
    <row r="588" spans="9:9" ht="12.75">
      <c r="I588" s="30"/>
    </row>
    <row r="589" spans="9:9" ht="12.75">
      <c r="I589" s="30"/>
    </row>
    <row r="590" spans="9:9" ht="12.75">
      <c r="I590" s="30"/>
    </row>
    <row r="591" spans="9:9" ht="12.75">
      <c r="I591" s="30"/>
    </row>
    <row r="592" spans="9:9" ht="12.75">
      <c r="I592" s="30"/>
    </row>
    <row r="593" spans="9:9" ht="12.75">
      <c r="I593" s="30"/>
    </row>
    <row r="594" spans="9:9" ht="12.75">
      <c r="I594" s="30"/>
    </row>
    <row r="595" spans="9:9" ht="12.75">
      <c r="I595" s="30"/>
    </row>
    <row r="596" spans="9:9" ht="12.75">
      <c r="I596" s="30"/>
    </row>
    <row r="597" spans="9:9" ht="12.75">
      <c r="I597" s="30"/>
    </row>
    <row r="598" spans="9:9" ht="12.75">
      <c r="I598" s="30"/>
    </row>
    <row r="599" spans="9:9" ht="12.75">
      <c r="I599" s="30"/>
    </row>
    <row r="600" spans="9:9" ht="12.75">
      <c r="I600" s="30"/>
    </row>
    <row r="601" spans="9:9" ht="12.75">
      <c r="I601" s="30"/>
    </row>
    <row r="602" spans="9:9" ht="12.75">
      <c r="I602" s="30"/>
    </row>
    <row r="603" spans="9:9" ht="12.75">
      <c r="I603" s="30"/>
    </row>
    <row r="604" spans="9:9" ht="12.75">
      <c r="I604" s="30"/>
    </row>
    <row r="605" spans="9:9" ht="12.75">
      <c r="I605" s="30"/>
    </row>
    <row r="606" spans="9:9" ht="12.75">
      <c r="I606" s="30"/>
    </row>
    <row r="607" spans="9:9" ht="12.75">
      <c r="I607" s="30"/>
    </row>
    <row r="608" spans="9:9" ht="12.75">
      <c r="I608" s="30"/>
    </row>
    <row r="609" spans="9:9" ht="12.75">
      <c r="I609" s="30"/>
    </row>
    <row r="610" spans="9:9" ht="12.75">
      <c r="I610" s="30"/>
    </row>
    <row r="611" spans="9:9" ht="12.75">
      <c r="I611" s="30"/>
    </row>
    <row r="612" spans="9:9" ht="12.75">
      <c r="I612" s="30"/>
    </row>
    <row r="613" spans="9:9" ht="12.75">
      <c r="I613" s="30"/>
    </row>
    <row r="614" spans="9:9" ht="12.75">
      <c r="I614" s="30"/>
    </row>
    <row r="615" spans="9:9" ht="12.75">
      <c r="I615" s="30"/>
    </row>
    <row r="616" spans="9:9" ht="12.75">
      <c r="I616" s="30"/>
    </row>
    <row r="617" spans="9:9" ht="12.75">
      <c r="I617" s="30"/>
    </row>
    <row r="618" spans="9:9" ht="12.75">
      <c r="I618" s="30"/>
    </row>
    <row r="619" spans="9:9" ht="12.75">
      <c r="I619" s="30"/>
    </row>
    <row r="620" spans="9:9" ht="12.75">
      <c r="I620" s="30"/>
    </row>
    <row r="621" spans="9:9" ht="12.75">
      <c r="I621" s="30"/>
    </row>
    <row r="622" spans="9:9" ht="12.75">
      <c r="I622" s="30"/>
    </row>
    <row r="623" spans="9:9" ht="12.75">
      <c r="I623" s="30"/>
    </row>
    <row r="624" spans="9:9" ht="12.75">
      <c r="I624" s="30"/>
    </row>
    <row r="625" spans="9:9" ht="12.75">
      <c r="I625" s="30"/>
    </row>
    <row r="626" spans="9:9" ht="12.75">
      <c r="I626" s="30"/>
    </row>
    <row r="627" spans="9:9" ht="12.75">
      <c r="I627" s="30"/>
    </row>
    <row r="628" spans="9:9" ht="12.75">
      <c r="I628" s="30"/>
    </row>
    <row r="629" spans="9:9" ht="12.75">
      <c r="I629" s="30"/>
    </row>
    <row r="630" spans="9:9" ht="12.75">
      <c r="I630" s="30"/>
    </row>
    <row r="631" spans="9:9" ht="12.75">
      <c r="I631" s="30"/>
    </row>
    <row r="632" spans="9:9" ht="12.75">
      <c r="I632" s="30"/>
    </row>
    <row r="633" spans="9:9" ht="12.75">
      <c r="I633" s="30"/>
    </row>
    <row r="634" spans="9:9" ht="12.75">
      <c r="I634" s="30"/>
    </row>
    <row r="635" spans="9:9" ht="12.75">
      <c r="I635" s="30"/>
    </row>
    <row r="636" spans="9:9" ht="12.75">
      <c r="I636" s="30"/>
    </row>
    <row r="637" spans="9:9" ht="12.75">
      <c r="I637" s="30"/>
    </row>
    <row r="638" spans="9:9" ht="12.75">
      <c r="I638" s="30"/>
    </row>
    <row r="639" spans="9:9" ht="12.75">
      <c r="I639" s="30"/>
    </row>
    <row r="640" spans="9:9" ht="12.75">
      <c r="I640" s="30"/>
    </row>
    <row r="641" spans="9:9" ht="12.75">
      <c r="I641" s="30"/>
    </row>
    <row r="642" spans="9:9" ht="12.75">
      <c r="I642" s="30"/>
    </row>
    <row r="643" spans="9:9" ht="12.75">
      <c r="I643" s="30"/>
    </row>
    <row r="644" spans="9:9" ht="12.75">
      <c r="I644" s="30"/>
    </row>
    <row r="645" spans="9:9" ht="12.75">
      <c r="I645" s="30"/>
    </row>
    <row r="646" spans="9:9" ht="12.75">
      <c r="I646" s="30"/>
    </row>
    <row r="647" spans="9:9" ht="12.75">
      <c r="I647" s="30"/>
    </row>
    <row r="648" spans="9:9" ht="12.75">
      <c r="I648" s="30"/>
    </row>
    <row r="649" spans="9:9" ht="12.75">
      <c r="I649" s="30"/>
    </row>
    <row r="650" spans="9:9" ht="12.75">
      <c r="I650" s="30"/>
    </row>
    <row r="651" spans="9:9" ht="12.75">
      <c r="I651" s="30"/>
    </row>
    <row r="652" spans="9:9" ht="12.75">
      <c r="I652" s="30"/>
    </row>
    <row r="653" spans="9:9" ht="12.75">
      <c r="I653" s="30"/>
    </row>
    <row r="654" spans="9:9" ht="12.75">
      <c r="I654" s="30"/>
    </row>
    <row r="655" spans="9:9" ht="12.75">
      <c r="I655" s="30"/>
    </row>
    <row r="656" spans="9:9" ht="12.75">
      <c r="I656" s="30"/>
    </row>
    <row r="657" spans="9:9" ht="12.75">
      <c r="I657" s="30"/>
    </row>
    <row r="658" spans="9:9" ht="12.75">
      <c r="I658" s="30"/>
    </row>
    <row r="659" spans="9:9" ht="12.75">
      <c r="I659" s="30"/>
    </row>
    <row r="660" spans="9:9" ht="12.75">
      <c r="I660" s="30"/>
    </row>
    <row r="661" spans="9:9" ht="12.75">
      <c r="I661" s="30"/>
    </row>
    <row r="662" spans="9:9" ht="12.75">
      <c r="I662" s="30"/>
    </row>
    <row r="663" spans="9:9" ht="12.75">
      <c r="I663" s="30"/>
    </row>
    <row r="664" spans="9:9" ht="12.75">
      <c r="I664" s="30"/>
    </row>
    <row r="665" spans="9:9" ht="12.75">
      <c r="I665" s="30"/>
    </row>
    <row r="666" spans="9:9" ht="12.75">
      <c r="I666" s="30"/>
    </row>
    <row r="667" spans="9:9" ht="12.75">
      <c r="I667" s="30"/>
    </row>
    <row r="668" spans="9:9" ht="12.75">
      <c r="I668" s="30"/>
    </row>
    <row r="669" spans="9:9" ht="12.75">
      <c r="I669" s="30"/>
    </row>
    <row r="670" spans="9:9" ht="12.75">
      <c r="I670" s="30"/>
    </row>
    <row r="671" spans="9:9" ht="12.75">
      <c r="I671" s="30"/>
    </row>
    <row r="672" spans="9:9" ht="12.75">
      <c r="I672" s="30"/>
    </row>
    <row r="673" spans="9:9" ht="12.75">
      <c r="I673" s="30"/>
    </row>
    <row r="674" spans="9:9" ht="12.75">
      <c r="I674" s="30"/>
    </row>
    <row r="675" spans="9:9" ht="12.75">
      <c r="I675" s="30"/>
    </row>
    <row r="676" spans="9:9" ht="12.75">
      <c r="I676" s="30"/>
    </row>
    <row r="677" spans="9:9" ht="12.75">
      <c r="I677" s="30"/>
    </row>
    <row r="678" spans="9:9" ht="12.75">
      <c r="I678" s="30"/>
    </row>
    <row r="679" spans="9:9" ht="12.75">
      <c r="I679" s="30"/>
    </row>
    <row r="680" spans="9:9" ht="12.75">
      <c r="I680" s="30"/>
    </row>
    <row r="681" spans="9:9" ht="12.75">
      <c r="I681" s="30"/>
    </row>
    <row r="682" spans="9:9" ht="12.75">
      <c r="I682" s="30"/>
    </row>
    <row r="683" spans="9:9" ht="12.75">
      <c r="I683" s="30"/>
    </row>
    <row r="684" spans="9:9" ht="12.75">
      <c r="I684" s="30"/>
    </row>
    <row r="685" spans="9:9" ht="12.75">
      <c r="I685" s="30"/>
    </row>
    <row r="686" spans="9:9" ht="12.75">
      <c r="I686" s="30"/>
    </row>
    <row r="687" spans="9:9" ht="12.75">
      <c r="I687" s="30"/>
    </row>
    <row r="688" spans="9:9" ht="12.75">
      <c r="I688" s="30"/>
    </row>
    <row r="689" spans="9:9" ht="12.75">
      <c r="I689" s="30"/>
    </row>
    <row r="690" spans="9:9" ht="12.75">
      <c r="I690" s="30"/>
    </row>
    <row r="691" spans="9:9" ht="12.75">
      <c r="I691" s="30"/>
    </row>
    <row r="692" spans="9:9" ht="12.75">
      <c r="I692" s="30"/>
    </row>
    <row r="693" spans="9:9" ht="12.75">
      <c r="I693" s="30"/>
    </row>
    <row r="694" spans="9:9" ht="12.75">
      <c r="I694" s="30"/>
    </row>
    <row r="695" spans="9:9" ht="12.75">
      <c r="I695" s="30"/>
    </row>
    <row r="696" spans="9:9" ht="12.75">
      <c r="I696" s="30"/>
    </row>
    <row r="697" spans="9:9" ht="12.75">
      <c r="I697" s="30"/>
    </row>
    <row r="698" spans="9:9" ht="12.75">
      <c r="I698" s="30"/>
    </row>
    <row r="699" spans="9:9" ht="12.75">
      <c r="I699" s="30"/>
    </row>
    <row r="700" spans="9:9" ht="12.75">
      <c r="I700" s="30"/>
    </row>
    <row r="701" spans="9:9" ht="12.75">
      <c r="I701" s="30"/>
    </row>
    <row r="702" spans="9:9" ht="12.75">
      <c r="I702" s="30"/>
    </row>
    <row r="703" spans="9:9" ht="12.75">
      <c r="I703" s="30"/>
    </row>
    <row r="704" spans="9:9" ht="12.75">
      <c r="I704" s="30"/>
    </row>
    <row r="705" spans="9:9" ht="12.75">
      <c r="I705" s="30"/>
    </row>
    <row r="706" spans="9:9" ht="12.75">
      <c r="I706" s="30"/>
    </row>
    <row r="707" spans="9:9" ht="12.75">
      <c r="I707" s="30"/>
    </row>
    <row r="708" spans="9:9" ht="12.75">
      <c r="I708" s="30"/>
    </row>
    <row r="709" spans="9:9" ht="12.75">
      <c r="I709" s="30"/>
    </row>
    <row r="710" spans="9:9" ht="12.75">
      <c r="I710" s="30"/>
    </row>
    <row r="711" spans="9:9" ht="12.75">
      <c r="I711" s="30"/>
    </row>
    <row r="712" spans="9:9" ht="12.75">
      <c r="I712" s="30"/>
    </row>
    <row r="713" spans="9:9" ht="12.75">
      <c r="I713" s="30"/>
    </row>
    <row r="714" spans="9:9" ht="12.75">
      <c r="I714" s="30"/>
    </row>
    <row r="715" spans="9:9" ht="12.75">
      <c r="I715" s="30"/>
    </row>
    <row r="716" spans="9:9" ht="12.75">
      <c r="I716" s="30"/>
    </row>
    <row r="717" spans="9:9" ht="12.75">
      <c r="I717" s="30"/>
    </row>
    <row r="718" spans="9:9" ht="12.75">
      <c r="I718" s="30"/>
    </row>
    <row r="719" spans="9:9" ht="12.75">
      <c r="I719" s="30"/>
    </row>
    <row r="720" spans="9:9" ht="12.75">
      <c r="I720" s="30"/>
    </row>
    <row r="721" spans="9:9" ht="12.75">
      <c r="I721" s="30"/>
    </row>
    <row r="722" spans="9:9" ht="12.75">
      <c r="I722" s="30"/>
    </row>
    <row r="723" spans="9:9" ht="12.75">
      <c r="I723" s="30"/>
    </row>
    <row r="724" spans="9:9" ht="12.75">
      <c r="I724" s="30"/>
    </row>
    <row r="725" spans="9:9" ht="12.75">
      <c r="I725" s="30"/>
    </row>
    <row r="726" spans="9:9" ht="12.75">
      <c r="I726" s="30"/>
    </row>
    <row r="727" spans="9:9" ht="12.75">
      <c r="I727" s="30"/>
    </row>
    <row r="728" spans="9:9" ht="12.75">
      <c r="I728" s="30"/>
    </row>
    <row r="729" spans="9:9" ht="12.75">
      <c r="I729" s="30"/>
    </row>
    <row r="730" spans="9:9" ht="12.75">
      <c r="I730" s="30"/>
    </row>
    <row r="731" spans="9:9" ht="12.75">
      <c r="I731" s="30"/>
    </row>
    <row r="732" spans="9:9" ht="12.75">
      <c r="I732" s="30"/>
    </row>
    <row r="733" spans="9:9" ht="12.75">
      <c r="I733" s="30"/>
    </row>
    <row r="734" spans="9:9" ht="12.75">
      <c r="I734" s="30"/>
    </row>
    <row r="735" spans="9:9" ht="12.75">
      <c r="I735" s="30"/>
    </row>
    <row r="736" spans="9:9" ht="12.75">
      <c r="I736" s="30"/>
    </row>
    <row r="737" spans="9:9" ht="12.75">
      <c r="I737" s="30"/>
    </row>
    <row r="738" spans="9:9" ht="12.75">
      <c r="I738" s="30"/>
    </row>
    <row r="739" spans="9:9" ht="12.75">
      <c r="I739" s="30"/>
    </row>
    <row r="740" spans="9:9" ht="12.75">
      <c r="I740" s="30"/>
    </row>
    <row r="741" spans="9:9" ht="12.75">
      <c r="I741" s="30"/>
    </row>
    <row r="742" spans="9:9" ht="12.75">
      <c r="I742" s="30"/>
    </row>
    <row r="743" spans="9:9" ht="12.75">
      <c r="I743" s="30"/>
    </row>
    <row r="744" spans="9:9" ht="12.75">
      <c r="I744" s="30"/>
    </row>
    <row r="745" spans="9:9" ht="12.75">
      <c r="I745" s="30"/>
    </row>
    <row r="746" spans="9:9" ht="12.75">
      <c r="I746" s="30"/>
    </row>
    <row r="747" spans="9:9" ht="12.75">
      <c r="I747" s="30"/>
    </row>
    <row r="748" spans="9:9" ht="12.75">
      <c r="I748" s="30"/>
    </row>
    <row r="749" spans="9:9" ht="12.75">
      <c r="I749" s="30"/>
    </row>
    <row r="750" spans="9:9" ht="12.75">
      <c r="I750" s="30"/>
    </row>
    <row r="751" spans="9:9" ht="12.75">
      <c r="I751" s="30"/>
    </row>
    <row r="752" spans="9:9" ht="12.75">
      <c r="I752" s="30"/>
    </row>
    <row r="753" spans="9:9" ht="12.75">
      <c r="I753" s="30"/>
    </row>
    <row r="754" spans="9:9" ht="12.75">
      <c r="I754" s="30"/>
    </row>
    <row r="755" spans="9:9" ht="12.75">
      <c r="I755" s="30"/>
    </row>
    <row r="756" spans="9:9" ht="12.75">
      <c r="I756" s="30"/>
    </row>
    <row r="757" spans="9:9" ht="12.75">
      <c r="I757" s="30"/>
    </row>
    <row r="758" spans="9:9" ht="12.75">
      <c r="I758" s="30"/>
    </row>
    <row r="759" spans="9:9" ht="12.75">
      <c r="I759" s="30"/>
    </row>
    <row r="760" spans="9:9" ht="12.75">
      <c r="I760" s="30"/>
    </row>
    <row r="761" spans="9:9" ht="12.75">
      <c r="I761" s="30"/>
    </row>
    <row r="762" spans="9:9" ht="12.75">
      <c r="I762" s="30"/>
    </row>
    <row r="763" spans="9:9" ht="12.75">
      <c r="I763" s="30"/>
    </row>
    <row r="764" spans="9:9" ht="12.75">
      <c r="I764" s="30"/>
    </row>
    <row r="765" spans="9:9" ht="12.75">
      <c r="I765" s="30"/>
    </row>
    <row r="766" spans="9:9" ht="12.75">
      <c r="I766" s="30"/>
    </row>
    <row r="767" spans="9:9" ht="12.75">
      <c r="I767" s="30"/>
    </row>
    <row r="768" spans="9:9" ht="12.75">
      <c r="I768" s="30"/>
    </row>
    <row r="769" spans="9:9" ht="12.75">
      <c r="I769" s="30"/>
    </row>
    <row r="770" spans="9:9" ht="12.75">
      <c r="I770" s="30"/>
    </row>
    <row r="771" spans="9:9" ht="12.75">
      <c r="I771" s="30"/>
    </row>
    <row r="772" spans="9:9" ht="12.75">
      <c r="I772" s="30"/>
    </row>
    <row r="773" spans="9:9" ht="12.75">
      <c r="I773" s="30"/>
    </row>
    <row r="774" spans="9:9" ht="12.75">
      <c r="I774" s="30"/>
    </row>
    <row r="775" spans="9:9" ht="12.75">
      <c r="I775" s="30"/>
    </row>
    <row r="776" spans="9:9" ht="12.75">
      <c r="I776" s="30"/>
    </row>
    <row r="777" spans="9:9" ht="12.75">
      <c r="I777" s="30"/>
    </row>
    <row r="778" spans="9:9" ht="12.75">
      <c r="I778" s="30"/>
    </row>
    <row r="779" spans="9:9" ht="12.75">
      <c r="I779" s="30"/>
    </row>
    <row r="780" spans="9:9" ht="12.75">
      <c r="I780" s="30"/>
    </row>
    <row r="781" spans="9:9" ht="12.75">
      <c r="I781" s="30"/>
    </row>
    <row r="782" spans="9:9" ht="12.75">
      <c r="I782" s="30"/>
    </row>
    <row r="783" spans="9:9" ht="12.75">
      <c r="I783" s="30"/>
    </row>
    <row r="784" spans="9:9" ht="12.75">
      <c r="I784" s="30"/>
    </row>
    <row r="785" spans="9:9" ht="12.75">
      <c r="I785" s="30"/>
    </row>
    <row r="786" spans="9:9" ht="12.75">
      <c r="I786" s="30"/>
    </row>
    <row r="787" spans="9:9" ht="12.75">
      <c r="I787" s="30"/>
    </row>
    <row r="788" spans="9:9" ht="12.75">
      <c r="I788" s="30"/>
    </row>
    <row r="789" spans="9:9" ht="12.75">
      <c r="I789" s="30"/>
    </row>
    <row r="790" spans="9:9" ht="12.75">
      <c r="I790" s="30"/>
    </row>
    <row r="791" spans="9:9" ht="12.75">
      <c r="I791" s="30"/>
    </row>
    <row r="792" spans="9:9" ht="12.75">
      <c r="I792" s="30"/>
    </row>
    <row r="793" spans="9:9" ht="12.75">
      <c r="I793" s="30"/>
    </row>
    <row r="794" spans="9:9" ht="12.75">
      <c r="I794" s="30"/>
    </row>
    <row r="795" spans="9:9" ht="12.75">
      <c r="I795" s="30"/>
    </row>
    <row r="796" spans="9:9" ht="12.75">
      <c r="I796" s="30"/>
    </row>
    <row r="797" spans="9:9" ht="12.75">
      <c r="I797" s="30"/>
    </row>
    <row r="798" spans="9:9" ht="12.75">
      <c r="I798" s="30"/>
    </row>
    <row r="799" spans="9:9" ht="12.75">
      <c r="I799" s="30"/>
    </row>
    <row r="800" spans="9:9" ht="12.75">
      <c r="I800" s="30"/>
    </row>
    <row r="801" spans="9:9" ht="12.75">
      <c r="I801" s="30"/>
    </row>
    <row r="802" spans="9:9" ht="12.75">
      <c r="I802" s="30"/>
    </row>
    <row r="803" spans="9:9" ht="12.75">
      <c r="I803" s="30"/>
    </row>
    <row r="804" spans="9:9" ht="12.75">
      <c r="I804" s="30"/>
    </row>
    <row r="805" spans="9:9" ht="12.75">
      <c r="I805" s="30"/>
    </row>
    <row r="806" spans="9:9" ht="12.75">
      <c r="I806" s="30"/>
    </row>
    <row r="807" spans="9:9" ht="12.75">
      <c r="I807" s="30"/>
    </row>
    <row r="808" spans="9:9" ht="12.75">
      <c r="I808" s="30"/>
    </row>
    <row r="809" spans="9:9" ht="12.75">
      <c r="I809" s="30"/>
    </row>
    <row r="810" spans="9:9" ht="12.75">
      <c r="I810" s="30"/>
    </row>
    <row r="811" spans="9:9" ht="12.75">
      <c r="I811" s="30"/>
    </row>
    <row r="812" spans="9:9" ht="12.75">
      <c r="I812" s="30"/>
    </row>
    <row r="813" spans="9:9" ht="12.75">
      <c r="I813" s="30"/>
    </row>
    <row r="814" spans="9:9" ht="12.75">
      <c r="I814" s="30"/>
    </row>
    <row r="815" spans="9:9" ht="12.75">
      <c r="I815" s="30"/>
    </row>
    <row r="816" spans="9:9" ht="12.75">
      <c r="I816" s="30"/>
    </row>
    <row r="817" spans="9:9" ht="12.75">
      <c r="I817" s="30"/>
    </row>
    <row r="818" spans="9:9" ht="12.75">
      <c r="I818" s="30"/>
    </row>
    <row r="819" spans="9:9" ht="12.75">
      <c r="I819" s="30"/>
    </row>
    <row r="820" spans="9:9" ht="12.75">
      <c r="I820" s="30"/>
    </row>
    <row r="821" spans="9:9" ht="12.75">
      <c r="I821" s="30"/>
    </row>
    <row r="822" spans="9:9" ht="12.75">
      <c r="I822" s="30"/>
    </row>
    <row r="823" spans="9:9" ht="12.75">
      <c r="I823" s="30"/>
    </row>
    <row r="824" spans="9:9" ht="12.75">
      <c r="I824" s="30"/>
    </row>
    <row r="825" spans="9:9" ht="12.75">
      <c r="I825" s="30"/>
    </row>
    <row r="826" spans="9:9" ht="12.75">
      <c r="I826" s="30"/>
    </row>
    <row r="827" spans="9:9" ht="12.75">
      <c r="I827" s="30"/>
    </row>
    <row r="828" spans="9:9" ht="12.75">
      <c r="I828" s="30"/>
    </row>
    <row r="829" spans="9:9" ht="12.75">
      <c r="I829" s="30"/>
    </row>
    <row r="830" spans="9:9" ht="12.75">
      <c r="I830" s="30"/>
    </row>
    <row r="831" spans="9:9" ht="12.75">
      <c r="I831" s="30"/>
    </row>
    <row r="832" spans="9:9" ht="12.75">
      <c r="I832" s="30"/>
    </row>
    <row r="833" spans="9:9" ht="12.75">
      <c r="I833" s="30"/>
    </row>
    <row r="834" spans="9:9" ht="12.75">
      <c r="I834" s="30"/>
    </row>
    <row r="835" spans="9:9" ht="12.75">
      <c r="I835" s="30"/>
    </row>
    <row r="836" spans="9:9" ht="12.75">
      <c r="I836" s="30"/>
    </row>
    <row r="837" spans="9:9" ht="12.75">
      <c r="I837" s="30"/>
    </row>
    <row r="838" spans="9:9" ht="12.75">
      <c r="I838" s="30"/>
    </row>
    <row r="839" spans="9:9" ht="12.75">
      <c r="I839" s="30"/>
    </row>
    <row r="840" spans="9:9" ht="12.75">
      <c r="I840" s="30"/>
    </row>
    <row r="841" spans="9:9" ht="12.75">
      <c r="I841" s="30"/>
    </row>
    <row r="842" spans="9:9" ht="12.75">
      <c r="I842" s="30"/>
    </row>
    <row r="843" spans="9:9" ht="12.75">
      <c r="I843" s="30"/>
    </row>
    <row r="844" spans="9:9" ht="12.75">
      <c r="I844" s="30"/>
    </row>
    <row r="845" spans="9:9" ht="12.75">
      <c r="I845" s="30"/>
    </row>
    <row r="846" spans="9:9" ht="12.75">
      <c r="I846" s="30"/>
    </row>
    <row r="847" spans="9:9" ht="12.75">
      <c r="I847" s="30"/>
    </row>
    <row r="848" spans="9:9" ht="12.75">
      <c r="I848" s="30"/>
    </row>
    <row r="849" spans="9:9" ht="12.75">
      <c r="I849" s="30"/>
    </row>
    <row r="850" spans="9:9" ht="12.75">
      <c r="I850" s="30"/>
    </row>
    <row r="851" spans="9:9" ht="12.75">
      <c r="I851" s="30"/>
    </row>
    <row r="852" spans="9:9" ht="12.75">
      <c r="I852" s="30"/>
    </row>
    <row r="853" spans="9:9" ht="12.75">
      <c r="I853" s="30"/>
    </row>
    <row r="854" spans="9:9" ht="12.75">
      <c r="I854" s="30"/>
    </row>
    <row r="855" spans="9:9" ht="12.75">
      <c r="I855" s="30"/>
    </row>
    <row r="856" spans="9:9" ht="12.75">
      <c r="I856" s="30"/>
    </row>
    <row r="857" spans="9:9" ht="12.75">
      <c r="I857" s="30"/>
    </row>
    <row r="858" spans="9:9" ht="12.75">
      <c r="I858" s="30"/>
    </row>
    <row r="859" spans="9:9" ht="12.75">
      <c r="I859" s="30"/>
    </row>
    <row r="860" spans="9:9" ht="12.75">
      <c r="I860" s="30"/>
    </row>
    <row r="861" spans="9:9" ht="12.75">
      <c r="I861" s="30"/>
    </row>
    <row r="862" spans="9:9" ht="12.75">
      <c r="I862" s="30"/>
    </row>
    <row r="863" spans="9:9" ht="12.75">
      <c r="I863" s="30"/>
    </row>
    <row r="864" spans="9:9" ht="12.75">
      <c r="I864" s="30"/>
    </row>
    <row r="865" spans="9:9" ht="12.75">
      <c r="I865" s="30"/>
    </row>
    <row r="866" spans="9:9" ht="12.75">
      <c r="I866" s="30"/>
    </row>
    <row r="867" spans="9:9" ht="12.75">
      <c r="I867" s="30"/>
    </row>
    <row r="868" spans="9:9" ht="12.75">
      <c r="I868" s="30"/>
    </row>
    <row r="869" spans="9:9" ht="12.75">
      <c r="I869" s="30"/>
    </row>
    <row r="870" spans="9:9" ht="12.75">
      <c r="I870" s="30"/>
    </row>
    <row r="871" spans="9:9" ht="12.75">
      <c r="I871" s="30"/>
    </row>
    <row r="872" spans="9:9" ht="12.75">
      <c r="I872" s="30"/>
    </row>
    <row r="873" spans="9:9" ht="12.75">
      <c r="I873" s="30"/>
    </row>
    <row r="874" spans="9:9" ht="12.75">
      <c r="I874" s="30"/>
    </row>
    <row r="875" spans="9:9" ht="12.75">
      <c r="I875" s="30"/>
    </row>
    <row r="876" spans="9:9" ht="12.75">
      <c r="I876" s="30"/>
    </row>
    <row r="877" spans="9:9" ht="12.75">
      <c r="I877" s="30"/>
    </row>
    <row r="878" spans="9:9" ht="12.75">
      <c r="I878" s="30"/>
    </row>
    <row r="879" spans="9:9" ht="12.75">
      <c r="I879" s="30"/>
    </row>
    <row r="880" spans="9:9" ht="12.75">
      <c r="I880" s="30"/>
    </row>
    <row r="881" spans="9:9" ht="12.75">
      <c r="I881" s="30"/>
    </row>
    <row r="882" spans="9:9" ht="12.75">
      <c r="I882" s="30"/>
    </row>
    <row r="883" spans="9:9" ht="12.75">
      <c r="I883" s="30"/>
    </row>
    <row r="884" spans="9:9" ht="12.75">
      <c r="I884" s="30"/>
    </row>
    <row r="885" spans="9:9" ht="12.75">
      <c r="I885" s="30"/>
    </row>
    <row r="886" spans="9:9" ht="12.75">
      <c r="I886" s="30"/>
    </row>
    <row r="887" spans="9:9" ht="12.75">
      <c r="I887" s="30"/>
    </row>
    <row r="888" spans="9:9" ht="12.75">
      <c r="I888" s="30"/>
    </row>
    <row r="889" spans="9:9" ht="12.75">
      <c r="I889" s="30"/>
    </row>
    <row r="890" spans="9:9" ht="12.75">
      <c r="I890" s="30"/>
    </row>
    <row r="891" spans="9:9" ht="12.75">
      <c r="I891" s="30"/>
    </row>
    <row r="892" spans="9:9" ht="12.75">
      <c r="I892" s="30"/>
    </row>
    <row r="893" spans="9:9" ht="12.75">
      <c r="I893" s="30"/>
    </row>
    <row r="894" spans="9:9" ht="12.75">
      <c r="I894" s="30"/>
    </row>
    <row r="895" spans="9:9" ht="12.75">
      <c r="I895" s="30"/>
    </row>
    <row r="896" spans="9:9" ht="12.75">
      <c r="I896" s="30"/>
    </row>
    <row r="897" spans="9:9" ht="12.75">
      <c r="I897" s="30"/>
    </row>
    <row r="898" spans="9:9" ht="12.75">
      <c r="I898" s="30"/>
    </row>
    <row r="899" spans="9:9" ht="12.75">
      <c r="I899" s="30"/>
    </row>
    <row r="900" spans="9:9" ht="12.75">
      <c r="I900" s="30"/>
    </row>
    <row r="901" spans="9:9" ht="12.75">
      <c r="I901" s="30"/>
    </row>
    <row r="902" spans="9:9" ht="12.75">
      <c r="I902" s="30"/>
    </row>
    <row r="903" spans="9:9" ht="12.75">
      <c r="I903" s="30"/>
    </row>
    <row r="904" spans="9:9" ht="12.75">
      <c r="I904" s="30"/>
    </row>
    <row r="905" spans="9:9" ht="12.75">
      <c r="I905" s="30"/>
    </row>
    <row r="906" spans="9:9" ht="12.75">
      <c r="I906" s="30"/>
    </row>
    <row r="907" spans="9:9" ht="12.75">
      <c r="I907" s="30"/>
    </row>
    <row r="908" spans="9:9" ht="12.75">
      <c r="I908" s="30"/>
    </row>
    <row r="909" spans="9:9" ht="12.75">
      <c r="I909" s="30"/>
    </row>
    <row r="910" spans="9:9" ht="12.75">
      <c r="I910" s="30"/>
    </row>
    <row r="911" spans="9:9" ht="12.75">
      <c r="I911" s="30"/>
    </row>
    <row r="912" spans="9:9" ht="12.75">
      <c r="I912" s="30"/>
    </row>
    <row r="913" spans="9:9" ht="12.75">
      <c r="I913" s="30"/>
    </row>
    <row r="914" spans="9:9" ht="12.75">
      <c r="I914" s="30"/>
    </row>
    <row r="915" spans="9:9" ht="12.75">
      <c r="I915" s="30"/>
    </row>
    <row r="916" spans="9:9" ht="12.75">
      <c r="I916" s="30"/>
    </row>
    <row r="917" spans="9:9" ht="12.75">
      <c r="I917" s="30"/>
    </row>
    <row r="918" spans="9:9" ht="12.75">
      <c r="I918" s="30"/>
    </row>
    <row r="919" spans="9:9" ht="12.75">
      <c r="I919" s="30"/>
    </row>
    <row r="920" spans="9:9" ht="12.75">
      <c r="I920" s="30"/>
    </row>
    <row r="921" spans="9:9" ht="12.75">
      <c r="I921" s="30"/>
    </row>
    <row r="922" spans="9:9" ht="12.75">
      <c r="I922" s="30"/>
    </row>
    <row r="923" spans="9:9" ht="12.75">
      <c r="I923" s="30"/>
    </row>
    <row r="924" spans="9:9" ht="12.75">
      <c r="I924" s="30"/>
    </row>
    <row r="925" spans="9:9" ht="12.75">
      <c r="I925" s="30"/>
    </row>
    <row r="926" spans="9:9" ht="12.75">
      <c r="I926" s="30"/>
    </row>
    <row r="927" spans="9:9" ht="12.75">
      <c r="I927" s="30"/>
    </row>
    <row r="928" spans="9:9" ht="12.75">
      <c r="I928" s="30"/>
    </row>
    <row r="929" spans="9:9" ht="12.75">
      <c r="I929" s="30"/>
    </row>
    <row r="930" spans="9:9" ht="12.75">
      <c r="I930" s="30"/>
    </row>
    <row r="931" spans="9:9" ht="12.75">
      <c r="I931" s="30"/>
    </row>
    <row r="932" spans="9:9" ht="12.75">
      <c r="I932" s="30"/>
    </row>
    <row r="933" spans="9:9" ht="12.75">
      <c r="I933" s="30"/>
    </row>
    <row r="934" spans="9:9" ht="12.75">
      <c r="I934" s="30"/>
    </row>
    <row r="935" spans="9:9" ht="12.75">
      <c r="I935" s="30"/>
    </row>
    <row r="936" spans="9:9" ht="12.75">
      <c r="I936" s="30"/>
    </row>
    <row r="937" spans="9:9" ht="12.75">
      <c r="I937" s="30"/>
    </row>
    <row r="938" spans="9:9" ht="12.75">
      <c r="I938" s="30"/>
    </row>
    <row r="939" spans="9:9" ht="12.75">
      <c r="I939" s="30"/>
    </row>
    <row r="940" spans="9:9" ht="12.75">
      <c r="I940" s="30"/>
    </row>
    <row r="941" spans="9:9" ht="12.75">
      <c r="I941" s="30"/>
    </row>
    <row r="942" spans="9:9" ht="12.75">
      <c r="I942" s="30"/>
    </row>
    <row r="943" spans="9:9" ht="12.75">
      <c r="I943" s="30"/>
    </row>
    <row r="944" spans="9:9" ht="12.75">
      <c r="I944" s="30"/>
    </row>
    <row r="945" spans="9:9" ht="12.75">
      <c r="I945" s="30"/>
    </row>
    <row r="946" spans="9:9" ht="12.75">
      <c r="I946" s="30"/>
    </row>
    <row r="947" spans="9:9" ht="12.75">
      <c r="I947" s="30"/>
    </row>
    <row r="948" spans="9:9" ht="12.75">
      <c r="I948" s="30"/>
    </row>
    <row r="949" spans="9:9" ht="12.75">
      <c r="I949" s="30"/>
    </row>
    <row r="950" spans="9:9" ht="12.75">
      <c r="I950" s="30"/>
    </row>
    <row r="951" spans="9:9" ht="12.75">
      <c r="I951" s="30"/>
    </row>
    <row r="952" spans="9:9" ht="12.75">
      <c r="I952" s="30"/>
    </row>
    <row r="953" spans="9:9" ht="12.75">
      <c r="I953" s="30"/>
    </row>
    <row r="954" spans="9:9" ht="12.75">
      <c r="I954" s="30"/>
    </row>
    <row r="955" spans="9:9" ht="12.75">
      <c r="I955" s="30"/>
    </row>
    <row r="956" spans="9:9" ht="12.75">
      <c r="I956" s="30"/>
    </row>
    <row r="957" spans="9:9" ht="12.75">
      <c r="I957" s="30"/>
    </row>
    <row r="958" spans="9:9" ht="12.75">
      <c r="I958" s="30"/>
    </row>
    <row r="959" spans="9:9" ht="12.75">
      <c r="I959" s="30"/>
    </row>
    <row r="960" spans="9:9" ht="12.75">
      <c r="I960" s="30"/>
    </row>
    <row r="961" spans="9:9" ht="12.75">
      <c r="I961" s="30"/>
    </row>
    <row r="962" spans="9:9" ht="12.75">
      <c r="I962" s="30"/>
    </row>
    <row r="963" spans="9:9" ht="12.75">
      <c r="I963" s="30"/>
    </row>
    <row r="964" spans="9:9" ht="12.75">
      <c r="I964" s="30"/>
    </row>
    <row r="965" spans="9:9" ht="12.75">
      <c r="I965" s="30"/>
    </row>
    <row r="966" spans="9:9" ht="12.75">
      <c r="I966" s="30"/>
    </row>
    <row r="967" spans="9:9" ht="12.75">
      <c r="I967" s="30"/>
    </row>
    <row r="968" spans="9:9" ht="12.75">
      <c r="I968" s="30"/>
    </row>
    <row r="969" spans="9:9" ht="12.75">
      <c r="I969" s="30"/>
    </row>
    <row r="970" spans="9:9" ht="12.75">
      <c r="I970" s="30"/>
    </row>
    <row r="971" spans="9:9" ht="12.75">
      <c r="I971" s="30"/>
    </row>
    <row r="972" spans="9:9" ht="12.75">
      <c r="I972" s="30"/>
    </row>
    <row r="973" spans="9:9" ht="12.75">
      <c r="I973" s="30"/>
    </row>
    <row r="974" spans="9:9" ht="12.75">
      <c r="I974" s="30"/>
    </row>
    <row r="975" spans="9:9" ht="12.75">
      <c r="I975" s="30"/>
    </row>
    <row r="976" spans="9:9" ht="12.75">
      <c r="I976" s="30"/>
    </row>
    <row r="977" spans="9:9" ht="12.75">
      <c r="I977" s="30"/>
    </row>
    <row r="978" spans="9:9" ht="12.75">
      <c r="I978" s="30"/>
    </row>
    <row r="979" spans="9:9" ht="12.75">
      <c r="I979" s="30"/>
    </row>
    <row r="980" spans="9:9" ht="12.75">
      <c r="I980" s="30"/>
    </row>
    <row r="981" spans="9:9" ht="12.75">
      <c r="I981" s="30"/>
    </row>
    <row r="982" spans="9:9" ht="12.75">
      <c r="I982" s="30"/>
    </row>
    <row r="983" spans="9:9" ht="12.75">
      <c r="I983" s="30"/>
    </row>
    <row r="984" spans="9:9" ht="12.75">
      <c r="I984" s="30"/>
    </row>
    <row r="985" spans="9:9" ht="12.75">
      <c r="I985" s="30"/>
    </row>
    <row r="986" spans="9:9" ht="12.75">
      <c r="I986" s="30"/>
    </row>
    <row r="987" spans="9:9" ht="12.75">
      <c r="I987" s="30"/>
    </row>
    <row r="988" spans="9:9" ht="12.75">
      <c r="I988" s="30"/>
    </row>
    <row r="989" spans="9:9" ht="12.75">
      <c r="I989" s="30"/>
    </row>
    <row r="990" spans="9:9" ht="12.75">
      <c r="I990" s="30"/>
    </row>
    <row r="991" spans="9:9" ht="12.75">
      <c r="I991" s="30"/>
    </row>
    <row r="992" spans="9:9" ht="12.75">
      <c r="I992" s="30"/>
    </row>
    <row r="993" spans="9:9" ht="12.75">
      <c r="I993" s="30"/>
    </row>
    <row r="994" spans="9:9" ht="12.75">
      <c r="I994" s="30"/>
    </row>
    <row r="995" spans="9:9" ht="12.75">
      <c r="I995" s="30"/>
    </row>
    <row r="996" spans="9:9" ht="12.75">
      <c r="I996" s="30"/>
    </row>
    <row r="997" spans="9:9" ht="12.75">
      <c r="I997" s="30"/>
    </row>
    <row r="998" spans="9:9" ht="12.75">
      <c r="I998" s="30"/>
    </row>
    <row r="999" spans="9:9" ht="12.75">
      <c r="I999" s="30"/>
    </row>
    <row r="1000" spans="9:9" ht="12.75">
      <c r="I1000" s="30"/>
    </row>
    <row r="1001" spans="9:9" ht="12.75">
      <c r="I1001" s="30"/>
    </row>
    <row r="1002" spans="9:9" ht="12.75">
      <c r="I1002" s="30"/>
    </row>
    <row r="1003" spans="9:9" ht="12.75">
      <c r="I1003" s="30"/>
    </row>
    <row r="1004" spans="9:9" ht="12.75">
      <c r="I1004" s="30"/>
    </row>
    <row r="1005" spans="9:9" ht="12.75">
      <c r="I1005" s="30"/>
    </row>
    <row r="1006" spans="9:9" ht="12.75">
      <c r="I1006" s="30"/>
    </row>
    <row r="1007" spans="9:9" ht="12.75">
      <c r="I1007" s="30"/>
    </row>
    <row r="1008" spans="9:9" ht="12.75">
      <c r="I1008" s="30"/>
    </row>
    <row r="1009" spans="9:9" ht="12.75">
      <c r="I1009" s="30"/>
    </row>
    <row r="1010" spans="9:9" ht="12.75">
      <c r="I1010" s="30"/>
    </row>
    <row r="1011" spans="9:9" ht="12.75">
      <c r="I1011" s="30"/>
    </row>
    <row r="1012" spans="9:9" ht="12.75">
      <c r="I1012" s="30"/>
    </row>
    <row r="1013" spans="9:9" ht="12.75">
      <c r="I1013" s="30"/>
    </row>
    <row r="1014" spans="9:9" ht="12.75">
      <c r="I1014" s="30"/>
    </row>
    <row r="1015" spans="9:9" ht="12.75">
      <c r="I1015" s="30"/>
    </row>
    <row r="1016" spans="9:9" ht="12.75">
      <c r="I1016" s="30"/>
    </row>
    <row r="1017" spans="9:9" ht="12.75">
      <c r="I1017" s="30"/>
    </row>
  </sheetData>
  <mergeCells count="2">
    <mergeCell ref="E63:H63"/>
    <mergeCell ref="E61:H61"/>
  </mergeCells>
  <phoneticPr fontId="22"/>
  <conditionalFormatting sqref="N8:N52 P15">
    <cfRule type="notContainsBlanks" dxfId="35" priority="1">
      <formula>LEN(TRIM(N8))&gt;0</formula>
    </cfRule>
  </conditionalFormatting>
  <conditionalFormatting sqref="AP36">
    <cfRule type="notContainsBlanks" dxfId="34" priority="2">
      <formula>LEN(TRIM(AP36))&gt;0</formula>
    </cfRule>
  </conditionalFormatting>
  <hyperlinks>
    <hyperlink ref="C9" r:id="rId1"/>
    <hyperlink ref="C11" r:id="rId2"/>
    <hyperlink ref="C18" r:id="rId3"/>
    <hyperlink ref="C24" r:id="rId4"/>
    <hyperlink ref="C25" r:id="rId5"/>
    <hyperlink ref="C26" r:id="rId6"/>
    <hyperlink ref="C29" r:id="rId7"/>
    <hyperlink ref="C31" r:id="rId8"/>
    <hyperlink ref="C33" r:id="rId9"/>
    <hyperlink ref="C39" r:id="rId10"/>
    <hyperlink ref="C4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workbookViewId="0">
      <pane xSplit="2" topLeftCell="C1" activePane="topRight" state="frozen"/>
      <selection activeCell="D2" sqref="D2"/>
      <selection pane="topRight" activeCell="D2" sqref="D2"/>
    </sheetView>
  </sheetViews>
  <sheetFormatPr defaultColWidth="14.42578125" defaultRowHeight="15.75" customHeight="1"/>
  <cols>
    <col min="1" max="1" width="8.85546875" customWidth="1"/>
    <col min="2" max="2" width="20.42578125" customWidth="1"/>
    <col min="3" max="3" width="24.7109375" customWidth="1"/>
    <col min="5" max="5" width="28.28515625" customWidth="1"/>
    <col min="13" max="13" width="33.5703125" customWidth="1"/>
  </cols>
  <sheetData>
    <row r="1" spans="1:43" ht="15.75" customHeight="1">
      <c r="A1" s="20"/>
      <c r="B1" s="20"/>
      <c r="C1" s="2"/>
      <c r="D1" s="2"/>
      <c r="E1" s="2"/>
      <c r="F1" s="2"/>
      <c r="G1" s="2"/>
      <c r="H1" s="2"/>
      <c r="I1" s="21"/>
      <c r="J1" s="2"/>
      <c r="K1" s="2"/>
      <c r="L1" s="2"/>
      <c r="M1" s="2" t="s">
        <v>63</v>
      </c>
      <c r="N1" s="2" t="s">
        <v>27</v>
      </c>
      <c r="O1" s="2" t="s">
        <v>26</v>
      </c>
      <c r="P1" s="2"/>
      <c r="Q1" s="2"/>
      <c r="R1" s="3" t="s">
        <v>28</v>
      </c>
      <c r="S1" s="3" t="s">
        <v>64</v>
      </c>
      <c r="T1" s="2" t="s">
        <v>65</v>
      </c>
      <c r="U1" s="2" t="s">
        <v>66</v>
      </c>
      <c r="V1" s="1"/>
      <c r="W1" s="22" t="s">
        <v>67</v>
      </c>
      <c r="X1" s="23" t="s">
        <v>66</v>
      </c>
      <c r="Y1" s="1"/>
      <c r="Z1" s="2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customHeight="1">
      <c r="A2" s="20"/>
      <c r="B2" s="20"/>
      <c r="C2" s="2"/>
      <c r="D2" s="2"/>
      <c r="E2" s="2"/>
      <c r="F2" s="2"/>
      <c r="G2" s="2"/>
      <c r="H2" s="2"/>
      <c r="I2" s="21"/>
      <c r="J2" s="2"/>
      <c r="K2" s="2"/>
      <c r="L2" s="2"/>
      <c r="M2" s="2"/>
      <c r="N2" s="25">
        <f>SUM(N7:N54)</f>
        <v>354943</v>
      </c>
      <c r="O2" s="26">
        <f>SUM(O7:Q54)</f>
        <v>433943</v>
      </c>
      <c r="P2" s="2"/>
      <c r="Q2" s="2"/>
      <c r="R2" s="27">
        <f t="shared" ref="R2:U2" si="0">SUM(R7:R54)</f>
        <v>-2735</v>
      </c>
      <c r="S2" s="27">
        <f t="shared" si="0"/>
        <v>-13990</v>
      </c>
      <c r="T2" s="26">
        <f t="shared" si="0"/>
        <v>4077</v>
      </c>
      <c r="U2" s="26">
        <f t="shared" si="0"/>
        <v>2534</v>
      </c>
      <c r="V2" s="1"/>
      <c r="W2" s="28">
        <f t="shared" ref="W2:X2" si="1">SUM(W7:W54)</f>
        <v>444</v>
      </c>
      <c r="X2" s="29">
        <f t="shared" si="1"/>
        <v>0</v>
      </c>
      <c r="Y2" s="1"/>
      <c r="Z2" s="2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customHeight="1">
      <c r="A3" s="20"/>
      <c r="B3" s="20"/>
      <c r="C3" s="2"/>
      <c r="D3" s="2"/>
      <c r="E3" s="2"/>
      <c r="F3" s="2"/>
      <c r="G3" s="2"/>
      <c r="H3" s="2"/>
      <c r="I3" s="21"/>
      <c r="J3" s="2"/>
      <c r="K3" s="2"/>
      <c r="L3" s="2"/>
      <c r="M3" s="2"/>
      <c r="N3" s="2"/>
      <c r="O3" s="2"/>
      <c r="P3" s="2"/>
      <c r="Q3" s="2"/>
      <c r="R3" s="3"/>
      <c r="S3" s="3"/>
      <c r="T3" s="2"/>
      <c r="U3" s="2"/>
      <c r="V3" s="1"/>
      <c r="W3" s="22"/>
      <c r="X3" s="23"/>
      <c r="Y3" s="1"/>
      <c r="Z3" s="2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customHeight="1">
      <c r="A4" s="20"/>
      <c r="B4" s="20"/>
      <c r="C4" s="2"/>
      <c r="D4" s="2"/>
      <c r="E4" s="2"/>
      <c r="F4" s="2"/>
      <c r="G4" s="2"/>
      <c r="H4" s="2"/>
      <c r="I4" s="21"/>
      <c r="J4" s="2"/>
      <c r="K4" s="2"/>
      <c r="L4" s="2"/>
      <c r="M4" s="2"/>
      <c r="N4" s="2" t="s">
        <v>27</v>
      </c>
      <c r="O4" s="2" t="s">
        <v>26</v>
      </c>
      <c r="P4" s="2" t="s">
        <v>26</v>
      </c>
      <c r="Q4" s="2" t="s">
        <v>26</v>
      </c>
      <c r="R4" s="3" t="s">
        <v>28</v>
      </c>
      <c r="S4" s="3" t="s">
        <v>64</v>
      </c>
      <c r="T4" s="2" t="s">
        <v>65</v>
      </c>
      <c r="U4" s="2" t="s">
        <v>66</v>
      </c>
      <c r="V4" s="1"/>
      <c r="W4" s="22" t="s">
        <v>67</v>
      </c>
      <c r="X4" s="23" t="s">
        <v>66</v>
      </c>
      <c r="Y4" s="1"/>
      <c r="Z4" s="24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customHeight="1">
      <c r="A5" s="20" t="s">
        <v>6</v>
      </c>
      <c r="B5" s="20" t="s">
        <v>7</v>
      </c>
      <c r="C5" s="2" t="s">
        <v>68</v>
      </c>
      <c r="D5" s="2" t="s">
        <v>9</v>
      </c>
      <c r="E5" s="2" t="s">
        <v>287</v>
      </c>
      <c r="F5" s="2" t="s">
        <v>11</v>
      </c>
      <c r="G5" s="2" t="s">
        <v>70</v>
      </c>
      <c r="H5" s="2" t="s">
        <v>288</v>
      </c>
      <c r="I5" s="21" t="s">
        <v>289</v>
      </c>
      <c r="J5" s="2" t="s">
        <v>72</v>
      </c>
      <c r="K5" s="2" t="s">
        <v>73</v>
      </c>
      <c r="L5" s="2" t="s">
        <v>74</v>
      </c>
      <c r="M5" s="2" t="s">
        <v>10</v>
      </c>
      <c r="N5" s="2" t="s">
        <v>15</v>
      </c>
      <c r="O5" s="2" t="s">
        <v>15</v>
      </c>
      <c r="P5" s="2" t="s">
        <v>16</v>
      </c>
      <c r="Q5" s="2" t="s">
        <v>17</v>
      </c>
      <c r="R5" s="3" t="s">
        <v>20</v>
      </c>
      <c r="S5" s="3" t="s">
        <v>75</v>
      </c>
      <c r="T5" s="2" t="s">
        <v>58</v>
      </c>
      <c r="U5" s="2" t="s">
        <v>76</v>
      </c>
      <c r="V5" s="1" t="s">
        <v>77</v>
      </c>
      <c r="W5" s="22" t="s">
        <v>60</v>
      </c>
      <c r="X5" s="23" t="s">
        <v>25</v>
      </c>
      <c r="Y5" s="1" t="s">
        <v>78</v>
      </c>
      <c r="Z5" s="24" t="s">
        <v>79</v>
      </c>
      <c r="AA5" s="1" t="s">
        <v>80</v>
      </c>
      <c r="AB5" s="1" t="s">
        <v>81</v>
      </c>
      <c r="AC5" s="1" t="s">
        <v>82</v>
      </c>
      <c r="AD5" s="1" t="s">
        <v>83</v>
      </c>
      <c r="AE5" s="1" t="s">
        <v>84</v>
      </c>
      <c r="AF5" s="1" t="s">
        <v>85</v>
      </c>
      <c r="AG5" s="1" t="s">
        <v>86</v>
      </c>
      <c r="AH5" s="1" t="s">
        <v>87</v>
      </c>
      <c r="AI5" s="1" t="s">
        <v>88</v>
      </c>
      <c r="AJ5" s="1" t="s">
        <v>89</v>
      </c>
      <c r="AK5" s="1" t="s">
        <v>90</v>
      </c>
      <c r="AL5" s="1" t="s">
        <v>91</v>
      </c>
      <c r="AM5" s="1" t="s">
        <v>92</v>
      </c>
      <c r="AN5" s="1" t="s">
        <v>93</v>
      </c>
      <c r="AO5" s="1" t="s">
        <v>94</v>
      </c>
      <c r="AP5" s="1" t="s">
        <v>95</v>
      </c>
      <c r="AQ5" s="1"/>
    </row>
    <row r="6" spans="1:43" ht="15.75" customHeight="1">
      <c r="A6" s="53">
        <v>4</v>
      </c>
      <c r="B6" s="53" t="s">
        <v>290</v>
      </c>
      <c r="C6" s="53" t="s">
        <v>247</v>
      </c>
      <c r="D6" s="53" t="s">
        <v>103</v>
      </c>
      <c r="E6" s="54"/>
      <c r="F6" s="53" t="s">
        <v>291</v>
      </c>
      <c r="G6" s="53" t="s">
        <v>259</v>
      </c>
      <c r="H6" s="55">
        <v>82</v>
      </c>
      <c r="I6" s="62" t="s">
        <v>292</v>
      </c>
      <c r="J6" s="55">
        <v>1550</v>
      </c>
      <c r="K6" s="58">
        <v>42461</v>
      </c>
      <c r="L6" s="57"/>
      <c r="M6" s="53" t="s">
        <v>293</v>
      </c>
      <c r="N6" s="59">
        <f t="shared" ref="N6:N42" si="2">SUM(AA6:AL6)</f>
        <v>28620</v>
      </c>
      <c r="O6" s="60">
        <f t="shared" ref="O6:O42" si="3">N6</f>
        <v>28620</v>
      </c>
      <c r="P6" s="60">
        <v>4500</v>
      </c>
      <c r="Q6" s="60">
        <v>500</v>
      </c>
      <c r="R6" s="60">
        <v>0</v>
      </c>
      <c r="S6" s="60">
        <v>-1451</v>
      </c>
      <c r="T6" s="60">
        <v>0</v>
      </c>
      <c r="U6" s="60">
        <v>0</v>
      </c>
      <c r="V6" s="60">
        <f t="shared" ref="V6:V42" si="4">SUM(O6:U6)</f>
        <v>32169</v>
      </c>
      <c r="W6" s="60">
        <v>0</v>
      </c>
      <c r="X6" s="60">
        <v>0</v>
      </c>
      <c r="Y6" s="60">
        <f t="shared" ref="Y6:Y36" si="5">SUM(P6:S6,W6:X6)</f>
        <v>3549</v>
      </c>
      <c r="Z6" s="54"/>
      <c r="AA6" s="60">
        <v>5724</v>
      </c>
      <c r="AB6" s="60">
        <v>5724</v>
      </c>
      <c r="AC6" s="60">
        <v>5724</v>
      </c>
      <c r="AD6" s="60">
        <v>5724</v>
      </c>
      <c r="AE6" s="60">
        <v>5724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  <c r="AM6" s="60"/>
      <c r="AN6" s="60"/>
      <c r="AO6" s="60"/>
      <c r="AP6" s="60"/>
      <c r="AQ6" s="60"/>
    </row>
    <row r="7" spans="1:43" ht="15.75" customHeight="1">
      <c r="A7" s="1">
        <v>2</v>
      </c>
      <c r="B7" s="17" t="s">
        <v>219</v>
      </c>
      <c r="C7" s="1" t="s">
        <v>220</v>
      </c>
      <c r="D7" s="41" t="s">
        <v>103</v>
      </c>
      <c r="E7" s="42"/>
      <c r="F7" s="41"/>
      <c r="G7" s="1"/>
      <c r="H7" s="43">
        <v>83</v>
      </c>
      <c r="I7" s="44"/>
      <c r="J7" s="45"/>
      <c r="K7" s="46">
        <v>42468</v>
      </c>
      <c r="L7" s="113"/>
      <c r="M7" s="1" t="s">
        <v>294</v>
      </c>
      <c r="N7" s="48">
        <f t="shared" si="2"/>
        <v>6600</v>
      </c>
      <c r="O7" s="49">
        <f t="shared" si="3"/>
        <v>6600</v>
      </c>
      <c r="P7" s="49">
        <v>2000</v>
      </c>
      <c r="Q7" s="49">
        <v>0</v>
      </c>
      <c r="R7" s="50">
        <v>0</v>
      </c>
      <c r="S7" s="50">
        <f>SUM(AM7:AO7)</f>
        <v>0</v>
      </c>
      <c r="T7" s="50">
        <v>0</v>
      </c>
      <c r="U7" s="50">
        <v>0</v>
      </c>
      <c r="V7" s="51">
        <f t="shared" si="4"/>
        <v>8600</v>
      </c>
      <c r="W7" s="28">
        <v>0</v>
      </c>
      <c r="X7" s="29">
        <v>0</v>
      </c>
      <c r="Y7" s="51">
        <f t="shared" si="5"/>
        <v>2000</v>
      </c>
      <c r="Z7" s="52"/>
      <c r="AA7" s="51">
        <v>6600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/>
      <c r="AN7" s="51"/>
      <c r="AO7" s="51"/>
      <c r="AP7" s="51"/>
      <c r="AQ7" s="51"/>
    </row>
    <row r="8" spans="1:43" ht="15.75" customHeight="1">
      <c r="A8" s="53">
        <v>4</v>
      </c>
      <c r="B8" s="53" t="s">
        <v>184</v>
      </c>
      <c r="C8" s="53" t="s">
        <v>185</v>
      </c>
      <c r="D8" s="53" t="s">
        <v>186</v>
      </c>
      <c r="E8" s="54"/>
      <c r="F8" s="53" t="s">
        <v>196</v>
      </c>
      <c r="G8" s="53" t="s">
        <v>57</v>
      </c>
      <c r="H8" s="55">
        <v>86</v>
      </c>
      <c r="I8" s="62" t="s">
        <v>295</v>
      </c>
      <c r="J8" s="55">
        <v>3700</v>
      </c>
      <c r="K8" s="58">
        <v>42463</v>
      </c>
      <c r="L8" s="58">
        <v>42465</v>
      </c>
      <c r="M8" s="53" t="s">
        <v>296</v>
      </c>
      <c r="N8" s="59">
        <f t="shared" si="2"/>
        <v>14427</v>
      </c>
      <c r="O8" s="60">
        <f t="shared" si="3"/>
        <v>14427</v>
      </c>
      <c r="P8" s="60">
        <v>3000</v>
      </c>
      <c r="Q8" s="60">
        <v>0</v>
      </c>
      <c r="R8" s="60">
        <v>0</v>
      </c>
      <c r="S8" s="60">
        <v>-904</v>
      </c>
      <c r="T8" s="60">
        <v>0</v>
      </c>
      <c r="U8" s="60">
        <v>0</v>
      </c>
      <c r="V8" s="60">
        <f t="shared" si="4"/>
        <v>16523</v>
      </c>
      <c r="W8" s="60">
        <v>56</v>
      </c>
      <c r="X8" s="60">
        <v>0</v>
      </c>
      <c r="Y8" s="60">
        <f t="shared" si="5"/>
        <v>2152</v>
      </c>
      <c r="Z8" s="53" t="s">
        <v>120</v>
      </c>
      <c r="AA8" s="60">
        <v>3132</v>
      </c>
      <c r="AB8" s="60">
        <v>3456</v>
      </c>
      <c r="AC8" s="60">
        <v>2721</v>
      </c>
      <c r="AD8" s="60">
        <v>2397</v>
      </c>
      <c r="AE8" s="60">
        <v>2721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  <c r="AM8" s="60"/>
      <c r="AN8" s="60"/>
      <c r="AO8" s="60"/>
      <c r="AP8" s="60"/>
      <c r="AQ8" s="60"/>
    </row>
    <row r="9" spans="1:43" ht="15.75" customHeight="1">
      <c r="A9" s="53">
        <v>4</v>
      </c>
      <c r="B9" s="53" t="s">
        <v>297</v>
      </c>
      <c r="C9" s="53" t="s">
        <v>298</v>
      </c>
      <c r="D9" s="53" t="s">
        <v>103</v>
      </c>
      <c r="E9" s="54"/>
      <c r="F9" s="53" t="s">
        <v>299</v>
      </c>
      <c r="G9" s="53" t="s">
        <v>0</v>
      </c>
      <c r="H9" s="55">
        <v>93</v>
      </c>
      <c r="I9" s="62" t="s">
        <v>300</v>
      </c>
      <c r="J9" s="57"/>
      <c r="K9" s="58">
        <v>42468</v>
      </c>
      <c r="L9" s="58"/>
      <c r="M9" s="53" t="s">
        <v>301</v>
      </c>
      <c r="N9" s="59">
        <f t="shared" si="2"/>
        <v>27000</v>
      </c>
      <c r="O9" s="60">
        <f t="shared" si="3"/>
        <v>27000</v>
      </c>
      <c r="P9" s="60">
        <v>4500</v>
      </c>
      <c r="Q9" s="60">
        <v>500</v>
      </c>
      <c r="R9" s="60">
        <v>-260</v>
      </c>
      <c r="S9" s="60">
        <v>-1418</v>
      </c>
      <c r="T9" s="60">
        <v>0</v>
      </c>
      <c r="U9" s="60">
        <v>0</v>
      </c>
      <c r="V9" s="60">
        <f t="shared" si="4"/>
        <v>30322</v>
      </c>
      <c r="W9" s="60">
        <v>0</v>
      </c>
      <c r="X9" s="60">
        <v>0</v>
      </c>
      <c r="Y9" s="60">
        <f t="shared" si="5"/>
        <v>3322</v>
      </c>
      <c r="Z9" s="53"/>
      <c r="AA9" s="60">
        <v>27000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  <c r="AM9" s="60"/>
      <c r="AN9" s="60"/>
      <c r="AO9" s="60"/>
      <c r="AP9" s="60"/>
      <c r="AQ9" s="60"/>
    </row>
    <row r="10" spans="1:43" ht="15.75" customHeight="1">
      <c r="A10" s="53">
        <v>4</v>
      </c>
      <c r="B10" s="53" t="s">
        <v>302</v>
      </c>
      <c r="C10" s="90" t="s">
        <v>303</v>
      </c>
      <c r="D10" s="53" t="s">
        <v>103</v>
      </c>
      <c r="E10" s="54"/>
      <c r="F10" s="53" t="s">
        <v>299</v>
      </c>
      <c r="G10" s="53" t="s">
        <v>0</v>
      </c>
      <c r="H10" s="55">
        <v>95</v>
      </c>
      <c r="I10" s="62" t="s">
        <v>304</v>
      </c>
      <c r="J10" s="55">
        <v>920</v>
      </c>
      <c r="K10" s="58">
        <v>42470</v>
      </c>
      <c r="L10" s="58">
        <v>42489</v>
      </c>
      <c r="M10" s="53" t="s">
        <v>305</v>
      </c>
      <c r="N10" s="59">
        <f t="shared" si="2"/>
        <v>22032</v>
      </c>
      <c r="O10" s="60">
        <f t="shared" si="3"/>
        <v>22032</v>
      </c>
      <c r="P10" s="60">
        <v>4500</v>
      </c>
      <c r="Q10" s="60">
        <v>500</v>
      </c>
      <c r="R10" s="60">
        <v>0</v>
      </c>
      <c r="S10" s="60">
        <v>-1170</v>
      </c>
      <c r="T10" s="60">
        <v>0</v>
      </c>
      <c r="U10" s="60">
        <v>0</v>
      </c>
      <c r="V10" s="60">
        <f t="shared" si="4"/>
        <v>25862</v>
      </c>
      <c r="W10" s="60">
        <v>0</v>
      </c>
      <c r="X10" s="60">
        <v>0</v>
      </c>
      <c r="Y10" s="60">
        <f t="shared" si="5"/>
        <v>3830</v>
      </c>
      <c r="Z10" s="53"/>
      <c r="AA10" s="60">
        <v>17280</v>
      </c>
      <c r="AB10" s="60">
        <v>4752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  <c r="AM10" s="60"/>
      <c r="AN10" s="60"/>
      <c r="AO10" s="60"/>
      <c r="AP10" s="60"/>
      <c r="AQ10" s="60"/>
    </row>
    <row r="11" spans="1:43" ht="15.75" customHeight="1">
      <c r="A11" s="64">
        <v>0</v>
      </c>
      <c r="B11" s="64" t="s">
        <v>306</v>
      </c>
      <c r="C11" s="115" t="s">
        <v>307</v>
      </c>
      <c r="D11" s="64" t="s">
        <v>103</v>
      </c>
      <c r="E11" s="116" t="s">
        <v>308</v>
      </c>
      <c r="F11" s="64" t="s">
        <v>175</v>
      </c>
      <c r="G11" s="64" t="s">
        <v>57</v>
      </c>
      <c r="H11" s="79">
        <v>87</v>
      </c>
      <c r="I11" s="66"/>
      <c r="J11" s="67"/>
      <c r="K11" s="68">
        <v>42470</v>
      </c>
      <c r="L11" s="68">
        <v>42470</v>
      </c>
      <c r="M11" s="64" t="s">
        <v>309</v>
      </c>
      <c r="N11" s="70">
        <f t="shared" si="2"/>
        <v>19224</v>
      </c>
      <c r="O11" s="69">
        <f t="shared" si="3"/>
        <v>19224</v>
      </c>
      <c r="P11" s="69">
        <v>0</v>
      </c>
      <c r="Q11" s="69">
        <v>0</v>
      </c>
      <c r="R11" s="69">
        <v>0</v>
      </c>
      <c r="S11" s="69">
        <f>SUM(AM11:AO11)</f>
        <v>0</v>
      </c>
      <c r="T11" s="69">
        <v>1080</v>
      </c>
      <c r="U11" s="69">
        <v>0</v>
      </c>
      <c r="V11" s="69">
        <f t="shared" si="4"/>
        <v>20304</v>
      </c>
      <c r="W11" s="69">
        <v>0</v>
      </c>
      <c r="X11" s="69">
        <v>0</v>
      </c>
      <c r="Y11" s="69">
        <f t="shared" si="5"/>
        <v>0</v>
      </c>
      <c r="Z11" s="64"/>
      <c r="AA11" s="69">
        <v>19224</v>
      </c>
      <c r="AB11" s="69">
        <v>0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0</v>
      </c>
      <c r="AI11" s="69">
        <v>0</v>
      </c>
      <c r="AJ11" s="69">
        <v>0</v>
      </c>
      <c r="AK11" s="69">
        <v>0</v>
      </c>
      <c r="AL11" s="69">
        <v>0</v>
      </c>
      <c r="AM11" s="69"/>
      <c r="AN11" s="69"/>
      <c r="AO11" s="69"/>
      <c r="AP11" s="69"/>
      <c r="AQ11" s="69"/>
    </row>
    <row r="12" spans="1:43" ht="15.75" customHeight="1">
      <c r="A12" s="53">
        <v>4</v>
      </c>
      <c r="B12" s="53" t="s">
        <v>310</v>
      </c>
      <c r="C12" s="90" t="s">
        <v>311</v>
      </c>
      <c r="D12" s="53" t="s">
        <v>108</v>
      </c>
      <c r="E12" s="117" t="s">
        <v>312</v>
      </c>
      <c r="F12" s="53" t="s">
        <v>175</v>
      </c>
      <c r="G12" s="53" t="s">
        <v>0</v>
      </c>
      <c r="H12" s="62" t="s">
        <v>313</v>
      </c>
      <c r="I12" s="62"/>
      <c r="J12" s="57"/>
      <c r="K12" s="58">
        <v>42470</v>
      </c>
      <c r="L12" s="58"/>
      <c r="M12" s="53" t="s">
        <v>314</v>
      </c>
      <c r="N12" s="59">
        <f t="shared" si="2"/>
        <v>3046</v>
      </c>
      <c r="O12" s="60">
        <f t="shared" si="3"/>
        <v>3046</v>
      </c>
      <c r="P12" s="60">
        <v>3000</v>
      </c>
      <c r="Q12" s="60">
        <v>500</v>
      </c>
      <c r="R12" s="60">
        <v>0</v>
      </c>
      <c r="S12" s="60">
        <v>-384</v>
      </c>
      <c r="T12" s="60">
        <v>0</v>
      </c>
      <c r="U12" s="60">
        <v>0</v>
      </c>
      <c r="V12" s="60">
        <f t="shared" si="4"/>
        <v>6162</v>
      </c>
      <c r="W12" s="60">
        <v>0</v>
      </c>
      <c r="X12" s="60">
        <v>0</v>
      </c>
      <c r="Y12" s="60">
        <f t="shared" si="5"/>
        <v>3116</v>
      </c>
      <c r="Z12" s="53"/>
      <c r="AA12" s="60">
        <v>400</v>
      </c>
      <c r="AB12" s="60">
        <v>918</v>
      </c>
      <c r="AC12" s="60">
        <v>864</v>
      </c>
      <c r="AD12" s="60">
        <v>864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/>
      <c r="AN12" s="60"/>
      <c r="AO12" s="60"/>
      <c r="AP12" s="60"/>
      <c r="AQ12" s="60"/>
    </row>
    <row r="13" spans="1:43" ht="15.75" customHeight="1">
      <c r="A13" s="81">
        <v>1</v>
      </c>
      <c r="B13" s="81" t="s">
        <v>163</v>
      </c>
      <c r="C13" s="82" t="s">
        <v>164</v>
      </c>
      <c r="D13" s="81" t="s">
        <v>103</v>
      </c>
      <c r="E13" s="118" t="s">
        <v>315</v>
      </c>
      <c r="F13" s="81" t="s">
        <v>175</v>
      </c>
      <c r="G13" s="81" t="s">
        <v>0</v>
      </c>
      <c r="H13" s="84">
        <v>98</v>
      </c>
      <c r="I13" s="119"/>
      <c r="J13" s="86"/>
      <c r="K13" s="87">
        <v>42470</v>
      </c>
      <c r="L13" s="87"/>
      <c r="M13" s="81" t="s">
        <v>316</v>
      </c>
      <c r="N13" s="88">
        <f t="shared" si="2"/>
        <v>28800</v>
      </c>
      <c r="O13" s="89">
        <f t="shared" si="3"/>
        <v>28800</v>
      </c>
      <c r="P13" s="89">
        <v>0</v>
      </c>
      <c r="Q13" s="89">
        <v>500</v>
      </c>
      <c r="R13" s="89">
        <v>0</v>
      </c>
      <c r="S13" s="89">
        <f>SUM(AM13:AO13)</f>
        <v>0</v>
      </c>
      <c r="T13" s="89">
        <v>0</v>
      </c>
      <c r="U13" s="89">
        <v>0</v>
      </c>
      <c r="V13" s="89">
        <f t="shared" si="4"/>
        <v>29300</v>
      </c>
      <c r="W13" s="89">
        <v>0</v>
      </c>
      <c r="X13" s="89">
        <v>0</v>
      </c>
      <c r="Y13" s="89">
        <f t="shared" si="5"/>
        <v>500</v>
      </c>
      <c r="Z13" s="81"/>
      <c r="AA13" s="89">
        <v>28800</v>
      </c>
      <c r="AB13" s="89">
        <v>0</v>
      </c>
      <c r="AC13" s="89">
        <v>0</v>
      </c>
      <c r="AD13" s="89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v>0</v>
      </c>
      <c r="AJ13" s="89">
        <v>0</v>
      </c>
      <c r="AK13" s="89">
        <v>0</v>
      </c>
      <c r="AL13" s="89">
        <v>0</v>
      </c>
      <c r="AM13" s="89"/>
      <c r="AN13" s="89"/>
      <c r="AO13" s="89"/>
      <c r="AP13" s="89"/>
      <c r="AQ13" s="89"/>
    </row>
    <row r="14" spans="1:43" ht="15.75" customHeight="1">
      <c r="A14" s="53">
        <v>4</v>
      </c>
      <c r="B14" s="53" t="s">
        <v>317</v>
      </c>
      <c r="C14" s="90" t="s">
        <v>318</v>
      </c>
      <c r="D14" s="53" t="s">
        <v>108</v>
      </c>
      <c r="E14" s="117"/>
      <c r="F14" s="53" t="s">
        <v>319</v>
      </c>
      <c r="G14" s="53" t="s">
        <v>57</v>
      </c>
      <c r="H14" s="55">
        <v>100</v>
      </c>
      <c r="I14" s="62" t="s">
        <v>320</v>
      </c>
      <c r="J14" s="55">
        <v>2800</v>
      </c>
      <c r="K14" s="58">
        <v>42471</v>
      </c>
      <c r="L14" s="58"/>
      <c r="M14" s="53" t="s">
        <v>321</v>
      </c>
      <c r="N14" s="59">
        <f t="shared" si="2"/>
        <v>13500</v>
      </c>
      <c r="O14" s="60">
        <f t="shared" si="3"/>
        <v>13500</v>
      </c>
      <c r="P14" s="60">
        <v>3000</v>
      </c>
      <c r="Q14" s="60">
        <v>0</v>
      </c>
      <c r="R14" s="60">
        <v>0</v>
      </c>
      <c r="S14" s="60">
        <v>-856</v>
      </c>
      <c r="T14" s="60">
        <v>600</v>
      </c>
      <c r="U14" s="60">
        <v>0</v>
      </c>
      <c r="V14" s="60">
        <f t="shared" si="4"/>
        <v>16244</v>
      </c>
      <c r="W14" s="60">
        <v>0</v>
      </c>
      <c r="X14" s="60">
        <v>0</v>
      </c>
      <c r="Y14" s="60">
        <f t="shared" si="5"/>
        <v>2144</v>
      </c>
      <c r="Z14" s="53"/>
      <c r="AA14" s="60">
        <v>13500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  <c r="AM14" s="60"/>
      <c r="AN14" s="60"/>
      <c r="AO14" s="60"/>
      <c r="AP14" s="60"/>
      <c r="AQ14" s="60"/>
    </row>
    <row r="15" spans="1:43" ht="15.75" customHeight="1">
      <c r="A15" s="81">
        <v>0</v>
      </c>
      <c r="B15" s="81" t="s">
        <v>322</v>
      </c>
      <c r="C15" s="82" t="s">
        <v>323</v>
      </c>
      <c r="D15" s="81" t="s">
        <v>103</v>
      </c>
      <c r="E15" s="118" t="s">
        <v>324</v>
      </c>
      <c r="F15" s="81" t="s">
        <v>325</v>
      </c>
      <c r="G15" s="81" t="s">
        <v>57</v>
      </c>
      <c r="H15" s="84">
        <v>101</v>
      </c>
      <c r="I15" s="119"/>
      <c r="J15" s="86"/>
      <c r="K15" s="87">
        <v>42472</v>
      </c>
      <c r="L15" s="87"/>
      <c r="M15" s="81" t="s">
        <v>326</v>
      </c>
      <c r="N15" s="88">
        <f t="shared" si="2"/>
        <v>2268</v>
      </c>
      <c r="O15" s="89">
        <f t="shared" si="3"/>
        <v>2268</v>
      </c>
      <c r="P15" s="89">
        <v>0</v>
      </c>
      <c r="Q15" s="89">
        <v>0</v>
      </c>
      <c r="R15" s="89">
        <v>0</v>
      </c>
      <c r="S15" s="89">
        <f>SUM(AM15:AO15)</f>
        <v>0</v>
      </c>
      <c r="T15" s="89">
        <v>864</v>
      </c>
      <c r="U15" s="89">
        <v>0</v>
      </c>
      <c r="V15" s="89">
        <f t="shared" si="4"/>
        <v>3132</v>
      </c>
      <c r="W15" s="89">
        <v>0</v>
      </c>
      <c r="X15" s="89">
        <v>0</v>
      </c>
      <c r="Y15" s="89">
        <f t="shared" si="5"/>
        <v>0</v>
      </c>
      <c r="Z15" s="81"/>
      <c r="AA15" s="89">
        <v>756</v>
      </c>
      <c r="AB15" s="89">
        <v>756</v>
      </c>
      <c r="AC15" s="89">
        <v>756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/>
      <c r="AN15" s="89"/>
      <c r="AO15" s="89"/>
      <c r="AP15" s="89"/>
      <c r="AQ15" s="89"/>
    </row>
    <row r="16" spans="1:43" ht="15.75" customHeight="1">
      <c r="A16" s="53">
        <v>4</v>
      </c>
      <c r="B16" s="53" t="s">
        <v>96</v>
      </c>
      <c r="C16" s="92" t="s">
        <v>97</v>
      </c>
      <c r="D16" s="53" t="s">
        <v>98</v>
      </c>
      <c r="E16" s="117" t="s">
        <v>327</v>
      </c>
      <c r="F16" s="53" t="s">
        <v>328</v>
      </c>
      <c r="G16" s="53" t="s">
        <v>57</v>
      </c>
      <c r="H16" s="55">
        <v>103</v>
      </c>
      <c r="I16" s="62" t="s">
        <v>329</v>
      </c>
      <c r="J16" s="57"/>
      <c r="K16" s="58">
        <v>42473</v>
      </c>
      <c r="L16" s="58"/>
      <c r="M16" s="53" t="s">
        <v>330</v>
      </c>
      <c r="N16" s="59">
        <f t="shared" si="2"/>
        <v>1000</v>
      </c>
      <c r="O16" s="60">
        <f t="shared" si="3"/>
        <v>1000</v>
      </c>
      <c r="P16" s="60">
        <v>1000</v>
      </c>
      <c r="Q16" s="60">
        <v>0</v>
      </c>
      <c r="R16" s="60">
        <v>0</v>
      </c>
      <c r="S16" s="60">
        <v>-209</v>
      </c>
      <c r="T16" s="60">
        <v>309</v>
      </c>
      <c r="U16" s="60">
        <v>0</v>
      </c>
      <c r="V16" s="60">
        <f t="shared" si="4"/>
        <v>2100</v>
      </c>
      <c r="W16" s="60">
        <v>0</v>
      </c>
      <c r="X16" s="60">
        <v>0</v>
      </c>
      <c r="Y16" s="60">
        <f t="shared" si="5"/>
        <v>791</v>
      </c>
      <c r="Z16" s="53"/>
      <c r="AA16" s="60">
        <v>1000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  <c r="AM16" s="60"/>
      <c r="AN16" s="60"/>
      <c r="AO16" s="60"/>
      <c r="AP16" s="60"/>
      <c r="AQ16" s="60"/>
    </row>
    <row r="17" spans="1:43" ht="15.75" customHeight="1">
      <c r="A17" s="1">
        <v>2</v>
      </c>
      <c r="B17" s="1" t="s">
        <v>143</v>
      </c>
      <c r="C17" s="1" t="s">
        <v>144</v>
      </c>
      <c r="D17" s="41" t="s">
        <v>145</v>
      </c>
      <c r="E17" s="120" t="s">
        <v>331</v>
      </c>
      <c r="F17" s="41" t="s">
        <v>196</v>
      </c>
      <c r="G17" s="1" t="s">
        <v>57</v>
      </c>
      <c r="H17" s="43">
        <v>104</v>
      </c>
      <c r="I17" s="121"/>
      <c r="J17" s="45"/>
      <c r="K17" s="46">
        <v>42473</v>
      </c>
      <c r="L17" s="46"/>
      <c r="M17" s="1" t="s">
        <v>332</v>
      </c>
      <c r="N17" s="48">
        <f t="shared" si="2"/>
        <v>6480</v>
      </c>
      <c r="O17" s="49">
        <f t="shared" si="3"/>
        <v>6480</v>
      </c>
      <c r="P17" s="49">
        <v>2000</v>
      </c>
      <c r="Q17" s="49">
        <v>0</v>
      </c>
      <c r="R17" s="50">
        <v>0</v>
      </c>
      <c r="S17" s="50">
        <f>SUM(AM17:AO17)</f>
        <v>0</v>
      </c>
      <c r="T17" s="50">
        <v>0</v>
      </c>
      <c r="U17" s="50">
        <v>-216</v>
      </c>
      <c r="V17" s="51">
        <f t="shared" si="4"/>
        <v>8264</v>
      </c>
      <c r="W17" s="28">
        <v>0</v>
      </c>
      <c r="X17" s="29">
        <v>0</v>
      </c>
      <c r="Y17" s="51">
        <f t="shared" si="5"/>
        <v>2000</v>
      </c>
      <c r="Z17" s="24"/>
      <c r="AA17" s="51">
        <v>6480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/>
      <c r="AN17" s="51"/>
      <c r="AO17" s="51"/>
      <c r="AP17" s="51"/>
      <c r="AQ17" s="51"/>
    </row>
    <row r="18" spans="1:43" ht="15.75" customHeight="1">
      <c r="A18" s="53">
        <v>4</v>
      </c>
      <c r="B18" s="53" t="s">
        <v>333</v>
      </c>
      <c r="C18" s="53" t="s">
        <v>334</v>
      </c>
      <c r="D18" s="53" t="s">
        <v>335</v>
      </c>
      <c r="E18" s="117"/>
      <c r="F18" s="53" t="s">
        <v>180</v>
      </c>
      <c r="G18" s="53" t="s">
        <v>0</v>
      </c>
      <c r="H18" s="55">
        <v>105</v>
      </c>
      <c r="I18" s="62" t="s">
        <v>336</v>
      </c>
      <c r="J18" s="57"/>
      <c r="K18" s="58">
        <v>42475</v>
      </c>
      <c r="L18" s="58">
        <v>42475</v>
      </c>
      <c r="M18" s="53" t="s">
        <v>337</v>
      </c>
      <c r="N18" s="59">
        <f t="shared" si="2"/>
        <v>15000</v>
      </c>
      <c r="O18" s="60">
        <f t="shared" si="3"/>
        <v>15000</v>
      </c>
      <c r="P18" s="60">
        <v>3500</v>
      </c>
      <c r="Q18" s="60">
        <v>500</v>
      </c>
      <c r="R18" s="60">
        <v>0</v>
      </c>
      <c r="S18" s="60">
        <v>-916</v>
      </c>
      <c r="T18" s="60">
        <v>0</v>
      </c>
      <c r="U18" s="60">
        <v>1250</v>
      </c>
      <c r="V18" s="60">
        <f t="shared" si="4"/>
        <v>19334</v>
      </c>
      <c r="W18" s="60">
        <v>0</v>
      </c>
      <c r="X18" s="60">
        <v>0</v>
      </c>
      <c r="Y18" s="60">
        <f t="shared" si="5"/>
        <v>3084</v>
      </c>
      <c r="Z18" s="53"/>
      <c r="AA18" s="60">
        <v>15000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  <c r="AM18" s="60"/>
      <c r="AN18" s="60"/>
      <c r="AO18" s="60"/>
      <c r="AP18" s="60"/>
      <c r="AQ18" s="60"/>
    </row>
    <row r="19" spans="1:43" ht="15.75" customHeight="1">
      <c r="A19" s="53">
        <v>4</v>
      </c>
      <c r="B19" s="53" t="s">
        <v>338</v>
      </c>
      <c r="C19" s="53" t="s">
        <v>339</v>
      </c>
      <c r="D19" s="53" t="s">
        <v>340</v>
      </c>
      <c r="E19" s="117"/>
      <c r="F19" s="53" t="s">
        <v>175</v>
      </c>
      <c r="G19" s="53" t="s">
        <v>217</v>
      </c>
      <c r="H19" s="55">
        <v>110</v>
      </c>
      <c r="I19" s="62" t="s">
        <v>341</v>
      </c>
      <c r="J19" s="57"/>
      <c r="K19" s="58">
        <v>42476</v>
      </c>
      <c r="L19" s="58"/>
      <c r="M19" s="53" t="s">
        <v>342</v>
      </c>
      <c r="N19" s="59">
        <f t="shared" si="2"/>
        <v>17064</v>
      </c>
      <c r="O19" s="60">
        <f t="shared" si="3"/>
        <v>17064</v>
      </c>
      <c r="P19" s="60">
        <v>3500</v>
      </c>
      <c r="Q19" s="60">
        <v>500</v>
      </c>
      <c r="R19" s="60">
        <v>0</v>
      </c>
      <c r="S19" s="60">
        <v>-987</v>
      </c>
      <c r="T19" s="60">
        <v>0</v>
      </c>
      <c r="U19" s="60">
        <v>0</v>
      </c>
      <c r="V19" s="60">
        <f t="shared" si="4"/>
        <v>20077</v>
      </c>
      <c r="W19" s="60">
        <v>0</v>
      </c>
      <c r="X19" s="60">
        <v>0</v>
      </c>
      <c r="Y19" s="60">
        <f t="shared" si="5"/>
        <v>3013</v>
      </c>
      <c r="Z19" s="53"/>
      <c r="AA19" s="60">
        <v>4212</v>
      </c>
      <c r="AB19" s="60">
        <v>6372</v>
      </c>
      <c r="AC19" s="60">
        <v>2700</v>
      </c>
      <c r="AD19" s="60">
        <v>3780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/>
      <c r="AN19" s="60"/>
      <c r="AO19" s="60"/>
      <c r="AP19" s="60"/>
      <c r="AQ19" s="60"/>
    </row>
    <row r="20" spans="1:43" ht="15.75" customHeight="1">
      <c r="A20" s="1">
        <v>1</v>
      </c>
      <c r="B20" s="1" t="s">
        <v>343</v>
      </c>
      <c r="C20" s="122" t="s">
        <v>344</v>
      </c>
      <c r="D20" s="41"/>
      <c r="E20" s="120" t="s">
        <v>345</v>
      </c>
      <c r="F20" s="41" t="s">
        <v>196</v>
      </c>
      <c r="G20" s="1" t="s">
        <v>0</v>
      </c>
      <c r="H20" s="58"/>
      <c r="I20" s="121"/>
      <c r="J20" s="45"/>
      <c r="K20" s="46">
        <v>42476</v>
      </c>
      <c r="L20" s="46"/>
      <c r="M20" s="1" t="s">
        <v>346</v>
      </c>
      <c r="N20" s="48">
        <f t="shared" si="2"/>
        <v>2820</v>
      </c>
      <c r="O20" s="49">
        <f t="shared" si="3"/>
        <v>2820</v>
      </c>
      <c r="P20" s="49">
        <v>3000</v>
      </c>
      <c r="Q20" s="49">
        <v>500</v>
      </c>
      <c r="R20" s="50">
        <v>0</v>
      </c>
      <c r="S20" s="50">
        <f t="shared" ref="S20:S22" si="6">SUM(AM20:AO20)</f>
        <v>0</v>
      </c>
      <c r="T20" s="50">
        <v>0</v>
      </c>
      <c r="U20" s="50">
        <v>0</v>
      </c>
      <c r="V20" s="51">
        <f t="shared" si="4"/>
        <v>6320</v>
      </c>
      <c r="W20" s="28">
        <v>0</v>
      </c>
      <c r="X20" s="29">
        <v>0</v>
      </c>
      <c r="Y20" s="51">
        <f t="shared" si="5"/>
        <v>3500</v>
      </c>
      <c r="Z20" s="24"/>
      <c r="AA20" s="51">
        <v>1410</v>
      </c>
      <c r="AB20" s="51">
        <v>1410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1">
        <v>0</v>
      </c>
      <c r="AL20" s="51">
        <v>0</v>
      </c>
      <c r="AM20" s="51"/>
      <c r="AN20" s="51"/>
      <c r="AO20" s="51"/>
      <c r="AP20" s="51"/>
      <c r="AQ20" s="51"/>
    </row>
    <row r="21" spans="1:43" ht="15.75" customHeight="1">
      <c r="A21" s="81">
        <v>1</v>
      </c>
      <c r="B21" s="81" t="s">
        <v>302</v>
      </c>
      <c r="C21" s="81" t="s">
        <v>303</v>
      </c>
      <c r="D21" s="81" t="s">
        <v>103</v>
      </c>
      <c r="E21" s="123" t="s">
        <v>315</v>
      </c>
      <c r="F21" s="81"/>
      <c r="G21" s="81" t="s">
        <v>217</v>
      </c>
      <c r="H21" s="84">
        <v>109</v>
      </c>
      <c r="I21" s="119" t="s">
        <v>304</v>
      </c>
      <c r="J21" s="86"/>
      <c r="K21" s="87">
        <v>42476</v>
      </c>
      <c r="L21" s="87"/>
      <c r="M21" s="81" t="s">
        <v>347</v>
      </c>
      <c r="N21" s="88">
        <f t="shared" si="2"/>
        <v>0</v>
      </c>
      <c r="O21" s="89">
        <f t="shared" si="3"/>
        <v>0</v>
      </c>
      <c r="P21" s="89">
        <v>0</v>
      </c>
      <c r="Q21" s="89">
        <v>500</v>
      </c>
      <c r="R21" s="89">
        <v>0</v>
      </c>
      <c r="S21" s="89">
        <f t="shared" si="6"/>
        <v>0</v>
      </c>
      <c r="T21" s="89">
        <v>0</v>
      </c>
      <c r="U21" s="89">
        <v>0</v>
      </c>
      <c r="V21" s="89">
        <f t="shared" si="4"/>
        <v>500</v>
      </c>
      <c r="W21" s="89">
        <v>0</v>
      </c>
      <c r="X21" s="89">
        <v>0</v>
      </c>
      <c r="Y21" s="89">
        <f t="shared" si="5"/>
        <v>500</v>
      </c>
      <c r="Z21" s="81"/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89">
        <v>0</v>
      </c>
      <c r="AL21" s="89">
        <v>0</v>
      </c>
      <c r="AM21" s="89"/>
      <c r="AN21" s="89"/>
      <c r="AO21" s="89"/>
      <c r="AP21" s="89"/>
      <c r="AQ21" s="89"/>
    </row>
    <row r="22" spans="1:43" ht="15.75" customHeight="1">
      <c r="A22" s="81">
        <v>1</v>
      </c>
      <c r="B22" s="81" t="s">
        <v>219</v>
      </c>
      <c r="C22" s="81" t="s">
        <v>348</v>
      </c>
      <c r="D22" s="81" t="s">
        <v>103</v>
      </c>
      <c r="E22" s="123" t="s">
        <v>315</v>
      </c>
      <c r="F22" s="81"/>
      <c r="G22" s="81" t="s">
        <v>217</v>
      </c>
      <c r="H22" s="84">
        <v>108</v>
      </c>
      <c r="I22" s="119"/>
      <c r="J22" s="86"/>
      <c r="K22" s="87">
        <v>42476</v>
      </c>
      <c r="L22" s="87"/>
      <c r="M22" s="81" t="s">
        <v>347</v>
      </c>
      <c r="N22" s="88">
        <f t="shared" si="2"/>
        <v>0</v>
      </c>
      <c r="O22" s="89">
        <f t="shared" si="3"/>
        <v>0</v>
      </c>
      <c r="P22" s="89">
        <v>0</v>
      </c>
      <c r="Q22" s="89">
        <v>500</v>
      </c>
      <c r="R22" s="89">
        <v>0</v>
      </c>
      <c r="S22" s="89">
        <f t="shared" si="6"/>
        <v>0</v>
      </c>
      <c r="T22" s="89">
        <v>0</v>
      </c>
      <c r="U22" s="89">
        <v>0</v>
      </c>
      <c r="V22" s="89">
        <f t="shared" si="4"/>
        <v>500</v>
      </c>
      <c r="W22" s="89">
        <v>0</v>
      </c>
      <c r="X22" s="89">
        <v>0</v>
      </c>
      <c r="Y22" s="89">
        <f t="shared" si="5"/>
        <v>500</v>
      </c>
      <c r="Z22" s="81"/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89">
        <v>0</v>
      </c>
      <c r="AK22" s="89">
        <v>0</v>
      </c>
      <c r="AL22" s="89">
        <v>0</v>
      </c>
      <c r="AM22" s="89"/>
      <c r="AN22" s="89"/>
      <c r="AO22" s="89"/>
      <c r="AP22" s="89"/>
      <c r="AQ22" s="89"/>
    </row>
    <row r="23" spans="1:43" ht="15.75" customHeight="1">
      <c r="A23" s="53">
        <v>4</v>
      </c>
      <c r="B23" s="53" t="s">
        <v>349</v>
      </c>
      <c r="C23" s="53" t="s">
        <v>350</v>
      </c>
      <c r="D23" s="53" t="s">
        <v>103</v>
      </c>
      <c r="E23" s="117"/>
      <c r="F23" s="53" t="s">
        <v>351</v>
      </c>
      <c r="G23" s="53" t="s">
        <v>217</v>
      </c>
      <c r="H23" s="55">
        <v>112</v>
      </c>
      <c r="I23" s="62" t="s">
        <v>352</v>
      </c>
      <c r="J23" s="55">
        <v>1200</v>
      </c>
      <c r="K23" s="58">
        <v>42478</v>
      </c>
      <c r="L23" s="58"/>
      <c r="M23" s="53" t="s">
        <v>353</v>
      </c>
      <c r="N23" s="59">
        <f t="shared" si="2"/>
        <v>7020</v>
      </c>
      <c r="O23" s="60">
        <f t="shared" si="3"/>
        <v>7020</v>
      </c>
      <c r="P23" s="60">
        <v>3000</v>
      </c>
      <c r="Q23" s="60">
        <v>500</v>
      </c>
      <c r="R23" s="60">
        <v>0</v>
      </c>
      <c r="S23" s="60">
        <v>-390</v>
      </c>
      <c r="T23" s="60">
        <v>0</v>
      </c>
      <c r="U23" s="60">
        <v>0</v>
      </c>
      <c r="V23" s="60">
        <f t="shared" si="4"/>
        <v>10130</v>
      </c>
      <c r="W23" s="60">
        <v>0</v>
      </c>
      <c r="X23" s="60">
        <v>0</v>
      </c>
      <c r="Y23" s="60">
        <f t="shared" si="5"/>
        <v>3110</v>
      </c>
      <c r="Z23" s="53"/>
      <c r="AA23" s="60">
        <v>3780</v>
      </c>
      <c r="AB23" s="60">
        <v>3240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/>
      <c r="AN23" s="60"/>
      <c r="AO23" s="60"/>
      <c r="AP23" s="60"/>
      <c r="AQ23" s="60"/>
    </row>
    <row r="24" spans="1:43" ht="15.75" customHeight="1">
      <c r="A24" s="81">
        <v>0</v>
      </c>
      <c r="B24" s="81" t="s">
        <v>354</v>
      </c>
      <c r="C24" s="82" t="s">
        <v>355</v>
      </c>
      <c r="D24" s="81" t="s">
        <v>108</v>
      </c>
      <c r="E24" s="123"/>
      <c r="F24" s="81" t="s">
        <v>175</v>
      </c>
      <c r="G24" s="81" t="s">
        <v>0</v>
      </c>
      <c r="H24" s="84">
        <v>113</v>
      </c>
      <c r="I24" s="119"/>
      <c r="J24" s="86"/>
      <c r="K24" s="87">
        <v>42478</v>
      </c>
      <c r="L24" s="87"/>
      <c r="M24" s="81" t="s">
        <v>356</v>
      </c>
      <c r="N24" s="88">
        <f t="shared" si="2"/>
        <v>29484</v>
      </c>
      <c r="O24" s="89">
        <f t="shared" si="3"/>
        <v>29484</v>
      </c>
      <c r="P24" s="89">
        <v>0</v>
      </c>
      <c r="Q24" s="89">
        <v>0</v>
      </c>
      <c r="R24" s="89">
        <v>0</v>
      </c>
      <c r="S24" s="89">
        <f t="shared" ref="S24:S25" si="7">SUM(AM24:AO24)</f>
        <v>0</v>
      </c>
      <c r="T24" s="89">
        <v>0</v>
      </c>
      <c r="U24" s="89">
        <v>0</v>
      </c>
      <c r="V24" s="89">
        <f t="shared" si="4"/>
        <v>29484</v>
      </c>
      <c r="W24" s="89">
        <v>0</v>
      </c>
      <c r="X24" s="89">
        <v>0</v>
      </c>
      <c r="Y24" s="89">
        <f t="shared" si="5"/>
        <v>0</v>
      </c>
      <c r="Z24" s="81"/>
      <c r="AA24" s="89">
        <v>26784</v>
      </c>
      <c r="AB24" s="89">
        <v>2700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/>
      <c r="AN24" s="89"/>
      <c r="AO24" s="89"/>
      <c r="AP24" s="89"/>
      <c r="AQ24" s="89"/>
    </row>
    <row r="25" spans="1:43" ht="15.75" customHeight="1">
      <c r="A25" s="93">
        <v>2</v>
      </c>
      <c r="B25" s="93" t="s">
        <v>273</v>
      </c>
      <c r="C25" s="94" t="s">
        <v>274</v>
      </c>
      <c r="D25" s="93" t="s">
        <v>103</v>
      </c>
      <c r="E25" s="124" t="s">
        <v>357</v>
      </c>
      <c r="F25" s="93" t="s">
        <v>175</v>
      </c>
      <c r="G25" s="93" t="s">
        <v>57</v>
      </c>
      <c r="H25" s="96">
        <v>114</v>
      </c>
      <c r="I25" s="125" t="s">
        <v>358</v>
      </c>
      <c r="J25" s="96"/>
      <c r="K25" s="99">
        <v>42479</v>
      </c>
      <c r="L25" s="99"/>
      <c r="M25" s="93" t="s">
        <v>359</v>
      </c>
      <c r="N25" s="100">
        <f t="shared" si="2"/>
        <v>2280</v>
      </c>
      <c r="O25" s="101">
        <f t="shared" si="3"/>
        <v>2280</v>
      </c>
      <c r="P25" s="101">
        <v>0</v>
      </c>
      <c r="Q25" s="101">
        <v>0</v>
      </c>
      <c r="R25" s="101">
        <v>0</v>
      </c>
      <c r="S25" s="101">
        <f t="shared" si="7"/>
        <v>0</v>
      </c>
      <c r="T25" s="101">
        <v>0</v>
      </c>
      <c r="U25" s="101">
        <v>0</v>
      </c>
      <c r="V25" s="101">
        <f t="shared" si="4"/>
        <v>2280</v>
      </c>
      <c r="W25" s="101">
        <v>0</v>
      </c>
      <c r="X25" s="101">
        <v>0</v>
      </c>
      <c r="Y25" s="101">
        <f t="shared" si="5"/>
        <v>0</v>
      </c>
      <c r="Z25" s="93"/>
      <c r="AA25" s="101">
        <v>1140</v>
      </c>
      <c r="AB25" s="101">
        <v>1140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/>
      <c r="AN25" s="101"/>
      <c r="AO25" s="101"/>
      <c r="AP25" s="101"/>
      <c r="AQ25" s="101"/>
    </row>
    <row r="26" spans="1:43" ht="15.75" customHeight="1">
      <c r="A26" s="53">
        <v>4</v>
      </c>
      <c r="B26" s="53" t="s">
        <v>360</v>
      </c>
      <c r="C26" s="53" t="s">
        <v>361</v>
      </c>
      <c r="D26" s="53" t="s">
        <v>103</v>
      </c>
      <c r="E26" s="117"/>
      <c r="F26" s="53" t="s">
        <v>175</v>
      </c>
      <c r="G26" s="53" t="s">
        <v>217</v>
      </c>
      <c r="H26" s="55">
        <v>116</v>
      </c>
      <c r="I26" s="62" t="s">
        <v>362</v>
      </c>
      <c r="J26" s="57"/>
      <c r="K26" s="58">
        <v>42479</v>
      </c>
      <c r="L26" s="58"/>
      <c r="M26" s="53" t="s">
        <v>363</v>
      </c>
      <c r="N26" s="59">
        <f t="shared" si="2"/>
        <v>8424</v>
      </c>
      <c r="O26" s="60">
        <f t="shared" si="3"/>
        <v>8424</v>
      </c>
      <c r="P26" s="60">
        <v>3000</v>
      </c>
      <c r="Q26" s="60">
        <v>500</v>
      </c>
      <c r="R26" s="60">
        <v>-290</v>
      </c>
      <c r="S26" s="60">
        <v>-662</v>
      </c>
      <c r="T26" s="60">
        <v>0</v>
      </c>
      <c r="U26" s="60">
        <v>1500</v>
      </c>
      <c r="V26" s="60">
        <f t="shared" si="4"/>
        <v>12472</v>
      </c>
      <c r="W26" s="60">
        <v>0</v>
      </c>
      <c r="X26" s="60">
        <v>0</v>
      </c>
      <c r="Y26" s="60">
        <f t="shared" si="5"/>
        <v>2548</v>
      </c>
      <c r="Z26" s="53"/>
      <c r="AA26" s="60">
        <v>8424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/>
      <c r="AN26" s="60"/>
      <c r="AO26" s="60"/>
      <c r="AP26" s="60"/>
      <c r="AQ26" s="60"/>
    </row>
    <row r="27" spans="1:43" ht="15.75" customHeight="1">
      <c r="A27" s="53">
        <v>4</v>
      </c>
      <c r="B27" s="53" t="s">
        <v>364</v>
      </c>
      <c r="C27" s="53" t="s">
        <v>365</v>
      </c>
      <c r="D27" s="53" t="s">
        <v>366</v>
      </c>
      <c r="E27" s="117" t="s">
        <v>367</v>
      </c>
      <c r="F27" s="53" t="s">
        <v>368</v>
      </c>
      <c r="G27" s="53" t="s">
        <v>217</v>
      </c>
      <c r="H27" s="55">
        <v>120</v>
      </c>
      <c r="I27" s="62" t="s">
        <v>369</v>
      </c>
      <c r="J27" s="55">
        <v>530</v>
      </c>
      <c r="K27" s="58">
        <v>42481</v>
      </c>
      <c r="L27" s="58"/>
      <c r="M27" s="53" t="s">
        <v>370</v>
      </c>
      <c r="N27" s="59">
        <f t="shared" si="2"/>
        <v>1700</v>
      </c>
      <c r="O27" s="60">
        <f t="shared" si="3"/>
        <v>1700</v>
      </c>
      <c r="P27" s="60">
        <v>3000</v>
      </c>
      <c r="Q27" s="60">
        <v>500</v>
      </c>
      <c r="R27" s="60">
        <v>-320</v>
      </c>
      <c r="S27" s="60">
        <v>-306</v>
      </c>
      <c r="T27" s="60">
        <v>0</v>
      </c>
      <c r="U27" s="60">
        <v>0</v>
      </c>
      <c r="V27" s="60">
        <f t="shared" si="4"/>
        <v>4574</v>
      </c>
      <c r="W27" s="60">
        <v>0</v>
      </c>
      <c r="X27" s="60">
        <v>0</v>
      </c>
      <c r="Y27" s="60">
        <f t="shared" si="5"/>
        <v>2874</v>
      </c>
      <c r="Z27" s="53"/>
      <c r="AA27" s="60">
        <v>1200</v>
      </c>
      <c r="AB27" s="60">
        <v>500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/>
      <c r="AN27" s="60"/>
      <c r="AO27" s="60"/>
      <c r="AP27" s="60"/>
      <c r="AQ27" s="60"/>
    </row>
    <row r="28" spans="1:43" ht="15.75" customHeight="1">
      <c r="A28" s="93">
        <v>0</v>
      </c>
      <c r="B28" s="93" t="s">
        <v>371</v>
      </c>
      <c r="C28" s="94" t="s">
        <v>372</v>
      </c>
      <c r="D28" s="93" t="s">
        <v>373</v>
      </c>
      <c r="E28" s="126"/>
      <c r="F28" s="93" t="s">
        <v>374</v>
      </c>
      <c r="G28" s="93" t="s">
        <v>0</v>
      </c>
      <c r="H28" s="96">
        <v>122</v>
      </c>
      <c r="I28" s="125"/>
      <c r="J28" s="98"/>
      <c r="K28" s="99">
        <v>42482</v>
      </c>
      <c r="L28" s="99"/>
      <c r="M28" s="93" t="s">
        <v>375</v>
      </c>
      <c r="N28" s="100">
        <f t="shared" si="2"/>
        <v>30672</v>
      </c>
      <c r="O28" s="101">
        <f t="shared" si="3"/>
        <v>30672</v>
      </c>
      <c r="P28" s="101">
        <v>0</v>
      </c>
      <c r="Q28" s="101">
        <v>0</v>
      </c>
      <c r="R28" s="101">
        <v>0</v>
      </c>
      <c r="S28" s="101">
        <f>SUM(AM28:AO28)</f>
        <v>0</v>
      </c>
      <c r="T28" s="101">
        <v>0</v>
      </c>
      <c r="U28" s="101">
        <v>0</v>
      </c>
      <c r="V28" s="101">
        <f t="shared" si="4"/>
        <v>30672</v>
      </c>
      <c r="W28" s="101">
        <v>0</v>
      </c>
      <c r="X28" s="101">
        <v>0</v>
      </c>
      <c r="Y28" s="101">
        <f t="shared" si="5"/>
        <v>0</v>
      </c>
      <c r="Z28" s="93"/>
      <c r="AA28" s="101">
        <v>26784</v>
      </c>
      <c r="AB28" s="101">
        <v>3888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/>
      <c r="AN28" s="101"/>
      <c r="AO28" s="101"/>
      <c r="AP28" s="101"/>
      <c r="AQ28" s="101"/>
    </row>
    <row r="29" spans="1:43" ht="12.75">
      <c r="A29" s="53">
        <v>4</v>
      </c>
      <c r="B29" s="53" t="s">
        <v>376</v>
      </c>
      <c r="C29" s="53" t="s">
        <v>377</v>
      </c>
      <c r="D29" s="53" t="s">
        <v>103</v>
      </c>
      <c r="E29" s="117"/>
      <c r="F29" s="53" t="s">
        <v>378</v>
      </c>
      <c r="G29" s="53" t="s">
        <v>217</v>
      </c>
      <c r="H29" s="55">
        <v>126</v>
      </c>
      <c r="I29" s="62" t="s">
        <v>379</v>
      </c>
      <c r="J29" s="55">
        <v>1190</v>
      </c>
      <c r="K29" s="58">
        <v>42482</v>
      </c>
      <c r="L29" s="58"/>
      <c r="M29" s="53" t="s">
        <v>380</v>
      </c>
      <c r="N29" s="59">
        <f t="shared" si="2"/>
        <v>22896</v>
      </c>
      <c r="O29" s="60">
        <f t="shared" si="3"/>
        <v>22896</v>
      </c>
      <c r="P29" s="60">
        <v>4500</v>
      </c>
      <c r="Q29" s="60">
        <v>500</v>
      </c>
      <c r="R29" s="60">
        <v>-340</v>
      </c>
      <c r="S29" s="60">
        <v>-1214</v>
      </c>
      <c r="T29" s="60">
        <v>0</v>
      </c>
      <c r="U29" s="60">
        <v>0</v>
      </c>
      <c r="V29" s="60">
        <f t="shared" si="4"/>
        <v>26342</v>
      </c>
      <c r="W29" s="60">
        <v>0</v>
      </c>
      <c r="X29" s="60">
        <v>0</v>
      </c>
      <c r="Y29" s="60">
        <f t="shared" si="5"/>
        <v>3446</v>
      </c>
      <c r="Z29" s="53"/>
      <c r="AA29" s="60">
        <v>4212</v>
      </c>
      <c r="AB29" s="60">
        <v>10584</v>
      </c>
      <c r="AC29" s="60">
        <v>3240</v>
      </c>
      <c r="AD29" s="60">
        <v>1080</v>
      </c>
      <c r="AE29" s="60">
        <v>3780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  <c r="AM29" s="60"/>
      <c r="AN29" s="60"/>
      <c r="AO29" s="60"/>
      <c r="AP29" s="60"/>
      <c r="AQ29" s="60"/>
    </row>
    <row r="30" spans="1:43" ht="12.75">
      <c r="A30" s="53">
        <v>4</v>
      </c>
      <c r="B30" s="53" t="s">
        <v>163</v>
      </c>
      <c r="C30" s="90" t="s">
        <v>164</v>
      </c>
      <c r="D30" s="53" t="s">
        <v>103</v>
      </c>
      <c r="E30" s="117" t="s">
        <v>381</v>
      </c>
      <c r="F30" s="53" t="s">
        <v>58</v>
      </c>
      <c r="G30" s="53" t="s">
        <v>57</v>
      </c>
      <c r="H30" s="55">
        <v>127</v>
      </c>
      <c r="I30" s="62">
        <v>166</v>
      </c>
      <c r="J30" s="55">
        <v>690</v>
      </c>
      <c r="K30" s="58">
        <v>42486</v>
      </c>
      <c r="L30" s="58"/>
      <c r="M30" s="53" t="s">
        <v>382</v>
      </c>
      <c r="N30" s="59">
        <f t="shared" si="2"/>
        <v>4860</v>
      </c>
      <c r="O30" s="60">
        <f t="shared" si="3"/>
        <v>4860</v>
      </c>
      <c r="P30" s="60">
        <v>1000</v>
      </c>
      <c r="Q30" s="60">
        <v>0</v>
      </c>
      <c r="R30" s="60">
        <v>0</v>
      </c>
      <c r="S30" s="60">
        <v>-366</v>
      </c>
      <c r="T30" s="60">
        <v>774</v>
      </c>
      <c r="U30" s="60">
        <v>0</v>
      </c>
      <c r="V30" s="60">
        <f t="shared" si="4"/>
        <v>6268</v>
      </c>
      <c r="W30" s="60">
        <v>188</v>
      </c>
      <c r="X30" s="60">
        <v>0</v>
      </c>
      <c r="Y30" s="60">
        <f t="shared" si="5"/>
        <v>822</v>
      </c>
      <c r="Z30" s="53" t="s">
        <v>383</v>
      </c>
      <c r="AA30" s="60">
        <v>4860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  <c r="AM30" s="60"/>
      <c r="AN30" s="60"/>
      <c r="AO30" s="60"/>
      <c r="AP30" s="60"/>
      <c r="AQ30" s="60"/>
    </row>
    <row r="31" spans="1:43" ht="12.75">
      <c r="A31" s="53">
        <v>4</v>
      </c>
      <c r="B31" s="53" t="s">
        <v>143</v>
      </c>
      <c r="C31" s="53" t="s">
        <v>144</v>
      </c>
      <c r="D31" s="53" t="s">
        <v>145</v>
      </c>
      <c r="E31" s="117" t="s">
        <v>384</v>
      </c>
      <c r="F31" s="53" t="s">
        <v>175</v>
      </c>
      <c r="G31" s="53" t="s">
        <v>57</v>
      </c>
      <c r="H31" s="55">
        <v>128</v>
      </c>
      <c r="I31" s="62" t="s">
        <v>385</v>
      </c>
      <c r="J31" s="55">
        <v>900</v>
      </c>
      <c r="K31" s="58">
        <v>42486</v>
      </c>
      <c r="L31" s="58"/>
      <c r="M31" s="53" t="s">
        <v>386</v>
      </c>
      <c r="N31" s="59">
        <f t="shared" si="2"/>
        <v>7890</v>
      </c>
      <c r="O31" s="60">
        <f t="shared" si="3"/>
        <v>7890</v>
      </c>
      <c r="P31" s="60">
        <v>2000</v>
      </c>
      <c r="Q31" s="60">
        <v>0</v>
      </c>
      <c r="R31" s="60">
        <v>0</v>
      </c>
      <c r="S31" s="60">
        <v>-501</v>
      </c>
      <c r="T31" s="60">
        <v>0</v>
      </c>
      <c r="U31" s="60">
        <v>0</v>
      </c>
      <c r="V31" s="60">
        <f t="shared" si="4"/>
        <v>9389</v>
      </c>
      <c r="W31" s="60">
        <v>0</v>
      </c>
      <c r="X31" s="60">
        <v>0</v>
      </c>
      <c r="Y31" s="60">
        <f t="shared" si="5"/>
        <v>1499</v>
      </c>
      <c r="Z31" s="53"/>
      <c r="AA31" s="60">
        <v>7890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/>
      <c r="AN31" s="60"/>
      <c r="AO31" s="60"/>
      <c r="AP31" s="60"/>
      <c r="AQ31" s="60"/>
    </row>
    <row r="32" spans="1:43" ht="12.75">
      <c r="A32" s="17">
        <v>1</v>
      </c>
      <c r="B32" s="17" t="s">
        <v>310</v>
      </c>
      <c r="C32" s="17" t="s">
        <v>311</v>
      </c>
      <c r="D32" s="17" t="s">
        <v>108</v>
      </c>
      <c r="E32" s="127"/>
      <c r="F32" s="17" t="s">
        <v>118</v>
      </c>
      <c r="G32" s="17" t="s">
        <v>217</v>
      </c>
      <c r="H32" s="128">
        <v>130</v>
      </c>
      <c r="I32" s="129"/>
      <c r="J32" s="130"/>
      <c r="K32" s="131">
        <v>42487</v>
      </c>
      <c r="L32" s="131"/>
      <c r="M32" s="17" t="s">
        <v>387</v>
      </c>
      <c r="N32" s="132">
        <f t="shared" si="2"/>
        <v>2700</v>
      </c>
      <c r="O32" s="133">
        <f t="shared" si="3"/>
        <v>2700</v>
      </c>
      <c r="P32" s="133">
        <v>3000</v>
      </c>
      <c r="Q32" s="133">
        <v>500</v>
      </c>
      <c r="R32" s="133">
        <v>0</v>
      </c>
      <c r="S32" s="133">
        <f>SUM(AM32:AO32)</f>
        <v>0</v>
      </c>
      <c r="T32" s="133">
        <v>0</v>
      </c>
      <c r="U32" s="133">
        <v>0</v>
      </c>
      <c r="V32" s="133">
        <f t="shared" si="4"/>
        <v>6200</v>
      </c>
      <c r="W32" s="133">
        <v>0</v>
      </c>
      <c r="X32" s="133">
        <v>0</v>
      </c>
      <c r="Y32" s="133">
        <f t="shared" si="5"/>
        <v>3500</v>
      </c>
      <c r="Z32" s="17"/>
      <c r="AA32" s="133">
        <v>2700</v>
      </c>
      <c r="AB32" s="133">
        <v>0</v>
      </c>
      <c r="AC32" s="133">
        <v>0</v>
      </c>
      <c r="AD32" s="133">
        <v>0</v>
      </c>
      <c r="AE32" s="133">
        <v>0</v>
      </c>
      <c r="AF32" s="133">
        <v>0</v>
      </c>
      <c r="AG32" s="133">
        <v>0</v>
      </c>
      <c r="AH32" s="133">
        <v>0</v>
      </c>
      <c r="AI32" s="133">
        <v>0</v>
      </c>
      <c r="AJ32" s="133">
        <v>0</v>
      </c>
      <c r="AK32" s="133">
        <v>0</v>
      </c>
      <c r="AL32" s="133">
        <v>0</v>
      </c>
      <c r="AM32" s="133"/>
      <c r="AN32" s="133"/>
      <c r="AO32" s="133"/>
      <c r="AP32" s="133"/>
      <c r="AQ32" s="133"/>
    </row>
    <row r="33" spans="1:43" ht="12.75">
      <c r="A33" s="53">
        <v>4</v>
      </c>
      <c r="B33" s="53" t="s">
        <v>310</v>
      </c>
      <c r="C33" s="53" t="s">
        <v>311</v>
      </c>
      <c r="D33" s="53" t="s">
        <v>108</v>
      </c>
      <c r="E33" s="117" t="s">
        <v>388</v>
      </c>
      <c r="F33" s="53" t="s">
        <v>118</v>
      </c>
      <c r="G33" s="53" t="s">
        <v>217</v>
      </c>
      <c r="H33" s="55">
        <v>131</v>
      </c>
      <c r="I33" s="62"/>
      <c r="J33" s="57"/>
      <c r="K33" s="58">
        <v>42487</v>
      </c>
      <c r="L33" s="58"/>
      <c r="M33" s="53" t="s">
        <v>389</v>
      </c>
      <c r="N33" s="59">
        <f t="shared" si="2"/>
        <v>2500</v>
      </c>
      <c r="O33" s="60">
        <f t="shared" si="3"/>
        <v>2500</v>
      </c>
      <c r="P33" s="60">
        <v>3000</v>
      </c>
      <c r="Q33" s="60">
        <v>500</v>
      </c>
      <c r="R33" s="60">
        <v>-1360</v>
      </c>
      <c r="S33" s="60">
        <v>-274</v>
      </c>
      <c r="T33" s="60">
        <v>0</v>
      </c>
      <c r="U33" s="60">
        <v>0</v>
      </c>
      <c r="V33" s="60">
        <f t="shared" si="4"/>
        <v>4366</v>
      </c>
      <c r="W33" s="60">
        <v>0</v>
      </c>
      <c r="X33" s="60">
        <v>0</v>
      </c>
      <c r="Y33" s="60">
        <f t="shared" si="5"/>
        <v>1866</v>
      </c>
      <c r="Z33" s="53"/>
      <c r="AA33" s="60">
        <v>2500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/>
      <c r="AN33" s="60"/>
      <c r="AO33" s="60"/>
      <c r="AP33" s="60"/>
      <c r="AQ33" s="60"/>
    </row>
    <row r="34" spans="1:43" ht="12.75">
      <c r="A34" s="81">
        <v>0</v>
      </c>
      <c r="B34" s="81" t="s">
        <v>283</v>
      </c>
      <c r="C34" s="82" t="s">
        <v>284</v>
      </c>
      <c r="D34" s="81" t="s">
        <v>103</v>
      </c>
      <c r="E34" s="81" t="s">
        <v>390</v>
      </c>
      <c r="F34" s="81" t="s">
        <v>391</v>
      </c>
      <c r="G34" s="81" t="s">
        <v>0</v>
      </c>
      <c r="H34" s="84">
        <v>133</v>
      </c>
      <c r="I34" s="119"/>
      <c r="J34" s="86"/>
      <c r="K34" s="87">
        <v>42487</v>
      </c>
      <c r="L34" s="87"/>
      <c r="M34" s="81" t="s">
        <v>392</v>
      </c>
      <c r="N34" s="88">
        <f t="shared" si="2"/>
        <v>3456</v>
      </c>
      <c r="O34" s="89">
        <f t="shared" si="3"/>
        <v>3456</v>
      </c>
      <c r="P34" s="89">
        <v>0</v>
      </c>
      <c r="Q34" s="89">
        <v>0</v>
      </c>
      <c r="R34" s="89">
        <v>0</v>
      </c>
      <c r="S34" s="89">
        <f>SUM(AM34:AO34)</f>
        <v>0</v>
      </c>
      <c r="T34" s="89">
        <v>0</v>
      </c>
      <c r="U34" s="89">
        <v>0</v>
      </c>
      <c r="V34" s="89">
        <f t="shared" si="4"/>
        <v>3456</v>
      </c>
      <c r="W34" s="89">
        <v>0</v>
      </c>
      <c r="X34" s="89">
        <v>0</v>
      </c>
      <c r="Y34" s="89">
        <f t="shared" si="5"/>
        <v>0</v>
      </c>
      <c r="Z34" s="81"/>
      <c r="AA34" s="89">
        <v>3456</v>
      </c>
      <c r="AB34" s="89">
        <v>0</v>
      </c>
      <c r="AC34" s="89">
        <v>0</v>
      </c>
      <c r="AD34" s="89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89">
        <v>0</v>
      </c>
      <c r="AK34" s="89">
        <v>0</v>
      </c>
      <c r="AL34" s="89">
        <v>0</v>
      </c>
      <c r="AM34" s="89"/>
      <c r="AN34" s="89"/>
      <c r="AO34" s="89"/>
      <c r="AP34" s="89"/>
      <c r="AQ34" s="89"/>
    </row>
    <row r="35" spans="1:43" ht="12.75">
      <c r="A35" s="53">
        <v>4</v>
      </c>
      <c r="B35" s="53" t="s">
        <v>393</v>
      </c>
      <c r="C35" s="53" t="s">
        <v>394</v>
      </c>
      <c r="D35" s="53" t="s">
        <v>145</v>
      </c>
      <c r="E35" s="117"/>
      <c r="F35" s="53" t="s">
        <v>175</v>
      </c>
      <c r="G35" s="53" t="s">
        <v>0</v>
      </c>
      <c r="H35" s="55">
        <v>134</v>
      </c>
      <c r="I35" s="62" t="s">
        <v>395</v>
      </c>
      <c r="J35" s="55">
        <v>1100</v>
      </c>
      <c r="K35" s="58">
        <v>42487</v>
      </c>
      <c r="M35" s="53" t="s">
        <v>396</v>
      </c>
      <c r="N35" s="59">
        <f t="shared" si="2"/>
        <v>10800</v>
      </c>
      <c r="O35" s="60">
        <f t="shared" si="3"/>
        <v>10800</v>
      </c>
      <c r="P35" s="60">
        <v>3500</v>
      </c>
      <c r="Q35" s="60">
        <v>500</v>
      </c>
      <c r="R35" s="60">
        <v>-165</v>
      </c>
      <c r="S35" s="60">
        <v>-700</v>
      </c>
      <c r="T35" s="60">
        <v>0</v>
      </c>
      <c r="U35" s="60">
        <v>0</v>
      </c>
      <c r="V35" s="60">
        <f t="shared" si="4"/>
        <v>13935</v>
      </c>
      <c r="W35" s="60">
        <v>0</v>
      </c>
      <c r="X35" s="60">
        <v>0</v>
      </c>
      <c r="Y35" s="60">
        <f t="shared" si="5"/>
        <v>3135</v>
      </c>
      <c r="Z35" s="53"/>
      <c r="AA35" s="60">
        <v>5400</v>
      </c>
      <c r="AB35" s="60">
        <v>5400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  <c r="AM35" s="60"/>
      <c r="AN35" s="60"/>
      <c r="AO35" s="60"/>
      <c r="AP35" s="60"/>
      <c r="AQ35" s="60"/>
    </row>
    <row r="36" spans="1:43" ht="12.75">
      <c r="A36" s="1">
        <v>2</v>
      </c>
      <c r="B36" s="134" t="s">
        <v>343</v>
      </c>
      <c r="C36" s="122" t="s">
        <v>397</v>
      </c>
      <c r="D36" s="41" t="s">
        <v>103</v>
      </c>
      <c r="E36" s="120" t="s">
        <v>398</v>
      </c>
      <c r="F36" s="41" t="s">
        <v>196</v>
      </c>
      <c r="G36" s="1" t="s">
        <v>57</v>
      </c>
      <c r="H36" s="43">
        <v>136</v>
      </c>
      <c r="I36" s="121"/>
      <c r="J36" s="45"/>
      <c r="K36" s="46">
        <v>42488</v>
      </c>
      <c r="L36" s="46"/>
      <c r="M36" s="1" t="s">
        <v>399</v>
      </c>
      <c r="N36" s="48">
        <f t="shared" si="2"/>
        <v>5900</v>
      </c>
      <c r="O36" s="49">
        <f t="shared" si="3"/>
        <v>5900</v>
      </c>
      <c r="P36" s="49">
        <v>2000</v>
      </c>
      <c r="Q36" s="49">
        <v>0</v>
      </c>
      <c r="R36" s="50">
        <v>0</v>
      </c>
      <c r="S36" s="50">
        <f>SUM(AM36:AO36)</f>
        <v>0</v>
      </c>
      <c r="T36" s="50">
        <v>0</v>
      </c>
      <c r="U36" s="50">
        <v>0</v>
      </c>
      <c r="V36" s="51">
        <f t="shared" si="4"/>
        <v>7900</v>
      </c>
      <c r="W36" s="28">
        <v>200</v>
      </c>
      <c r="X36" s="29">
        <v>0</v>
      </c>
      <c r="Y36" s="51">
        <f t="shared" si="5"/>
        <v>2200</v>
      </c>
      <c r="Z36" s="24" t="s">
        <v>383</v>
      </c>
      <c r="AA36" s="51">
        <v>5900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/>
      <c r="AN36" s="51"/>
      <c r="AO36" s="51"/>
      <c r="AP36" s="51"/>
      <c r="AQ36" s="51"/>
    </row>
    <row r="37" spans="1:43" ht="12.75">
      <c r="A37" s="53">
        <v>2</v>
      </c>
      <c r="B37" s="53" t="s">
        <v>400</v>
      </c>
      <c r="C37" s="90" t="s">
        <v>401</v>
      </c>
      <c r="D37" s="53" t="s">
        <v>186</v>
      </c>
      <c r="E37" s="117"/>
      <c r="F37" s="53" t="s">
        <v>328</v>
      </c>
      <c r="G37" s="53" t="s">
        <v>0</v>
      </c>
      <c r="H37" s="55">
        <v>139</v>
      </c>
      <c r="I37" s="62" t="s">
        <v>402</v>
      </c>
      <c r="J37" s="57"/>
      <c r="K37" s="58">
        <v>42489</v>
      </c>
      <c r="L37" s="58"/>
      <c r="M37" s="53" t="s">
        <v>403</v>
      </c>
      <c r="N37" s="59">
        <f t="shared" si="2"/>
        <v>32184</v>
      </c>
      <c r="O37" s="60">
        <f t="shared" si="3"/>
        <v>32184</v>
      </c>
      <c r="P37" s="60">
        <v>4500</v>
      </c>
      <c r="Q37" s="60">
        <v>500</v>
      </c>
      <c r="R37" s="60">
        <v>0</v>
      </c>
      <c r="S37" s="60">
        <v>-1573</v>
      </c>
      <c r="T37" s="60">
        <v>0</v>
      </c>
      <c r="U37" s="60">
        <v>0</v>
      </c>
      <c r="V37" s="60">
        <f t="shared" si="4"/>
        <v>35611</v>
      </c>
      <c r="W37" s="60">
        <v>0</v>
      </c>
      <c r="X37" s="60">
        <v>0</v>
      </c>
      <c r="Y37" s="60">
        <v>0</v>
      </c>
      <c r="Z37" s="53"/>
      <c r="AA37" s="60">
        <v>32184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/>
      <c r="AN37" s="60"/>
      <c r="AO37" s="60"/>
      <c r="AP37" s="60"/>
      <c r="AQ37" s="60"/>
    </row>
    <row r="38" spans="1:43" ht="12.75">
      <c r="A38" s="53">
        <v>4</v>
      </c>
      <c r="B38" s="53" t="s">
        <v>310</v>
      </c>
      <c r="C38" s="53" t="s">
        <v>311</v>
      </c>
      <c r="D38" s="53" t="s">
        <v>108</v>
      </c>
      <c r="E38" s="117"/>
      <c r="F38" s="53" t="s">
        <v>118</v>
      </c>
      <c r="G38" s="53" t="s">
        <v>57</v>
      </c>
      <c r="H38" s="55">
        <v>141</v>
      </c>
      <c r="I38" s="62">
        <v>170</v>
      </c>
      <c r="J38" s="57"/>
      <c r="K38" s="58">
        <v>42489</v>
      </c>
      <c r="L38" s="58"/>
      <c r="M38" s="53" t="s">
        <v>404</v>
      </c>
      <c r="N38" s="59">
        <f t="shared" si="2"/>
        <v>2916</v>
      </c>
      <c r="O38" s="60">
        <f t="shared" si="3"/>
        <v>2916</v>
      </c>
      <c r="P38" s="60">
        <v>1000</v>
      </c>
      <c r="Q38" s="60">
        <v>0</v>
      </c>
      <c r="R38" s="60">
        <v>0</v>
      </c>
      <c r="S38" s="60">
        <v>-380</v>
      </c>
      <c r="T38" s="60">
        <v>450</v>
      </c>
      <c r="U38" s="60">
        <v>0</v>
      </c>
      <c r="V38" s="60">
        <f t="shared" si="4"/>
        <v>3986</v>
      </c>
      <c r="W38" s="60">
        <v>0</v>
      </c>
      <c r="X38" s="60">
        <v>0</v>
      </c>
      <c r="Y38" s="60">
        <f t="shared" ref="Y38:Y42" si="8">SUM(P38:S38,W38:X38)</f>
        <v>620</v>
      </c>
      <c r="Z38" s="53" t="s">
        <v>405</v>
      </c>
      <c r="AA38" s="60">
        <v>2916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  <c r="AM38" s="60"/>
      <c r="AN38" s="60"/>
      <c r="AO38" s="60"/>
      <c r="AP38" s="60"/>
      <c r="AQ38" s="60"/>
    </row>
    <row r="39" spans="1:43" ht="12.75">
      <c r="A39" s="135">
        <v>4</v>
      </c>
      <c r="B39" s="53" t="s">
        <v>406</v>
      </c>
      <c r="C39" s="53" t="s">
        <v>407</v>
      </c>
      <c r="D39" s="53" t="s">
        <v>103</v>
      </c>
      <c r="E39" s="117"/>
      <c r="F39" s="53" t="s">
        <v>328</v>
      </c>
      <c r="G39" s="53" t="s">
        <v>0</v>
      </c>
      <c r="H39" s="55">
        <v>145</v>
      </c>
      <c r="I39" s="62" t="s">
        <v>408</v>
      </c>
      <c r="J39" s="55">
        <v>2270</v>
      </c>
      <c r="K39" s="58">
        <v>42490</v>
      </c>
      <c r="L39" s="58"/>
      <c r="M39" s="53" t="s">
        <v>409</v>
      </c>
      <c r="N39" s="59">
        <f t="shared" si="2"/>
        <v>0</v>
      </c>
      <c r="O39" s="60">
        <f t="shared" si="3"/>
        <v>0</v>
      </c>
      <c r="P39" s="60">
        <v>3500</v>
      </c>
      <c r="Q39" s="60">
        <v>500</v>
      </c>
      <c r="R39" s="60">
        <v>0</v>
      </c>
      <c r="S39" s="60">
        <v>-780</v>
      </c>
      <c r="T39" s="60">
        <v>0</v>
      </c>
      <c r="U39" s="60">
        <v>0</v>
      </c>
      <c r="V39" s="60">
        <f t="shared" si="4"/>
        <v>3220</v>
      </c>
      <c r="W39" s="60">
        <v>0</v>
      </c>
      <c r="X39" s="60">
        <v>0</v>
      </c>
      <c r="Y39" s="60">
        <f t="shared" si="8"/>
        <v>3220</v>
      </c>
      <c r="Z39" s="53"/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/>
      <c r="AN39" s="60"/>
      <c r="AO39" s="60"/>
      <c r="AP39" s="60"/>
      <c r="AQ39" s="60"/>
    </row>
    <row r="40" spans="1:43" ht="12.75">
      <c r="A40" s="1">
        <v>0</v>
      </c>
      <c r="B40" s="1"/>
      <c r="C40" s="1"/>
      <c r="D40" s="41"/>
      <c r="E40" s="120"/>
      <c r="F40" s="41"/>
      <c r="G40" s="1"/>
      <c r="H40" s="43"/>
      <c r="I40" s="121"/>
      <c r="J40" s="45"/>
      <c r="K40" s="46"/>
      <c r="L40" s="46"/>
      <c r="M40" s="1"/>
      <c r="N40" s="48">
        <f t="shared" si="2"/>
        <v>0</v>
      </c>
      <c r="O40" s="49">
        <f t="shared" si="3"/>
        <v>0</v>
      </c>
      <c r="P40" s="49">
        <v>0</v>
      </c>
      <c r="Q40" s="49">
        <v>0</v>
      </c>
      <c r="R40" s="50">
        <v>0</v>
      </c>
      <c r="S40" s="50">
        <f t="shared" ref="S40:S42" si="9">SUM(AM40:AO40)</f>
        <v>0</v>
      </c>
      <c r="T40" s="50">
        <v>0</v>
      </c>
      <c r="U40" s="50">
        <v>0</v>
      </c>
      <c r="V40" s="51">
        <f t="shared" si="4"/>
        <v>0</v>
      </c>
      <c r="W40" s="28">
        <v>0</v>
      </c>
      <c r="X40" s="29">
        <v>0</v>
      </c>
      <c r="Y40" s="51">
        <f t="shared" si="8"/>
        <v>0</v>
      </c>
      <c r="Z40" s="24"/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/>
      <c r="AN40" s="51"/>
      <c r="AO40" s="51"/>
      <c r="AP40" s="51"/>
      <c r="AQ40" s="51"/>
    </row>
    <row r="41" spans="1:43" ht="12.75">
      <c r="A41" s="1">
        <v>0</v>
      </c>
      <c r="B41" s="1"/>
      <c r="C41" s="1"/>
      <c r="D41" s="41"/>
      <c r="E41" s="120"/>
      <c r="F41" s="41"/>
      <c r="G41" s="1"/>
      <c r="H41" s="43"/>
      <c r="I41" s="121"/>
      <c r="J41" s="45"/>
      <c r="K41" s="46"/>
      <c r="L41" s="46"/>
      <c r="M41" s="1"/>
      <c r="N41" s="48">
        <f t="shared" si="2"/>
        <v>0</v>
      </c>
      <c r="O41" s="49">
        <f t="shared" si="3"/>
        <v>0</v>
      </c>
      <c r="P41" s="49">
        <v>0</v>
      </c>
      <c r="Q41" s="49">
        <v>0</v>
      </c>
      <c r="R41" s="50">
        <v>0</v>
      </c>
      <c r="S41" s="50">
        <f t="shared" si="9"/>
        <v>0</v>
      </c>
      <c r="T41" s="50">
        <v>0</v>
      </c>
      <c r="U41" s="50">
        <v>0</v>
      </c>
      <c r="V41" s="51">
        <f t="shared" si="4"/>
        <v>0</v>
      </c>
      <c r="W41" s="28">
        <v>0</v>
      </c>
      <c r="X41" s="29">
        <v>0</v>
      </c>
      <c r="Y41" s="51">
        <f t="shared" si="8"/>
        <v>0</v>
      </c>
      <c r="Z41" s="24"/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/>
      <c r="AN41" s="51"/>
      <c r="AO41" s="51"/>
      <c r="AP41" s="51"/>
      <c r="AQ41" s="51"/>
    </row>
    <row r="42" spans="1:43" ht="12.75">
      <c r="A42" s="1">
        <v>0</v>
      </c>
      <c r="B42" s="1"/>
      <c r="C42" s="1"/>
      <c r="D42" s="41"/>
      <c r="E42" s="120"/>
      <c r="F42" s="41"/>
      <c r="G42" s="1"/>
      <c r="H42" s="43"/>
      <c r="I42" s="121"/>
      <c r="J42" s="45"/>
      <c r="K42" s="46"/>
      <c r="L42" s="46"/>
      <c r="M42" s="1"/>
      <c r="N42" s="48">
        <f t="shared" si="2"/>
        <v>0</v>
      </c>
      <c r="O42" s="49">
        <f t="shared" si="3"/>
        <v>0</v>
      </c>
      <c r="P42" s="49">
        <v>0</v>
      </c>
      <c r="Q42" s="49">
        <v>0</v>
      </c>
      <c r="R42" s="50">
        <v>0</v>
      </c>
      <c r="S42" s="50">
        <f t="shared" si="9"/>
        <v>0</v>
      </c>
      <c r="T42" s="50">
        <v>0</v>
      </c>
      <c r="U42" s="50">
        <v>0</v>
      </c>
      <c r="V42" s="51">
        <f t="shared" si="4"/>
        <v>0</v>
      </c>
      <c r="W42" s="28">
        <v>0</v>
      </c>
      <c r="X42" s="29">
        <v>0</v>
      </c>
      <c r="Y42" s="51">
        <f t="shared" si="8"/>
        <v>0</v>
      </c>
      <c r="Z42" s="24"/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/>
      <c r="AN42" s="51"/>
      <c r="AO42" s="51"/>
      <c r="AP42" s="51"/>
      <c r="AQ42" s="51"/>
    </row>
    <row r="45" spans="1:43" ht="12.75">
      <c r="Y45" s="114">
        <f>SUM(Y6:Y44)</f>
        <v>62841</v>
      </c>
    </row>
  </sheetData>
  <phoneticPr fontId="22"/>
  <conditionalFormatting sqref="N6:N42">
    <cfRule type="notContainsBlanks" dxfId="33" priority="1">
      <formula>LEN(TRIM(N6))&gt;0</formula>
    </cfRule>
  </conditionalFormatting>
  <hyperlinks>
    <hyperlink ref="C10" r:id="rId1"/>
    <hyperlink ref="C11" r:id="rId2"/>
    <hyperlink ref="C12" r:id="rId3"/>
    <hyperlink ref="C13" r:id="rId4"/>
    <hyperlink ref="C14" r:id="rId5"/>
    <hyperlink ref="C15" r:id="rId6"/>
    <hyperlink ref="C20" r:id="rId7"/>
    <hyperlink ref="C24" r:id="rId8"/>
    <hyperlink ref="C25" r:id="rId9"/>
    <hyperlink ref="C28" r:id="rId10"/>
    <hyperlink ref="C30" r:id="rId11"/>
    <hyperlink ref="C34" r:id="rId12"/>
    <hyperlink ref="C36" r:id="rId13"/>
    <hyperlink ref="C37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A2" sqref="A2"/>
    </sheetView>
  </sheetViews>
  <sheetFormatPr defaultColWidth="14.42578125" defaultRowHeight="15.75" customHeight="1"/>
  <cols>
    <col min="1" max="1" width="8.42578125" customWidth="1"/>
    <col min="6" max="7" width="15.85546875" customWidth="1"/>
    <col min="18" max="18" width="17.5703125" customWidth="1"/>
    <col min="19" max="19" width="20" customWidth="1"/>
    <col min="20" max="20" width="17.140625" customWidth="1"/>
    <col min="25" max="25" width="21.28515625" customWidth="1"/>
  </cols>
  <sheetData>
    <row r="1" spans="1:34" ht="15.75" customHeight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3" t="s">
        <v>2</v>
      </c>
      <c r="P1" s="3"/>
      <c r="Q1" s="3"/>
      <c r="R1" s="2" t="s">
        <v>3</v>
      </c>
      <c r="S1" s="2"/>
      <c r="T1" s="2"/>
      <c r="U1" s="2"/>
      <c r="V1" s="2"/>
      <c r="W1" s="2"/>
      <c r="X1" s="3" t="s">
        <v>4</v>
      </c>
      <c r="Y1" s="3"/>
      <c r="Z1" s="2"/>
      <c r="AA1" s="2"/>
      <c r="AB1" s="2"/>
      <c r="AC1" s="2"/>
      <c r="AD1" s="2"/>
      <c r="AE1" s="2"/>
      <c r="AG1" s="4" t="s">
        <v>5</v>
      </c>
      <c r="AH1" s="4" t="s">
        <v>5</v>
      </c>
    </row>
    <row r="2" spans="1:34" ht="15.75" customHeight="1">
      <c r="A2" s="5" t="s">
        <v>6</v>
      </c>
      <c r="B2" s="189" t="s">
        <v>7</v>
      </c>
      <c r="C2" s="195" t="s">
        <v>8</v>
      </c>
      <c r="D2" s="192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467</v>
      </c>
      <c r="N2" s="6" t="s">
        <v>18</v>
      </c>
      <c r="O2" s="7" t="s">
        <v>19</v>
      </c>
      <c r="P2" s="7" t="s">
        <v>15</v>
      </c>
      <c r="Q2" s="7" t="s">
        <v>20</v>
      </c>
      <c r="R2" s="6" t="s">
        <v>13</v>
      </c>
      <c r="S2" s="6" t="s">
        <v>21</v>
      </c>
      <c r="T2" s="6" t="s">
        <v>22</v>
      </c>
      <c r="U2" s="6" t="s">
        <v>23</v>
      </c>
      <c r="V2" s="6" t="s">
        <v>467</v>
      </c>
      <c r="W2" s="6" t="s">
        <v>18</v>
      </c>
      <c r="X2" s="7" t="s">
        <v>19</v>
      </c>
      <c r="Y2" s="7" t="s">
        <v>24</v>
      </c>
      <c r="Z2" s="6"/>
      <c r="AA2" s="6"/>
      <c r="AB2" s="6"/>
      <c r="AC2" s="6"/>
      <c r="AD2" s="6"/>
      <c r="AE2" s="6"/>
      <c r="AG2" s="8" t="s">
        <v>25</v>
      </c>
      <c r="AH2" s="8" t="s">
        <v>25</v>
      </c>
    </row>
    <row r="3" spans="1:34" ht="15.75" customHeight="1">
      <c r="A3" s="9" t="str">
        <f>IF(H3&gt;0,IF(O3&gt;0,IF(R3&gt;0,IF(X3&gt;0,4,3),2),1),"")</f>
        <v/>
      </c>
      <c r="B3" s="189"/>
      <c r="C3" s="195"/>
      <c r="D3" s="192"/>
      <c r="E3" s="6"/>
      <c r="F3" s="6"/>
      <c r="G3" s="6"/>
      <c r="H3" s="6"/>
      <c r="I3" s="6"/>
      <c r="J3" s="6" t="s">
        <v>26</v>
      </c>
      <c r="K3" s="6" t="s">
        <v>26</v>
      </c>
      <c r="L3" s="6" t="s">
        <v>26</v>
      </c>
      <c r="M3" s="6" t="s">
        <v>26</v>
      </c>
      <c r="N3" s="6" t="s">
        <v>27</v>
      </c>
      <c r="O3" s="7"/>
      <c r="P3" s="7" t="s">
        <v>27</v>
      </c>
      <c r="Q3" s="7" t="s">
        <v>28</v>
      </c>
      <c r="R3" s="6"/>
      <c r="S3" s="6"/>
      <c r="T3" s="6" t="s">
        <v>26</v>
      </c>
      <c r="U3" s="6" t="s">
        <v>29</v>
      </c>
      <c r="V3" s="6" t="s">
        <v>26</v>
      </c>
      <c r="W3" s="6" t="s">
        <v>27</v>
      </c>
      <c r="X3" s="7"/>
      <c r="Y3" s="7" t="s">
        <v>30</v>
      </c>
      <c r="Z3" s="6"/>
      <c r="AA3" s="6"/>
      <c r="AB3" s="6"/>
      <c r="AC3" s="6"/>
      <c r="AD3" s="6"/>
      <c r="AE3" s="6"/>
      <c r="AG3" s="8" t="s">
        <v>28</v>
      </c>
      <c r="AH3" s="8" t="s">
        <v>30</v>
      </c>
    </row>
    <row r="4" spans="1:34" ht="15.75" customHeight="1">
      <c r="A4" s="9" t="str">
        <f t="shared" ref="A4:A53" si="0">IF(H4&gt;0,IF(O4&gt;0,IF(R4&gt;0,IF(X4&gt;0,4,3),2),1),"")</f>
        <v/>
      </c>
      <c r="B4" s="167"/>
      <c r="C4" s="165"/>
      <c r="D4" s="162"/>
      <c r="E4" s="11"/>
      <c r="F4" s="10"/>
      <c r="G4" s="10"/>
      <c r="H4" s="137"/>
      <c r="I4" s="11"/>
      <c r="J4" s="11"/>
      <c r="K4" s="11"/>
      <c r="L4" s="11"/>
      <c r="M4" s="11"/>
      <c r="N4" s="11"/>
      <c r="O4" s="137"/>
      <c r="P4" s="11"/>
      <c r="Q4" s="11"/>
      <c r="R4" s="137"/>
      <c r="S4" s="11"/>
      <c r="T4" s="11"/>
      <c r="U4" s="11"/>
      <c r="V4" s="11"/>
      <c r="W4" s="10"/>
      <c r="X4" s="137"/>
      <c r="Y4" s="10"/>
      <c r="Z4" s="10"/>
      <c r="AA4" s="10"/>
      <c r="AB4" s="10"/>
      <c r="AC4" s="10"/>
      <c r="AD4" s="10"/>
      <c r="AE4" s="10"/>
      <c r="AG4" s="10" t="str">
        <f t="shared" ref="AG4:AG13" si="1">IF(Q4&gt;L4,Q4-L4,"")</f>
        <v/>
      </c>
      <c r="AH4" s="10" t="str">
        <f t="shared" ref="AH4:AH13" si="2">IF(Y4&gt;T4,Y4-T4,"")</f>
        <v/>
      </c>
    </row>
    <row r="5" spans="1:34" ht="15.75" customHeight="1">
      <c r="A5" s="9" t="str">
        <f t="shared" si="0"/>
        <v/>
      </c>
      <c r="B5" s="167"/>
      <c r="C5" s="165"/>
      <c r="D5" s="162"/>
      <c r="E5" s="11"/>
      <c r="F5" s="10"/>
      <c r="G5" s="10"/>
      <c r="H5" s="137"/>
      <c r="I5" s="11"/>
      <c r="J5" s="11"/>
      <c r="K5" s="11"/>
      <c r="L5" s="11"/>
      <c r="M5" s="11"/>
      <c r="N5" s="11"/>
      <c r="O5" s="137"/>
      <c r="P5" s="11"/>
      <c r="Q5" s="11"/>
      <c r="R5" s="137"/>
      <c r="S5" s="11"/>
      <c r="T5" s="11"/>
      <c r="U5" s="11"/>
      <c r="V5" s="11"/>
      <c r="W5" s="10"/>
      <c r="X5" s="137"/>
      <c r="Y5" s="10"/>
      <c r="Z5" s="10"/>
      <c r="AA5" s="10"/>
      <c r="AB5" s="10"/>
      <c r="AC5" s="10"/>
      <c r="AD5" s="10"/>
      <c r="AE5" s="10"/>
      <c r="AG5" s="10" t="str">
        <f t="shared" si="1"/>
        <v/>
      </c>
      <c r="AH5" s="10" t="str">
        <f t="shared" si="2"/>
        <v/>
      </c>
    </row>
    <row r="6" spans="1:34" ht="15.75" customHeight="1">
      <c r="A6" s="9" t="str">
        <f t="shared" si="0"/>
        <v/>
      </c>
      <c r="B6" s="167"/>
      <c r="C6" s="165"/>
      <c r="D6" s="162"/>
      <c r="E6" s="11"/>
      <c r="F6" s="10"/>
      <c r="G6" s="10"/>
      <c r="H6" s="137"/>
      <c r="I6" s="11"/>
      <c r="J6" s="11"/>
      <c r="K6" s="11"/>
      <c r="L6" s="11"/>
      <c r="M6" s="11"/>
      <c r="N6" s="11"/>
      <c r="O6" s="137"/>
      <c r="P6" s="11"/>
      <c r="Q6" s="11"/>
      <c r="R6" s="137"/>
      <c r="S6" s="11"/>
      <c r="T6" s="11"/>
      <c r="U6" s="11"/>
      <c r="V6" s="11"/>
      <c r="W6" s="10"/>
      <c r="X6" s="137"/>
      <c r="Y6" s="10"/>
      <c r="Z6" s="10"/>
      <c r="AA6" s="10"/>
      <c r="AB6" s="10"/>
      <c r="AC6" s="10"/>
      <c r="AD6" s="10"/>
      <c r="AE6" s="10"/>
      <c r="AG6" s="10" t="str">
        <f t="shared" si="1"/>
        <v/>
      </c>
      <c r="AH6" s="10" t="str">
        <f t="shared" si="2"/>
        <v/>
      </c>
    </row>
    <row r="7" spans="1:34" ht="15.75" customHeight="1">
      <c r="A7" s="9" t="str">
        <f t="shared" si="0"/>
        <v/>
      </c>
      <c r="B7" s="167"/>
      <c r="C7" s="165"/>
      <c r="D7" s="162"/>
      <c r="E7" s="11"/>
      <c r="F7" s="10"/>
      <c r="G7" s="10"/>
      <c r="H7" s="137"/>
      <c r="I7" s="11"/>
      <c r="J7" s="11"/>
      <c r="K7" s="11"/>
      <c r="L7" s="11"/>
      <c r="M7" s="11"/>
      <c r="N7" s="11"/>
      <c r="O7" s="137"/>
      <c r="P7" s="11"/>
      <c r="Q7" s="11"/>
      <c r="R7" s="137"/>
      <c r="S7" s="11"/>
      <c r="T7" s="11"/>
      <c r="U7" s="11"/>
      <c r="V7" s="11"/>
      <c r="W7" s="10"/>
      <c r="X7" s="137"/>
      <c r="Y7" s="10"/>
      <c r="Z7" s="10"/>
      <c r="AA7" s="10"/>
      <c r="AB7" s="10"/>
      <c r="AC7" s="10"/>
      <c r="AD7" s="10"/>
      <c r="AE7" s="10"/>
      <c r="AG7" s="10" t="str">
        <f t="shared" si="1"/>
        <v/>
      </c>
      <c r="AH7" s="10" t="str">
        <f t="shared" si="2"/>
        <v/>
      </c>
    </row>
    <row r="8" spans="1:34" ht="15.75" customHeight="1">
      <c r="A8" s="9" t="str">
        <f t="shared" si="0"/>
        <v/>
      </c>
      <c r="B8" s="168"/>
      <c r="C8" s="165"/>
      <c r="D8" s="169"/>
      <c r="E8" s="159"/>
      <c r="F8" s="10"/>
      <c r="G8" s="10"/>
      <c r="H8" s="137"/>
      <c r="I8" s="11"/>
      <c r="J8" s="11"/>
      <c r="K8" s="11"/>
      <c r="L8" s="11"/>
      <c r="M8" s="11"/>
      <c r="N8" s="11"/>
      <c r="O8" s="137"/>
      <c r="P8" s="11"/>
      <c r="Q8" s="11"/>
      <c r="R8" s="137"/>
      <c r="S8" s="11"/>
      <c r="T8" s="11"/>
      <c r="U8" s="11"/>
      <c r="V8" s="11"/>
      <c r="W8" s="10"/>
      <c r="X8" s="137"/>
      <c r="Y8" s="10"/>
      <c r="Z8" s="10"/>
      <c r="AA8" s="10"/>
      <c r="AB8" s="10"/>
      <c r="AC8" s="10"/>
      <c r="AD8" s="10"/>
      <c r="AE8" s="10"/>
      <c r="AG8" s="10" t="str">
        <f t="shared" si="1"/>
        <v/>
      </c>
      <c r="AH8" s="10" t="str">
        <f t="shared" si="2"/>
        <v/>
      </c>
    </row>
    <row r="9" spans="1:34" ht="15.75" customHeight="1">
      <c r="A9" s="161" t="str">
        <f t="shared" si="0"/>
        <v/>
      </c>
      <c r="B9" s="190"/>
      <c r="C9" s="165"/>
      <c r="D9" s="193"/>
      <c r="E9" s="165"/>
      <c r="F9" s="162"/>
      <c r="G9" s="10"/>
      <c r="H9" s="137"/>
      <c r="I9" s="11"/>
      <c r="J9" s="11"/>
      <c r="K9" s="11"/>
      <c r="L9" s="11"/>
      <c r="M9" s="11"/>
      <c r="N9" s="11"/>
      <c r="O9" s="137"/>
      <c r="P9" s="11"/>
      <c r="Q9" s="11"/>
      <c r="R9" s="137"/>
      <c r="S9" s="11"/>
      <c r="T9" s="11"/>
      <c r="U9" s="11"/>
      <c r="V9" s="11"/>
      <c r="W9" s="10"/>
      <c r="X9" s="137"/>
      <c r="Y9" s="10"/>
      <c r="Z9" s="10"/>
      <c r="AA9" s="10"/>
      <c r="AB9" s="10"/>
      <c r="AC9" s="10"/>
      <c r="AD9" s="10"/>
      <c r="AE9" s="10"/>
      <c r="AG9" s="10" t="str">
        <f t="shared" si="1"/>
        <v/>
      </c>
      <c r="AH9" s="10" t="str">
        <f t="shared" si="2"/>
        <v/>
      </c>
    </row>
    <row r="10" spans="1:34" ht="15.75" customHeight="1">
      <c r="A10" s="161" t="str">
        <f t="shared" si="0"/>
        <v/>
      </c>
      <c r="B10" s="190"/>
      <c r="C10" s="165"/>
      <c r="D10" s="193"/>
      <c r="E10" s="165"/>
      <c r="F10" s="162"/>
      <c r="G10" s="10"/>
      <c r="H10" s="137"/>
      <c r="I10" s="11"/>
      <c r="J10" s="11"/>
      <c r="K10" s="11"/>
      <c r="L10" s="11"/>
      <c r="M10" s="11"/>
      <c r="N10" s="11"/>
      <c r="O10" s="137"/>
      <c r="P10" s="11"/>
      <c r="Q10" s="11"/>
      <c r="R10" s="137"/>
      <c r="S10" s="11"/>
      <c r="T10" s="11"/>
      <c r="U10" s="11"/>
      <c r="V10" s="11"/>
      <c r="W10" s="10"/>
      <c r="X10" s="137"/>
      <c r="Y10" s="10"/>
      <c r="Z10" s="10"/>
      <c r="AA10" s="10"/>
      <c r="AB10" s="10"/>
      <c r="AC10" s="10"/>
      <c r="AD10" s="10"/>
      <c r="AE10" s="10"/>
      <c r="AG10" s="10" t="str">
        <f t="shared" si="1"/>
        <v/>
      </c>
      <c r="AH10" s="10" t="str">
        <f t="shared" si="2"/>
        <v/>
      </c>
    </row>
    <row r="11" spans="1:34" ht="15.75" customHeight="1">
      <c r="A11" s="161" t="str">
        <f t="shared" si="0"/>
        <v/>
      </c>
      <c r="B11" s="190"/>
      <c r="C11" s="165"/>
      <c r="D11" s="193"/>
      <c r="E11" s="165"/>
      <c r="F11" s="162"/>
      <c r="G11" s="10"/>
      <c r="H11" s="137"/>
      <c r="I11" s="11"/>
      <c r="J11" s="11"/>
      <c r="K11" s="11"/>
      <c r="L11" s="11"/>
      <c r="M11" s="11"/>
      <c r="N11" s="11"/>
      <c r="O11" s="137"/>
      <c r="P11" s="11"/>
      <c r="Q11" s="11"/>
      <c r="R11" s="137"/>
      <c r="S11" s="11"/>
      <c r="T11" s="11"/>
      <c r="U11" s="11"/>
      <c r="V11" s="11"/>
      <c r="W11" s="10"/>
      <c r="X11" s="137"/>
      <c r="Y11" s="10"/>
      <c r="Z11" s="10"/>
      <c r="AA11" s="10"/>
      <c r="AB11" s="10"/>
      <c r="AC11" s="10"/>
      <c r="AD11" s="10"/>
      <c r="AE11" s="10"/>
      <c r="AG11" s="10" t="str">
        <f t="shared" si="1"/>
        <v/>
      </c>
      <c r="AH11" s="10" t="str">
        <f t="shared" si="2"/>
        <v/>
      </c>
    </row>
    <row r="12" spans="1:34" ht="15.75" customHeight="1">
      <c r="A12" s="161" t="str">
        <f t="shared" si="0"/>
        <v/>
      </c>
      <c r="B12" s="190"/>
      <c r="C12" s="165"/>
      <c r="D12" s="193"/>
      <c r="E12" s="165"/>
      <c r="F12" s="162"/>
      <c r="G12" s="10"/>
      <c r="H12" s="137"/>
      <c r="I12" s="11"/>
      <c r="J12" s="11"/>
      <c r="K12" s="11"/>
      <c r="L12" s="11"/>
      <c r="M12" s="11"/>
      <c r="N12" s="11"/>
      <c r="O12" s="137"/>
      <c r="P12" s="11"/>
      <c r="Q12" s="11"/>
      <c r="R12" s="137"/>
      <c r="S12" s="11"/>
      <c r="T12" s="11"/>
      <c r="U12" s="11"/>
      <c r="V12" s="11"/>
      <c r="W12" s="10"/>
      <c r="X12" s="137"/>
      <c r="Y12" s="10"/>
      <c r="Z12" s="10"/>
      <c r="AA12" s="10"/>
      <c r="AB12" s="10"/>
      <c r="AC12" s="10"/>
      <c r="AD12" s="10"/>
      <c r="AE12" s="10"/>
      <c r="AG12" s="10" t="str">
        <f t="shared" si="1"/>
        <v/>
      </c>
      <c r="AH12" s="10" t="str">
        <f t="shared" si="2"/>
        <v/>
      </c>
    </row>
    <row r="13" spans="1:34" ht="15.75" customHeight="1">
      <c r="A13" s="161" t="str">
        <f t="shared" si="0"/>
        <v/>
      </c>
      <c r="B13" s="190"/>
      <c r="C13" s="165"/>
      <c r="D13" s="193"/>
      <c r="E13" s="165"/>
      <c r="F13" s="162"/>
      <c r="G13" s="10"/>
      <c r="H13" s="137"/>
      <c r="I13" s="11"/>
      <c r="J13" s="11"/>
      <c r="K13" s="11"/>
      <c r="L13" s="11"/>
      <c r="M13" s="11"/>
      <c r="N13" s="11"/>
      <c r="O13" s="137"/>
      <c r="P13" s="11"/>
      <c r="Q13" s="11"/>
      <c r="R13" s="137"/>
      <c r="S13" s="11"/>
      <c r="T13" s="11"/>
      <c r="U13" s="11"/>
      <c r="V13" s="11"/>
      <c r="W13" s="10"/>
      <c r="X13" s="137"/>
      <c r="Y13" s="10"/>
      <c r="Z13" s="10"/>
      <c r="AA13" s="10"/>
      <c r="AB13" s="10"/>
      <c r="AC13" s="10"/>
      <c r="AD13" s="10"/>
      <c r="AE13" s="10"/>
      <c r="AG13" s="10" t="str">
        <f t="shared" si="1"/>
        <v/>
      </c>
      <c r="AH13" s="10" t="str">
        <f t="shared" si="2"/>
        <v/>
      </c>
    </row>
    <row r="14" spans="1:34" ht="15.75" customHeight="1">
      <c r="A14" s="161" t="str">
        <f t="shared" si="0"/>
        <v/>
      </c>
      <c r="B14" s="190"/>
      <c r="C14" s="165"/>
      <c r="D14" s="193"/>
      <c r="E14" s="165"/>
      <c r="F14" s="162"/>
      <c r="G14" s="10"/>
      <c r="H14" s="137"/>
      <c r="I14" s="11"/>
      <c r="J14" s="11"/>
      <c r="K14" s="11"/>
      <c r="L14" s="11"/>
      <c r="M14" s="11"/>
      <c r="N14" s="11"/>
      <c r="O14" s="137"/>
      <c r="P14" s="11"/>
      <c r="Q14" s="11"/>
      <c r="R14" s="137"/>
      <c r="S14" s="11"/>
      <c r="T14" s="11"/>
      <c r="U14" s="11"/>
      <c r="V14" s="11"/>
      <c r="W14" s="10"/>
      <c r="X14" s="137"/>
      <c r="Y14" s="10"/>
      <c r="Z14" s="10"/>
      <c r="AA14" s="10"/>
      <c r="AB14" s="10"/>
      <c r="AC14" s="10"/>
      <c r="AD14" s="10"/>
      <c r="AE14" s="10"/>
      <c r="AG14" s="10"/>
      <c r="AH14" s="10"/>
    </row>
    <row r="15" spans="1:34" ht="15.75" customHeight="1">
      <c r="A15" s="161" t="str">
        <f t="shared" si="0"/>
        <v/>
      </c>
      <c r="B15" s="190"/>
      <c r="C15" s="165"/>
      <c r="D15" s="193"/>
      <c r="E15" s="165"/>
      <c r="F15" s="162"/>
      <c r="G15" s="10"/>
      <c r="H15" s="137"/>
      <c r="I15" s="11"/>
      <c r="J15" s="11"/>
      <c r="K15" s="11"/>
      <c r="L15" s="11"/>
      <c r="M15" s="11"/>
      <c r="N15" s="11"/>
      <c r="O15" s="137"/>
      <c r="P15" s="11"/>
      <c r="Q15" s="11"/>
      <c r="R15" s="137"/>
      <c r="S15" s="11"/>
      <c r="T15" s="11"/>
      <c r="U15" s="11"/>
      <c r="V15" s="11"/>
      <c r="W15" s="10"/>
      <c r="X15" s="137"/>
      <c r="Y15" s="10"/>
      <c r="Z15" s="10"/>
      <c r="AA15" s="10"/>
      <c r="AB15" s="10"/>
      <c r="AC15" s="10"/>
      <c r="AD15" s="10"/>
      <c r="AE15" s="10"/>
      <c r="AG15" s="10"/>
      <c r="AH15" s="10"/>
    </row>
    <row r="16" spans="1:34" ht="15.75" customHeight="1">
      <c r="A16" s="161" t="str">
        <f t="shared" si="0"/>
        <v/>
      </c>
      <c r="B16" s="190"/>
      <c r="C16" s="165"/>
      <c r="D16" s="193"/>
      <c r="E16" s="165"/>
      <c r="F16" s="162"/>
      <c r="G16" s="10"/>
      <c r="H16" s="137"/>
      <c r="I16" s="11"/>
      <c r="J16" s="11"/>
      <c r="K16" s="11"/>
      <c r="L16" s="11"/>
      <c r="M16" s="11"/>
      <c r="N16" s="11"/>
      <c r="O16" s="137"/>
      <c r="P16" s="11"/>
      <c r="Q16" s="11"/>
      <c r="R16" s="137"/>
      <c r="S16" s="11"/>
      <c r="T16" s="11"/>
      <c r="U16" s="11"/>
      <c r="V16" s="11"/>
      <c r="W16" s="10"/>
      <c r="X16" s="137"/>
      <c r="Y16" s="10"/>
      <c r="Z16" s="10"/>
      <c r="AA16" s="10"/>
      <c r="AB16" s="10"/>
      <c r="AC16" s="10"/>
      <c r="AD16" s="10"/>
      <c r="AE16" s="10"/>
      <c r="AG16" s="10"/>
      <c r="AH16" s="10"/>
    </row>
    <row r="17" spans="1:34" ht="15.75" customHeight="1">
      <c r="A17" s="161" t="str">
        <f t="shared" si="0"/>
        <v/>
      </c>
      <c r="B17" s="190"/>
      <c r="C17" s="165"/>
      <c r="D17" s="193"/>
      <c r="E17" s="165"/>
      <c r="F17" s="162"/>
      <c r="G17" s="10"/>
      <c r="H17" s="137"/>
      <c r="I17" s="11"/>
      <c r="J17" s="11"/>
      <c r="K17" s="11"/>
      <c r="L17" s="11"/>
      <c r="M17" s="11"/>
      <c r="N17" s="11"/>
      <c r="O17" s="137"/>
      <c r="P17" s="11"/>
      <c r="Q17" s="11"/>
      <c r="R17" s="137"/>
      <c r="S17" s="11"/>
      <c r="T17" s="11"/>
      <c r="U17" s="11"/>
      <c r="V17" s="11"/>
      <c r="W17" s="10"/>
      <c r="X17" s="137"/>
      <c r="Y17" s="10"/>
      <c r="Z17" s="10"/>
      <c r="AA17" s="10"/>
      <c r="AB17" s="10"/>
      <c r="AC17" s="10"/>
      <c r="AD17" s="10"/>
      <c r="AE17" s="10"/>
      <c r="AG17" s="10"/>
      <c r="AH17" s="10"/>
    </row>
    <row r="18" spans="1:34" ht="15.75" customHeight="1">
      <c r="A18" s="161" t="str">
        <f t="shared" si="0"/>
        <v/>
      </c>
      <c r="B18" s="190"/>
      <c r="C18" s="165"/>
      <c r="D18" s="193"/>
      <c r="E18" s="165"/>
      <c r="F18" s="162"/>
      <c r="G18" s="10"/>
      <c r="H18" s="137"/>
      <c r="I18" s="11"/>
      <c r="J18" s="11"/>
      <c r="K18" s="11"/>
      <c r="L18" s="11"/>
      <c r="M18" s="11"/>
      <c r="N18" s="11"/>
      <c r="O18" s="137"/>
      <c r="P18" s="11"/>
      <c r="Q18" s="11"/>
      <c r="R18" s="137"/>
      <c r="S18" s="11"/>
      <c r="T18" s="11"/>
      <c r="U18" s="11"/>
      <c r="V18" s="11"/>
      <c r="W18" s="10"/>
      <c r="X18" s="137"/>
      <c r="Y18" s="10"/>
      <c r="Z18" s="10"/>
      <c r="AA18" s="10"/>
      <c r="AB18" s="10"/>
      <c r="AC18" s="10"/>
      <c r="AD18" s="10"/>
      <c r="AE18" s="10"/>
      <c r="AG18" s="10"/>
      <c r="AH18" s="10"/>
    </row>
    <row r="19" spans="1:34" ht="15.75" customHeight="1">
      <c r="A19" s="161" t="str">
        <f t="shared" si="0"/>
        <v/>
      </c>
      <c r="B19" s="190"/>
      <c r="C19" s="165"/>
      <c r="D19" s="193"/>
      <c r="E19" s="165"/>
      <c r="F19" s="162"/>
      <c r="G19" s="10"/>
      <c r="H19" s="137"/>
      <c r="I19" s="11"/>
      <c r="J19" s="11"/>
      <c r="K19" s="11"/>
      <c r="L19" s="11"/>
      <c r="M19" s="11"/>
      <c r="N19" s="11"/>
      <c r="O19" s="137"/>
      <c r="P19" s="11"/>
      <c r="Q19" s="11"/>
      <c r="R19" s="137"/>
      <c r="S19" s="11"/>
      <c r="T19" s="11"/>
      <c r="U19" s="11"/>
      <c r="V19" s="11"/>
      <c r="W19" s="10"/>
      <c r="X19" s="137"/>
      <c r="Y19" s="10"/>
      <c r="Z19" s="10"/>
      <c r="AA19" s="10"/>
      <c r="AB19" s="10"/>
      <c r="AC19" s="10"/>
      <c r="AD19" s="10"/>
      <c r="AE19" s="10"/>
      <c r="AG19" s="10"/>
      <c r="AH19" s="10"/>
    </row>
    <row r="20" spans="1:34" ht="15.75" customHeight="1">
      <c r="A20" s="161" t="str">
        <f t="shared" si="0"/>
        <v/>
      </c>
      <c r="B20" s="190"/>
      <c r="C20" s="165"/>
      <c r="D20" s="193"/>
      <c r="E20" s="165"/>
      <c r="F20" s="162"/>
      <c r="G20" s="10"/>
      <c r="H20" s="137"/>
      <c r="I20" s="11"/>
      <c r="J20" s="11"/>
      <c r="K20" s="11"/>
      <c r="L20" s="11"/>
      <c r="M20" s="11"/>
      <c r="N20" s="11"/>
      <c r="O20" s="137"/>
      <c r="P20" s="11"/>
      <c r="Q20" s="11"/>
      <c r="R20" s="137"/>
      <c r="S20" s="11"/>
      <c r="T20" s="11"/>
      <c r="U20" s="11"/>
      <c r="V20" s="11"/>
      <c r="W20" s="10"/>
      <c r="X20" s="137"/>
      <c r="Y20" s="10"/>
      <c r="Z20" s="10"/>
      <c r="AA20" s="10"/>
      <c r="AB20" s="10"/>
      <c r="AC20" s="10"/>
      <c r="AD20" s="10"/>
      <c r="AE20" s="10"/>
      <c r="AG20" s="10"/>
      <c r="AH20" s="10"/>
    </row>
    <row r="21" spans="1:34" ht="15.75" customHeight="1">
      <c r="A21" s="161" t="str">
        <f t="shared" si="0"/>
        <v/>
      </c>
      <c r="B21" s="190"/>
      <c r="C21" s="165"/>
      <c r="D21" s="193"/>
      <c r="E21" s="165"/>
      <c r="F21" s="162"/>
      <c r="G21" s="10"/>
      <c r="H21" s="137"/>
      <c r="I21" s="11"/>
      <c r="J21" s="11"/>
      <c r="K21" s="11"/>
      <c r="L21" s="11"/>
      <c r="M21" s="11"/>
      <c r="N21" s="11"/>
      <c r="O21" s="137"/>
      <c r="P21" s="11"/>
      <c r="Q21" s="11"/>
      <c r="R21" s="137"/>
      <c r="S21" s="11"/>
      <c r="T21" s="11"/>
      <c r="U21" s="11"/>
      <c r="V21" s="11"/>
      <c r="W21" s="10"/>
      <c r="X21" s="137"/>
      <c r="Y21" s="10"/>
      <c r="Z21" s="10"/>
      <c r="AA21" s="10"/>
      <c r="AB21" s="10"/>
      <c r="AC21" s="10"/>
      <c r="AD21" s="10"/>
      <c r="AE21" s="10"/>
      <c r="AG21" s="10"/>
      <c r="AH21" s="10"/>
    </row>
    <row r="22" spans="1:34" ht="15.75" customHeight="1">
      <c r="A22" s="161" t="str">
        <f t="shared" si="0"/>
        <v/>
      </c>
      <c r="B22" s="190"/>
      <c r="C22" s="165"/>
      <c r="D22" s="193"/>
      <c r="E22" s="165"/>
      <c r="F22" s="162"/>
      <c r="G22" s="10"/>
      <c r="H22" s="137"/>
      <c r="I22" s="11"/>
      <c r="J22" s="11"/>
      <c r="K22" s="11"/>
      <c r="L22" s="11"/>
      <c r="M22" s="11"/>
      <c r="N22" s="11"/>
      <c r="O22" s="137"/>
      <c r="P22" s="11"/>
      <c r="Q22" s="11"/>
      <c r="R22" s="137"/>
      <c r="S22" s="11"/>
      <c r="T22" s="11"/>
      <c r="U22" s="11"/>
      <c r="V22" s="11"/>
      <c r="W22" s="10"/>
      <c r="X22" s="137"/>
      <c r="Y22" s="10"/>
      <c r="Z22" s="10"/>
      <c r="AA22" s="10"/>
      <c r="AB22" s="10"/>
      <c r="AC22" s="10"/>
      <c r="AD22" s="10"/>
      <c r="AE22" s="10"/>
      <c r="AG22" s="10"/>
      <c r="AH22" s="10"/>
    </row>
    <row r="23" spans="1:34" ht="15.75" customHeight="1">
      <c r="A23" s="161" t="str">
        <f t="shared" si="0"/>
        <v/>
      </c>
      <c r="B23" s="190"/>
      <c r="C23" s="165"/>
      <c r="D23" s="193"/>
      <c r="E23" s="165"/>
      <c r="F23" s="162"/>
      <c r="G23" s="10"/>
      <c r="H23" s="137"/>
      <c r="I23" s="11"/>
      <c r="J23" s="11"/>
      <c r="K23" s="11"/>
      <c r="L23" s="11"/>
      <c r="M23" s="11"/>
      <c r="N23" s="11"/>
      <c r="O23" s="137"/>
      <c r="P23" s="11"/>
      <c r="Q23" s="11"/>
      <c r="R23" s="137"/>
      <c r="S23" s="11"/>
      <c r="T23" s="11"/>
      <c r="U23" s="11"/>
      <c r="V23" s="11"/>
      <c r="W23" s="10"/>
      <c r="X23" s="137"/>
      <c r="Y23" s="10"/>
      <c r="Z23" s="10"/>
      <c r="AA23" s="10"/>
      <c r="AB23" s="10"/>
      <c r="AC23" s="10"/>
      <c r="AD23" s="10"/>
      <c r="AE23" s="10"/>
      <c r="AG23" s="10"/>
      <c r="AH23" s="10"/>
    </row>
    <row r="24" spans="1:34" ht="15.75" customHeight="1">
      <c r="A24" s="161" t="str">
        <f t="shared" si="0"/>
        <v/>
      </c>
      <c r="B24" s="190"/>
      <c r="C24" s="165"/>
      <c r="D24" s="193"/>
      <c r="E24" s="165"/>
      <c r="F24" s="162"/>
      <c r="G24" s="10"/>
      <c r="H24" s="137"/>
      <c r="I24" s="11"/>
      <c r="J24" s="11"/>
      <c r="K24" s="11"/>
      <c r="L24" s="11"/>
      <c r="M24" s="11"/>
      <c r="N24" s="11"/>
      <c r="O24" s="137"/>
      <c r="P24" s="11"/>
      <c r="Q24" s="11"/>
      <c r="R24" s="137"/>
      <c r="S24" s="11"/>
      <c r="T24" s="11"/>
      <c r="U24" s="11"/>
      <c r="V24" s="11"/>
      <c r="W24" s="10"/>
      <c r="X24" s="137"/>
      <c r="Y24" s="10"/>
      <c r="Z24" s="10"/>
      <c r="AA24" s="10"/>
      <c r="AB24" s="10"/>
      <c r="AC24" s="10"/>
      <c r="AD24" s="10"/>
      <c r="AE24" s="10"/>
      <c r="AG24" s="10"/>
      <c r="AH24" s="10"/>
    </row>
    <row r="25" spans="1:34" ht="15.75" customHeight="1">
      <c r="A25" s="161" t="str">
        <f t="shared" si="0"/>
        <v/>
      </c>
      <c r="B25" s="190"/>
      <c r="C25" s="165"/>
      <c r="D25" s="193"/>
      <c r="E25" s="165"/>
      <c r="F25" s="162"/>
      <c r="G25" s="10"/>
      <c r="H25" s="137"/>
      <c r="I25" s="11"/>
      <c r="J25" s="11"/>
      <c r="K25" s="11"/>
      <c r="L25" s="11"/>
      <c r="M25" s="11"/>
      <c r="N25" s="11"/>
      <c r="O25" s="137"/>
      <c r="P25" s="11"/>
      <c r="Q25" s="11"/>
      <c r="R25" s="137"/>
      <c r="S25" s="11"/>
      <c r="T25" s="11"/>
      <c r="U25" s="11"/>
      <c r="V25" s="11"/>
      <c r="W25" s="10"/>
      <c r="X25" s="137"/>
      <c r="Y25" s="10"/>
      <c r="Z25" s="10"/>
      <c r="AA25" s="10"/>
      <c r="AB25" s="10"/>
      <c r="AC25" s="10"/>
      <c r="AD25" s="10"/>
      <c r="AE25" s="10"/>
      <c r="AG25" s="10"/>
      <c r="AH25" s="10"/>
    </row>
    <row r="26" spans="1:34" ht="15.75" customHeight="1">
      <c r="A26" s="161" t="str">
        <f t="shared" si="0"/>
        <v/>
      </c>
      <c r="B26" s="190"/>
      <c r="C26" s="165"/>
      <c r="D26" s="193"/>
      <c r="E26" s="165"/>
      <c r="F26" s="162"/>
      <c r="G26" s="10"/>
      <c r="H26" s="137"/>
      <c r="I26" s="11"/>
      <c r="J26" s="11"/>
      <c r="K26" s="11"/>
      <c r="L26" s="11"/>
      <c r="M26" s="11"/>
      <c r="N26" s="11"/>
      <c r="O26" s="137"/>
      <c r="P26" s="11"/>
      <c r="Q26" s="11"/>
      <c r="R26" s="137"/>
      <c r="S26" s="11"/>
      <c r="T26" s="11"/>
      <c r="U26" s="11"/>
      <c r="V26" s="11"/>
      <c r="W26" s="10"/>
      <c r="X26" s="137"/>
      <c r="Y26" s="10"/>
      <c r="Z26" s="10"/>
      <c r="AA26" s="10"/>
      <c r="AB26" s="10"/>
      <c r="AC26" s="10"/>
      <c r="AD26" s="10"/>
      <c r="AE26" s="10"/>
      <c r="AG26" s="10"/>
      <c r="AH26" s="10"/>
    </row>
    <row r="27" spans="1:34" ht="15.75" customHeight="1">
      <c r="A27" s="161" t="str">
        <f t="shared" si="0"/>
        <v/>
      </c>
      <c r="B27" s="190"/>
      <c r="C27" s="165"/>
      <c r="D27" s="193"/>
      <c r="E27" s="165"/>
      <c r="F27" s="162"/>
      <c r="G27" s="10"/>
      <c r="H27" s="137"/>
      <c r="I27" s="11"/>
      <c r="J27" s="11"/>
      <c r="K27" s="11"/>
      <c r="L27" s="11"/>
      <c r="M27" s="11"/>
      <c r="N27" s="11"/>
      <c r="O27" s="137"/>
      <c r="P27" s="11"/>
      <c r="Q27" s="11"/>
      <c r="R27" s="137"/>
      <c r="S27" s="11"/>
      <c r="T27" s="11"/>
      <c r="U27" s="11"/>
      <c r="V27" s="11"/>
      <c r="W27" s="10"/>
      <c r="X27" s="137"/>
      <c r="Y27" s="10"/>
      <c r="Z27" s="10"/>
      <c r="AA27" s="10"/>
      <c r="AB27" s="10"/>
      <c r="AC27" s="10"/>
      <c r="AD27" s="10"/>
      <c r="AE27" s="10"/>
      <c r="AG27" s="10"/>
      <c r="AH27" s="10"/>
    </row>
    <row r="28" spans="1:34" ht="15.75" customHeight="1">
      <c r="A28" s="161" t="str">
        <f t="shared" si="0"/>
        <v/>
      </c>
      <c r="B28" s="190"/>
      <c r="C28" s="165"/>
      <c r="D28" s="193"/>
      <c r="E28" s="165"/>
      <c r="F28" s="162"/>
      <c r="G28" s="10"/>
      <c r="H28" s="137"/>
      <c r="I28" s="11"/>
      <c r="J28" s="11"/>
      <c r="K28" s="11"/>
      <c r="L28" s="11"/>
      <c r="M28" s="11"/>
      <c r="N28" s="11"/>
      <c r="O28" s="137"/>
      <c r="P28" s="11"/>
      <c r="Q28" s="11"/>
      <c r="R28" s="137"/>
      <c r="S28" s="11"/>
      <c r="T28" s="11"/>
      <c r="U28" s="11"/>
      <c r="V28" s="11"/>
      <c r="W28" s="10"/>
      <c r="X28" s="137"/>
      <c r="Y28" s="10"/>
      <c r="Z28" s="10"/>
      <c r="AA28" s="10"/>
      <c r="AB28" s="10"/>
      <c r="AC28" s="10"/>
      <c r="AD28" s="10"/>
      <c r="AE28" s="10"/>
      <c r="AG28" s="10"/>
      <c r="AH28" s="10"/>
    </row>
    <row r="29" spans="1:34" ht="12.75">
      <c r="A29" s="161" t="str">
        <f t="shared" si="0"/>
        <v/>
      </c>
      <c r="B29" s="190"/>
      <c r="C29" s="165"/>
      <c r="D29" s="193"/>
      <c r="E29" s="165"/>
      <c r="F29" s="162"/>
      <c r="G29" s="10"/>
      <c r="H29" s="137"/>
      <c r="I29" s="11"/>
      <c r="J29" s="11"/>
      <c r="K29" s="11"/>
      <c r="L29" s="11"/>
      <c r="M29" s="11"/>
      <c r="N29" s="11"/>
      <c r="O29" s="137"/>
      <c r="P29" s="11"/>
      <c r="Q29" s="11"/>
      <c r="R29" s="137"/>
      <c r="S29" s="11"/>
      <c r="T29" s="11"/>
      <c r="U29" s="11"/>
      <c r="V29" s="11"/>
      <c r="W29" s="10"/>
      <c r="X29" s="137"/>
      <c r="Y29" s="10"/>
      <c r="Z29" s="10"/>
      <c r="AA29" s="10"/>
      <c r="AB29" s="10"/>
      <c r="AC29" s="10"/>
      <c r="AD29" s="10"/>
      <c r="AE29" s="10"/>
      <c r="AG29" s="10"/>
      <c r="AH29" s="10"/>
    </row>
    <row r="30" spans="1:34" ht="12.75">
      <c r="A30" s="161" t="str">
        <f t="shared" si="0"/>
        <v/>
      </c>
      <c r="B30" s="190"/>
      <c r="C30" s="165"/>
      <c r="D30" s="193"/>
      <c r="E30" s="165"/>
      <c r="F30" s="162"/>
      <c r="G30" s="10"/>
      <c r="H30" s="137"/>
      <c r="I30" s="11"/>
      <c r="J30" s="11"/>
      <c r="K30" s="11"/>
      <c r="L30" s="11"/>
      <c r="M30" s="11"/>
      <c r="N30" s="11"/>
      <c r="O30" s="137"/>
      <c r="P30" s="11"/>
      <c r="Q30" s="11"/>
      <c r="R30" s="137"/>
      <c r="S30" s="11"/>
      <c r="T30" s="11"/>
      <c r="U30" s="11"/>
      <c r="V30" s="11"/>
      <c r="W30" s="10"/>
      <c r="X30" s="137"/>
      <c r="Y30" s="10"/>
      <c r="Z30" s="10"/>
      <c r="AA30" s="10"/>
      <c r="AB30" s="10"/>
      <c r="AC30" s="10"/>
      <c r="AD30" s="10"/>
      <c r="AE30" s="10"/>
      <c r="AG30" s="10"/>
      <c r="AH30" s="10"/>
    </row>
    <row r="31" spans="1:34" ht="12.75">
      <c r="A31" s="161" t="str">
        <f t="shared" si="0"/>
        <v/>
      </c>
      <c r="B31" s="190"/>
      <c r="C31" s="165"/>
      <c r="D31" s="193"/>
      <c r="E31" s="165"/>
      <c r="F31" s="162"/>
      <c r="G31" s="10"/>
      <c r="H31" s="137"/>
      <c r="I31" s="11"/>
      <c r="J31" s="11"/>
      <c r="K31" s="11"/>
      <c r="L31" s="11"/>
      <c r="M31" s="11"/>
      <c r="N31" s="11"/>
      <c r="O31" s="137"/>
      <c r="P31" s="11"/>
      <c r="Q31" s="11"/>
      <c r="R31" s="137"/>
      <c r="S31" s="11"/>
      <c r="T31" s="11"/>
      <c r="U31" s="11"/>
      <c r="V31" s="11"/>
      <c r="W31" s="10"/>
      <c r="X31" s="137"/>
      <c r="Y31" s="10"/>
      <c r="Z31" s="10"/>
      <c r="AA31" s="10"/>
      <c r="AB31" s="10"/>
      <c r="AC31" s="10"/>
      <c r="AD31" s="10"/>
      <c r="AE31" s="10"/>
      <c r="AG31" s="10"/>
      <c r="AH31" s="10"/>
    </row>
    <row r="32" spans="1:34" ht="12.75">
      <c r="A32" s="161" t="str">
        <f t="shared" si="0"/>
        <v/>
      </c>
      <c r="B32" s="190"/>
      <c r="C32" s="165"/>
      <c r="D32" s="193"/>
      <c r="E32" s="165"/>
      <c r="F32" s="162"/>
      <c r="G32" s="10"/>
      <c r="H32" s="137"/>
      <c r="I32" s="11"/>
      <c r="J32" s="11"/>
      <c r="K32" s="11"/>
      <c r="L32" s="11"/>
      <c r="M32" s="11"/>
      <c r="N32" s="11"/>
      <c r="O32" s="137"/>
      <c r="P32" s="11"/>
      <c r="Q32" s="11"/>
      <c r="R32" s="137"/>
      <c r="S32" s="11"/>
      <c r="T32" s="11"/>
      <c r="U32" s="11"/>
      <c r="V32" s="11"/>
      <c r="W32" s="10"/>
      <c r="X32" s="137"/>
      <c r="Y32" s="10"/>
      <c r="Z32" s="10"/>
      <c r="AA32" s="10"/>
      <c r="AB32" s="10"/>
      <c r="AC32" s="10"/>
      <c r="AD32" s="10"/>
      <c r="AE32" s="10"/>
      <c r="AG32" s="10"/>
      <c r="AH32" s="10"/>
    </row>
    <row r="33" spans="1:34" ht="12.75">
      <c r="A33" s="161" t="str">
        <f t="shared" si="0"/>
        <v/>
      </c>
      <c r="B33" s="190"/>
      <c r="C33" s="165"/>
      <c r="D33" s="193"/>
      <c r="E33" s="165"/>
      <c r="F33" s="162"/>
      <c r="G33" s="10"/>
      <c r="H33" s="137"/>
      <c r="I33" s="11"/>
      <c r="J33" s="11"/>
      <c r="K33" s="11"/>
      <c r="L33" s="11"/>
      <c r="M33" s="11"/>
      <c r="N33" s="11"/>
      <c r="O33" s="137"/>
      <c r="P33" s="11"/>
      <c r="Q33" s="11"/>
      <c r="R33" s="137"/>
      <c r="S33" s="11"/>
      <c r="T33" s="11"/>
      <c r="U33" s="11"/>
      <c r="V33" s="11"/>
      <c r="W33" s="10"/>
      <c r="X33" s="137"/>
      <c r="Y33" s="10"/>
      <c r="Z33" s="10"/>
      <c r="AA33" s="10"/>
      <c r="AB33" s="10"/>
      <c r="AC33" s="10"/>
      <c r="AD33" s="10"/>
      <c r="AE33" s="10"/>
      <c r="AG33" s="10"/>
      <c r="AH33" s="10"/>
    </row>
    <row r="34" spans="1:34" ht="12.75">
      <c r="A34" s="161" t="str">
        <f t="shared" si="0"/>
        <v/>
      </c>
      <c r="B34" s="190"/>
      <c r="C34" s="165"/>
      <c r="D34" s="193"/>
      <c r="E34" s="165"/>
      <c r="F34" s="162"/>
      <c r="G34" s="10"/>
      <c r="H34" s="137"/>
      <c r="I34" s="11"/>
      <c r="J34" s="11"/>
      <c r="K34" s="11"/>
      <c r="L34" s="11"/>
      <c r="M34" s="11"/>
      <c r="N34" s="11"/>
      <c r="O34" s="137"/>
      <c r="P34" s="11"/>
      <c r="Q34" s="11"/>
      <c r="R34" s="137"/>
      <c r="S34" s="11"/>
      <c r="T34" s="11"/>
      <c r="U34" s="11"/>
      <c r="V34" s="11"/>
      <c r="W34" s="10"/>
      <c r="X34" s="137"/>
      <c r="Y34" s="10"/>
      <c r="Z34" s="10"/>
      <c r="AA34" s="10"/>
      <c r="AB34" s="10"/>
      <c r="AC34" s="10"/>
      <c r="AD34" s="10"/>
      <c r="AE34" s="10"/>
      <c r="AG34" s="10"/>
      <c r="AH34" s="10"/>
    </row>
    <row r="35" spans="1:34" ht="12.75">
      <c r="A35" s="161" t="str">
        <f t="shared" si="0"/>
        <v/>
      </c>
      <c r="B35" s="190"/>
      <c r="C35" s="165"/>
      <c r="D35" s="193"/>
      <c r="E35" s="165"/>
      <c r="F35" s="162"/>
      <c r="G35" s="10"/>
      <c r="H35" s="137"/>
      <c r="I35" s="11"/>
      <c r="J35" s="11"/>
      <c r="K35" s="11"/>
      <c r="L35" s="11"/>
      <c r="M35" s="11"/>
      <c r="N35" s="11"/>
      <c r="O35" s="137"/>
      <c r="P35" s="11"/>
      <c r="Q35" s="11"/>
      <c r="R35" s="137"/>
      <c r="S35" s="11"/>
      <c r="T35" s="11"/>
      <c r="U35" s="11"/>
      <c r="V35" s="11"/>
      <c r="W35" s="10"/>
      <c r="X35" s="137"/>
      <c r="Y35" s="10"/>
      <c r="Z35" s="10"/>
      <c r="AA35" s="10"/>
      <c r="AB35" s="10"/>
      <c r="AC35" s="10"/>
      <c r="AD35" s="10"/>
      <c r="AE35" s="10"/>
      <c r="AG35" s="10" t="str">
        <f t="shared" ref="AG35:AG49" si="3">IF(Q35&gt;L35,Q35-L35,"")</f>
        <v/>
      </c>
      <c r="AH35" s="10" t="str">
        <f t="shared" ref="AH35:AH49" si="4">IF(Y35&gt;T35,Y35-T35,"")</f>
        <v/>
      </c>
    </row>
    <row r="36" spans="1:34" ht="12.75">
      <c r="A36" s="161" t="str">
        <f t="shared" si="0"/>
        <v/>
      </c>
      <c r="B36" s="190"/>
      <c r="C36" s="165"/>
      <c r="D36" s="193"/>
      <c r="E36" s="165"/>
      <c r="F36" s="162"/>
      <c r="G36" s="10"/>
      <c r="H36" s="137"/>
      <c r="I36" s="11"/>
      <c r="J36" s="11"/>
      <c r="K36" s="11"/>
      <c r="L36" s="11"/>
      <c r="M36" s="11"/>
      <c r="N36" s="11"/>
      <c r="O36" s="137"/>
      <c r="P36" s="11"/>
      <c r="Q36" s="11"/>
      <c r="R36" s="137"/>
      <c r="S36" s="11"/>
      <c r="T36" s="11"/>
      <c r="U36" s="11"/>
      <c r="V36" s="11"/>
      <c r="W36" s="10"/>
      <c r="X36" s="137"/>
      <c r="Y36" s="10"/>
      <c r="Z36" s="10"/>
      <c r="AA36" s="10"/>
      <c r="AB36" s="10"/>
      <c r="AC36" s="10"/>
      <c r="AD36" s="10"/>
      <c r="AE36" s="10"/>
      <c r="AG36" s="10" t="str">
        <f t="shared" si="3"/>
        <v/>
      </c>
      <c r="AH36" s="10" t="str">
        <f t="shared" si="4"/>
        <v/>
      </c>
    </row>
    <row r="37" spans="1:34" ht="12.75">
      <c r="A37" s="161" t="str">
        <f t="shared" si="0"/>
        <v/>
      </c>
      <c r="B37" s="190"/>
      <c r="C37" s="165"/>
      <c r="D37" s="193"/>
      <c r="E37" s="165"/>
      <c r="F37" s="162"/>
      <c r="G37" s="10"/>
      <c r="H37" s="137"/>
      <c r="I37" s="11"/>
      <c r="J37" s="11"/>
      <c r="K37" s="11"/>
      <c r="L37" s="11"/>
      <c r="M37" s="11"/>
      <c r="N37" s="11"/>
      <c r="O37" s="137"/>
      <c r="P37" s="11"/>
      <c r="Q37" s="11"/>
      <c r="R37" s="137"/>
      <c r="S37" s="11"/>
      <c r="T37" s="11"/>
      <c r="U37" s="11"/>
      <c r="V37" s="11"/>
      <c r="W37" s="10"/>
      <c r="X37" s="137"/>
      <c r="Y37" s="10"/>
      <c r="Z37" s="10"/>
      <c r="AA37" s="10"/>
      <c r="AB37" s="10"/>
      <c r="AC37" s="10"/>
      <c r="AD37" s="10"/>
      <c r="AE37" s="10"/>
      <c r="AG37" s="10" t="str">
        <f t="shared" si="3"/>
        <v/>
      </c>
      <c r="AH37" s="10" t="str">
        <f t="shared" si="4"/>
        <v/>
      </c>
    </row>
    <row r="38" spans="1:34" ht="12.75">
      <c r="A38" s="161" t="str">
        <f t="shared" si="0"/>
        <v/>
      </c>
      <c r="B38" s="190"/>
      <c r="C38" s="165"/>
      <c r="D38" s="193"/>
      <c r="E38" s="165"/>
      <c r="F38" s="162"/>
      <c r="G38" s="10"/>
      <c r="H38" s="137"/>
      <c r="I38" s="11"/>
      <c r="J38" s="11"/>
      <c r="K38" s="11"/>
      <c r="L38" s="11"/>
      <c r="M38" s="11"/>
      <c r="N38" s="11"/>
      <c r="O38" s="137"/>
      <c r="P38" s="11"/>
      <c r="Q38" s="11"/>
      <c r="R38" s="137"/>
      <c r="S38" s="11"/>
      <c r="T38" s="11"/>
      <c r="U38" s="11"/>
      <c r="V38" s="11"/>
      <c r="W38" s="10"/>
      <c r="X38" s="137"/>
      <c r="Y38" s="10"/>
      <c r="Z38" s="10"/>
      <c r="AA38" s="10"/>
      <c r="AB38" s="10"/>
      <c r="AC38" s="10"/>
      <c r="AD38" s="10"/>
      <c r="AE38" s="10"/>
      <c r="AG38" s="10" t="str">
        <f t="shared" si="3"/>
        <v/>
      </c>
      <c r="AH38" s="10" t="str">
        <f t="shared" si="4"/>
        <v/>
      </c>
    </row>
    <row r="39" spans="1:34" ht="12.75">
      <c r="A39" s="161" t="str">
        <f t="shared" si="0"/>
        <v/>
      </c>
      <c r="B39" s="190"/>
      <c r="C39" s="165"/>
      <c r="D39" s="193"/>
      <c r="E39" s="165"/>
      <c r="F39" s="162"/>
      <c r="G39" s="10"/>
      <c r="H39" s="137"/>
      <c r="I39" s="11"/>
      <c r="J39" s="11"/>
      <c r="K39" s="11"/>
      <c r="L39" s="11"/>
      <c r="M39" s="11"/>
      <c r="N39" s="11"/>
      <c r="O39" s="137"/>
      <c r="P39" s="11"/>
      <c r="Q39" s="11"/>
      <c r="R39" s="137"/>
      <c r="S39" s="11"/>
      <c r="T39" s="11"/>
      <c r="U39" s="11"/>
      <c r="V39" s="11"/>
      <c r="W39" s="10"/>
      <c r="X39" s="137"/>
      <c r="Y39" s="10"/>
      <c r="Z39" s="10"/>
      <c r="AA39" s="10"/>
      <c r="AB39" s="10"/>
      <c r="AC39" s="10"/>
      <c r="AD39" s="10"/>
      <c r="AE39" s="10"/>
      <c r="AG39" s="10" t="str">
        <f t="shared" si="3"/>
        <v/>
      </c>
      <c r="AH39" s="10" t="str">
        <f t="shared" si="4"/>
        <v/>
      </c>
    </row>
    <row r="40" spans="1:34" ht="12.75">
      <c r="A40" s="161" t="str">
        <f t="shared" si="0"/>
        <v/>
      </c>
      <c r="B40" s="190"/>
      <c r="C40" s="165"/>
      <c r="D40" s="193"/>
      <c r="E40" s="165"/>
      <c r="F40" s="162"/>
      <c r="G40" s="10"/>
      <c r="H40" s="137"/>
      <c r="I40" s="11"/>
      <c r="J40" s="11"/>
      <c r="K40" s="11"/>
      <c r="L40" s="11"/>
      <c r="M40" s="11"/>
      <c r="N40" s="11"/>
      <c r="O40" s="137"/>
      <c r="P40" s="11"/>
      <c r="Q40" s="11"/>
      <c r="R40" s="137"/>
      <c r="S40" s="11"/>
      <c r="T40" s="11"/>
      <c r="U40" s="11"/>
      <c r="V40" s="11"/>
      <c r="W40" s="10"/>
      <c r="X40" s="137"/>
      <c r="Y40" s="10"/>
      <c r="Z40" s="10"/>
      <c r="AA40" s="10"/>
      <c r="AB40" s="10"/>
      <c r="AC40" s="10"/>
      <c r="AD40" s="10"/>
      <c r="AE40" s="10"/>
      <c r="AG40" s="10" t="str">
        <f t="shared" si="3"/>
        <v/>
      </c>
      <c r="AH40" s="10" t="str">
        <f t="shared" si="4"/>
        <v/>
      </c>
    </row>
    <row r="41" spans="1:34" ht="12.75">
      <c r="A41" s="161" t="str">
        <f t="shared" si="0"/>
        <v/>
      </c>
      <c r="B41" s="190"/>
      <c r="C41" s="165"/>
      <c r="D41" s="193"/>
      <c r="E41" s="165"/>
      <c r="F41" s="162"/>
      <c r="G41" s="10"/>
      <c r="H41" s="137"/>
      <c r="I41" s="11"/>
      <c r="J41" s="11"/>
      <c r="K41" s="11"/>
      <c r="L41" s="11"/>
      <c r="M41" s="11"/>
      <c r="N41" s="11"/>
      <c r="O41" s="137"/>
      <c r="P41" s="11"/>
      <c r="Q41" s="11"/>
      <c r="R41" s="137"/>
      <c r="S41" s="11"/>
      <c r="T41" s="11"/>
      <c r="U41" s="11"/>
      <c r="V41" s="11"/>
      <c r="W41" s="10"/>
      <c r="X41" s="137"/>
      <c r="Y41" s="10"/>
      <c r="Z41" s="10"/>
      <c r="AA41" s="10"/>
      <c r="AB41" s="10"/>
      <c r="AC41" s="10"/>
      <c r="AD41" s="10"/>
      <c r="AE41" s="10"/>
      <c r="AG41" s="10" t="str">
        <f t="shared" si="3"/>
        <v/>
      </c>
      <c r="AH41" s="10" t="str">
        <f t="shared" si="4"/>
        <v/>
      </c>
    </row>
    <row r="42" spans="1:34" ht="12.75">
      <c r="A42" s="161" t="str">
        <f t="shared" si="0"/>
        <v/>
      </c>
      <c r="B42" s="190"/>
      <c r="C42" s="165"/>
      <c r="D42" s="193"/>
      <c r="E42" s="165"/>
      <c r="F42" s="162"/>
      <c r="G42" s="10"/>
      <c r="H42" s="137"/>
      <c r="I42" s="11"/>
      <c r="J42" s="11"/>
      <c r="K42" s="11"/>
      <c r="L42" s="11"/>
      <c r="M42" s="11"/>
      <c r="N42" s="11"/>
      <c r="O42" s="137"/>
      <c r="P42" s="11"/>
      <c r="Q42" s="11"/>
      <c r="R42" s="137"/>
      <c r="S42" s="11"/>
      <c r="T42" s="11"/>
      <c r="U42" s="11"/>
      <c r="V42" s="11"/>
      <c r="W42" s="10"/>
      <c r="X42" s="137"/>
      <c r="Y42" s="10"/>
      <c r="Z42" s="10"/>
      <c r="AA42" s="10"/>
      <c r="AB42" s="10"/>
      <c r="AC42" s="10"/>
      <c r="AD42" s="10"/>
      <c r="AE42" s="10"/>
      <c r="AG42" s="10" t="str">
        <f t="shared" si="3"/>
        <v/>
      </c>
      <c r="AH42" s="10" t="str">
        <f t="shared" si="4"/>
        <v/>
      </c>
    </row>
    <row r="43" spans="1:34" ht="12.75">
      <c r="A43" s="161" t="str">
        <f t="shared" si="0"/>
        <v/>
      </c>
      <c r="B43" s="190"/>
      <c r="C43" s="165"/>
      <c r="D43" s="193"/>
      <c r="E43" s="165"/>
      <c r="F43" s="162"/>
      <c r="G43" s="10"/>
      <c r="H43" s="137"/>
      <c r="I43" s="11"/>
      <c r="J43" s="11"/>
      <c r="K43" s="11"/>
      <c r="L43" s="11"/>
      <c r="M43" s="11"/>
      <c r="N43" s="11"/>
      <c r="O43" s="137"/>
      <c r="P43" s="11"/>
      <c r="Q43" s="11"/>
      <c r="R43" s="137"/>
      <c r="S43" s="11"/>
      <c r="T43" s="11"/>
      <c r="U43" s="11"/>
      <c r="V43" s="11"/>
      <c r="W43" s="10"/>
      <c r="X43" s="137"/>
      <c r="Y43" s="10"/>
      <c r="Z43" s="10"/>
      <c r="AA43" s="10"/>
      <c r="AB43" s="10"/>
      <c r="AC43" s="10"/>
      <c r="AD43" s="10"/>
      <c r="AE43" s="10"/>
      <c r="AG43" s="10" t="str">
        <f t="shared" si="3"/>
        <v/>
      </c>
      <c r="AH43" s="10" t="str">
        <f t="shared" si="4"/>
        <v/>
      </c>
    </row>
    <row r="44" spans="1:34" ht="12.75">
      <c r="A44" s="161" t="str">
        <f t="shared" si="0"/>
        <v/>
      </c>
      <c r="B44" s="190"/>
      <c r="C44" s="165"/>
      <c r="D44" s="193"/>
      <c r="E44" s="165"/>
      <c r="F44" s="162"/>
      <c r="G44" s="10"/>
      <c r="H44" s="137"/>
      <c r="I44" s="11"/>
      <c r="J44" s="11"/>
      <c r="K44" s="11"/>
      <c r="L44" s="11"/>
      <c r="M44" s="11"/>
      <c r="N44" s="11"/>
      <c r="O44" s="137"/>
      <c r="P44" s="11"/>
      <c r="Q44" s="11"/>
      <c r="R44" s="137"/>
      <c r="S44" s="11"/>
      <c r="T44" s="11"/>
      <c r="U44" s="11"/>
      <c r="V44" s="11"/>
      <c r="W44" s="10"/>
      <c r="X44" s="137"/>
      <c r="Y44" s="10"/>
      <c r="Z44" s="10"/>
      <c r="AA44" s="10"/>
      <c r="AB44" s="10"/>
      <c r="AC44" s="10"/>
      <c r="AD44" s="10"/>
      <c r="AE44" s="10"/>
      <c r="AG44" s="10" t="str">
        <f t="shared" si="3"/>
        <v/>
      </c>
      <c r="AH44" s="10" t="str">
        <f t="shared" si="4"/>
        <v/>
      </c>
    </row>
    <row r="45" spans="1:34" ht="12.75">
      <c r="A45" s="161" t="str">
        <f t="shared" si="0"/>
        <v/>
      </c>
      <c r="B45" s="190"/>
      <c r="C45" s="165"/>
      <c r="D45" s="193"/>
      <c r="E45" s="165"/>
      <c r="F45" s="162"/>
      <c r="G45" s="10"/>
      <c r="H45" s="137"/>
      <c r="I45" s="11"/>
      <c r="J45" s="11"/>
      <c r="K45" s="11"/>
      <c r="L45" s="11"/>
      <c r="M45" s="11"/>
      <c r="N45" s="11"/>
      <c r="O45" s="137"/>
      <c r="P45" s="11"/>
      <c r="Q45" s="11"/>
      <c r="R45" s="137"/>
      <c r="S45" s="11"/>
      <c r="T45" s="11"/>
      <c r="U45" s="11"/>
      <c r="V45" s="11"/>
      <c r="W45" s="10"/>
      <c r="X45" s="137"/>
      <c r="Y45" s="10"/>
      <c r="Z45" s="10"/>
      <c r="AA45" s="10"/>
      <c r="AB45" s="10"/>
      <c r="AC45" s="10"/>
      <c r="AD45" s="10"/>
      <c r="AE45" s="10"/>
      <c r="AG45" s="10" t="str">
        <f t="shared" si="3"/>
        <v/>
      </c>
      <c r="AH45" s="10" t="str">
        <f t="shared" si="4"/>
        <v/>
      </c>
    </row>
    <row r="46" spans="1:34" ht="12.75">
      <c r="A46" s="161" t="str">
        <f t="shared" si="0"/>
        <v/>
      </c>
      <c r="B46" s="190"/>
      <c r="C46" s="165"/>
      <c r="D46" s="193"/>
      <c r="E46" s="165"/>
      <c r="F46" s="162"/>
      <c r="G46" s="10"/>
      <c r="H46" s="137"/>
      <c r="I46" s="11"/>
      <c r="J46" s="11"/>
      <c r="K46" s="11"/>
      <c r="L46" s="11"/>
      <c r="M46" s="11"/>
      <c r="N46" s="11"/>
      <c r="O46" s="137"/>
      <c r="P46" s="11"/>
      <c r="Q46" s="11"/>
      <c r="R46" s="137"/>
      <c r="S46" s="11"/>
      <c r="T46" s="11"/>
      <c r="U46" s="11"/>
      <c r="V46" s="11"/>
      <c r="W46" s="10"/>
      <c r="X46" s="137"/>
      <c r="Y46" s="10"/>
      <c r="Z46" s="10"/>
      <c r="AA46" s="10"/>
      <c r="AB46" s="10"/>
      <c r="AC46" s="10"/>
      <c r="AD46" s="10"/>
      <c r="AE46" s="10"/>
      <c r="AG46" s="10" t="str">
        <f t="shared" si="3"/>
        <v/>
      </c>
      <c r="AH46" s="10" t="str">
        <f t="shared" si="4"/>
        <v/>
      </c>
    </row>
    <row r="47" spans="1:34" ht="12.75">
      <c r="A47" s="161" t="str">
        <f t="shared" si="0"/>
        <v/>
      </c>
      <c r="B47" s="190"/>
      <c r="C47" s="165"/>
      <c r="D47" s="193"/>
      <c r="E47" s="165"/>
      <c r="F47" s="162"/>
      <c r="G47" s="10"/>
      <c r="H47" s="137"/>
      <c r="I47" s="11"/>
      <c r="J47" s="11"/>
      <c r="K47" s="11"/>
      <c r="L47" s="11"/>
      <c r="M47" s="11"/>
      <c r="N47" s="11"/>
      <c r="O47" s="137"/>
      <c r="P47" s="11"/>
      <c r="Q47" s="11"/>
      <c r="R47" s="137"/>
      <c r="S47" s="11"/>
      <c r="T47" s="11"/>
      <c r="U47" s="11"/>
      <c r="V47" s="11"/>
      <c r="W47" s="10"/>
      <c r="X47" s="137"/>
      <c r="Y47" s="10"/>
      <c r="Z47" s="10"/>
      <c r="AA47" s="10"/>
      <c r="AB47" s="10"/>
      <c r="AC47" s="10"/>
      <c r="AD47" s="10"/>
      <c r="AE47" s="10"/>
      <c r="AG47" s="10" t="str">
        <f t="shared" si="3"/>
        <v/>
      </c>
      <c r="AH47" s="10" t="str">
        <f t="shared" si="4"/>
        <v/>
      </c>
    </row>
    <row r="48" spans="1:34" ht="12.75">
      <c r="A48" s="161" t="str">
        <f t="shared" si="0"/>
        <v/>
      </c>
      <c r="B48" s="190"/>
      <c r="C48" s="165"/>
      <c r="D48" s="193"/>
      <c r="E48" s="165"/>
      <c r="F48" s="162"/>
      <c r="G48" s="10"/>
      <c r="H48" s="137"/>
      <c r="I48" s="11"/>
      <c r="J48" s="11"/>
      <c r="K48" s="11"/>
      <c r="L48" s="11"/>
      <c r="M48" s="11"/>
      <c r="N48" s="11"/>
      <c r="O48" s="137"/>
      <c r="P48" s="11"/>
      <c r="Q48" s="11"/>
      <c r="R48" s="137"/>
      <c r="S48" s="11"/>
      <c r="T48" s="11"/>
      <c r="U48" s="11"/>
      <c r="V48" s="11"/>
      <c r="W48" s="10"/>
      <c r="X48" s="137"/>
      <c r="Y48" s="10"/>
      <c r="Z48" s="10"/>
      <c r="AA48" s="10"/>
      <c r="AB48" s="10"/>
      <c r="AC48" s="10"/>
      <c r="AD48" s="10"/>
      <c r="AE48" s="10"/>
      <c r="AG48" s="10" t="str">
        <f t="shared" si="3"/>
        <v/>
      </c>
      <c r="AH48" s="10" t="str">
        <f t="shared" si="4"/>
        <v/>
      </c>
    </row>
    <row r="49" spans="1:34" ht="12.75">
      <c r="A49" s="161" t="str">
        <f t="shared" si="0"/>
        <v/>
      </c>
      <c r="B49" s="190"/>
      <c r="C49" s="165"/>
      <c r="D49" s="193"/>
      <c r="E49" s="165"/>
      <c r="F49" s="162"/>
      <c r="G49" s="10"/>
      <c r="H49" s="137"/>
      <c r="I49" s="11"/>
      <c r="J49" s="11"/>
      <c r="K49" s="11"/>
      <c r="L49" s="11"/>
      <c r="M49" s="11"/>
      <c r="N49" s="11"/>
      <c r="O49" s="137"/>
      <c r="P49" s="11"/>
      <c r="Q49" s="11"/>
      <c r="R49" s="137"/>
      <c r="S49" s="11"/>
      <c r="T49" s="11"/>
      <c r="U49" s="11"/>
      <c r="V49" s="11"/>
      <c r="W49" s="10"/>
      <c r="X49" s="137"/>
      <c r="Y49" s="10"/>
      <c r="Z49" s="10"/>
      <c r="AA49" s="10"/>
      <c r="AB49" s="10"/>
      <c r="AC49" s="10"/>
      <c r="AD49" s="10"/>
      <c r="AE49" s="10"/>
      <c r="AG49" s="10" t="str">
        <f t="shared" si="3"/>
        <v/>
      </c>
      <c r="AH49" s="10" t="str">
        <f t="shared" si="4"/>
        <v/>
      </c>
    </row>
    <row r="50" spans="1:34" ht="12.75">
      <c r="A50" s="161" t="str">
        <f t="shared" si="0"/>
        <v/>
      </c>
      <c r="B50" s="190"/>
      <c r="C50" s="165"/>
      <c r="D50" s="193"/>
      <c r="E50" s="165"/>
      <c r="F50" s="162"/>
      <c r="G50" s="10"/>
      <c r="H50" s="137"/>
      <c r="I50" s="11"/>
      <c r="J50" s="11"/>
      <c r="K50" s="11"/>
      <c r="L50" s="11"/>
      <c r="M50" s="11"/>
      <c r="N50" s="11"/>
      <c r="O50" s="137"/>
      <c r="P50" s="11"/>
      <c r="Q50" s="11"/>
      <c r="R50" s="137"/>
      <c r="S50" s="11"/>
      <c r="T50" s="11"/>
      <c r="U50" s="11"/>
      <c r="V50" s="11"/>
      <c r="W50" s="10"/>
      <c r="X50" s="137"/>
      <c r="Y50" s="10"/>
      <c r="Z50" s="10"/>
      <c r="AA50" s="10"/>
      <c r="AB50" s="10"/>
      <c r="AC50" s="10"/>
      <c r="AD50" s="10"/>
      <c r="AE50" s="10"/>
      <c r="AG50" s="10"/>
      <c r="AH50" s="10"/>
    </row>
    <row r="51" spans="1:34" ht="12.75">
      <c r="A51" s="161" t="str">
        <f t="shared" si="0"/>
        <v/>
      </c>
      <c r="B51" s="190"/>
      <c r="C51" s="165"/>
      <c r="D51" s="193"/>
      <c r="E51" s="165"/>
      <c r="F51" s="162"/>
      <c r="G51" s="10"/>
      <c r="H51" s="137"/>
      <c r="I51" s="11"/>
      <c r="J51" s="11"/>
      <c r="K51" s="11"/>
      <c r="L51" s="11"/>
      <c r="M51" s="11"/>
      <c r="N51" s="11"/>
      <c r="O51" s="137"/>
      <c r="P51" s="11"/>
      <c r="Q51" s="11"/>
      <c r="R51" s="137"/>
      <c r="S51" s="11"/>
      <c r="T51" s="11"/>
      <c r="U51" s="11"/>
      <c r="V51" s="11"/>
      <c r="W51" s="10"/>
      <c r="X51" s="137"/>
      <c r="Y51" s="10"/>
      <c r="Z51" s="10"/>
      <c r="AA51" s="10"/>
      <c r="AB51" s="10"/>
      <c r="AC51" s="10"/>
      <c r="AD51" s="10"/>
      <c r="AE51" s="10"/>
      <c r="AG51" s="10" t="str">
        <f t="shared" ref="AG51:AG53" si="5">IF(Q51&gt;L51,Q51-L51,"")</f>
        <v/>
      </c>
      <c r="AH51" s="10" t="str">
        <f t="shared" ref="AH51:AH53" si="6">IF(Y51&gt;T51,Y51-T51,"")</f>
        <v/>
      </c>
    </row>
    <row r="52" spans="1:34" ht="12.75">
      <c r="A52" s="161" t="str">
        <f t="shared" si="0"/>
        <v/>
      </c>
      <c r="B52" s="190"/>
      <c r="C52" s="165"/>
      <c r="D52" s="193"/>
      <c r="E52" s="165"/>
      <c r="F52" s="162"/>
      <c r="G52" s="10"/>
      <c r="H52" s="137"/>
      <c r="I52" s="11"/>
      <c r="J52" s="11"/>
      <c r="K52" s="11"/>
      <c r="L52" s="11"/>
      <c r="M52" s="11"/>
      <c r="N52" s="11"/>
      <c r="O52" s="137"/>
      <c r="P52" s="11"/>
      <c r="Q52" s="11"/>
      <c r="R52" s="137"/>
      <c r="S52" s="11"/>
      <c r="T52" s="11"/>
      <c r="U52" s="11"/>
      <c r="V52" s="11"/>
      <c r="W52" s="10"/>
      <c r="X52" s="137"/>
      <c r="Y52" s="10"/>
      <c r="Z52" s="10"/>
      <c r="AA52" s="10"/>
      <c r="AB52" s="10"/>
      <c r="AC52" s="10"/>
      <c r="AD52" s="10"/>
      <c r="AE52" s="10"/>
      <c r="AG52" s="10" t="str">
        <f t="shared" si="5"/>
        <v/>
      </c>
      <c r="AH52" s="10" t="str">
        <f t="shared" si="6"/>
        <v/>
      </c>
    </row>
    <row r="53" spans="1:34" ht="12.75">
      <c r="A53" s="161" t="str">
        <f t="shared" si="0"/>
        <v/>
      </c>
      <c r="B53" s="190"/>
      <c r="C53" s="165"/>
      <c r="D53" s="193"/>
      <c r="E53" s="165"/>
      <c r="F53" s="162"/>
      <c r="G53" s="10"/>
      <c r="H53" s="137"/>
      <c r="I53" s="11"/>
      <c r="J53" s="11"/>
      <c r="K53" s="11"/>
      <c r="L53" s="11"/>
      <c r="M53" s="11"/>
      <c r="N53" s="11"/>
      <c r="O53" s="137"/>
      <c r="P53" s="11"/>
      <c r="Q53" s="11"/>
      <c r="R53" s="137"/>
      <c r="S53" s="11"/>
      <c r="T53" s="11"/>
      <c r="U53" s="11"/>
      <c r="V53" s="11"/>
      <c r="W53" s="10"/>
      <c r="X53" s="137"/>
      <c r="Y53" s="10"/>
      <c r="Z53" s="10"/>
      <c r="AA53" s="10"/>
      <c r="AB53" s="10"/>
      <c r="AC53" s="10"/>
      <c r="AD53" s="10"/>
      <c r="AE53" s="10"/>
      <c r="AG53" s="10" t="str">
        <f t="shared" si="5"/>
        <v/>
      </c>
      <c r="AH53" s="10" t="str">
        <f t="shared" si="6"/>
        <v/>
      </c>
    </row>
    <row r="54" spans="1:34" ht="12.75">
      <c r="A54" s="5" t="s">
        <v>31</v>
      </c>
      <c r="B54" s="191"/>
      <c r="C54" s="196"/>
      <c r="D54" s="194"/>
      <c r="E54" s="164"/>
      <c r="F54" s="5"/>
      <c r="G54" s="5"/>
      <c r="H54" s="5"/>
      <c r="I54" s="5"/>
      <c r="J54" s="5">
        <f t="shared" ref="J54:N54" si="7">SUM(J4:J53)</f>
        <v>0</v>
      </c>
      <c r="K54" s="5">
        <f t="shared" si="7"/>
        <v>0</v>
      </c>
      <c r="L54" s="5">
        <f t="shared" si="7"/>
        <v>0</v>
      </c>
      <c r="M54" s="5">
        <f t="shared" si="7"/>
        <v>0</v>
      </c>
      <c r="N54" s="5">
        <f t="shared" si="7"/>
        <v>0</v>
      </c>
      <c r="O54" s="5"/>
      <c r="P54" s="5">
        <f t="shared" ref="P54:Q54" si="8">SUM(P4:P53)</f>
        <v>0</v>
      </c>
      <c r="Q54" s="5">
        <f t="shared" si="8"/>
        <v>0</v>
      </c>
      <c r="R54" s="5"/>
      <c r="S54" s="5"/>
      <c r="T54" s="5">
        <f t="shared" ref="T54:W54" si="9">SUM(T4:T53)</f>
        <v>0</v>
      </c>
      <c r="U54" s="5">
        <f t="shared" si="9"/>
        <v>0</v>
      </c>
      <c r="V54" s="5">
        <f t="shared" si="9"/>
        <v>0</v>
      </c>
      <c r="W54" s="5">
        <f t="shared" si="9"/>
        <v>0</v>
      </c>
      <c r="X54" s="5"/>
      <c r="Y54" s="5">
        <f>SUM(Y4:Y53)</f>
        <v>0</v>
      </c>
      <c r="Z54" s="5"/>
      <c r="AA54" s="5"/>
      <c r="AB54" s="5"/>
      <c r="AC54" s="5"/>
      <c r="AD54" s="5"/>
      <c r="AE54" s="5"/>
      <c r="AG54" s="5">
        <f t="shared" ref="AG54:AH54" si="10">SUM(AG4:AG53)</f>
        <v>0</v>
      </c>
      <c r="AH54" s="5">
        <f t="shared" si="10"/>
        <v>0</v>
      </c>
    </row>
    <row r="55" spans="1:34" ht="12.75">
      <c r="A55" s="1"/>
    </row>
    <row r="57" spans="1:34" ht="15">
      <c r="A57" s="16" t="s">
        <v>32</v>
      </c>
      <c r="B57" s="16"/>
      <c r="C57" s="16"/>
      <c r="D57" s="16"/>
      <c r="E57" s="16"/>
    </row>
    <row r="58" spans="1:34" ht="15">
      <c r="A58" s="16"/>
      <c r="B58" s="16"/>
      <c r="C58" s="16"/>
      <c r="D58" s="16"/>
      <c r="E58" s="16"/>
    </row>
    <row r="59" spans="1:34" ht="15">
      <c r="A59" s="16" t="s">
        <v>33</v>
      </c>
      <c r="B59" s="138" t="s">
        <v>34</v>
      </c>
      <c r="C59" s="139"/>
      <c r="D59" s="139"/>
      <c r="E59" s="139"/>
    </row>
    <row r="60" spans="1:34" ht="15">
      <c r="A60" s="16"/>
      <c r="B60" s="13" t="s">
        <v>35</v>
      </c>
      <c r="C60" s="13" t="s">
        <v>36</v>
      </c>
      <c r="D60" s="13" t="s">
        <v>35</v>
      </c>
      <c r="E60" s="13" t="s">
        <v>37</v>
      </c>
    </row>
    <row r="61" spans="1:34" ht="15">
      <c r="A61" s="16"/>
      <c r="B61" s="150" t="s">
        <v>38</v>
      </c>
      <c r="C61" s="154">
        <f>SUM(E61:E64)</f>
        <v>0</v>
      </c>
      <c r="D61" s="143" t="s">
        <v>39</v>
      </c>
      <c r="E61" s="143">
        <f>J54</f>
        <v>0</v>
      </c>
      <c r="F61" s="1" t="s">
        <v>40</v>
      </c>
      <c r="G61" s="1"/>
    </row>
    <row r="62" spans="1:34" ht="15">
      <c r="A62" s="16"/>
      <c r="B62" s="156"/>
      <c r="C62" s="156"/>
      <c r="D62" s="153" t="s">
        <v>39</v>
      </c>
      <c r="E62" s="143">
        <f>K54</f>
        <v>0</v>
      </c>
      <c r="F62" s="1" t="s">
        <v>41</v>
      </c>
      <c r="G62" s="1"/>
    </row>
    <row r="63" spans="1:34" ht="15">
      <c r="A63" s="16"/>
      <c r="B63" s="155"/>
      <c r="C63" s="155"/>
      <c r="D63" s="143" t="s">
        <v>39</v>
      </c>
      <c r="E63" s="143">
        <f>L54</f>
        <v>0</v>
      </c>
      <c r="F63" s="1" t="s">
        <v>42</v>
      </c>
      <c r="G63" s="1"/>
    </row>
    <row r="64" spans="1:34" ht="15">
      <c r="A64" s="16"/>
      <c r="B64" s="144"/>
      <c r="C64" s="144"/>
      <c r="D64" s="143" t="s">
        <v>39</v>
      </c>
      <c r="E64" s="143">
        <f>M54</f>
        <v>0</v>
      </c>
      <c r="F64" s="1" t="s">
        <v>481</v>
      </c>
      <c r="G64" s="1"/>
    </row>
    <row r="65" spans="1:7" ht="15">
      <c r="A65" s="16"/>
      <c r="B65" s="145" t="s">
        <v>482</v>
      </c>
      <c r="C65" s="144">
        <f>N54</f>
        <v>0</v>
      </c>
      <c r="D65" s="145" t="s">
        <v>484</v>
      </c>
      <c r="E65" s="143">
        <f>C65</f>
        <v>0</v>
      </c>
      <c r="F65" s="1" t="s">
        <v>483</v>
      </c>
    </row>
    <row r="66" spans="1:7" ht="15">
      <c r="A66" s="16"/>
      <c r="B66" s="146"/>
      <c r="C66" s="146"/>
      <c r="D66" s="146"/>
      <c r="E66" s="147"/>
    </row>
    <row r="67" spans="1:7" ht="15">
      <c r="A67" s="16" t="s">
        <v>43</v>
      </c>
      <c r="B67" s="146" t="s">
        <v>44</v>
      </c>
      <c r="C67" s="146"/>
      <c r="D67" s="146"/>
      <c r="E67" s="147"/>
    </row>
    <row r="68" spans="1:7" ht="15">
      <c r="A68" s="16"/>
      <c r="B68" s="143" t="s">
        <v>35</v>
      </c>
      <c r="C68" s="143" t="s">
        <v>36</v>
      </c>
      <c r="D68" s="143" t="s">
        <v>35</v>
      </c>
      <c r="E68" s="143" t="s">
        <v>37</v>
      </c>
    </row>
    <row r="69" spans="1:7" ht="15">
      <c r="A69" s="16"/>
      <c r="B69" s="143" t="s">
        <v>27</v>
      </c>
      <c r="C69" s="143">
        <f>P54</f>
        <v>0</v>
      </c>
      <c r="D69" s="143" t="s">
        <v>45</v>
      </c>
      <c r="E69" s="143">
        <f t="shared" ref="E69:E70" si="11">C69</f>
        <v>0</v>
      </c>
      <c r="F69" s="1" t="s">
        <v>46</v>
      </c>
      <c r="G69" s="1"/>
    </row>
    <row r="70" spans="1:7" ht="15">
      <c r="A70" s="16"/>
      <c r="B70" s="143" t="s">
        <v>27</v>
      </c>
      <c r="C70" s="143">
        <f>Q54</f>
        <v>0</v>
      </c>
      <c r="D70" s="143" t="s">
        <v>47</v>
      </c>
      <c r="E70" s="143">
        <f t="shared" si="11"/>
        <v>0</v>
      </c>
      <c r="F70" s="1" t="s">
        <v>28</v>
      </c>
      <c r="G70" s="1"/>
    </row>
    <row r="71" spans="1:7" ht="15">
      <c r="A71" s="16"/>
      <c r="B71" s="146"/>
      <c r="C71" s="146"/>
      <c r="D71" s="146"/>
      <c r="E71" s="146"/>
    </row>
    <row r="72" spans="1:7" ht="15">
      <c r="A72" s="16"/>
      <c r="B72" s="146"/>
      <c r="C72" s="146"/>
      <c r="D72" s="146"/>
      <c r="E72" s="146"/>
    </row>
    <row r="73" spans="1:7" ht="15">
      <c r="A73" s="16" t="s">
        <v>48</v>
      </c>
      <c r="B73" s="148" t="s">
        <v>49</v>
      </c>
      <c r="C73" s="149"/>
      <c r="D73" s="149"/>
      <c r="E73" s="149"/>
    </row>
    <row r="74" spans="1:7" ht="15">
      <c r="A74" s="16"/>
      <c r="B74" s="143" t="s">
        <v>35</v>
      </c>
      <c r="C74" s="143" t="s">
        <v>36</v>
      </c>
      <c r="D74" s="143" t="s">
        <v>35</v>
      </c>
      <c r="E74" s="143" t="s">
        <v>37</v>
      </c>
    </row>
    <row r="75" spans="1:7" ht="15">
      <c r="A75" s="16"/>
      <c r="B75" s="143" t="s">
        <v>38</v>
      </c>
      <c r="C75" s="143">
        <f>T54</f>
        <v>0</v>
      </c>
      <c r="D75" s="143" t="s">
        <v>39</v>
      </c>
      <c r="E75" s="143">
        <f t="shared" ref="E75:E76" si="12">C75</f>
        <v>0</v>
      </c>
      <c r="F75" s="1" t="s">
        <v>50</v>
      </c>
      <c r="G75" s="1"/>
    </row>
    <row r="76" spans="1:7" ht="15">
      <c r="A76" s="16"/>
      <c r="B76" s="150" t="s">
        <v>38</v>
      </c>
      <c r="C76" s="150">
        <f>U54</f>
        <v>0</v>
      </c>
      <c r="D76" s="150" t="s">
        <v>39</v>
      </c>
      <c r="E76" s="150">
        <f t="shared" si="12"/>
        <v>0</v>
      </c>
      <c r="F76" s="1" t="s">
        <v>51</v>
      </c>
      <c r="G76" s="1"/>
    </row>
    <row r="77" spans="1:7" ht="15">
      <c r="A77" s="16"/>
      <c r="B77" s="150" t="s">
        <v>38</v>
      </c>
      <c r="C77" s="151">
        <f>V54</f>
        <v>0</v>
      </c>
      <c r="D77" s="150" t="s">
        <v>39</v>
      </c>
      <c r="E77" s="152">
        <f>C77</f>
        <v>0</v>
      </c>
      <c r="F77" s="1" t="s">
        <v>481</v>
      </c>
      <c r="G77" s="1"/>
    </row>
    <row r="78" spans="1:7" ht="15">
      <c r="A78" s="16"/>
      <c r="B78" s="145" t="s">
        <v>482</v>
      </c>
      <c r="C78" s="144">
        <f>W54</f>
        <v>0</v>
      </c>
      <c r="D78" s="150" t="s">
        <v>38</v>
      </c>
      <c r="E78" s="152">
        <f>C78</f>
        <v>0</v>
      </c>
      <c r="F78" s="1" t="s">
        <v>483</v>
      </c>
      <c r="G78" s="1"/>
    </row>
    <row r="79" spans="1:7" ht="15">
      <c r="A79" s="16"/>
      <c r="B79" s="152"/>
      <c r="C79" s="152"/>
      <c r="D79" s="152"/>
      <c r="E79" s="152"/>
      <c r="F79" s="1"/>
      <c r="G79" s="1"/>
    </row>
    <row r="80" spans="1:7" ht="15">
      <c r="A80" s="16"/>
      <c r="B80" s="146"/>
      <c r="C80" s="146"/>
      <c r="D80" s="146"/>
      <c r="E80" s="147"/>
    </row>
    <row r="81" spans="1:7" ht="15">
      <c r="A81" s="16" t="s">
        <v>52</v>
      </c>
      <c r="B81" s="146" t="s">
        <v>53</v>
      </c>
      <c r="C81" s="146"/>
      <c r="D81" s="146"/>
      <c r="E81" s="147"/>
    </row>
    <row r="82" spans="1:7" ht="12.75">
      <c r="B82" s="143" t="s">
        <v>35</v>
      </c>
      <c r="C82" s="143" t="s">
        <v>36</v>
      </c>
      <c r="D82" s="143" t="s">
        <v>35</v>
      </c>
      <c r="E82" s="143" t="s">
        <v>37</v>
      </c>
    </row>
    <row r="83" spans="1:7" ht="12.75">
      <c r="B83" s="143" t="s">
        <v>39</v>
      </c>
      <c r="C83" s="143">
        <f>SUMIF($A$4:$A$53,4,$J$4:$J$53)+SUMIF($A$4:$A$53,4,$K$4:$K$53)+SUMIF($A$4:$A$53,4,$L$4:$L$53)+SUMIF($A$4:$A$53,4,$T$4:$T$53)+SUMIF($A$4:$A$53,4,$U$4:$U$53)+SUMIF($A$4:$A$53,4,$V$4:$V$53)+SUMIF($A$4:$A$53,4,$M$4:$M$53)</f>
        <v>0</v>
      </c>
      <c r="D83" s="143" t="s">
        <v>26</v>
      </c>
      <c r="E83" s="143">
        <f>C83</f>
        <v>0</v>
      </c>
      <c r="F83" s="1" t="s">
        <v>54</v>
      </c>
      <c r="G83" s="1"/>
    </row>
    <row r="84" spans="1:7" ht="12.75">
      <c r="B84" s="143" t="s">
        <v>55</v>
      </c>
      <c r="C84" s="143">
        <f>Y54</f>
        <v>0</v>
      </c>
      <c r="D84" s="143" t="s">
        <v>47</v>
      </c>
      <c r="E84" s="143">
        <f t="shared" ref="E84" si="13">C84</f>
        <v>0</v>
      </c>
    </row>
    <row r="85" spans="1:7" ht="12.75">
      <c r="B85" s="143"/>
      <c r="C85" s="143"/>
      <c r="D85" s="143"/>
      <c r="E85" s="143"/>
    </row>
    <row r="88" spans="1:7" ht="15">
      <c r="A88" s="16" t="s">
        <v>56</v>
      </c>
    </row>
    <row r="90" spans="1:7" ht="15">
      <c r="A90" s="16" t="s">
        <v>33</v>
      </c>
      <c r="B90" s="138" t="s">
        <v>34</v>
      </c>
      <c r="C90" s="139"/>
      <c r="D90" s="139"/>
      <c r="E90" s="139"/>
    </row>
    <row r="91" spans="1:7" ht="15">
      <c r="A91" s="16"/>
      <c r="B91" s="13" t="s">
        <v>35</v>
      </c>
      <c r="C91" s="13" t="s">
        <v>36</v>
      </c>
      <c r="D91" s="13" t="s">
        <v>35</v>
      </c>
      <c r="E91" s="13" t="s">
        <v>37</v>
      </c>
    </row>
    <row r="92" spans="1:7" ht="15">
      <c r="A92" s="16"/>
      <c r="B92" s="13" t="s">
        <v>39</v>
      </c>
      <c r="C92" s="144">
        <f>SUMIF($A$4:$A$53,1,$J$4:$J$53)+SUMIF($A$4:$A$53,2,$J$4:$J$53)+SUMIF($A$4:$A$53,3,$J$4:$J$53)</f>
        <v>0</v>
      </c>
      <c r="D92" s="157" t="s">
        <v>38</v>
      </c>
      <c r="E92" s="143">
        <f>C92+C93+C94+C95</f>
        <v>0</v>
      </c>
      <c r="F92" s="1" t="s">
        <v>40</v>
      </c>
      <c r="G92" s="1"/>
    </row>
    <row r="93" spans="1:7" ht="15">
      <c r="A93" s="16"/>
      <c r="B93" s="13" t="s">
        <v>39</v>
      </c>
      <c r="C93" s="144">
        <f>SUMIF($A$4:$A$53,1,$K$4:$K$53)+SUMIF($A$4:$A$53,2,$K$4:$K$53)+SUMIF($A$4:$A$53,3,$K$4:$K$53)</f>
        <v>0</v>
      </c>
      <c r="D93" s="144"/>
      <c r="E93" s="143"/>
      <c r="F93" s="1" t="s">
        <v>41</v>
      </c>
      <c r="G93" s="1"/>
    </row>
    <row r="94" spans="1:7" ht="15">
      <c r="A94" s="16"/>
      <c r="B94" s="13" t="s">
        <v>39</v>
      </c>
      <c r="C94" s="144">
        <f>SUMIF($A$4:$A$53,1,$L$4:$L$53)+SUMIF($A$4:$A$53,2,$L$4:$L$53)+SUMIF($A$4:$A$53,3,$L$4:$L$53)</f>
        <v>0</v>
      </c>
      <c r="D94" s="144"/>
      <c r="E94" s="143"/>
      <c r="F94" s="1" t="s">
        <v>42</v>
      </c>
      <c r="G94" s="1"/>
    </row>
    <row r="95" spans="1:7" ht="15">
      <c r="A95" s="16"/>
      <c r="B95" s="13" t="s">
        <v>39</v>
      </c>
      <c r="C95" s="144">
        <f>SUMIF($A$4:$A$53,1,$M$4:$M$53)+SUMIF($A$4:$A$53,2,$M$4:$M$53)+SUMIF($A$4:$A$53,3,$M$4:$M$53)</f>
        <v>0</v>
      </c>
      <c r="D95" s="144"/>
      <c r="E95" s="143"/>
      <c r="F95" s="1" t="s">
        <v>481</v>
      </c>
      <c r="G95" s="1"/>
    </row>
    <row r="96" spans="1:7" ht="15">
      <c r="A96" s="16"/>
      <c r="B96" s="140" t="s">
        <v>484</v>
      </c>
      <c r="C96" s="144">
        <f>SUMIF($A$4:$A$53,1,$N$4:$N$53)+SUMIF($A$4:$A$53,2,$N$4:$N$53)+SUMIF($A$4:$A$53,3,$N$4:$N$53)</f>
        <v>0</v>
      </c>
      <c r="D96" s="145" t="s">
        <v>482</v>
      </c>
      <c r="E96" s="143">
        <f>C96</f>
        <v>0</v>
      </c>
      <c r="F96" s="1" t="s">
        <v>483</v>
      </c>
    </row>
    <row r="97" spans="1:7" ht="12.75">
      <c r="D97" s="1"/>
    </row>
    <row r="98" spans="1:7" ht="15">
      <c r="A98" s="16" t="s">
        <v>43</v>
      </c>
      <c r="B98" s="16" t="s">
        <v>44</v>
      </c>
      <c r="C98" s="16"/>
      <c r="D98" s="16"/>
      <c r="E98" s="17"/>
    </row>
    <row r="99" spans="1:7" ht="15">
      <c r="A99" s="16"/>
      <c r="B99" s="13" t="s">
        <v>35</v>
      </c>
      <c r="C99" s="13" t="s">
        <v>36</v>
      </c>
      <c r="D99" s="13" t="s">
        <v>35</v>
      </c>
      <c r="E99" s="13" t="s">
        <v>37</v>
      </c>
    </row>
    <row r="100" spans="1:7" ht="15">
      <c r="A100" s="16"/>
      <c r="B100" s="13" t="s">
        <v>45</v>
      </c>
      <c r="C100" s="15">
        <f>SUMIF($A$4:$A$53,1,$P$4:$P$53)+SUMIF($A$4:$A$53,2,$P$4:$P$53)+SUMIF($A$4:$A$53,3,$P$4:$P$53)</f>
        <v>0</v>
      </c>
      <c r="D100" s="13" t="s">
        <v>27</v>
      </c>
      <c r="E100" s="13">
        <f t="shared" ref="E100:E101" si="14">C100</f>
        <v>0</v>
      </c>
    </row>
    <row r="101" spans="1:7" ht="15">
      <c r="A101" s="16"/>
      <c r="B101" s="13" t="s">
        <v>47</v>
      </c>
      <c r="C101" s="15">
        <f>SUMIF($A$4:$A$53,1,$Q4:$Q$53)+SUMIF($A$4:$A$53,2,$Q4:$Q$53)+SUMIF($A$4:$A$53,3,$Q4:$Q$53)</f>
        <v>0</v>
      </c>
      <c r="D101" s="13" t="s">
        <v>27</v>
      </c>
      <c r="E101" s="13">
        <f t="shared" si="14"/>
        <v>0</v>
      </c>
    </row>
    <row r="102" spans="1:7" ht="15">
      <c r="A102" s="16"/>
      <c r="B102" s="16"/>
      <c r="C102" s="16"/>
      <c r="D102" s="16"/>
      <c r="E102" s="16"/>
    </row>
    <row r="103" spans="1:7" ht="15">
      <c r="A103" s="16"/>
      <c r="B103" s="16"/>
      <c r="C103" s="16"/>
      <c r="D103" s="16"/>
      <c r="E103" s="16"/>
    </row>
    <row r="104" spans="1:7" ht="15">
      <c r="A104" s="16" t="s">
        <v>48</v>
      </c>
      <c r="B104" s="138" t="s">
        <v>49</v>
      </c>
      <c r="C104" s="139"/>
      <c r="D104" s="139"/>
      <c r="E104" s="139"/>
    </row>
    <row r="105" spans="1:7" ht="15">
      <c r="A105" s="16"/>
      <c r="B105" s="13" t="s">
        <v>35</v>
      </c>
      <c r="C105" s="13" t="s">
        <v>36</v>
      </c>
      <c r="D105" s="13" t="s">
        <v>35</v>
      </c>
      <c r="E105" s="13" t="s">
        <v>37</v>
      </c>
    </row>
    <row r="106" spans="1:7" ht="15">
      <c r="A106" s="16"/>
      <c r="B106" s="13" t="s">
        <v>39</v>
      </c>
      <c r="C106" s="15">
        <f>SUMIF($A$4:$A$53,1,$T$4:$T$53)+SUMIF($A$4:$A$53,2,$T$4:$T$53)+SUMIF($A$4:$A$53,3,$T$4:$T$53)</f>
        <v>0</v>
      </c>
      <c r="D106" s="11" t="s">
        <v>38</v>
      </c>
      <c r="E106" s="13">
        <f t="shared" ref="E106:E109" si="15">C106</f>
        <v>0</v>
      </c>
      <c r="F106" s="1" t="s">
        <v>50</v>
      </c>
      <c r="G106" s="1"/>
    </row>
    <row r="107" spans="1:7" ht="15">
      <c r="A107" s="16"/>
      <c r="B107" s="141" t="s">
        <v>39</v>
      </c>
      <c r="C107" s="158">
        <f>SUMIF($A$4:$A$53,1,$U$4:$U$53)+SUMIF($A$4:$A$53,2,$U$4:$U$53)+SUMIF($A$4:$A$53,3,$U$4:$U$53)</f>
        <v>0</v>
      </c>
      <c r="D107" s="159" t="s">
        <v>38</v>
      </c>
      <c r="E107" s="141">
        <f t="shared" si="15"/>
        <v>0</v>
      </c>
      <c r="F107" s="1" t="s">
        <v>51</v>
      </c>
      <c r="G107" s="1"/>
    </row>
    <row r="108" spans="1:7" ht="15.75" customHeight="1">
      <c r="B108" s="156" t="s">
        <v>39</v>
      </c>
      <c r="C108" s="156">
        <f>SUMIF($A$4:$A$53,1,$V$4:$V$53)+SUMIF($A$4:$A$53,2,$V$4:$V$53)+SUMIF($A$4:$A$53,3,$V$4:$V$53)</f>
        <v>0</v>
      </c>
      <c r="D108" s="152" t="s">
        <v>38</v>
      </c>
      <c r="E108" s="141">
        <f t="shared" si="15"/>
        <v>0</v>
      </c>
      <c r="F108" s="1" t="s">
        <v>481</v>
      </c>
    </row>
    <row r="109" spans="1:7" ht="15.75" customHeight="1">
      <c r="B109" s="156" t="s">
        <v>38</v>
      </c>
      <c r="C109" s="156">
        <f>E109</f>
        <v>0</v>
      </c>
      <c r="D109" s="152" t="s">
        <v>482</v>
      </c>
      <c r="E109" s="142">
        <f>SUMIF($A$4:$A$53,1,$W$4:$W$53)+SUMIF($A$4:$A$53,2,$W$4:$W$53)+SUMIF($A$4:$A$53,3,$W$4:$W$53)</f>
        <v>0</v>
      </c>
      <c r="F109" s="1" t="s">
        <v>483</v>
      </c>
    </row>
  </sheetData>
  <mergeCells count="4">
    <mergeCell ref="B59:E59"/>
    <mergeCell ref="B73:E73"/>
    <mergeCell ref="B90:E90"/>
    <mergeCell ref="B104:E104"/>
  </mergeCells>
  <phoneticPr fontId="22"/>
  <conditionalFormatting sqref="B6:F6 H6:AE6">
    <cfRule type="expression" dxfId="32" priority="9">
      <formula>COUNTIF($G6,"*refund*")</formula>
    </cfRule>
  </conditionalFormatting>
  <conditionalFormatting sqref="B4:AE4">
    <cfRule type="expression" dxfId="31" priority="8" stopIfTrue="1">
      <formula>COUNTIF($G4,"*refund*")</formula>
    </cfRule>
  </conditionalFormatting>
  <conditionalFormatting sqref="B5:F5 H5:AE5">
    <cfRule type="expression" dxfId="30" priority="7">
      <formula>COUNTIF($G5,"*refund*")</formula>
    </cfRule>
  </conditionalFormatting>
  <conditionalFormatting sqref="B7:F7 H7:AE7">
    <cfRule type="expression" dxfId="29" priority="6">
      <formula>COUNTIF($G7,"*refund*")</formula>
    </cfRule>
  </conditionalFormatting>
  <conditionalFormatting sqref="B8:F8 H8:AE8">
    <cfRule type="expression" dxfId="28" priority="5">
      <formula>COUNTIF($G8,"*refund*")</formula>
    </cfRule>
  </conditionalFormatting>
  <conditionalFormatting sqref="B9:F53 H9:AE53">
    <cfRule type="expression" dxfId="27" priority="4">
      <formula>COUNTIF($G9,"*refund*")</formula>
    </cfRule>
  </conditionalFormatting>
  <conditionalFormatting sqref="G5:G6">
    <cfRule type="expression" dxfId="26" priority="3" stopIfTrue="1">
      <formula>COUNTIF($G5,"*refund*")</formula>
    </cfRule>
  </conditionalFormatting>
  <conditionalFormatting sqref="G7:G8">
    <cfRule type="expression" dxfId="25" priority="2" stopIfTrue="1">
      <formula>COUNTIF($G7,"*refund*")</formula>
    </cfRule>
  </conditionalFormatting>
  <conditionalFormatting sqref="G9:G53">
    <cfRule type="expression" dxfId="24" priority="1" stopIfTrue="1">
      <formula>COUNTIF($G9,"*refund*")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zoomScaleNormal="100" workbookViewId="0">
      <pane xSplit="2" ySplit="3" topLeftCell="Y4" activePane="bottomRight" state="frozen"/>
      <selection activeCell="G20" sqref="G20"/>
      <selection pane="topRight" activeCell="G20" sqref="G20"/>
      <selection pane="bottomLeft" activeCell="G20" sqref="G20"/>
      <selection pane="bottomRight" activeCell="A4" sqref="A4"/>
    </sheetView>
  </sheetViews>
  <sheetFormatPr defaultColWidth="14.42578125" defaultRowHeight="15.75" customHeight="1"/>
  <cols>
    <col min="1" max="1" width="8.42578125" customWidth="1"/>
    <col min="6" max="6" width="15.7109375" customWidth="1"/>
    <col min="18" max="18" width="17.5703125" customWidth="1"/>
    <col min="19" max="19" width="20" customWidth="1"/>
    <col min="20" max="20" width="17.140625" customWidth="1"/>
  </cols>
  <sheetData>
    <row r="1" spans="1:34" ht="15.75" customHeight="1">
      <c r="A1" s="1" t="s">
        <v>57</v>
      </c>
      <c r="B1" s="170"/>
      <c r="C1" s="170"/>
      <c r="D1" s="170"/>
      <c r="E1" s="170"/>
      <c r="F1" s="170"/>
      <c r="G1" s="170"/>
      <c r="H1" s="171" t="s">
        <v>1</v>
      </c>
      <c r="I1" s="171"/>
      <c r="J1" s="171"/>
      <c r="K1" s="171"/>
      <c r="L1" s="171"/>
      <c r="M1" s="171"/>
      <c r="N1" s="171"/>
      <c r="O1" s="172" t="s">
        <v>2</v>
      </c>
      <c r="P1" s="172"/>
      <c r="Q1" s="172"/>
      <c r="R1" s="171" t="s">
        <v>3</v>
      </c>
      <c r="S1" s="171"/>
      <c r="T1" s="171"/>
      <c r="U1" s="171"/>
      <c r="V1" s="171"/>
      <c r="W1" s="171"/>
      <c r="X1" s="172" t="s">
        <v>4</v>
      </c>
      <c r="Y1" s="172"/>
      <c r="Z1" s="171"/>
      <c r="AA1" s="171"/>
      <c r="AB1" s="171"/>
      <c r="AC1" s="171"/>
      <c r="AD1" s="171"/>
      <c r="AE1" s="170"/>
      <c r="AF1" s="173" t="s">
        <v>5</v>
      </c>
      <c r="AG1" s="173" t="s">
        <v>5</v>
      </c>
      <c r="AH1" s="170"/>
    </row>
    <row r="2" spans="1:34" ht="15.75" customHeight="1">
      <c r="A2" s="5" t="s">
        <v>6</v>
      </c>
      <c r="B2" s="174" t="s">
        <v>7</v>
      </c>
      <c r="C2" s="174" t="s">
        <v>8</v>
      </c>
      <c r="D2" s="174" t="s">
        <v>9</v>
      </c>
      <c r="E2" s="174" t="s">
        <v>10</v>
      </c>
      <c r="F2" s="174" t="s">
        <v>11</v>
      </c>
      <c r="G2" s="174" t="s">
        <v>12</v>
      </c>
      <c r="H2" s="174" t="s">
        <v>13</v>
      </c>
      <c r="I2" s="174" t="s">
        <v>14</v>
      </c>
      <c r="J2" s="174" t="s">
        <v>15</v>
      </c>
      <c r="K2" s="174" t="s">
        <v>16</v>
      </c>
      <c r="L2" s="174" t="s">
        <v>58</v>
      </c>
      <c r="M2" s="174" t="s">
        <v>467</v>
      </c>
      <c r="N2" s="174" t="s">
        <v>18</v>
      </c>
      <c r="O2" s="175" t="s">
        <v>19</v>
      </c>
      <c r="P2" s="175" t="s">
        <v>15</v>
      </c>
      <c r="Q2" s="175" t="s">
        <v>59</v>
      </c>
      <c r="R2" s="174" t="s">
        <v>13</v>
      </c>
      <c r="S2" s="174" t="s">
        <v>21</v>
      </c>
      <c r="T2" s="174" t="s">
        <v>22</v>
      </c>
      <c r="U2" s="174" t="s">
        <v>23</v>
      </c>
      <c r="V2" s="174" t="s">
        <v>467</v>
      </c>
      <c r="W2" s="174" t="s">
        <v>18</v>
      </c>
      <c r="X2" s="175" t="s">
        <v>19</v>
      </c>
      <c r="Y2" s="175" t="s">
        <v>24</v>
      </c>
      <c r="Z2" s="174"/>
      <c r="AA2" s="174"/>
      <c r="AB2" s="174"/>
      <c r="AC2" s="174"/>
      <c r="AD2" s="174"/>
      <c r="AE2" s="170"/>
      <c r="AF2" s="176" t="s">
        <v>25</v>
      </c>
      <c r="AG2" s="176" t="s">
        <v>25</v>
      </c>
      <c r="AH2" s="170"/>
    </row>
    <row r="3" spans="1:34" ht="15.75" customHeight="1">
      <c r="A3" s="9" t="str">
        <f>IF(H3&gt;0,IF(O3&gt;0,IF(R3&gt;0,IF(X3&gt;0,4,3),2),1),"")</f>
        <v/>
      </c>
      <c r="B3" s="174"/>
      <c r="C3" s="174"/>
      <c r="D3" s="174"/>
      <c r="E3" s="174"/>
      <c r="F3" s="174"/>
      <c r="G3" s="174"/>
      <c r="H3" s="174"/>
      <c r="I3" s="174"/>
      <c r="J3" s="174" t="s">
        <v>26</v>
      </c>
      <c r="K3" s="174" t="s">
        <v>26</v>
      </c>
      <c r="L3" s="174" t="s">
        <v>26</v>
      </c>
      <c r="M3" s="174" t="s">
        <v>26</v>
      </c>
      <c r="N3" s="174" t="s">
        <v>27</v>
      </c>
      <c r="O3" s="175"/>
      <c r="P3" s="175" t="s">
        <v>27</v>
      </c>
      <c r="Q3" s="175" t="s">
        <v>61</v>
      </c>
      <c r="R3" s="174"/>
      <c r="S3" s="174"/>
      <c r="T3" s="174" t="s">
        <v>26</v>
      </c>
      <c r="U3" s="174" t="s">
        <v>29</v>
      </c>
      <c r="V3" s="174" t="s">
        <v>26</v>
      </c>
      <c r="W3" s="174" t="s">
        <v>27</v>
      </c>
      <c r="X3" s="175"/>
      <c r="Y3" s="175" t="s">
        <v>61</v>
      </c>
      <c r="Z3" s="174"/>
      <c r="AA3" s="174"/>
      <c r="AB3" s="174"/>
      <c r="AC3" s="174"/>
      <c r="AD3" s="174"/>
      <c r="AE3" s="170"/>
      <c r="AF3" s="176" t="s">
        <v>58</v>
      </c>
      <c r="AG3" s="176" t="s">
        <v>22</v>
      </c>
      <c r="AH3" s="170"/>
    </row>
    <row r="4" spans="1:34" ht="15.75" customHeight="1">
      <c r="A4" s="161" t="str">
        <f t="shared" ref="A4:A67" si="0">IF(H4&gt;0,IF(O4&gt;0,IF(R4&gt;0,IF(X4&gt;0,4,3),2),1),"")</f>
        <v/>
      </c>
      <c r="B4" s="177"/>
      <c r="C4" s="178"/>
      <c r="D4" s="179"/>
      <c r="E4" s="180"/>
      <c r="F4" s="181"/>
      <c r="G4" s="181"/>
      <c r="H4" s="182"/>
      <c r="I4" s="180"/>
      <c r="J4" s="180"/>
      <c r="K4" s="180"/>
      <c r="L4" s="180"/>
      <c r="M4" s="180"/>
      <c r="N4" s="180"/>
      <c r="O4" s="182"/>
      <c r="P4" s="180"/>
      <c r="Q4" s="180"/>
      <c r="R4" s="182"/>
      <c r="S4" s="180"/>
      <c r="T4" s="180"/>
      <c r="U4" s="180"/>
      <c r="V4" s="180"/>
      <c r="W4" s="181"/>
      <c r="X4" s="182"/>
      <c r="Y4" s="181"/>
      <c r="Z4" s="181"/>
      <c r="AA4" s="181"/>
      <c r="AB4" s="181"/>
      <c r="AC4" s="181"/>
      <c r="AD4" s="181"/>
      <c r="AE4" s="170"/>
      <c r="AF4" s="184" t="str">
        <f t="shared" ref="AF4:AF11" si="1">IF(Q4&gt;L4,Q4-L4,"")</f>
        <v/>
      </c>
      <c r="AG4" s="181" t="str">
        <f t="shared" ref="AG4:AG11" si="2">IF(Y4&gt;T4,Y4-T4,"")</f>
        <v/>
      </c>
      <c r="AH4" s="170"/>
    </row>
    <row r="5" spans="1:34" ht="15.75" customHeight="1">
      <c r="A5" s="161" t="str">
        <f t="shared" si="0"/>
        <v/>
      </c>
      <c r="B5" s="177"/>
      <c r="C5" s="178"/>
      <c r="D5" s="179"/>
      <c r="E5" s="180"/>
      <c r="F5" s="181"/>
      <c r="G5" s="181"/>
      <c r="H5" s="182"/>
      <c r="I5" s="180"/>
      <c r="J5" s="180"/>
      <c r="K5" s="180"/>
      <c r="L5" s="180"/>
      <c r="M5" s="180"/>
      <c r="N5" s="180"/>
      <c r="O5" s="182"/>
      <c r="P5" s="180"/>
      <c r="Q5" s="180"/>
      <c r="R5" s="182"/>
      <c r="S5" s="180"/>
      <c r="T5" s="180"/>
      <c r="U5" s="180"/>
      <c r="V5" s="180"/>
      <c r="W5" s="181"/>
      <c r="X5" s="182"/>
      <c r="Y5" s="181"/>
      <c r="Z5" s="181"/>
      <c r="AA5" s="181"/>
      <c r="AB5" s="181"/>
      <c r="AC5" s="181"/>
      <c r="AD5" s="181"/>
      <c r="AE5" s="183"/>
      <c r="AF5" s="184" t="str">
        <f t="shared" si="1"/>
        <v/>
      </c>
      <c r="AG5" s="181" t="str">
        <f t="shared" si="2"/>
        <v/>
      </c>
      <c r="AH5" s="183"/>
    </row>
    <row r="6" spans="1:34" ht="15.75" customHeight="1">
      <c r="A6" s="161" t="str">
        <f t="shared" si="0"/>
        <v/>
      </c>
      <c r="B6" s="177"/>
      <c r="C6" s="178"/>
      <c r="D6" s="179"/>
      <c r="E6" s="180"/>
      <c r="F6" s="181"/>
      <c r="G6" s="181"/>
      <c r="H6" s="182"/>
      <c r="I6" s="180"/>
      <c r="J6" s="180"/>
      <c r="K6" s="180"/>
      <c r="L6" s="180"/>
      <c r="M6" s="180"/>
      <c r="N6" s="180"/>
      <c r="O6" s="182"/>
      <c r="P6" s="180"/>
      <c r="Q6" s="180"/>
      <c r="R6" s="182"/>
      <c r="S6" s="180"/>
      <c r="T6" s="180"/>
      <c r="U6" s="180"/>
      <c r="V6" s="180"/>
      <c r="W6" s="181"/>
      <c r="X6" s="182"/>
      <c r="Y6" s="181"/>
      <c r="Z6" s="181"/>
      <c r="AA6" s="181"/>
      <c r="AB6" s="181"/>
      <c r="AC6" s="181"/>
      <c r="AD6" s="181"/>
      <c r="AE6" s="183"/>
      <c r="AF6" s="184" t="str">
        <f t="shared" si="1"/>
        <v/>
      </c>
      <c r="AG6" s="181" t="str">
        <f t="shared" si="2"/>
        <v/>
      </c>
      <c r="AH6" s="183"/>
    </row>
    <row r="7" spans="1:34" ht="15.75" customHeight="1">
      <c r="A7" s="161" t="str">
        <f t="shared" si="0"/>
        <v/>
      </c>
      <c r="B7" s="177"/>
      <c r="C7" s="178"/>
      <c r="D7" s="179"/>
      <c r="E7" s="180"/>
      <c r="F7" s="181"/>
      <c r="G7" s="181"/>
      <c r="H7" s="182"/>
      <c r="I7" s="180"/>
      <c r="J7" s="180"/>
      <c r="K7" s="180"/>
      <c r="L7" s="180"/>
      <c r="M7" s="180"/>
      <c r="N7" s="180"/>
      <c r="O7" s="182"/>
      <c r="P7" s="180"/>
      <c r="Q7" s="180"/>
      <c r="R7" s="182"/>
      <c r="S7" s="180"/>
      <c r="T7" s="180"/>
      <c r="U7" s="180"/>
      <c r="V7" s="180"/>
      <c r="W7" s="181"/>
      <c r="X7" s="182"/>
      <c r="Y7" s="181"/>
      <c r="Z7" s="181"/>
      <c r="AA7" s="181"/>
      <c r="AB7" s="181"/>
      <c r="AC7" s="181"/>
      <c r="AD7" s="181"/>
      <c r="AE7" s="183"/>
      <c r="AF7" s="184" t="str">
        <f t="shared" si="1"/>
        <v/>
      </c>
      <c r="AG7" s="181" t="str">
        <f t="shared" si="2"/>
        <v/>
      </c>
      <c r="AH7" s="183"/>
    </row>
    <row r="8" spans="1:34" ht="15.75" customHeight="1">
      <c r="A8" s="161" t="str">
        <f t="shared" si="0"/>
        <v/>
      </c>
      <c r="B8" s="177"/>
      <c r="C8" s="178"/>
      <c r="D8" s="179"/>
      <c r="E8" s="180"/>
      <c r="F8" s="181"/>
      <c r="G8" s="181"/>
      <c r="H8" s="182"/>
      <c r="I8" s="180"/>
      <c r="J8" s="180"/>
      <c r="K8" s="180"/>
      <c r="L8" s="180"/>
      <c r="M8" s="180"/>
      <c r="N8" s="180"/>
      <c r="O8" s="182"/>
      <c r="P8" s="180"/>
      <c r="Q8" s="180"/>
      <c r="R8" s="182"/>
      <c r="S8" s="180"/>
      <c r="T8" s="180"/>
      <c r="U8" s="180"/>
      <c r="V8" s="180"/>
      <c r="W8" s="181"/>
      <c r="X8" s="182"/>
      <c r="Y8" s="181"/>
      <c r="Z8" s="181"/>
      <c r="AA8" s="181"/>
      <c r="AB8" s="181"/>
      <c r="AC8" s="181"/>
      <c r="AD8" s="181"/>
      <c r="AE8" s="183"/>
      <c r="AF8" s="184" t="str">
        <f t="shared" si="1"/>
        <v/>
      </c>
      <c r="AG8" s="181" t="str">
        <f t="shared" si="2"/>
        <v/>
      </c>
      <c r="AH8" s="183"/>
    </row>
    <row r="9" spans="1:34" ht="15.75" customHeight="1">
      <c r="A9" s="161" t="str">
        <f t="shared" si="0"/>
        <v/>
      </c>
      <c r="B9" s="177"/>
      <c r="C9" s="178"/>
      <c r="D9" s="179"/>
      <c r="E9" s="180"/>
      <c r="F9" s="181"/>
      <c r="G9" s="181"/>
      <c r="H9" s="182"/>
      <c r="I9" s="180"/>
      <c r="J9" s="180"/>
      <c r="K9" s="180"/>
      <c r="L9" s="180"/>
      <c r="M9" s="180"/>
      <c r="N9" s="180"/>
      <c r="O9" s="182"/>
      <c r="P9" s="180"/>
      <c r="Q9" s="180"/>
      <c r="R9" s="182"/>
      <c r="S9" s="180"/>
      <c r="T9" s="180"/>
      <c r="U9" s="180"/>
      <c r="V9" s="180"/>
      <c r="W9" s="181"/>
      <c r="X9" s="182"/>
      <c r="Y9" s="181"/>
      <c r="Z9" s="181"/>
      <c r="AA9" s="181"/>
      <c r="AB9" s="181"/>
      <c r="AC9" s="181"/>
      <c r="AD9" s="181"/>
      <c r="AE9" s="183"/>
      <c r="AF9" s="184" t="str">
        <f t="shared" si="1"/>
        <v/>
      </c>
      <c r="AG9" s="181" t="str">
        <f t="shared" si="2"/>
        <v/>
      </c>
      <c r="AH9" s="183"/>
    </row>
    <row r="10" spans="1:34" ht="15.75" customHeight="1">
      <c r="A10" s="161" t="str">
        <f t="shared" si="0"/>
        <v/>
      </c>
      <c r="B10" s="177"/>
      <c r="C10" s="178"/>
      <c r="D10" s="179"/>
      <c r="E10" s="180"/>
      <c r="F10" s="181"/>
      <c r="G10" s="181"/>
      <c r="H10" s="182"/>
      <c r="I10" s="180"/>
      <c r="J10" s="180"/>
      <c r="K10" s="180"/>
      <c r="L10" s="180"/>
      <c r="M10" s="180"/>
      <c r="N10" s="180"/>
      <c r="O10" s="182"/>
      <c r="P10" s="180"/>
      <c r="Q10" s="180"/>
      <c r="R10" s="182"/>
      <c r="S10" s="180"/>
      <c r="T10" s="180"/>
      <c r="U10" s="180"/>
      <c r="V10" s="180"/>
      <c r="W10" s="181"/>
      <c r="X10" s="182"/>
      <c r="Y10" s="181"/>
      <c r="Z10" s="181"/>
      <c r="AA10" s="181"/>
      <c r="AB10" s="181"/>
      <c r="AC10" s="181"/>
      <c r="AD10" s="181"/>
      <c r="AE10" s="183"/>
      <c r="AF10" s="184" t="str">
        <f t="shared" si="1"/>
        <v/>
      </c>
      <c r="AG10" s="181" t="str">
        <f t="shared" si="2"/>
        <v/>
      </c>
      <c r="AH10" s="183"/>
    </row>
    <row r="11" spans="1:34" ht="15.75" customHeight="1">
      <c r="A11" s="161" t="str">
        <f t="shared" si="0"/>
        <v/>
      </c>
      <c r="B11" s="177"/>
      <c r="C11" s="178"/>
      <c r="D11" s="179"/>
      <c r="E11" s="180"/>
      <c r="F11" s="181"/>
      <c r="G11" s="181"/>
      <c r="H11" s="182"/>
      <c r="I11" s="180"/>
      <c r="J11" s="180"/>
      <c r="K11" s="180"/>
      <c r="L11" s="180"/>
      <c r="M11" s="180"/>
      <c r="N11" s="180"/>
      <c r="O11" s="182"/>
      <c r="P11" s="180"/>
      <c r="Q11" s="180"/>
      <c r="R11" s="182"/>
      <c r="S11" s="180"/>
      <c r="T11" s="180"/>
      <c r="U11" s="180"/>
      <c r="V11" s="180"/>
      <c r="W11" s="181"/>
      <c r="X11" s="182"/>
      <c r="Y11" s="181"/>
      <c r="Z11" s="181"/>
      <c r="AA11" s="181"/>
      <c r="AB11" s="181"/>
      <c r="AC11" s="181"/>
      <c r="AD11" s="181"/>
      <c r="AE11" s="183"/>
      <c r="AF11" s="184" t="str">
        <f t="shared" si="1"/>
        <v/>
      </c>
      <c r="AG11" s="181" t="str">
        <f t="shared" si="2"/>
        <v/>
      </c>
      <c r="AH11" s="183"/>
    </row>
    <row r="12" spans="1:34" ht="15.75" customHeight="1">
      <c r="A12" s="161" t="str">
        <f t="shared" si="0"/>
        <v/>
      </c>
      <c r="B12" s="177"/>
      <c r="C12" s="178"/>
      <c r="D12" s="179"/>
      <c r="E12" s="180"/>
      <c r="F12" s="181"/>
      <c r="G12" s="181"/>
      <c r="H12" s="182"/>
      <c r="I12" s="180"/>
      <c r="J12" s="180"/>
      <c r="K12" s="180"/>
      <c r="L12" s="180"/>
      <c r="M12" s="180"/>
      <c r="N12" s="180"/>
      <c r="O12" s="182"/>
      <c r="P12" s="180"/>
      <c r="Q12" s="180"/>
      <c r="R12" s="182"/>
      <c r="S12" s="180"/>
      <c r="T12" s="180"/>
      <c r="U12" s="180"/>
      <c r="V12" s="180"/>
      <c r="W12" s="181"/>
      <c r="X12" s="182"/>
      <c r="Y12" s="181"/>
      <c r="Z12" s="181"/>
      <c r="AA12" s="181"/>
      <c r="AB12" s="181"/>
      <c r="AC12" s="181"/>
      <c r="AD12" s="181"/>
      <c r="AE12" s="170"/>
      <c r="AF12" s="184" t="str">
        <f>IF(Q12&gt;L12,Q12-L12,"")</f>
        <v/>
      </c>
      <c r="AG12" s="181" t="str">
        <f t="shared" ref="AG12:AG71" si="3">IF(Y12&gt;T12,Y12-T12,"")</f>
        <v/>
      </c>
      <c r="AH12" s="170"/>
    </row>
    <row r="13" spans="1:34" ht="15.75" customHeight="1">
      <c r="A13" s="161" t="str">
        <f t="shared" si="0"/>
        <v/>
      </c>
      <c r="B13" s="177"/>
      <c r="C13" s="178"/>
      <c r="D13" s="179"/>
      <c r="E13" s="180"/>
      <c r="F13" s="181"/>
      <c r="G13" s="181"/>
      <c r="H13" s="182"/>
      <c r="I13" s="180"/>
      <c r="J13" s="180"/>
      <c r="K13" s="180"/>
      <c r="L13" s="180"/>
      <c r="M13" s="180"/>
      <c r="N13" s="180"/>
      <c r="O13" s="182"/>
      <c r="P13" s="180"/>
      <c r="Q13" s="180"/>
      <c r="R13" s="182"/>
      <c r="S13" s="180"/>
      <c r="T13" s="180"/>
      <c r="U13" s="180"/>
      <c r="V13" s="180"/>
      <c r="W13" s="181"/>
      <c r="X13" s="182"/>
      <c r="Y13" s="181"/>
      <c r="Z13" s="181"/>
      <c r="AA13" s="181"/>
      <c r="AB13" s="181"/>
      <c r="AC13" s="181"/>
      <c r="AD13" s="181"/>
      <c r="AE13" s="170"/>
      <c r="AF13" s="181" t="str">
        <f>IF(Q13&gt;L13,Q13-L13,"")</f>
        <v/>
      </c>
      <c r="AG13" s="181" t="str">
        <f t="shared" si="3"/>
        <v/>
      </c>
      <c r="AH13" s="170"/>
    </row>
    <row r="14" spans="1:34" ht="15.75" customHeight="1">
      <c r="A14" s="161" t="str">
        <f t="shared" si="0"/>
        <v/>
      </c>
      <c r="B14" s="177"/>
      <c r="C14" s="178"/>
      <c r="D14" s="179"/>
      <c r="E14" s="180"/>
      <c r="F14" s="181"/>
      <c r="G14" s="181"/>
      <c r="H14" s="182"/>
      <c r="I14" s="180"/>
      <c r="J14" s="180"/>
      <c r="K14" s="180"/>
      <c r="L14" s="180"/>
      <c r="M14" s="180"/>
      <c r="N14" s="180"/>
      <c r="O14" s="182"/>
      <c r="P14" s="180"/>
      <c r="Q14" s="180"/>
      <c r="R14" s="182"/>
      <c r="S14" s="180"/>
      <c r="T14" s="180"/>
      <c r="U14" s="180"/>
      <c r="V14" s="180"/>
      <c r="W14" s="181"/>
      <c r="X14" s="182"/>
      <c r="Y14" s="181"/>
      <c r="Z14" s="181"/>
      <c r="AA14" s="181"/>
      <c r="AB14" s="181"/>
      <c r="AC14" s="181"/>
      <c r="AD14" s="181"/>
      <c r="AE14" s="170"/>
      <c r="AF14" s="181" t="str">
        <f>IF(Q14&gt;L14,Q14-L14,"")</f>
        <v/>
      </c>
      <c r="AG14" s="181" t="str">
        <f t="shared" si="3"/>
        <v/>
      </c>
      <c r="AH14" s="170"/>
    </row>
    <row r="15" spans="1:34" ht="15.75" customHeight="1">
      <c r="A15" s="161" t="str">
        <f t="shared" si="0"/>
        <v/>
      </c>
      <c r="B15" s="177"/>
      <c r="C15" s="178"/>
      <c r="D15" s="179"/>
      <c r="E15" s="180"/>
      <c r="F15" s="181"/>
      <c r="G15" s="181"/>
      <c r="H15" s="182"/>
      <c r="I15" s="180"/>
      <c r="J15" s="180"/>
      <c r="K15" s="180"/>
      <c r="L15" s="180"/>
      <c r="M15" s="180"/>
      <c r="N15" s="180"/>
      <c r="O15" s="182"/>
      <c r="P15" s="180"/>
      <c r="Q15" s="180"/>
      <c r="R15" s="182"/>
      <c r="S15" s="180"/>
      <c r="T15" s="180"/>
      <c r="U15" s="180"/>
      <c r="V15" s="180"/>
      <c r="W15" s="181"/>
      <c r="X15" s="182"/>
      <c r="Y15" s="181"/>
      <c r="Z15" s="181"/>
      <c r="AA15" s="181"/>
      <c r="AB15" s="181"/>
      <c r="AC15" s="181"/>
      <c r="AD15" s="181"/>
      <c r="AE15" s="170"/>
      <c r="AF15" s="181" t="str">
        <f>IF(Q15&gt;L15,Q15-L15,"")</f>
        <v/>
      </c>
      <c r="AG15" s="181" t="str">
        <f t="shared" si="3"/>
        <v/>
      </c>
      <c r="AH15" s="170"/>
    </row>
    <row r="16" spans="1:34" ht="15.75" customHeight="1">
      <c r="A16" s="161" t="str">
        <f t="shared" si="0"/>
        <v/>
      </c>
      <c r="B16" s="177"/>
      <c r="C16" s="178"/>
      <c r="D16" s="179"/>
      <c r="E16" s="180"/>
      <c r="F16" s="181"/>
      <c r="G16" s="181"/>
      <c r="H16" s="182"/>
      <c r="I16" s="180"/>
      <c r="J16" s="180"/>
      <c r="K16" s="180"/>
      <c r="L16" s="180"/>
      <c r="M16" s="180"/>
      <c r="N16" s="180"/>
      <c r="O16" s="182"/>
      <c r="P16" s="180"/>
      <c r="Q16" s="180"/>
      <c r="R16" s="182"/>
      <c r="S16" s="180"/>
      <c r="T16" s="180"/>
      <c r="U16" s="180"/>
      <c r="V16" s="180"/>
      <c r="W16" s="181"/>
      <c r="X16" s="182"/>
      <c r="Y16" s="181"/>
      <c r="Z16" s="181"/>
      <c r="AA16" s="181"/>
      <c r="AB16" s="181"/>
      <c r="AC16" s="181"/>
      <c r="AD16" s="181"/>
      <c r="AE16" s="170"/>
      <c r="AF16" s="181" t="str">
        <f>IF(Q16&gt;L16,Q16-L16,"")</f>
        <v/>
      </c>
      <c r="AG16" s="181" t="str">
        <f t="shared" si="3"/>
        <v/>
      </c>
      <c r="AH16" s="170"/>
    </row>
    <row r="17" spans="1:34" ht="15.75" customHeight="1">
      <c r="A17" s="161" t="str">
        <f t="shared" si="0"/>
        <v/>
      </c>
      <c r="B17" s="177"/>
      <c r="C17" s="178"/>
      <c r="D17" s="179"/>
      <c r="E17" s="180"/>
      <c r="F17" s="181"/>
      <c r="G17" s="181"/>
      <c r="H17" s="182"/>
      <c r="I17" s="180"/>
      <c r="J17" s="180"/>
      <c r="K17" s="180"/>
      <c r="L17" s="180"/>
      <c r="M17" s="180"/>
      <c r="N17" s="180"/>
      <c r="O17" s="182"/>
      <c r="P17" s="180"/>
      <c r="Q17" s="180"/>
      <c r="R17" s="182"/>
      <c r="S17" s="180"/>
      <c r="T17" s="180"/>
      <c r="U17" s="180"/>
      <c r="V17" s="180"/>
      <c r="W17" s="181"/>
      <c r="X17" s="182"/>
      <c r="Y17" s="181"/>
      <c r="Z17" s="181"/>
      <c r="AA17" s="181"/>
      <c r="AB17" s="181"/>
      <c r="AC17" s="181"/>
      <c r="AD17" s="181"/>
      <c r="AE17" s="170"/>
      <c r="AF17" s="181" t="str">
        <f>IF(Q17&gt;L17,Q17-L17,"")</f>
        <v/>
      </c>
      <c r="AG17" s="181" t="str">
        <f t="shared" si="3"/>
        <v/>
      </c>
      <c r="AH17" s="170"/>
    </row>
    <row r="18" spans="1:34" ht="15.75" customHeight="1">
      <c r="A18" s="161" t="str">
        <f t="shared" si="0"/>
        <v/>
      </c>
      <c r="B18" s="177"/>
      <c r="C18" s="178"/>
      <c r="D18" s="179"/>
      <c r="E18" s="180"/>
      <c r="F18" s="181"/>
      <c r="G18" s="181"/>
      <c r="H18" s="182"/>
      <c r="I18" s="180"/>
      <c r="J18" s="180"/>
      <c r="K18" s="180"/>
      <c r="L18" s="180"/>
      <c r="M18" s="180"/>
      <c r="N18" s="180"/>
      <c r="O18" s="182"/>
      <c r="P18" s="180"/>
      <c r="Q18" s="180"/>
      <c r="R18" s="182"/>
      <c r="S18" s="180"/>
      <c r="T18" s="180"/>
      <c r="U18" s="180"/>
      <c r="V18" s="180"/>
      <c r="W18" s="181"/>
      <c r="X18" s="182"/>
      <c r="Y18" s="181"/>
      <c r="Z18" s="181"/>
      <c r="AA18" s="181"/>
      <c r="AB18" s="181"/>
      <c r="AC18" s="181"/>
      <c r="AD18" s="181"/>
      <c r="AE18" s="170"/>
      <c r="AF18" s="181" t="str">
        <f>IF(Q18&gt;L18,Q18-L18,"")</f>
        <v/>
      </c>
      <c r="AG18" s="181" t="str">
        <f t="shared" si="3"/>
        <v/>
      </c>
      <c r="AH18" s="170"/>
    </row>
    <row r="19" spans="1:34" ht="15.75" customHeight="1">
      <c r="A19" s="161" t="str">
        <f t="shared" si="0"/>
        <v/>
      </c>
      <c r="B19" s="177"/>
      <c r="C19" s="178"/>
      <c r="D19" s="179"/>
      <c r="E19" s="180"/>
      <c r="F19" s="181"/>
      <c r="G19" s="181"/>
      <c r="H19" s="182"/>
      <c r="I19" s="180"/>
      <c r="J19" s="180"/>
      <c r="K19" s="180"/>
      <c r="L19" s="180"/>
      <c r="M19" s="180"/>
      <c r="N19" s="180"/>
      <c r="O19" s="182"/>
      <c r="P19" s="180"/>
      <c r="Q19" s="180"/>
      <c r="R19" s="182"/>
      <c r="S19" s="180"/>
      <c r="T19" s="180"/>
      <c r="U19" s="180"/>
      <c r="V19" s="180"/>
      <c r="W19" s="181"/>
      <c r="X19" s="182"/>
      <c r="Y19" s="181"/>
      <c r="Z19" s="181"/>
      <c r="AA19" s="181"/>
      <c r="AB19" s="181"/>
      <c r="AC19" s="181"/>
      <c r="AD19" s="181"/>
      <c r="AE19" s="170"/>
      <c r="AF19" s="181" t="str">
        <f>IF(Q19&gt;L19,Q19-L19,"")</f>
        <v/>
      </c>
      <c r="AG19" s="181" t="str">
        <f t="shared" si="3"/>
        <v/>
      </c>
      <c r="AH19" s="170"/>
    </row>
    <row r="20" spans="1:34" ht="15.75" customHeight="1">
      <c r="A20" s="161" t="str">
        <f t="shared" si="0"/>
        <v/>
      </c>
      <c r="B20" s="177"/>
      <c r="C20" s="178"/>
      <c r="D20" s="179"/>
      <c r="E20" s="180"/>
      <c r="F20" s="181"/>
      <c r="G20" s="181"/>
      <c r="H20" s="182"/>
      <c r="I20" s="180"/>
      <c r="J20" s="180"/>
      <c r="K20" s="180"/>
      <c r="L20" s="180"/>
      <c r="M20" s="180"/>
      <c r="N20" s="180"/>
      <c r="O20" s="182"/>
      <c r="P20" s="180"/>
      <c r="Q20" s="180"/>
      <c r="R20" s="182"/>
      <c r="S20" s="180"/>
      <c r="T20" s="180"/>
      <c r="U20" s="180"/>
      <c r="V20" s="180"/>
      <c r="W20" s="181"/>
      <c r="X20" s="182"/>
      <c r="Y20" s="181"/>
      <c r="Z20" s="181"/>
      <c r="AA20" s="181"/>
      <c r="AB20" s="181"/>
      <c r="AC20" s="181"/>
      <c r="AD20" s="181"/>
      <c r="AE20" s="170"/>
      <c r="AF20" s="181" t="str">
        <f>IF(Q20&gt;L20,Q20-L20,"")</f>
        <v/>
      </c>
      <c r="AG20" s="181" t="str">
        <f t="shared" si="3"/>
        <v/>
      </c>
      <c r="AH20" s="170"/>
    </row>
    <row r="21" spans="1:34" ht="15.75" customHeight="1">
      <c r="A21" s="161" t="str">
        <f t="shared" si="0"/>
        <v/>
      </c>
      <c r="B21" s="177"/>
      <c r="C21" s="178"/>
      <c r="D21" s="179"/>
      <c r="E21" s="180"/>
      <c r="F21" s="181"/>
      <c r="G21" s="181"/>
      <c r="H21" s="182"/>
      <c r="I21" s="180"/>
      <c r="J21" s="180"/>
      <c r="K21" s="180"/>
      <c r="L21" s="180"/>
      <c r="M21" s="180"/>
      <c r="N21" s="180"/>
      <c r="O21" s="182"/>
      <c r="P21" s="180"/>
      <c r="Q21" s="180"/>
      <c r="R21" s="182"/>
      <c r="S21" s="180"/>
      <c r="T21" s="180"/>
      <c r="U21" s="180"/>
      <c r="V21" s="180"/>
      <c r="W21" s="181"/>
      <c r="X21" s="182"/>
      <c r="Y21" s="181"/>
      <c r="Z21" s="181"/>
      <c r="AA21" s="181"/>
      <c r="AB21" s="181"/>
      <c r="AC21" s="181"/>
      <c r="AD21" s="181"/>
      <c r="AE21" s="170"/>
      <c r="AF21" s="181" t="str">
        <f>IF(Q21&gt;L21,Q21-L21,"")</f>
        <v/>
      </c>
      <c r="AG21" s="181" t="str">
        <f t="shared" si="3"/>
        <v/>
      </c>
      <c r="AH21" s="170"/>
    </row>
    <row r="22" spans="1:34" ht="15.75" customHeight="1">
      <c r="A22" s="161" t="str">
        <f t="shared" si="0"/>
        <v/>
      </c>
      <c r="B22" s="177"/>
      <c r="C22" s="178"/>
      <c r="D22" s="179"/>
      <c r="E22" s="180"/>
      <c r="F22" s="181"/>
      <c r="G22" s="181"/>
      <c r="H22" s="182"/>
      <c r="I22" s="180"/>
      <c r="J22" s="180"/>
      <c r="K22" s="180"/>
      <c r="L22" s="180"/>
      <c r="M22" s="180"/>
      <c r="N22" s="180"/>
      <c r="O22" s="182"/>
      <c r="P22" s="180"/>
      <c r="Q22" s="180"/>
      <c r="R22" s="182"/>
      <c r="S22" s="180"/>
      <c r="T22" s="180"/>
      <c r="U22" s="180"/>
      <c r="V22" s="180"/>
      <c r="W22" s="181"/>
      <c r="X22" s="182"/>
      <c r="Y22" s="181"/>
      <c r="Z22" s="181"/>
      <c r="AA22" s="181"/>
      <c r="AB22" s="181"/>
      <c r="AC22" s="181"/>
      <c r="AD22" s="181"/>
      <c r="AE22" s="170"/>
      <c r="AF22" s="181" t="str">
        <f>IF(Q22&gt;L22,Q22-L22,"")</f>
        <v/>
      </c>
      <c r="AG22" s="181" t="str">
        <f t="shared" si="3"/>
        <v/>
      </c>
      <c r="AH22" s="170"/>
    </row>
    <row r="23" spans="1:34" ht="15.75" customHeight="1">
      <c r="A23" s="161" t="str">
        <f t="shared" si="0"/>
        <v/>
      </c>
      <c r="B23" s="177"/>
      <c r="C23" s="178"/>
      <c r="D23" s="179"/>
      <c r="E23" s="180"/>
      <c r="F23" s="181"/>
      <c r="G23" s="181"/>
      <c r="H23" s="182"/>
      <c r="I23" s="180"/>
      <c r="J23" s="180"/>
      <c r="K23" s="180"/>
      <c r="L23" s="180"/>
      <c r="M23" s="180"/>
      <c r="N23" s="180"/>
      <c r="O23" s="182"/>
      <c r="P23" s="180"/>
      <c r="Q23" s="180"/>
      <c r="R23" s="182"/>
      <c r="S23" s="180"/>
      <c r="T23" s="180"/>
      <c r="U23" s="180"/>
      <c r="V23" s="180"/>
      <c r="W23" s="181"/>
      <c r="X23" s="182"/>
      <c r="Y23" s="181"/>
      <c r="Z23" s="181"/>
      <c r="AA23" s="181"/>
      <c r="AB23" s="181"/>
      <c r="AC23" s="181"/>
      <c r="AD23" s="181"/>
      <c r="AE23" s="170"/>
      <c r="AF23" s="181" t="str">
        <f>IF(Q23&gt;L23,Q23-L23,"")</f>
        <v/>
      </c>
      <c r="AG23" s="181" t="str">
        <f t="shared" si="3"/>
        <v/>
      </c>
      <c r="AH23" s="170"/>
    </row>
    <row r="24" spans="1:34" ht="15.75" customHeight="1">
      <c r="A24" s="161" t="str">
        <f t="shared" si="0"/>
        <v/>
      </c>
      <c r="B24" s="177"/>
      <c r="C24" s="178"/>
      <c r="D24" s="179"/>
      <c r="E24" s="180"/>
      <c r="F24" s="181"/>
      <c r="G24" s="181"/>
      <c r="H24" s="182"/>
      <c r="I24" s="180"/>
      <c r="J24" s="180"/>
      <c r="K24" s="180"/>
      <c r="L24" s="180"/>
      <c r="M24" s="180"/>
      <c r="N24" s="180"/>
      <c r="O24" s="182"/>
      <c r="P24" s="180"/>
      <c r="Q24" s="180"/>
      <c r="R24" s="182"/>
      <c r="S24" s="180"/>
      <c r="T24" s="180"/>
      <c r="U24" s="180"/>
      <c r="V24" s="180"/>
      <c r="W24" s="181"/>
      <c r="X24" s="182"/>
      <c r="Y24" s="181"/>
      <c r="Z24" s="181"/>
      <c r="AA24" s="181"/>
      <c r="AB24" s="181"/>
      <c r="AC24" s="181"/>
      <c r="AD24" s="181"/>
      <c r="AE24" s="170"/>
      <c r="AF24" s="181" t="str">
        <f>IF(Q24&gt;L24,Q24-L24,"")</f>
        <v/>
      </c>
      <c r="AG24" s="181" t="str">
        <f t="shared" si="3"/>
        <v/>
      </c>
      <c r="AH24" s="170"/>
    </row>
    <row r="25" spans="1:34" ht="15.75" customHeight="1">
      <c r="A25" s="161" t="str">
        <f t="shared" si="0"/>
        <v/>
      </c>
      <c r="B25" s="177"/>
      <c r="C25" s="178"/>
      <c r="D25" s="179"/>
      <c r="E25" s="180"/>
      <c r="F25" s="181"/>
      <c r="G25" s="181"/>
      <c r="H25" s="182"/>
      <c r="I25" s="180"/>
      <c r="J25" s="180"/>
      <c r="K25" s="180"/>
      <c r="L25" s="180"/>
      <c r="M25" s="180"/>
      <c r="N25" s="180"/>
      <c r="O25" s="182"/>
      <c r="P25" s="180"/>
      <c r="Q25" s="180"/>
      <c r="R25" s="182"/>
      <c r="S25" s="180"/>
      <c r="T25" s="180"/>
      <c r="U25" s="180"/>
      <c r="V25" s="180"/>
      <c r="W25" s="181"/>
      <c r="X25" s="182"/>
      <c r="Y25" s="181"/>
      <c r="Z25" s="181"/>
      <c r="AA25" s="181"/>
      <c r="AB25" s="181"/>
      <c r="AC25" s="181"/>
      <c r="AD25" s="181"/>
      <c r="AE25" s="170"/>
      <c r="AF25" s="181" t="str">
        <f>IF(Q25&gt;L25,Q25-L25,"")</f>
        <v/>
      </c>
      <c r="AG25" s="181" t="str">
        <f t="shared" si="3"/>
        <v/>
      </c>
      <c r="AH25" s="170"/>
    </row>
    <row r="26" spans="1:34" ht="15.75" customHeight="1">
      <c r="A26" s="161" t="str">
        <f t="shared" si="0"/>
        <v/>
      </c>
      <c r="B26" s="177"/>
      <c r="C26" s="178"/>
      <c r="D26" s="179"/>
      <c r="E26" s="180"/>
      <c r="F26" s="181"/>
      <c r="G26" s="181"/>
      <c r="H26" s="182"/>
      <c r="I26" s="180"/>
      <c r="J26" s="180"/>
      <c r="K26" s="180"/>
      <c r="L26" s="180"/>
      <c r="M26" s="180"/>
      <c r="N26" s="180"/>
      <c r="O26" s="182"/>
      <c r="P26" s="180"/>
      <c r="Q26" s="180"/>
      <c r="R26" s="182"/>
      <c r="S26" s="180"/>
      <c r="T26" s="180"/>
      <c r="U26" s="180"/>
      <c r="V26" s="180"/>
      <c r="W26" s="181"/>
      <c r="X26" s="182"/>
      <c r="Y26" s="181"/>
      <c r="Z26" s="181"/>
      <c r="AA26" s="181"/>
      <c r="AB26" s="181"/>
      <c r="AC26" s="181"/>
      <c r="AD26" s="181"/>
      <c r="AE26" s="170"/>
      <c r="AF26" s="181" t="str">
        <f>IF(Q26&gt;L26,Q26-L26,"")</f>
        <v/>
      </c>
      <c r="AG26" s="181" t="str">
        <f t="shared" si="3"/>
        <v/>
      </c>
      <c r="AH26" s="170"/>
    </row>
    <row r="27" spans="1:34" ht="15.75" customHeight="1">
      <c r="A27" s="161" t="str">
        <f t="shared" si="0"/>
        <v/>
      </c>
      <c r="B27" s="177"/>
      <c r="C27" s="178"/>
      <c r="D27" s="179"/>
      <c r="E27" s="180"/>
      <c r="F27" s="181"/>
      <c r="G27" s="181"/>
      <c r="H27" s="182"/>
      <c r="I27" s="180"/>
      <c r="J27" s="180"/>
      <c r="K27" s="180"/>
      <c r="L27" s="180"/>
      <c r="M27" s="180"/>
      <c r="N27" s="180"/>
      <c r="O27" s="182"/>
      <c r="P27" s="180"/>
      <c r="Q27" s="180"/>
      <c r="R27" s="182"/>
      <c r="S27" s="180"/>
      <c r="T27" s="180"/>
      <c r="U27" s="180"/>
      <c r="V27" s="180"/>
      <c r="W27" s="181"/>
      <c r="X27" s="182"/>
      <c r="Y27" s="181"/>
      <c r="Z27" s="181"/>
      <c r="AA27" s="181"/>
      <c r="AB27" s="181"/>
      <c r="AC27" s="181"/>
      <c r="AD27" s="181"/>
      <c r="AE27" s="170"/>
      <c r="AF27" s="181" t="str">
        <f>IF(Q27&gt;L27,Q27-L27,"")</f>
        <v/>
      </c>
      <c r="AG27" s="181" t="str">
        <f t="shared" si="3"/>
        <v/>
      </c>
      <c r="AH27" s="170"/>
    </row>
    <row r="28" spans="1:34" ht="15.75" customHeight="1">
      <c r="A28" s="161" t="str">
        <f t="shared" si="0"/>
        <v/>
      </c>
      <c r="B28" s="177"/>
      <c r="C28" s="178"/>
      <c r="D28" s="179"/>
      <c r="E28" s="180"/>
      <c r="F28" s="181"/>
      <c r="G28" s="181"/>
      <c r="H28" s="182"/>
      <c r="I28" s="180"/>
      <c r="J28" s="180"/>
      <c r="K28" s="180"/>
      <c r="L28" s="180"/>
      <c r="M28" s="180"/>
      <c r="N28" s="180"/>
      <c r="O28" s="182"/>
      <c r="P28" s="180"/>
      <c r="Q28" s="180"/>
      <c r="R28" s="182"/>
      <c r="S28" s="180"/>
      <c r="T28" s="180"/>
      <c r="U28" s="180"/>
      <c r="V28" s="180"/>
      <c r="W28" s="181"/>
      <c r="X28" s="182"/>
      <c r="Y28" s="181"/>
      <c r="Z28" s="181"/>
      <c r="AA28" s="181"/>
      <c r="AB28" s="181"/>
      <c r="AC28" s="181"/>
      <c r="AD28" s="181"/>
      <c r="AE28" s="170"/>
      <c r="AF28" s="181" t="str">
        <f>IF(Q28&gt;L28,Q28-L28,"")</f>
        <v/>
      </c>
      <c r="AG28" s="181" t="str">
        <f t="shared" si="3"/>
        <v/>
      </c>
      <c r="AH28" s="170"/>
    </row>
    <row r="29" spans="1:34" ht="12.75">
      <c r="A29" s="161" t="str">
        <f t="shared" si="0"/>
        <v/>
      </c>
      <c r="B29" s="177"/>
      <c r="C29" s="178"/>
      <c r="D29" s="179"/>
      <c r="E29" s="180"/>
      <c r="F29" s="181"/>
      <c r="G29" s="181"/>
      <c r="H29" s="182"/>
      <c r="I29" s="180"/>
      <c r="J29" s="180"/>
      <c r="K29" s="180"/>
      <c r="L29" s="180"/>
      <c r="M29" s="180"/>
      <c r="N29" s="180"/>
      <c r="O29" s="182"/>
      <c r="P29" s="180"/>
      <c r="Q29" s="180"/>
      <c r="R29" s="182"/>
      <c r="S29" s="180"/>
      <c r="T29" s="180"/>
      <c r="U29" s="180"/>
      <c r="V29" s="180"/>
      <c r="W29" s="181"/>
      <c r="X29" s="182"/>
      <c r="Y29" s="181"/>
      <c r="Z29" s="181"/>
      <c r="AA29" s="181"/>
      <c r="AB29" s="181"/>
      <c r="AC29" s="181"/>
      <c r="AD29" s="181"/>
      <c r="AE29" s="170"/>
      <c r="AF29" s="181" t="str">
        <f>IF(Q29&gt;L29,Q29-L29,"")</f>
        <v/>
      </c>
      <c r="AG29" s="181" t="str">
        <f t="shared" si="3"/>
        <v/>
      </c>
      <c r="AH29" s="170"/>
    </row>
    <row r="30" spans="1:34" ht="12.75">
      <c r="A30" s="161" t="str">
        <f t="shared" si="0"/>
        <v/>
      </c>
      <c r="B30" s="177"/>
      <c r="C30" s="178"/>
      <c r="D30" s="179"/>
      <c r="E30" s="180"/>
      <c r="F30" s="181"/>
      <c r="G30" s="181"/>
      <c r="H30" s="182"/>
      <c r="I30" s="180"/>
      <c r="J30" s="180"/>
      <c r="K30" s="180"/>
      <c r="L30" s="180"/>
      <c r="M30" s="180"/>
      <c r="N30" s="180"/>
      <c r="O30" s="182"/>
      <c r="P30" s="180"/>
      <c r="Q30" s="180"/>
      <c r="R30" s="182"/>
      <c r="S30" s="180"/>
      <c r="T30" s="180"/>
      <c r="U30" s="180"/>
      <c r="V30" s="180"/>
      <c r="W30" s="181"/>
      <c r="X30" s="182"/>
      <c r="Y30" s="181"/>
      <c r="Z30" s="181"/>
      <c r="AA30" s="181"/>
      <c r="AB30" s="181"/>
      <c r="AC30" s="181"/>
      <c r="AD30" s="181"/>
      <c r="AE30" s="170"/>
      <c r="AF30" s="181" t="str">
        <f>IF(Q30&gt;L30,Q30-L30,"")</f>
        <v/>
      </c>
      <c r="AG30" s="181" t="str">
        <f t="shared" si="3"/>
        <v/>
      </c>
      <c r="AH30" s="170"/>
    </row>
    <row r="31" spans="1:34" ht="12.75">
      <c r="A31" s="161" t="str">
        <f t="shared" si="0"/>
        <v/>
      </c>
      <c r="B31" s="177"/>
      <c r="C31" s="178"/>
      <c r="D31" s="179"/>
      <c r="E31" s="180"/>
      <c r="F31" s="181"/>
      <c r="G31" s="181"/>
      <c r="H31" s="182"/>
      <c r="I31" s="180"/>
      <c r="J31" s="180"/>
      <c r="K31" s="180"/>
      <c r="L31" s="180"/>
      <c r="M31" s="180"/>
      <c r="N31" s="180"/>
      <c r="O31" s="182"/>
      <c r="P31" s="180"/>
      <c r="Q31" s="180"/>
      <c r="R31" s="182"/>
      <c r="S31" s="180"/>
      <c r="T31" s="180"/>
      <c r="U31" s="180"/>
      <c r="V31" s="180"/>
      <c r="W31" s="181"/>
      <c r="X31" s="182"/>
      <c r="Y31" s="181"/>
      <c r="Z31" s="181"/>
      <c r="AA31" s="181"/>
      <c r="AB31" s="181"/>
      <c r="AC31" s="181"/>
      <c r="AD31" s="181"/>
      <c r="AE31" s="170"/>
      <c r="AF31" s="181" t="str">
        <f>IF(Q31&gt;L31,Q31-L31,"")</f>
        <v/>
      </c>
      <c r="AG31" s="181" t="str">
        <f t="shared" si="3"/>
        <v/>
      </c>
      <c r="AH31" s="170"/>
    </row>
    <row r="32" spans="1:34" ht="12.75">
      <c r="A32" s="161" t="str">
        <f t="shared" si="0"/>
        <v/>
      </c>
      <c r="B32" s="177"/>
      <c r="C32" s="178"/>
      <c r="D32" s="179"/>
      <c r="E32" s="180"/>
      <c r="F32" s="181"/>
      <c r="G32" s="181"/>
      <c r="H32" s="182"/>
      <c r="I32" s="180"/>
      <c r="J32" s="180"/>
      <c r="K32" s="180"/>
      <c r="L32" s="180"/>
      <c r="M32" s="180"/>
      <c r="N32" s="180"/>
      <c r="O32" s="182"/>
      <c r="P32" s="180"/>
      <c r="Q32" s="180"/>
      <c r="R32" s="182"/>
      <c r="S32" s="180"/>
      <c r="T32" s="180"/>
      <c r="U32" s="180"/>
      <c r="V32" s="180"/>
      <c r="W32" s="181"/>
      <c r="X32" s="182"/>
      <c r="Y32" s="181"/>
      <c r="Z32" s="181"/>
      <c r="AA32" s="181"/>
      <c r="AB32" s="181"/>
      <c r="AC32" s="181"/>
      <c r="AD32" s="181"/>
      <c r="AE32" s="170"/>
      <c r="AF32" s="181" t="str">
        <f>IF(Q32&gt;L32,Q32-L32,"")</f>
        <v/>
      </c>
      <c r="AG32" s="181" t="str">
        <f t="shared" si="3"/>
        <v/>
      </c>
      <c r="AH32" s="170"/>
    </row>
    <row r="33" spans="1:34" ht="12.75">
      <c r="A33" s="161" t="str">
        <f t="shared" si="0"/>
        <v/>
      </c>
      <c r="B33" s="177"/>
      <c r="C33" s="178"/>
      <c r="D33" s="179"/>
      <c r="E33" s="180"/>
      <c r="F33" s="181"/>
      <c r="G33" s="181"/>
      <c r="H33" s="182"/>
      <c r="I33" s="180"/>
      <c r="J33" s="180"/>
      <c r="K33" s="180"/>
      <c r="L33" s="180"/>
      <c r="M33" s="180"/>
      <c r="N33" s="180"/>
      <c r="O33" s="182"/>
      <c r="P33" s="180"/>
      <c r="Q33" s="180"/>
      <c r="R33" s="182"/>
      <c r="S33" s="180"/>
      <c r="T33" s="180"/>
      <c r="U33" s="180"/>
      <c r="V33" s="180"/>
      <c r="W33" s="181"/>
      <c r="X33" s="182"/>
      <c r="Y33" s="181"/>
      <c r="Z33" s="181"/>
      <c r="AA33" s="181"/>
      <c r="AB33" s="181"/>
      <c r="AC33" s="181"/>
      <c r="AD33" s="181"/>
      <c r="AE33" s="170"/>
      <c r="AF33" s="181" t="str">
        <f>IF(Q33&gt;L33,Q33-L33,"")</f>
        <v/>
      </c>
      <c r="AG33" s="181" t="str">
        <f t="shared" si="3"/>
        <v/>
      </c>
      <c r="AH33" s="170"/>
    </row>
    <row r="34" spans="1:34" ht="12.75">
      <c r="A34" s="161" t="str">
        <f t="shared" si="0"/>
        <v/>
      </c>
      <c r="B34" s="177"/>
      <c r="C34" s="178"/>
      <c r="D34" s="179"/>
      <c r="E34" s="180"/>
      <c r="F34" s="181"/>
      <c r="G34" s="181"/>
      <c r="H34" s="182"/>
      <c r="I34" s="180"/>
      <c r="J34" s="180"/>
      <c r="K34" s="180"/>
      <c r="L34" s="180"/>
      <c r="M34" s="180"/>
      <c r="N34" s="180"/>
      <c r="O34" s="182"/>
      <c r="P34" s="180"/>
      <c r="Q34" s="180"/>
      <c r="R34" s="182"/>
      <c r="S34" s="180"/>
      <c r="T34" s="180"/>
      <c r="U34" s="180"/>
      <c r="V34" s="180"/>
      <c r="W34" s="181"/>
      <c r="X34" s="182"/>
      <c r="Y34" s="181"/>
      <c r="Z34" s="181"/>
      <c r="AA34" s="181"/>
      <c r="AB34" s="181"/>
      <c r="AC34" s="181"/>
      <c r="AD34" s="181"/>
      <c r="AE34" s="170"/>
      <c r="AF34" s="181" t="str">
        <f>IF(Q34&gt;L34,Q34-L34,"")</f>
        <v/>
      </c>
      <c r="AG34" s="181" t="str">
        <f t="shared" si="3"/>
        <v/>
      </c>
      <c r="AH34" s="170"/>
    </row>
    <row r="35" spans="1:34" ht="12.75">
      <c r="A35" s="161" t="str">
        <f t="shared" si="0"/>
        <v/>
      </c>
      <c r="B35" s="177"/>
      <c r="C35" s="178"/>
      <c r="D35" s="179"/>
      <c r="E35" s="180"/>
      <c r="F35" s="181"/>
      <c r="G35" s="181"/>
      <c r="H35" s="182"/>
      <c r="I35" s="180"/>
      <c r="J35" s="180"/>
      <c r="K35" s="180"/>
      <c r="L35" s="180"/>
      <c r="M35" s="180"/>
      <c r="N35" s="180"/>
      <c r="O35" s="182"/>
      <c r="P35" s="180"/>
      <c r="Q35" s="180"/>
      <c r="R35" s="182"/>
      <c r="S35" s="180"/>
      <c r="T35" s="180"/>
      <c r="U35" s="180"/>
      <c r="V35" s="180"/>
      <c r="W35" s="181"/>
      <c r="X35" s="182"/>
      <c r="Y35" s="181"/>
      <c r="Z35" s="181"/>
      <c r="AA35" s="181"/>
      <c r="AB35" s="181"/>
      <c r="AC35" s="181"/>
      <c r="AD35" s="181"/>
      <c r="AE35" s="170"/>
      <c r="AF35" s="181" t="str">
        <f>IF(Q35&gt;L35,Q35-L35,"")</f>
        <v/>
      </c>
      <c r="AG35" s="181" t="str">
        <f t="shared" si="3"/>
        <v/>
      </c>
      <c r="AH35" s="170"/>
    </row>
    <row r="36" spans="1:34" ht="12.75">
      <c r="A36" s="161" t="str">
        <f t="shared" si="0"/>
        <v/>
      </c>
      <c r="B36" s="177"/>
      <c r="C36" s="178"/>
      <c r="D36" s="179"/>
      <c r="E36" s="180"/>
      <c r="F36" s="181"/>
      <c r="G36" s="181"/>
      <c r="H36" s="182"/>
      <c r="I36" s="180"/>
      <c r="J36" s="180"/>
      <c r="K36" s="180"/>
      <c r="L36" s="180"/>
      <c r="M36" s="180"/>
      <c r="N36" s="180"/>
      <c r="O36" s="182"/>
      <c r="P36" s="180"/>
      <c r="Q36" s="180"/>
      <c r="R36" s="182"/>
      <c r="S36" s="180"/>
      <c r="T36" s="180"/>
      <c r="U36" s="180"/>
      <c r="V36" s="180"/>
      <c r="W36" s="181"/>
      <c r="X36" s="182"/>
      <c r="Y36" s="181"/>
      <c r="Z36" s="181"/>
      <c r="AA36" s="181"/>
      <c r="AB36" s="181"/>
      <c r="AC36" s="181"/>
      <c r="AD36" s="181"/>
      <c r="AE36" s="170"/>
      <c r="AF36" s="181" t="str">
        <f>IF(Q36&gt;L36,Q36-L36,"")</f>
        <v/>
      </c>
      <c r="AG36" s="181" t="str">
        <f t="shared" si="3"/>
        <v/>
      </c>
      <c r="AH36" s="170"/>
    </row>
    <row r="37" spans="1:34" ht="12.75">
      <c r="A37" s="161" t="str">
        <f t="shared" si="0"/>
        <v/>
      </c>
      <c r="B37" s="177"/>
      <c r="C37" s="178"/>
      <c r="D37" s="179"/>
      <c r="E37" s="180"/>
      <c r="F37" s="181"/>
      <c r="G37" s="181"/>
      <c r="H37" s="182"/>
      <c r="I37" s="180"/>
      <c r="J37" s="180"/>
      <c r="K37" s="180"/>
      <c r="L37" s="180"/>
      <c r="M37" s="180"/>
      <c r="N37" s="180"/>
      <c r="O37" s="182"/>
      <c r="P37" s="180"/>
      <c r="Q37" s="180"/>
      <c r="R37" s="182"/>
      <c r="S37" s="180"/>
      <c r="T37" s="180"/>
      <c r="U37" s="180"/>
      <c r="V37" s="180"/>
      <c r="W37" s="181"/>
      <c r="X37" s="182"/>
      <c r="Y37" s="181"/>
      <c r="Z37" s="181"/>
      <c r="AA37" s="181"/>
      <c r="AB37" s="181"/>
      <c r="AC37" s="181"/>
      <c r="AD37" s="181"/>
      <c r="AE37" s="170"/>
      <c r="AF37" s="181" t="str">
        <f>IF(Q37&gt;L37,Q37-L37,"")</f>
        <v/>
      </c>
      <c r="AG37" s="181" t="str">
        <f t="shared" si="3"/>
        <v/>
      </c>
      <c r="AH37" s="170"/>
    </row>
    <row r="38" spans="1:34" ht="12.75">
      <c r="A38" s="161" t="str">
        <f t="shared" si="0"/>
        <v/>
      </c>
      <c r="B38" s="177"/>
      <c r="C38" s="178"/>
      <c r="D38" s="179"/>
      <c r="E38" s="180"/>
      <c r="F38" s="181"/>
      <c r="G38" s="181"/>
      <c r="H38" s="182"/>
      <c r="I38" s="180"/>
      <c r="J38" s="180"/>
      <c r="K38" s="180"/>
      <c r="L38" s="180"/>
      <c r="M38" s="180"/>
      <c r="N38" s="180"/>
      <c r="O38" s="182"/>
      <c r="P38" s="180"/>
      <c r="Q38" s="180"/>
      <c r="R38" s="182"/>
      <c r="S38" s="180"/>
      <c r="T38" s="180"/>
      <c r="U38" s="180"/>
      <c r="V38" s="180"/>
      <c r="W38" s="181"/>
      <c r="X38" s="182"/>
      <c r="Y38" s="181"/>
      <c r="Z38" s="181"/>
      <c r="AA38" s="181"/>
      <c r="AB38" s="181"/>
      <c r="AC38" s="181"/>
      <c r="AD38" s="181"/>
      <c r="AE38" s="170"/>
      <c r="AF38" s="181" t="str">
        <f>IF(Q38&gt;L38,Q38-L38,"")</f>
        <v/>
      </c>
      <c r="AG38" s="181" t="str">
        <f t="shared" si="3"/>
        <v/>
      </c>
      <c r="AH38" s="170"/>
    </row>
    <row r="39" spans="1:34" ht="12.75">
      <c r="A39" s="161" t="str">
        <f t="shared" si="0"/>
        <v/>
      </c>
      <c r="B39" s="177"/>
      <c r="C39" s="178"/>
      <c r="D39" s="179"/>
      <c r="E39" s="180"/>
      <c r="F39" s="181"/>
      <c r="G39" s="181"/>
      <c r="H39" s="182"/>
      <c r="I39" s="180"/>
      <c r="J39" s="180"/>
      <c r="K39" s="180"/>
      <c r="L39" s="180"/>
      <c r="M39" s="180"/>
      <c r="N39" s="180"/>
      <c r="O39" s="182"/>
      <c r="P39" s="180"/>
      <c r="Q39" s="180"/>
      <c r="R39" s="182"/>
      <c r="S39" s="180"/>
      <c r="T39" s="180"/>
      <c r="U39" s="180"/>
      <c r="V39" s="180"/>
      <c r="W39" s="181"/>
      <c r="X39" s="182"/>
      <c r="Y39" s="181"/>
      <c r="Z39" s="181"/>
      <c r="AA39" s="181"/>
      <c r="AB39" s="181"/>
      <c r="AC39" s="181"/>
      <c r="AD39" s="181"/>
      <c r="AE39" s="170"/>
      <c r="AF39" s="181" t="str">
        <f>IF(Q39&gt;L39,Q39-L39,"")</f>
        <v/>
      </c>
      <c r="AG39" s="181" t="str">
        <f t="shared" si="3"/>
        <v/>
      </c>
      <c r="AH39" s="170"/>
    </row>
    <row r="40" spans="1:34" ht="12.75">
      <c r="A40" s="161" t="str">
        <f t="shared" si="0"/>
        <v/>
      </c>
      <c r="B40" s="177"/>
      <c r="C40" s="178"/>
      <c r="D40" s="179"/>
      <c r="E40" s="180"/>
      <c r="F40" s="181"/>
      <c r="G40" s="181"/>
      <c r="H40" s="182"/>
      <c r="I40" s="180"/>
      <c r="J40" s="180"/>
      <c r="K40" s="180"/>
      <c r="L40" s="180"/>
      <c r="M40" s="180"/>
      <c r="N40" s="180"/>
      <c r="O40" s="182"/>
      <c r="P40" s="180"/>
      <c r="Q40" s="180"/>
      <c r="R40" s="182"/>
      <c r="S40" s="180"/>
      <c r="T40" s="180"/>
      <c r="U40" s="180"/>
      <c r="V40" s="180"/>
      <c r="W40" s="181"/>
      <c r="X40" s="182"/>
      <c r="Y40" s="181"/>
      <c r="Z40" s="181"/>
      <c r="AA40" s="181"/>
      <c r="AB40" s="181"/>
      <c r="AC40" s="181"/>
      <c r="AD40" s="181"/>
      <c r="AE40" s="170"/>
      <c r="AF40" s="181" t="str">
        <f>IF(Q40&gt;L40,Q40-L40,"")</f>
        <v/>
      </c>
      <c r="AG40" s="181" t="str">
        <f t="shared" si="3"/>
        <v/>
      </c>
      <c r="AH40" s="170"/>
    </row>
    <row r="41" spans="1:34" ht="12.75">
      <c r="A41" s="161" t="str">
        <f t="shared" si="0"/>
        <v/>
      </c>
      <c r="B41" s="177"/>
      <c r="C41" s="178"/>
      <c r="D41" s="179"/>
      <c r="E41" s="180"/>
      <c r="F41" s="181"/>
      <c r="G41" s="181"/>
      <c r="H41" s="182"/>
      <c r="I41" s="180"/>
      <c r="J41" s="180"/>
      <c r="K41" s="180"/>
      <c r="L41" s="180"/>
      <c r="M41" s="180"/>
      <c r="N41" s="180"/>
      <c r="O41" s="182"/>
      <c r="P41" s="180"/>
      <c r="Q41" s="180"/>
      <c r="R41" s="182"/>
      <c r="S41" s="180"/>
      <c r="T41" s="180"/>
      <c r="U41" s="180"/>
      <c r="V41" s="180"/>
      <c r="W41" s="181"/>
      <c r="X41" s="182"/>
      <c r="Y41" s="181"/>
      <c r="Z41" s="181"/>
      <c r="AA41" s="181"/>
      <c r="AB41" s="181"/>
      <c r="AC41" s="181"/>
      <c r="AD41" s="181"/>
      <c r="AE41" s="170"/>
      <c r="AF41" s="181" t="str">
        <f>IF(Q41&gt;L41,Q41-L41,"")</f>
        <v/>
      </c>
      <c r="AG41" s="181" t="str">
        <f t="shared" si="3"/>
        <v/>
      </c>
      <c r="AH41" s="170"/>
    </row>
    <row r="42" spans="1:34" ht="12.75">
      <c r="A42" s="161" t="str">
        <f t="shared" si="0"/>
        <v/>
      </c>
      <c r="B42" s="177"/>
      <c r="C42" s="178"/>
      <c r="D42" s="179"/>
      <c r="E42" s="180"/>
      <c r="F42" s="181"/>
      <c r="G42" s="181"/>
      <c r="H42" s="182"/>
      <c r="I42" s="180"/>
      <c r="J42" s="180"/>
      <c r="K42" s="180"/>
      <c r="L42" s="180"/>
      <c r="M42" s="180"/>
      <c r="N42" s="180"/>
      <c r="O42" s="182"/>
      <c r="P42" s="180"/>
      <c r="Q42" s="180"/>
      <c r="R42" s="182"/>
      <c r="S42" s="180"/>
      <c r="T42" s="180"/>
      <c r="U42" s="180"/>
      <c r="V42" s="180"/>
      <c r="W42" s="181"/>
      <c r="X42" s="182"/>
      <c r="Y42" s="181"/>
      <c r="Z42" s="181"/>
      <c r="AA42" s="181"/>
      <c r="AB42" s="181"/>
      <c r="AC42" s="181"/>
      <c r="AD42" s="181"/>
      <c r="AE42" s="170"/>
      <c r="AF42" s="181" t="str">
        <f>IF(Q42&gt;L42,Q42-L42,"")</f>
        <v/>
      </c>
      <c r="AG42" s="181" t="str">
        <f t="shared" si="3"/>
        <v/>
      </c>
      <c r="AH42" s="170"/>
    </row>
    <row r="43" spans="1:34" ht="12.75">
      <c r="A43" s="161" t="str">
        <f t="shared" si="0"/>
        <v/>
      </c>
      <c r="B43" s="177"/>
      <c r="C43" s="178"/>
      <c r="D43" s="179"/>
      <c r="E43" s="180"/>
      <c r="F43" s="181"/>
      <c r="G43" s="181"/>
      <c r="H43" s="182"/>
      <c r="I43" s="180"/>
      <c r="J43" s="180"/>
      <c r="K43" s="180"/>
      <c r="L43" s="180"/>
      <c r="M43" s="180"/>
      <c r="N43" s="180"/>
      <c r="O43" s="182"/>
      <c r="P43" s="180"/>
      <c r="Q43" s="180"/>
      <c r="R43" s="182"/>
      <c r="S43" s="180"/>
      <c r="T43" s="180"/>
      <c r="U43" s="180"/>
      <c r="V43" s="180"/>
      <c r="W43" s="181"/>
      <c r="X43" s="182"/>
      <c r="Y43" s="181"/>
      <c r="Z43" s="181"/>
      <c r="AA43" s="181"/>
      <c r="AB43" s="181"/>
      <c r="AC43" s="181"/>
      <c r="AD43" s="181"/>
      <c r="AE43" s="170"/>
      <c r="AF43" s="181" t="str">
        <f>IF(Q43&gt;L43,Q43-L43,"")</f>
        <v/>
      </c>
      <c r="AG43" s="181" t="str">
        <f t="shared" si="3"/>
        <v/>
      </c>
      <c r="AH43" s="170"/>
    </row>
    <row r="44" spans="1:34" ht="12.75">
      <c r="A44" s="161" t="str">
        <f t="shared" si="0"/>
        <v/>
      </c>
      <c r="B44" s="177"/>
      <c r="C44" s="178"/>
      <c r="D44" s="179"/>
      <c r="E44" s="180"/>
      <c r="F44" s="181"/>
      <c r="G44" s="181"/>
      <c r="H44" s="182"/>
      <c r="I44" s="180"/>
      <c r="J44" s="180"/>
      <c r="K44" s="180"/>
      <c r="L44" s="180"/>
      <c r="M44" s="180"/>
      <c r="N44" s="180"/>
      <c r="O44" s="182"/>
      <c r="P44" s="180"/>
      <c r="Q44" s="180"/>
      <c r="R44" s="182"/>
      <c r="S44" s="180"/>
      <c r="T44" s="180"/>
      <c r="U44" s="180"/>
      <c r="V44" s="180"/>
      <c r="W44" s="181"/>
      <c r="X44" s="182"/>
      <c r="Y44" s="181"/>
      <c r="Z44" s="181"/>
      <c r="AA44" s="181"/>
      <c r="AB44" s="181"/>
      <c r="AC44" s="181"/>
      <c r="AD44" s="181"/>
      <c r="AE44" s="170"/>
      <c r="AF44" s="181" t="str">
        <f>IF(Q44&gt;L44,Q44-L44,"")</f>
        <v/>
      </c>
      <c r="AG44" s="181" t="str">
        <f t="shared" si="3"/>
        <v/>
      </c>
      <c r="AH44" s="170"/>
    </row>
    <row r="45" spans="1:34" ht="12.75">
      <c r="A45" s="161" t="str">
        <f t="shared" si="0"/>
        <v/>
      </c>
      <c r="B45" s="177"/>
      <c r="C45" s="178"/>
      <c r="D45" s="179"/>
      <c r="E45" s="180"/>
      <c r="F45" s="181"/>
      <c r="G45" s="181"/>
      <c r="H45" s="182"/>
      <c r="I45" s="180"/>
      <c r="J45" s="180"/>
      <c r="K45" s="180"/>
      <c r="L45" s="180"/>
      <c r="M45" s="180"/>
      <c r="N45" s="180"/>
      <c r="O45" s="182"/>
      <c r="P45" s="180"/>
      <c r="Q45" s="180"/>
      <c r="R45" s="182"/>
      <c r="S45" s="180"/>
      <c r="T45" s="180"/>
      <c r="U45" s="180"/>
      <c r="V45" s="180"/>
      <c r="W45" s="181"/>
      <c r="X45" s="182"/>
      <c r="Y45" s="181"/>
      <c r="Z45" s="181"/>
      <c r="AA45" s="181"/>
      <c r="AB45" s="181"/>
      <c r="AC45" s="181"/>
      <c r="AD45" s="181"/>
      <c r="AE45" s="170"/>
      <c r="AF45" s="181" t="str">
        <f>IF(Q45&gt;L45,Q45-L45,"")</f>
        <v/>
      </c>
      <c r="AG45" s="181" t="str">
        <f t="shared" si="3"/>
        <v/>
      </c>
      <c r="AH45" s="170"/>
    </row>
    <row r="46" spans="1:34" ht="12.75">
      <c r="A46" s="161" t="str">
        <f t="shared" si="0"/>
        <v/>
      </c>
      <c r="B46" s="177"/>
      <c r="C46" s="178"/>
      <c r="D46" s="179"/>
      <c r="E46" s="180"/>
      <c r="F46" s="181"/>
      <c r="G46" s="181"/>
      <c r="H46" s="182"/>
      <c r="I46" s="180"/>
      <c r="J46" s="180"/>
      <c r="K46" s="180"/>
      <c r="L46" s="180"/>
      <c r="M46" s="180"/>
      <c r="N46" s="180"/>
      <c r="O46" s="182"/>
      <c r="P46" s="180"/>
      <c r="Q46" s="180"/>
      <c r="R46" s="182"/>
      <c r="S46" s="180"/>
      <c r="T46" s="180"/>
      <c r="U46" s="180"/>
      <c r="V46" s="180"/>
      <c r="W46" s="181"/>
      <c r="X46" s="182"/>
      <c r="Y46" s="181"/>
      <c r="Z46" s="181"/>
      <c r="AA46" s="181"/>
      <c r="AB46" s="181"/>
      <c r="AC46" s="181"/>
      <c r="AD46" s="181"/>
      <c r="AE46" s="170"/>
      <c r="AF46" s="181" t="str">
        <f>IF(Q46&gt;L46,Q46-L46,"")</f>
        <v/>
      </c>
      <c r="AG46" s="181" t="str">
        <f t="shared" si="3"/>
        <v/>
      </c>
      <c r="AH46" s="170"/>
    </row>
    <row r="47" spans="1:34" ht="12.75">
      <c r="A47" s="161" t="str">
        <f t="shared" si="0"/>
        <v/>
      </c>
      <c r="B47" s="177"/>
      <c r="C47" s="178"/>
      <c r="D47" s="179"/>
      <c r="E47" s="180"/>
      <c r="F47" s="181"/>
      <c r="G47" s="181"/>
      <c r="H47" s="182"/>
      <c r="I47" s="180"/>
      <c r="J47" s="180"/>
      <c r="K47" s="180"/>
      <c r="L47" s="180"/>
      <c r="M47" s="180"/>
      <c r="N47" s="180"/>
      <c r="O47" s="182"/>
      <c r="P47" s="180"/>
      <c r="Q47" s="180"/>
      <c r="R47" s="182"/>
      <c r="S47" s="180"/>
      <c r="T47" s="180"/>
      <c r="U47" s="180"/>
      <c r="V47" s="180"/>
      <c r="W47" s="181"/>
      <c r="X47" s="182"/>
      <c r="Y47" s="181"/>
      <c r="Z47" s="181"/>
      <c r="AA47" s="181"/>
      <c r="AB47" s="181"/>
      <c r="AC47" s="181"/>
      <c r="AD47" s="181"/>
      <c r="AE47" s="170"/>
      <c r="AF47" s="181" t="str">
        <f>IF(Q47&gt;L47,Q47-L47,"")</f>
        <v/>
      </c>
      <c r="AG47" s="181" t="str">
        <f t="shared" si="3"/>
        <v/>
      </c>
      <c r="AH47" s="170"/>
    </row>
    <row r="48" spans="1:34" ht="12.75">
      <c r="A48" s="161" t="str">
        <f t="shared" si="0"/>
        <v/>
      </c>
      <c r="B48" s="177"/>
      <c r="C48" s="178"/>
      <c r="D48" s="179"/>
      <c r="E48" s="180"/>
      <c r="F48" s="181"/>
      <c r="G48" s="181"/>
      <c r="H48" s="182"/>
      <c r="I48" s="180"/>
      <c r="J48" s="180"/>
      <c r="K48" s="180"/>
      <c r="L48" s="180"/>
      <c r="M48" s="180"/>
      <c r="N48" s="180"/>
      <c r="O48" s="182"/>
      <c r="P48" s="180"/>
      <c r="Q48" s="180"/>
      <c r="R48" s="182"/>
      <c r="S48" s="180"/>
      <c r="T48" s="180"/>
      <c r="U48" s="180"/>
      <c r="V48" s="180"/>
      <c r="W48" s="181"/>
      <c r="X48" s="182"/>
      <c r="Y48" s="181"/>
      <c r="Z48" s="181"/>
      <c r="AA48" s="181"/>
      <c r="AB48" s="181"/>
      <c r="AC48" s="181"/>
      <c r="AD48" s="181"/>
      <c r="AE48" s="170"/>
      <c r="AF48" s="181" t="str">
        <f>IF(Q48&gt;L48,Q48-L48,"")</f>
        <v/>
      </c>
      <c r="AG48" s="181" t="str">
        <f t="shared" si="3"/>
        <v/>
      </c>
      <c r="AH48" s="170"/>
    </row>
    <row r="49" spans="1:34" ht="12.75">
      <c r="A49" s="161" t="str">
        <f t="shared" si="0"/>
        <v/>
      </c>
      <c r="B49" s="177"/>
      <c r="C49" s="178"/>
      <c r="D49" s="179"/>
      <c r="E49" s="180"/>
      <c r="F49" s="181"/>
      <c r="G49" s="181"/>
      <c r="H49" s="182"/>
      <c r="I49" s="180"/>
      <c r="J49" s="180"/>
      <c r="K49" s="180"/>
      <c r="L49" s="180"/>
      <c r="M49" s="180"/>
      <c r="N49" s="180"/>
      <c r="O49" s="182"/>
      <c r="P49" s="180"/>
      <c r="Q49" s="180"/>
      <c r="R49" s="182"/>
      <c r="S49" s="180"/>
      <c r="T49" s="180"/>
      <c r="U49" s="180"/>
      <c r="V49" s="180"/>
      <c r="W49" s="181"/>
      <c r="X49" s="182"/>
      <c r="Y49" s="181"/>
      <c r="Z49" s="181"/>
      <c r="AA49" s="181"/>
      <c r="AB49" s="181"/>
      <c r="AC49" s="181"/>
      <c r="AD49" s="181"/>
      <c r="AE49" s="170"/>
      <c r="AF49" s="181" t="str">
        <f>IF(Q49&gt;L49,Q49-L49,"")</f>
        <v/>
      </c>
      <c r="AG49" s="181" t="str">
        <f t="shared" si="3"/>
        <v/>
      </c>
      <c r="AH49" s="170"/>
    </row>
    <row r="50" spans="1:34" ht="12.75">
      <c r="A50" s="161" t="str">
        <f t="shared" si="0"/>
        <v/>
      </c>
      <c r="B50" s="177"/>
      <c r="C50" s="178"/>
      <c r="D50" s="179"/>
      <c r="E50" s="180"/>
      <c r="F50" s="181"/>
      <c r="G50" s="181"/>
      <c r="H50" s="182"/>
      <c r="I50" s="180"/>
      <c r="J50" s="180"/>
      <c r="K50" s="180"/>
      <c r="L50" s="180"/>
      <c r="M50" s="180"/>
      <c r="N50" s="180"/>
      <c r="O50" s="182"/>
      <c r="P50" s="180"/>
      <c r="Q50" s="180"/>
      <c r="R50" s="182"/>
      <c r="S50" s="180"/>
      <c r="T50" s="180"/>
      <c r="U50" s="180"/>
      <c r="V50" s="180"/>
      <c r="W50" s="181"/>
      <c r="X50" s="182"/>
      <c r="Y50" s="181"/>
      <c r="Z50" s="181"/>
      <c r="AA50" s="181"/>
      <c r="AB50" s="181"/>
      <c r="AC50" s="181"/>
      <c r="AD50" s="181"/>
      <c r="AE50" s="170"/>
      <c r="AF50" s="181" t="str">
        <f>IF(Q50&gt;L50,Q50-L50,"")</f>
        <v/>
      </c>
      <c r="AG50" s="181" t="str">
        <f t="shared" si="3"/>
        <v/>
      </c>
      <c r="AH50" s="170"/>
    </row>
    <row r="51" spans="1:34" ht="12.75">
      <c r="A51" s="161" t="str">
        <f t="shared" si="0"/>
        <v/>
      </c>
      <c r="B51" s="177"/>
      <c r="C51" s="178"/>
      <c r="D51" s="179"/>
      <c r="E51" s="180"/>
      <c r="F51" s="181"/>
      <c r="G51" s="181"/>
      <c r="H51" s="182"/>
      <c r="I51" s="180"/>
      <c r="J51" s="180"/>
      <c r="K51" s="180"/>
      <c r="L51" s="180"/>
      <c r="M51" s="180"/>
      <c r="N51" s="180"/>
      <c r="O51" s="182"/>
      <c r="P51" s="180"/>
      <c r="Q51" s="180"/>
      <c r="R51" s="182"/>
      <c r="S51" s="180"/>
      <c r="T51" s="180"/>
      <c r="U51" s="180"/>
      <c r="V51" s="180"/>
      <c r="W51" s="181"/>
      <c r="X51" s="182"/>
      <c r="Y51" s="181"/>
      <c r="Z51" s="181"/>
      <c r="AA51" s="181"/>
      <c r="AB51" s="181"/>
      <c r="AC51" s="181"/>
      <c r="AD51" s="181"/>
      <c r="AE51" s="170"/>
      <c r="AF51" s="181" t="str">
        <f>IF(Q51&gt;L51,Q51-L51,"")</f>
        <v/>
      </c>
      <c r="AG51" s="181" t="str">
        <f t="shared" si="3"/>
        <v/>
      </c>
      <c r="AH51" s="170"/>
    </row>
    <row r="52" spans="1:34" ht="12.75">
      <c r="A52" s="161" t="str">
        <f t="shared" si="0"/>
        <v/>
      </c>
      <c r="B52" s="177"/>
      <c r="C52" s="178"/>
      <c r="D52" s="179"/>
      <c r="E52" s="180"/>
      <c r="F52" s="181"/>
      <c r="G52" s="181"/>
      <c r="H52" s="182"/>
      <c r="I52" s="180"/>
      <c r="J52" s="180"/>
      <c r="K52" s="180"/>
      <c r="L52" s="180"/>
      <c r="M52" s="180"/>
      <c r="N52" s="180"/>
      <c r="O52" s="182"/>
      <c r="P52" s="180"/>
      <c r="Q52" s="180"/>
      <c r="R52" s="182"/>
      <c r="S52" s="180"/>
      <c r="T52" s="180"/>
      <c r="U52" s="180"/>
      <c r="V52" s="180"/>
      <c r="W52" s="181"/>
      <c r="X52" s="182"/>
      <c r="Y52" s="181"/>
      <c r="Z52" s="181"/>
      <c r="AA52" s="181"/>
      <c r="AB52" s="181"/>
      <c r="AC52" s="181"/>
      <c r="AD52" s="181"/>
      <c r="AE52" s="170"/>
      <c r="AF52" s="181" t="str">
        <f>IF(Q52&gt;L52,Q52-L52,"")</f>
        <v/>
      </c>
      <c r="AG52" s="181" t="str">
        <f t="shared" si="3"/>
        <v/>
      </c>
      <c r="AH52" s="170"/>
    </row>
    <row r="53" spans="1:34" ht="12.75">
      <c r="A53" s="161" t="str">
        <f t="shared" si="0"/>
        <v/>
      </c>
      <c r="B53" s="177"/>
      <c r="C53" s="178"/>
      <c r="D53" s="179"/>
      <c r="E53" s="180"/>
      <c r="F53" s="181"/>
      <c r="G53" s="181"/>
      <c r="H53" s="182"/>
      <c r="I53" s="180"/>
      <c r="J53" s="180"/>
      <c r="K53" s="180"/>
      <c r="L53" s="180"/>
      <c r="M53" s="180"/>
      <c r="N53" s="180"/>
      <c r="O53" s="182"/>
      <c r="P53" s="180"/>
      <c r="Q53" s="180"/>
      <c r="R53" s="182"/>
      <c r="S53" s="180"/>
      <c r="T53" s="180"/>
      <c r="U53" s="180"/>
      <c r="V53" s="180"/>
      <c r="W53" s="181"/>
      <c r="X53" s="182"/>
      <c r="Y53" s="181"/>
      <c r="Z53" s="181"/>
      <c r="AA53" s="181"/>
      <c r="AB53" s="181"/>
      <c r="AC53" s="181"/>
      <c r="AD53" s="181"/>
      <c r="AE53" s="170"/>
      <c r="AF53" s="181" t="str">
        <f>IF(Q53&gt;L53,Q53-L53,"")</f>
        <v/>
      </c>
      <c r="AG53" s="181" t="str">
        <f t="shared" si="3"/>
        <v/>
      </c>
      <c r="AH53" s="170"/>
    </row>
    <row r="54" spans="1:34" ht="12.75">
      <c r="A54" s="161" t="str">
        <f t="shared" si="0"/>
        <v/>
      </c>
      <c r="B54" s="177"/>
      <c r="C54" s="178"/>
      <c r="D54" s="179"/>
      <c r="E54" s="180"/>
      <c r="F54" s="181"/>
      <c r="G54" s="181"/>
      <c r="H54" s="182"/>
      <c r="I54" s="180"/>
      <c r="J54" s="180"/>
      <c r="K54" s="180"/>
      <c r="L54" s="180"/>
      <c r="M54" s="180"/>
      <c r="N54" s="180"/>
      <c r="O54" s="182"/>
      <c r="P54" s="180"/>
      <c r="Q54" s="180"/>
      <c r="R54" s="182"/>
      <c r="S54" s="180"/>
      <c r="T54" s="180"/>
      <c r="U54" s="180"/>
      <c r="V54" s="180"/>
      <c r="W54" s="181"/>
      <c r="X54" s="182"/>
      <c r="Y54" s="181"/>
      <c r="Z54" s="181"/>
      <c r="AA54" s="181"/>
      <c r="AB54" s="181"/>
      <c r="AC54" s="181"/>
      <c r="AD54" s="181"/>
      <c r="AE54" s="170"/>
      <c r="AF54" s="181" t="str">
        <f>IF(Q54&gt;L54,Q54-L54,"")</f>
        <v/>
      </c>
      <c r="AG54" s="181" t="str">
        <f t="shared" si="3"/>
        <v/>
      </c>
      <c r="AH54" s="170"/>
    </row>
    <row r="55" spans="1:34" ht="12.75">
      <c r="A55" s="161" t="str">
        <f t="shared" si="0"/>
        <v/>
      </c>
      <c r="B55" s="177"/>
      <c r="C55" s="178"/>
      <c r="D55" s="179"/>
      <c r="E55" s="180"/>
      <c r="F55" s="181"/>
      <c r="G55" s="181"/>
      <c r="H55" s="182"/>
      <c r="I55" s="180"/>
      <c r="J55" s="180"/>
      <c r="K55" s="180"/>
      <c r="L55" s="180"/>
      <c r="M55" s="180"/>
      <c r="N55" s="180"/>
      <c r="O55" s="182"/>
      <c r="P55" s="180"/>
      <c r="Q55" s="180"/>
      <c r="R55" s="182"/>
      <c r="S55" s="180"/>
      <c r="T55" s="180"/>
      <c r="U55" s="180"/>
      <c r="V55" s="180"/>
      <c r="W55" s="181"/>
      <c r="X55" s="182"/>
      <c r="Y55" s="181"/>
      <c r="Z55" s="181"/>
      <c r="AA55" s="181"/>
      <c r="AB55" s="181"/>
      <c r="AC55" s="181"/>
      <c r="AD55" s="181"/>
      <c r="AE55" s="170"/>
      <c r="AF55" s="181" t="str">
        <f>IF(Q55&gt;L55,Q55-L55,"")</f>
        <v/>
      </c>
      <c r="AG55" s="181" t="str">
        <f t="shared" si="3"/>
        <v/>
      </c>
      <c r="AH55" s="170"/>
    </row>
    <row r="56" spans="1:34" ht="12.75">
      <c r="A56" s="161" t="str">
        <f t="shared" si="0"/>
        <v/>
      </c>
      <c r="B56" s="177"/>
      <c r="C56" s="178"/>
      <c r="D56" s="179"/>
      <c r="E56" s="180"/>
      <c r="F56" s="181"/>
      <c r="G56" s="181"/>
      <c r="H56" s="182"/>
      <c r="I56" s="180"/>
      <c r="J56" s="180"/>
      <c r="K56" s="180"/>
      <c r="L56" s="180"/>
      <c r="M56" s="180"/>
      <c r="N56" s="180"/>
      <c r="O56" s="182"/>
      <c r="P56" s="180"/>
      <c r="Q56" s="180"/>
      <c r="R56" s="182"/>
      <c r="S56" s="180"/>
      <c r="T56" s="180"/>
      <c r="U56" s="180"/>
      <c r="V56" s="180"/>
      <c r="W56" s="181"/>
      <c r="X56" s="182"/>
      <c r="Y56" s="181"/>
      <c r="Z56" s="181"/>
      <c r="AA56" s="181"/>
      <c r="AB56" s="181"/>
      <c r="AC56" s="181"/>
      <c r="AD56" s="181"/>
      <c r="AE56" s="170"/>
      <c r="AF56" s="181" t="str">
        <f>IF(Q56&gt;L56,Q56-L56,"")</f>
        <v/>
      </c>
      <c r="AG56" s="181" t="str">
        <f t="shared" si="3"/>
        <v/>
      </c>
      <c r="AH56" s="170"/>
    </row>
    <row r="57" spans="1:34" ht="12.75">
      <c r="A57" s="161" t="str">
        <f t="shared" si="0"/>
        <v/>
      </c>
      <c r="B57" s="177"/>
      <c r="C57" s="178"/>
      <c r="D57" s="179"/>
      <c r="E57" s="180"/>
      <c r="F57" s="181"/>
      <c r="G57" s="181"/>
      <c r="H57" s="182"/>
      <c r="I57" s="180"/>
      <c r="J57" s="180"/>
      <c r="K57" s="180"/>
      <c r="L57" s="180"/>
      <c r="M57" s="180"/>
      <c r="N57" s="180"/>
      <c r="O57" s="182"/>
      <c r="P57" s="180"/>
      <c r="Q57" s="180"/>
      <c r="R57" s="182"/>
      <c r="S57" s="180"/>
      <c r="T57" s="180"/>
      <c r="U57" s="180"/>
      <c r="V57" s="180"/>
      <c r="W57" s="181"/>
      <c r="X57" s="182"/>
      <c r="Y57" s="181"/>
      <c r="Z57" s="181"/>
      <c r="AA57" s="181"/>
      <c r="AB57" s="181"/>
      <c r="AC57" s="181"/>
      <c r="AD57" s="181"/>
      <c r="AE57" s="170"/>
      <c r="AF57" s="181" t="str">
        <f>IF(Q57&gt;L57,Q57-L57,"")</f>
        <v/>
      </c>
      <c r="AG57" s="181" t="str">
        <f t="shared" si="3"/>
        <v/>
      </c>
      <c r="AH57" s="170"/>
    </row>
    <row r="58" spans="1:34" ht="12.75">
      <c r="A58" s="161" t="str">
        <f t="shared" si="0"/>
        <v/>
      </c>
      <c r="B58" s="177"/>
      <c r="C58" s="178"/>
      <c r="D58" s="179"/>
      <c r="E58" s="180"/>
      <c r="F58" s="181"/>
      <c r="G58" s="181"/>
      <c r="H58" s="182"/>
      <c r="I58" s="180"/>
      <c r="J58" s="180"/>
      <c r="K58" s="180"/>
      <c r="L58" s="180"/>
      <c r="M58" s="180"/>
      <c r="N58" s="180"/>
      <c r="O58" s="182"/>
      <c r="P58" s="180"/>
      <c r="Q58" s="180"/>
      <c r="R58" s="182"/>
      <c r="S58" s="180"/>
      <c r="T58" s="180"/>
      <c r="U58" s="180"/>
      <c r="V58" s="180"/>
      <c r="W58" s="181"/>
      <c r="X58" s="182"/>
      <c r="Y58" s="181"/>
      <c r="Z58" s="181"/>
      <c r="AA58" s="181"/>
      <c r="AB58" s="181"/>
      <c r="AC58" s="181"/>
      <c r="AD58" s="181"/>
      <c r="AE58" s="170"/>
      <c r="AF58" s="181" t="str">
        <f>IF(Q58&gt;L58,Q58-L58,"")</f>
        <v/>
      </c>
      <c r="AG58" s="181" t="str">
        <f t="shared" si="3"/>
        <v/>
      </c>
      <c r="AH58" s="170"/>
    </row>
    <row r="59" spans="1:34" ht="12.75">
      <c r="A59" s="161" t="str">
        <f t="shared" si="0"/>
        <v/>
      </c>
      <c r="B59" s="177"/>
      <c r="C59" s="178"/>
      <c r="D59" s="179"/>
      <c r="E59" s="180"/>
      <c r="F59" s="181"/>
      <c r="G59" s="181"/>
      <c r="H59" s="182"/>
      <c r="I59" s="180"/>
      <c r="J59" s="180"/>
      <c r="K59" s="180"/>
      <c r="L59" s="180"/>
      <c r="M59" s="180"/>
      <c r="N59" s="180"/>
      <c r="O59" s="182"/>
      <c r="P59" s="180"/>
      <c r="Q59" s="180"/>
      <c r="R59" s="182"/>
      <c r="S59" s="180"/>
      <c r="T59" s="180"/>
      <c r="U59" s="180"/>
      <c r="V59" s="180"/>
      <c r="W59" s="181"/>
      <c r="X59" s="182"/>
      <c r="Y59" s="181"/>
      <c r="Z59" s="181"/>
      <c r="AA59" s="181"/>
      <c r="AB59" s="181"/>
      <c r="AC59" s="181"/>
      <c r="AD59" s="181"/>
      <c r="AE59" s="170"/>
      <c r="AF59" s="181" t="str">
        <f>IF(Q59&gt;L59,Q59-L59,"")</f>
        <v/>
      </c>
      <c r="AG59" s="181" t="str">
        <f t="shared" si="3"/>
        <v/>
      </c>
      <c r="AH59" s="170"/>
    </row>
    <row r="60" spans="1:34" ht="12.75">
      <c r="A60" s="161" t="str">
        <f t="shared" si="0"/>
        <v/>
      </c>
      <c r="B60" s="177"/>
      <c r="C60" s="178"/>
      <c r="D60" s="179"/>
      <c r="E60" s="180"/>
      <c r="F60" s="181"/>
      <c r="G60" s="181"/>
      <c r="H60" s="182"/>
      <c r="I60" s="180"/>
      <c r="J60" s="180"/>
      <c r="K60" s="180"/>
      <c r="L60" s="180"/>
      <c r="M60" s="180"/>
      <c r="N60" s="180"/>
      <c r="O60" s="182"/>
      <c r="P60" s="180"/>
      <c r="Q60" s="180"/>
      <c r="R60" s="182"/>
      <c r="S60" s="180"/>
      <c r="T60" s="180"/>
      <c r="U60" s="180"/>
      <c r="V60" s="180"/>
      <c r="W60" s="181"/>
      <c r="X60" s="182"/>
      <c r="Y60" s="181"/>
      <c r="Z60" s="181"/>
      <c r="AA60" s="181"/>
      <c r="AB60" s="181"/>
      <c r="AC60" s="181"/>
      <c r="AD60" s="181"/>
      <c r="AE60" s="170"/>
      <c r="AF60" s="181" t="str">
        <f>IF(Q60&gt;L60,Q60-L60,"")</f>
        <v/>
      </c>
      <c r="AG60" s="181" t="str">
        <f t="shared" si="3"/>
        <v/>
      </c>
      <c r="AH60" s="170"/>
    </row>
    <row r="61" spans="1:34" ht="12.75">
      <c r="A61" s="161" t="str">
        <f t="shared" si="0"/>
        <v/>
      </c>
      <c r="B61" s="177"/>
      <c r="C61" s="178"/>
      <c r="D61" s="179"/>
      <c r="E61" s="180"/>
      <c r="F61" s="181"/>
      <c r="G61" s="181"/>
      <c r="H61" s="182"/>
      <c r="I61" s="180"/>
      <c r="J61" s="180"/>
      <c r="K61" s="180"/>
      <c r="L61" s="180"/>
      <c r="M61" s="180"/>
      <c r="N61" s="180"/>
      <c r="O61" s="182"/>
      <c r="P61" s="180"/>
      <c r="Q61" s="180"/>
      <c r="R61" s="182"/>
      <c r="S61" s="180"/>
      <c r="T61" s="180"/>
      <c r="U61" s="180"/>
      <c r="V61" s="180"/>
      <c r="W61" s="181"/>
      <c r="X61" s="182"/>
      <c r="Y61" s="181"/>
      <c r="Z61" s="181"/>
      <c r="AA61" s="181"/>
      <c r="AB61" s="181"/>
      <c r="AC61" s="181"/>
      <c r="AD61" s="181"/>
      <c r="AE61" s="170"/>
      <c r="AF61" s="181" t="str">
        <f>IF(Q61&gt;L61,Q61-L61,"")</f>
        <v/>
      </c>
      <c r="AG61" s="181" t="str">
        <f t="shared" si="3"/>
        <v/>
      </c>
      <c r="AH61" s="170"/>
    </row>
    <row r="62" spans="1:34" ht="12.75">
      <c r="A62" s="161" t="str">
        <f t="shared" si="0"/>
        <v/>
      </c>
      <c r="B62" s="177"/>
      <c r="C62" s="178"/>
      <c r="D62" s="179"/>
      <c r="E62" s="180"/>
      <c r="F62" s="181"/>
      <c r="G62" s="181"/>
      <c r="H62" s="182"/>
      <c r="I62" s="180"/>
      <c r="J62" s="180"/>
      <c r="K62" s="180"/>
      <c r="L62" s="180"/>
      <c r="M62" s="180"/>
      <c r="N62" s="180"/>
      <c r="O62" s="182"/>
      <c r="P62" s="180"/>
      <c r="Q62" s="180"/>
      <c r="R62" s="182"/>
      <c r="S62" s="180"/>
      <c r="T62" s="180"/>
      <c r="U62" s="180"/>
      <c r="V62" s="180"/>
      <c r="W62" s="181"/>
      <c r="X62" s="182"/>
      <c r="Y62" s="181"/>
      <c r="Z62" s="181"/>
      <c r="AA62" s="181"/>
      <c r="AB62" s="181"/>
      <c r="AC62" s="181"/>
      <c r="AD62" s="181"/>
      <c r="AE62" s="170"/>
      <c r="AF62" s="181" t="str">
        <f>IF(Q62&gt;L62,Q62-L62,"")</f>
        <v/>
      </c>
      <c r="AG62" s="181" t="str">
        <f t="shared" si="3"/>
        <v/>
      </c>
      <c r="AH62" s="170"/>
    </row>
    <row r="63" spans="1:34" ht="12.75">
      <c r="A63" s="161" t="str">
        <f t="shared" si="0"/>
        <v/>
      </c>
      <c r="B63" s="177"/>
      <c r="C63" s="178"/>
      <c r="D63" s="179"/>
      <c r="E63" s="180"/>
      <c r="F63" s="181"/>
      <c r="G63" s="181"/>
      <c r="H63" s="182"/>
      <c r="I63" s="180"/>
      <c r="J63" s="180"/>
      <c r="K63" s="180"/>
      <c r="L63" s="180"/>
      <c r="M63" s="180"/>
      <c r="N63" s="180"/>
      <c r="O63" s="182"/>
      <c r="P63" s="180"/>
      <c r="Q63" s="180"/>
      <c r="R63" s="182"/>
      <c r="S63" s="180"/>
      <c r="T63" s="180"/>
      <c r="U63" s="180"/>
      <c r="V63" s="180"/>
      <c r="W63" s="181"/>
      <c r="X63" s="182"/>
      <c r="Y63" s="181"/>
      <c r="Z63" s="181"/>
      <c r="AA63" s="181"/>
      <c r="AB63" s="181"/>
      <c r="AC63" s="181"/>
      <c r="AD63" s="181"/>
      <c r="AE63" s="170"/>
      <c r="AF63" s="181" t="str">
        <f>IF(Q63&gt;L63,Q63-L63,"")</f>
        <v/>
      </c>
      <c r="AG63" s="181" t="str">
        <f t="shared" si="3"/>
        <v/>
      </c>
      <c r="AH63" s="170"/>
    </row>
    <row r="64" spans="1:34" ht="12.75">
      <c r="A64" s="161" t="str">
        <f t="shared" si="0"/>
        <v/>
      </c>
      <c r="B64" s="177"/>
      <c r="C64" s="178"/>
      <c r="D64" s="179"/>
      <c r="E64" s="180"/>
      <c r="F64" s="181"/>
      <c r="G64" s="181"/>
      <c r="H64" s="182"/>
      <c r="I64" s="180"/>
      <c r="J64" s="180"/>
      <c r="K64" s="180"/>
      <c r="L64" s="180"/>
      <c r="M64" s="180"/>
      <c r="N64" s="180"/>
      <c r="O64" s="182"/>
      <c r="P64" s="180"/>
      <c r="Q64" s="180"/>
      <c r="R64" s="182"/>
      <c r="S64" s="180"/>
      <c r="T64" s="180"/>
      <c r="U64" s="180"/>
      <c r="V64" s="180"/>
      <c r="W64" s="181"/>
      <c r="X64" s="182"/>
      <c r="Y64" s="181"/>
      <c r="Z64" s="181"/>
      <c r="AA64" s="181"/>
      <c r="AB64" s="181"/>
      <c r="AC64" s="181"/>
      <c r="AD64" s="181"/>
      <c r="AE64" s="170"/>
      <c r="AF64" s="181" t="str">
        <f>IF(Q64&gt;L64,Q64-L64,"")</f>
        <v/>
      </c>
      <c r="AG64" s="181" t="str">
        <f t="shared" si="3"/>
        <v/>
      </c>
      <c r="AH64" s="170"/>
    </row>
    <row r="65" spans="1:34" ht="12.75">
      <c r="A65" s="161" t="str">
        <f t="shared" si="0"/>
        <v/>
      </c>
      <c r="B65" s="177"/>
      <c r="C65" s="178"/>
      <c r="D65" s="179"/>
      <c r="E65" s="180"/>
      <c r="F65" s="181"/>
      <c r="G65" s="181"/>
      <c r="H65" s="182"/>
      <c r="I65" s="180"/>
      <c r="J65" s="180"/>
      <c r="K65" s="180"/>
      <c r="L65" s="180"/>
      <c r="M65" s="180"/>
      <c r="N65" s="180"/>
      <c r="O65" s="182"/>
      <c r="P65" s="180"/>
      <c r="Q65" s="180"/>
      <c r="R65" s="182"/>
      <c r="S65" s="180"/>
      <c r="T65" s="180"/>
      <c r="U65" s="180"/>
      <c r="V65" s="180"/>
      <c r="W65" s="181"/>
      <c r="X65" s="182"/>
      <c r="Y65" s="181"/>
      <c r="Z65" s="181"/>
      <c r="AA65" s="181"/>
      <c r="AB65" s="181"/>
      <c r="AC65" s="181"/>
      <c r="AD65" s="181"/>
      <c r="AE65" s="170"/>
      <c r="AF65" s="181" t="str">
        <f>IF(Q65&gt;L65,Q65-L65,"")</f>
        <v/>
      </c>
      <c r="AG65" s="181" t="str">
        <f t="shared" si="3"/>
        <v/>
      </c>
      <c r="AH65" s="170"/>
    </row>
    <row r="66" spans="1:34" ht="12.75">
      <c r="A66" s="161" t="str">
        <f t="shared" si="0"/>
        <v/>
      </c>
      <c r="B66" s="177"/>
      <c r="C66" s="178"/>
      <c r="D66" s="179"/>
      <c r="E66" s="180"/>
      <c r="F66" s="181"/>
      <c r="G66" s="181"/>
      <c r="H66" s="182"/>
      <c r="I66" s="180"/>
      <c r="J66" s="180"/>
      <c r="K66" s="180"/>
      <c r="L66" s="180"/>
      <c r="M66" s="180"/>
      <c r="N66" s="180"/>
      <c r="O66" s="182"/>
      <c r="P66" s="180"/>
      <c r="Q66" s="180"/>
      <c r="R66" s="182"/>
      <c r="S66" s="180"/>
      <c r="T66" s="180"/>
      <c r="U66" s="180"/>
      <c r="V66" s="180"/>
      <c r="W66" s="181"/>
      <c r="X66" s="182"/>
      <c r="Y66" s="181"/>
      <c r="Z66" s="181"/>
      <c r="AA66" s="181"/>
      <c r="AB66" s="181"/>
      <c r="AC66" s="181"/>
      <c r="AD66" s="181"/>
      <c r="AE66" s="170"/>
      <c r="AF66" s="181" t="str">
        <f>IF(Q66&gt;L66,Q66-L66,"")</f>
        <v/>
      </c>
      <c r="AG66" s="181" t="str">
        <f t="shared" si="3"/>
        <v/>
      </c>
      <c r="AH66" s="170"/>
    </row>
    <row r="67" spans="1:34" ht="12.75">
      <c r="A67" s="161" t="str">
        <f t="shared" si="0"/>
        <v/>
      </c>
      <c r="B67" s="177"/>
      <c r="C67" s="178"/>
      <c r="D67" s="179"/>
      <c r="E67" s="180"/>
      <c r="F67" s="181"/>
      <c r="G67" s="181"/>
      <c r="H67" s="182"/>
      <c r="I67" s="180"/>
      <c r="J67" s="180"/>
      <c r="K67" s="180"/>
      <c r="L67" s="180"/>
      <c r="M67" s="180"/>
      <c r="N67" s="180"/>
      <c r="O67" s="182"/>
      <c r="P67" s="180"/>
      <c r="Q67" s="180"/>
      <c r="R67" s="182"/>
      <c r="S67" s="180"/>
      <c r="T67" s="180"/>
      <c r="U67" s="180"/>
      <c r="V67" s="180"/>
      <c r="W67" s="181"/>
      <c r="X67" s="182"/>
      <c r="Y67" s="181"/>
      <c r="Z67" s="181"/>
      <c r="AA67" s="181"/>
      <c r="AB67" s="181"/>
      <c r="AC67" s="181"/>
      <c r="AD67" s="181"/>
      <c r="AE67" s="170"/>
      <c r="AF67" s="181" t="str">
        <f>IF(Q67&gt;L67,Q67-L67,"")</f>
        <v/>
      </c>
      <c r="AG67" s="181" t="str">
        <f t="shared" si="3"/>
        <v/>
      </c>
      <c r="AH67" s="170"/>
    </row>
    <row r="68" spans="1:34" ht="12.75">
      <c r="A68" s="161" t="str">
        <f t="shared" ref="A68:A78" si="4">IF(H68&gt;0,IF(O68&gt;0,IF(R68&gt;0,IF(X68&gt;0,4,3),2),1),"")</f>
        <v/>
      </c>
      <c r="B68" s="177"/>
      <c r="C68" s="178"/>
      <c r="D68" s="179"/>
      <c r="E68" s="180"/>
      <c r="F68" s="181"/>
      <c r="G68" s="181"/>
      <c r="H68" s="182"/>
      <c r="I68" s="180"/>
      <c r="J68" s="180"/>
      <c r="K68" s="180"/>
      <c r="L68" s="180"/>
      <c r="M68" s="180"/>
      <c r="N68" s="180"/>
      <c r="O68" s="182"/>
      <c r="P68" s="180"/>
      <c r="Q68" s="180"/>
      <c r="R68" s="182"/>
      <c r="S68" s="180"/>
      <c r="T68" s="180"/>
      <c r="U68" s="180"/>
      <c r="V68" s="180"/>
      <c r="W68" s="181"/>
      <c r="X68" s="182"/>
      <c r="Y68" s="181"/>
      <c r="Z68" s="181"/>
      <c r="AA68" s="181"/>
      <c r="AB68" s="181"/>
      <c r="AC68" s="181"/>
      <c r="AD68" s="181"/>
      <c r="AE68" s="170"/>
      <c r="AF68" s="181" t="str">
        <f>IF(Q68&gt;L68,Q68-L68,"")</f>
        <v/>
      </c>
      <c r="AG68" s="181" t="str">
        <f t="shared" si="3"/>
        <v/>
      </c>
      <c r="AH68" s="170"/>
    </row>
    <row r="69" spans="1:34" ht="12.75">
      <c r="A69" s="161" t="str">
        <f t="shared" si="4"/>
        <v/>
      </c>
      <c r="B69" s="177"/>
      <c r="C69" s="178"/>
      <c r="D69" s="179"/>
      <c r="E69" s="180"/>
      <c r="F69" s="181"/>
      <c r="G69" s="181"/>
      <c r="H69" s="182"/>
      <c r="I69" s="180"/>
      <c r="J69" s="180"/>
      <c r="K69" s="180"/>
      <c r="L69" s="180"/>
      <c r="M69" s="180"/>
      <c r="N69" s="180"/>
      <c r="O69" s="182"/>
      <c r="P69" s="180"/>
      <c r="Q69" s="180"/>
      <c r="R69" s="182"/>
      <c r="S69" s="180"/>
      <c r="T69" s="180"/>
      <c r="U69" s="180"/>
      <c r="V69" s="180"/>
      <c r="W69" s="181"/>
      <c r="X69" s="182"/>
      <c r="Y69" s="181"/>
      <c r="Z69" s="181"/>
      <c r="AA69" s="181"/>
      <c r="AB69" s="181"/>
      <c r="AC69" s="181"/>
      <c r="AD69" s="181"/>
      <c r="AE69" s="170"/>
      <c r="AF69" s="181" t="str">
        <f>IF(Q69&gt;L69,Q69-L69,"")</f>
        <v/>
      </c>
      <c r="AG69" s="181" t="str">
        <f t="shared" si="3"/>
        <v/>
      </c>
      <c r="AH69" s="170"/>
    </row>
    <row r="70" spans="1:34" ht="12.75">
      <c r="A70" s="161" t="str">
        <f t="shared" si="4"/>
        <v/>
      </c>
      <c r="B70" s="177"/>
      <c r="C70" s="178"/>
      <c r="D70" s="179"/>
      <c r="E70" s="180"/>
      <c r="F70" s="181"/>
      <c r="G70" s="181"/>
      <c r="H70" s="182"/>
      <c r="I70" s="180"/>
      <c r="J70" s="180"/>
      <c r="K70" s="180"/>
      <c r="L70" s="180"/>
      <c r="M70" s="180"/>
      <c r="N70" s="180"/>
      <c r="O70" s="182"/>
      <c r="P70" s="180"/>
      <c r="Q70" s="180"/>
      <c r="R70" s="182"/>
      <c r="S70" s="180"/>
      <c r="T70" s="180"/>
      <c r="U70" s="180"/>
      <c r="V70" s="180"/>
      <c r="W70" s="181"/>
      <c r="X70" s="182"/>
      <c r="Y70" s="181"/>
      <c r="Z70" s="181"/>
      <c r="AA70" s="181"/>
      <c r="AB70" s="181"/>
      <c r="AC70" s="181"/>
      <c r="AD70" s="181"/>
      <c r="AE70" s="170"/>
      <c r="AF70" s="181" t="str">
        <f>IF(Q70&gt;L70,Q70-L70,"")</f>
        <v/>
      </c>
      <c r="AG70" s="181" t="str">
        <f t="shared" si="3"/>
        <v/>
      </c>
      <c r="AH70" s="170"/>
    </row>
    <row r="71" spans="1:34" ht="12.75">
      <c r="A71" s="161" t="str">
        <f t="shared" si="4"/>
        <v/>
      </c>
      <c r="B71" s="177"/>
      <c r="C71" s="178"/>
      <c r="D71" s="179"/>
      <c r="E71" s="180"/>
      <c r="F71" s="181"/>
      <c r="G71" s="181"/>
      <c r="H71" s="182"/>
      <c r="I71" s="180"/>
      <c r="J71" s="180"/>
      <c r="K71" s="180"/>
      <c r="L71" s="180"/>
      <c r="M71" s="180"/>
      <c r="N71" s="180"/>
      <c r="O71" s="182"/>
      <c r="P71" s="180"/>
      <c r="Q71" s="180"/>
      <c r="R71" s="182"/>
      <c r="S71" s="180"/>
      <c r="T71" s="180"/>
      <c r="U71" s="180"/>
      <c r="V71" s="180"/>
      <c r="W71" s="181"/>
      <c r="X71" s="182"/>
      <c r="Y71" s="181"/>
      <c r="Z71" s="181"/>
      <c r="AA71" s="181"/>
      <c r="AB71" s="181"/>
      <c r="AC71" s="181"/>
      <c r="AD71" s="181"/>
      <c r="AE71" s="170"/>
      <c r="AF71" s="181" t="str">
        <f>IF(Q71&gt;L71,Q71-L71,"")</f>
        <v/>
      </c>
      <c r="AG71" s="181" t="str">
        <f t="shared" si="3"/>
        <v/>
      </c>
      <c r="AH71" s="170"/>
    </row>
    <row r="72" spans="1:34" ht="12.75">
      <c r="A72" s="5" t="s">
        <v>31</v>
      </c>
      <c r="B72" s="185"/>
      <c r="C72" s="186"/>
      <c r="D72" s="185"/>
      <c r="E72" s="185"/>
      <c r="F72" s="185"/>
      <c r="G72" s="185"/>
      <c r="H72" s="185"/>
      <c r="I72" s="185"/>
      <c r="J72" s="185">
        <f>SUM(J4:J71)</f>
        <v>0</v>
      </c>
      <c r="K72" s="185">
        <f>SUM(K4:K71)</f>
        <v>0</v>
      </c>
      <c r="L72" s="185">
        <f>SUM(L4:L71)</f>
        <v>0</v>
      </c>
      <c r="M72" s="185">
        <f>SUM(M4:M71)</f>
        <v>0</v>
      </c>
      <c r="N72" s="185">
        <f>SUM(N4:N71)</f>
        <v>0</v>
      </c>
      <c r="O72" s="185"/>
      <c r="P72" s="185">
        <f>SUM(P4:P71)</f>
        <v>0</v>
      </c>
      <c r="Q72" s="185">
        <f>SUM(Q4:Q71)</f>
        <v>0</v>
      </c>
      <c r="R72" s="185"/>
      <c r="S72" s="185"/>
      <c r="T72" s="185">
        <f>SUM(T4:T71)</f>
        <v>0</v>
      </c>
      <c r="U72" s="185">
        <f>SUM(U4:U71)</f>
        <v>0</v>
      </c>
      <c r="V72" s="185">
        <f>SUM(V4:V71)</f>
        <v>0</v>
      </c>
      <c r="W72" s="185">
        <f>SUM(W4:W71)</f>
        <v>0</v>
      </c>
      <c r="X72" s="185"/>
      <c r="Y72" s="185">
        <f>SUM(Y4:Y71)</f>
        <v>0</v>
      </c>
      <c r="Z72" s="185"/>
      <c r="AA72" s="185"/>
      <c r="AB72" s="185"/>
      <c r="AC72" s="185"/>
      <c r="AD72" s="185"/>
      <c r="AE72" s="170"/>
      <c r="AF72" s="185">
        <f>SUM(AF4:AF71)</f>
        <v>0</v>
      </c>
      <c r="AG72" s="185">
        <f>SUM(AG4:AG71)</f>
        <v>0</v>
      </c>
      <c r="AH72" s="170"/>
    </row>
    <row r="73" spans="1:34" ht="12.75">
      <c r="A73" s="1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</row>
    <row r="74" spans="1:34" ht="15.75" customHeight="1"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</row>
    <row r="75" spans="1:34" ht="15">
      <c r="A75" s="16" t="s">
        <v>32</v>
      </c>
      <c r="B75" s="187"/>
      <c r="C75" s="187"/>
      <c r="D75" s="187"/>
      <c r="E75" s="187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</row>
    <row r="76" spans="1:34" ht="15">
      <c r="A76" s="16"/>
      <c r="B76" s="187"/>
      <c r="C76" s="187"/>
      <c r="D76" s="187"/>
      <c r="E76" s="187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</row>
    <row r="77" spans="1:34" ht="15">
      <c r="A77" s="16" t="s">
        <v>33</v>
      </c>
      <c r="B77" s="138" t="s">
        <v>34</v>
      </c>
      <c r="C77" s="139"/>
      <c r="D77" s="139"/>
      <c r="E77" s="139"/>
    </row>
    <row r="78" spans="1:34" ht="15">
      <c r="A78" s="16"/>
      <c r="B78" s="13" t="s">
        <v>35</v>
      </c>
      <c r="C78" s="13" t="s">
        <v>36</v>
      </c>
      <c r="D78" s="13" t="s">
        <v>35</v>
      </c>
      <c r="E78" s="13" t="s">
        <v>37</v>
      </c>
    </row>
    <row r="79" spans="1:34" ht="15">
      <c r="A79" s="16"/>
      <c r="B79" s="13" t="s">
        <v>38</v>
      </c>
      <c r="C79" s="15">
        <f>SUM(E79:E82)</f>
        <v>0</v>
      </c>
      <c r="D79" s="13" t="s">
        <v>39</v>
      </c>
      <c r="E79" s="13">
        <f>J72</f>
        <v>0</v>
      </c>
      <c r="F79" s="1" t="s">
        <v>40</v>
      </c>
    </row>
    <row r="80" spans="1:34" ht="15">
      <c r="A80" s="16"/>
      <c r="B80" s="15"/>
      <c r="C80" s="15"/>
      <c r="D80" s="13" t="s">
        <v>39</v>
      </c>
      <c r="E80" s="13">
        <f>K72</f>
        <v>0</v>
      </c>
      <c r="F80" s="1" t="s">
        <v>41</v>
      </c>
    </row>
    <row r="81" spans="1:6" ht="15">
      <c r="A81" s="16"/>
      <c r="B81" s="15"/>
      <c r="C81" s="15"/>
      <c r="D81" s="13" t="s">
        <v>39</v>
      </c>
      <c r="E81" s="13">
        <f>L72</f>
        <v>0</v>
      </c>
      <c r="F81" s="1" t="s">
        <v>62</v>
      </c>
    </row>
    <row r="82" spans="1:6" ht="15">
      <c r="A82" s="16"/>
      <c r="B82" s="144"/>
      <c r="C82" s="144"/>
      <c r="D82" s="143" t="s">
        <v>39</v>
      </c>
      <c r="E82" s="143">
        <f>M72</f>
        <v>0</v>
      </c>
      <c r="F82" s="1" t="s">
        <v>481</v>
      </c>
    </row>
    <row r="83" spans="1:6" ht="15">
      <c r="A83" s="16"/>
      <c r="B83" s="145" t="s">
        <v>482</v>
      </c>
      <c r="C83" s="144">
        <f>N72</f>
        <v>0</v>
      </c>
      <c r="D83" s="145" t="s">
        <v>484</v>
      </c>
      <c r="E83" s="143">
        <f>C83</f>
        <v>0</v>
      </c>
      <c r="F83" s="1" t="s">
        <v>483</v>
      </c>
    </row>
    <row r="84" spans="1:6" ht="15">
      <c r="A84" s="16"/>
      <c r="B84" s="16"/>
      <c r="C84" s="16"/>
      <c r="D84" s="16"/>
      <c r="E84" s="17"/>
    </row>
    <row r="85" spans="1:6" ht="15">
      <c r="A85" s="16" t="s">
        <v>43</v>
      </c>
      <c r="B85" s="16" t="s">
        <v>44</v>
      </c>
      <c r="C85" s="16"/>
      <c r="D85" s="16"/>
      <c r="E85" s="17"/>
    </row>
    <row r="86" spans="1:6" ht="15">
      <c r="A86" s="16"/>
      <c r="B86" s="13" t="s">
        <v>35</v>
      </c>
      <c r="C86" s="13" t="s">
        <v>36</v>
      </c>
      <c r="D86" s="13" t="s">
        <v>35</v>
      </c>
      <c r="E86" s="13" t="s">
        <v>37</v>
      </c>
    </row>
    <row r="87" spans="1:6" ht="15">
      <c r="A87" s="16"/>
      <c r="B87" s="13" t="s">
        <v>27</v>
      </c>
      <c r="C87" s="13">
        <f>P72</f>
        <v>0</v>
      </c>
      <c r="D87" s="13" t="s">
        <v>45</v>
      </c>
      <c r="E87" s="13">
        <f t="shared" ref="E87:E88" si="5">C87</f>
        <v>0</v>
      </c>
      <c r="F87" s="1" t="s">
        <v>46</v>
      </c>
    </row>
    <row r="88" spans="1:6" ht="15">
      <c r="A88" s="16"/>
      <c r="B88" s="13" t="s">
        <v>27</v>
      </c>
      <c r="C88" s="13">
        <f>Q72</f>
        <v>0</v>
      </c>
      <c r="D88" s="13" t="s">
        <v>47</v>
      </c>
      <c r="E88" s="13">
        <f t="shared" si="5"/>
        <v>0</v>
      </c>
      <c r="F88" s="1" t="s">
        <v>61</v>
      </c>
    </row>
    <row r="89" spans="1:6" ht="15">
      <c r="A89" s="16"/>
      <c r="B89" s="16"/>
      <c r="C89" s="16"/>
      <c r="D89" s="16"/>
      <c r="E89" s="16"/>
    </row>
    <row r="90" spans="1:6" ht="15">
      <c r="A90" s="16"/>
      <c r="B90" s="16"/>
      <c r="C90" s="16"/>
      <c r="D90" s="16"/>
      <c r="E90" s="16"/>
    </row>
    <row r="91" spans="1:6" ht="15">
      <c r="A91" s="16" t="s">
        <v>48</v>
      </c>
      <c r="B91" s="138" t="s">
        <v>49</v>
      </c>
      <c r="C91" s="139"/>
      <c r="D91" s="139"/>
      <c r="E91" s="139"/>
    </row>
    <row r="92" spans="1:6" ht="15">
      <c r="A92" s="16"/>
      <c r="B92" s="13" t="s">
        <v>35</v>
      </c>
      <c r="C92" s="13" t="s">
        <v>36</v>
      </c>
      <c r="D92" s="13" t="s">
        <v>35</v>
      </c>
      <c r="E92" s="13" t="s">
        <v>37</v>
      </c>
    </row>
    <row r="93" spans="1:6" ht="15">
      <c r="A93" s="16"/>
      <c r="B93" s="13" t="s">
        <v>38</v>
      </c>
      <c r="C93" s="13">
        <f>T72</f>
        <v>0</v>
      </c>
      <c r="D93" s="13" t="s">
        <v>39</v>
      </c>
      <c r="E93" s="13">
        <f t="shared" ref="E93:E94" si="6">C93</f>
        <v>0</v>
      </c>
      <c r="F93" s="1" t="s">
        <v>50</v>
      </c>
    </row>
    <row r="94" spans="1:6" ht="15">
      <c r="A94" s="16"/>
      <c r="B94" s="13" t="s">
        <v>38</v>
      </c>
      <c r="C94" s="13">
        <f>U72</f>
        <v>0</v>
      </c>
      <c r="D94" s="141" t="s">
        <v>39</v>
      </c>
      <c r="E94" s="141">
        <f t="shared" si="6"/>
        <v>0</v>
      </c>
      <c r="F94" s="1" t="s">
        <v>51</v>
      </c>
    </row>
    <row r="95" spans="1:6" ht="15">
      <c r="A95" s="16"/>
      <c r="B95" s="150" t="s">
        <v>38</v>
      </c>
      <c r="C95" s="151">
        <f>V72</f>
        <v>0</v>
      </c>
      <c r="D95" s="152" t="s">
        <v>39</v>
      </c>
      <c r="E95" s="152">
        <f>C95</f>
        <v>0</v>
      </c>
      <c r="F95" s="1" t="s">
        <v>481</v>
      </c>
    </row>
    <row r="96" spans="1:6" ht="15">
      <c r="A96" s="16"/>
      <c r="B96" s="145" t="s">
        <v>482</v>
      </c>
      <c r="C96" s="160">
        <f>W72</f>
        <v>0</v>
      </c>
      <c r="D96" s="152" t="s">
        <v>38</v>
      </c>
      <c r="E96" s="152">
        <f>C96</f>
        <v>0</v>
      </c>
      <c r="F96" s="1" t="s">
        <v>483</v>
      </c>
    </row>
    <row r="97" spans="1:6" ht="15">
      <c r="A97" s="16"/>
      <c r="B97" s="16"/>
      <c r="C97" s="16"/>
      <c r="D97" s="16"/>
      <c r="E97" s="17"/>
    </row>
    <row r="98" spans="1:6" ht="15">
      <c r="A98" s="16" t="s">
        <v>52</v>
      </c>
      <c r="B98" s="16" t="s">
        <v>53</v>
      </c>
      <c r="C98" s="16"/>
      <c r="D98" s="16"/>
      <c r="E98" s="17"/>
    </row>
    <row r="99" spans="1:6" ht="12.75">
      <c r="B99" s="13" t="s">
        <v>35</v>
      </c>
      <c r="C99" s="13" t="s">
        <v>36</v>
      </c>
      <c r="D99" s="13" t="s">
        <v>35</v>
      </c>
      <c r="E99" s="13" t="s">
        <v>37</v>
      </c>
    </row>
    <row r="100" spans="1:6" ht="12.75">
      <c r="B100" s="13" t="s">
        <v>39</v>
      </c>
      <c r="C100" s="13">
        <f>SUMIF($A$4:$A$71,4,$J$4:$J$71)+SUMIF($A$4:$A$71,4,$K$4:$K$71)+SUMIF($A$4:$A$71,4,$L$4:$L$71)+SUMIF($A$4:$A$71,4,$T$4:$T$71)+SUMIF($A$4:$A$71,4,$U$4:$U$71)</f>
        <v>0</v>
      </c>
      <c r="D100" s="13" t="s">
        <v>26</v>
      </c>
      <c r="E100" s="13">
        <f t="shared" ref="E100:E101" si="7">C100</f>
        <v>0</v>
      </c>
      <c r="F100" s="1" t="s">
        <v>54</v>
      </c>
    </row>
    <row r="101" spans="1:6" ht="12.75">
      <c r="B101" s="13" t="s">
        <v>55</v>
      </c>
      <c r="C101" s="13">
        <f>Y72</f>
        <v>0</v>
      </c>
      <c r="D101" s="13" t="s">
        <v>47</v>
      </c>
      <c r="E101" s="13">
        <f t="shared" si="7"/>
        <v>0</v>
      </c>
    </row>
    <row r="102" spans="1:6" ht="12.75">
      <c r="B102" s="13"/>
      <c r="C102" s="13"/>
      <c r="D102" s="13"/>
      <c r="E102" s="13"/>
    </row>
    <row r="105" spans="1:6" ht="15">
      <c r="A105" s="16" t="s">
        <v>56</v>
      </c>
    </row>
    <row r="107" spans="1:6" ht="15">
      <c r="A107" s="16" t="s">
        <v>33</v>
      </c>
      <c r="B107" s="138" t="s">
        <v>34</v>
      </c>
      <c r="C107" s="139"/>
      <c r="D107" s="139"/>
      <c r="E107" s="139"/>
    </row>
    <row r="108" spans="1:6" ht="15">
      <c r="A108" s="16"/>
      <c r="B108" s="13" t="s">
        <v>35</v>
      </c>
      <c r="C108" s="13" t="s">
        <v>36</v>
      </c>
      <c r="D108" s="13" t="s">
        <v>35</v>
      </c>
      <c r="E108" s="13" t="s">
        <v>37</v>
      </c>
    </row>
    <row r="109" spans="1:6" ht="15">
      <c r="A109" s="16"/>
      <c r="B109" s="13" t="s">
        <v>39</v>
      </c>
      <c r="C109" s="15">
        <f>SUMIF($A$4:$A$71,1,$J$4:$J$71)+SUMIF($A$4:$A$71,2,$J$4:$J$71)+SUMIF($A$4:$A$71,3,$J$4:$J$71)</f>
        <v>0</v>
      </c>
      <c r="D109" s="1" t="s">
        <v>38</v>
      </c>
      <c r="E109" s="13">
        <f>C109+C110+C111</f>
        <v>0</v>
      </c>
      <c r="F109" s="1" t="s">
        <v>40</v>
      </c>
    </row>
    <row r="110" spans="1:6" ht="15">
      <c r="A110" s="16"/>
      <c r="B110" s="13" t="s">
        <v>39</v>
      </c>
      <c r="C110" s="15">
        <f>SUMIF($A$4:$A$71,1,$K$4:$K$71)+SUMIF($A$4:$A$71,2,$K$4:$K$71)+SUMIF($A$4:$A$71,3,$K$4:$K$71)</f>
        <v>0</v>
      </c>
      <c r="D110" s="15"/>
      <c r="E110" s="13">
        <f>K102</f>
        <v>0</v>
      </c>
      <c r="F110" s="1" t="s">
        <v>41</v>
      </c>
    </row>
    <row r="111" spans="1:6" ht="15">
      <c r="A111" s="16"/>
      <c r="B111" s="13" t="s">
        <v>39</v>
      </c>
      <c r="C111" s="15">
        <f>SUMIF($A$4:$A$71,1,$L$4:$L$71)+SUMIF($A$4:$A$71,2,$L$4:$L$71)+SUMIF($A$4:$A$71,3,$L$4:$L$71)</f>
        <v>0</v>
      </c>
      <c r="D111" s="15"/>
      <c r="E111" s="13">
        <f>L102</f>
        <v>0</v>
      </c>
      <c r="F111" s="1" t="s">
        <v>42</v>
      </c>
    </row>
    <row r="112" spans="1:6" ht="15">
      <c r="A112" s="16"/>
      <c r="B112" s="13" t="s">
        <v>39</v>
      </c>
      <c r="C112" s="144">
        <f>SUMIF($A$4:$A$53,1,$M$4:$M$53)+SUMIF($A$4:$A$53,2,$M$4:$M$53)+SUMIF($A$4:$A$53,3,$M$4:$M$53)</f>
        <v>0</v>
      </c>
      <c r="D112" s="144"/>
      <c r="E112" s="143"/>
      <c r="F112" s="1" t="s">
        <v>481</v>
      </c>
    </row>
    <row r="113" spans="1:6" ht="15">
      <c r="A113" s="16"/>
      <c r="B113" s="140" t="s">
        <v>484</v>
      </c>
      <c r="C113" s="144">
        <f>SUMIF($A$4:$A$53,1,$N$4:$N$53)+SUMIF($A$4:$A$53,2,$N$4:$N$53)+SUMIF($A$4:$A$53,3,$N$4:$N$53)</f>
        <v>0</v>
      </c>
      <c r="D113" s="145" t="s">
        <v>482</v>
      </c>
      <c r="E113" s="143">
        <f>C113</f>
        <v>0</v>
      </c>
      <c r="F113" s="1" t="s">
        <v>483</v>
      </c>
    </row>
    <row r="114" spans="1:6" ht="12.75">
      <c r="D114" s="1"/>
    </row>
    <row r="115" spans="1:6" ht="15">
      <c r="A115" s="16" t="s">
        <v>43</v>
      </c>
      <c r="B115" s="16" t="s">
        <v>44</v>
      </c>
      <c r="C115" s="16"/>
      <c r="D115" s="16"/>
      <c r="E115" s="17"/>
    </row>
    <row r="116" spans="1:6" ht="15">
      <c r="A116" s="16"/>
      <c r="B116" s="13" t="s">
        <v>35</v>
      </c>
      <c r="C116" s="13" t="s">
        <v>36</v>
      </c>
      <c r="D116" s="13" t="s">
        <v>35</v>
      </c>
      <c r="E116" s="13" t="s">
        <v>37</v>
      </c>
    </row>
    <row r="117" spans="1:6" ht="15">
      <c r="A117" s="16"/>
      <c r="B117" s="13" t="s">
        <v>45</v>
      </c>
      <c r="C117" s="15">
        <f>SUMIF($A$4:$A$71,1,$P$4:$P$71)+SUMIF($A$4:$A$71,2,$P$4:$P$71)+SUMIF($A$4:$A$71,3,$P$4:$P$71)</f>
        <v>0</v>
      </c>
      <c r="D117" s="13" t="s">
        <v>27</v>
      </c>
      <c r="E117" s="13">
        <f t="shared" ref="E117:E118" si="8">C117</f>
        <v>0</v>
      </c>
    </row>
    <row r="118" spans="1:6" ht="15">
      <c r="A118" s="16"/>
      <c r="B118" s="13" t="s">
        <v>47</v>
      </c>
      <c r="C118" s="15">
        <f>SUMIF($A$4:$A$71,1,$Q4:$Q$71)+SUMIF($A$4:$A$71,2,$Q4:$Q$71)+SUMIF($A$4:$A$71,3,$Q4:$Q$71)</f>
        <v>0</v>
      </c>
      <c r="D118" s="13" t="s">
        <v>27</v>
      </c>
      <c r="E118" s="13">
        <f t="shared" si="8"/>
        <v>0</v>
      </c>
    </row>
    <row r="119" spans="1:6" ht="15">
      <c r="A119" s="16"/>
      <c r="B119" s="16"/>
      <c r="C119" s="16"/>
      <c r="D119" s="16"/>
      <c r="E119" s="16"/>
    </row>
    <row r="120" spans="1:6" ht="15">
      <c r="A120" s="16"/>
      <c r="B120" s="16"/>
      <c r="C120" s="16"/>
      <c r="D120" s="16"/>
      <c r="E120" s="16"/>
    </row>
    <row r="121" spans="1:6" ht="15">
      <c r="A121" s="16" t="s">
        <v>48</v>
      </c>
      <c r="B121" s="138" t="s">
        <v>49</v>
      </c>
      <c r="C121" s="139"/>
      <c r="D121" s="139"/>
      <c r="E121" s="139"/>
    </row>
    <row r="122" spans="1:6" ht="15">
      <c r="A122" s="16"/>
      <c r="B122" s="13" t="s">
        <v>35</v>
      </c>
      <c r="C122" s="13" t="s">
        <v>36</v>
      </c>
      <c r="D122" s="13" t="s">
        <v>35</v>
      </c>
      <c r="E122" s="13" t="s">
        <v>37</v>
      </c>
    </row>
    <row r="123" spans="1:6" ht="15">
      <c r="A123" s="16"/>
      <c r="B123" s="13" t="s">
        <v>39</v>
      </c>
      <c r="C123" s="15">
        <f>SUMIF($A$4:$A$71,1,$T$4:$T$71)+SUMIF($A$4:$A$71,2,$T$4:$T$71)+SUMIF($A$4:$A$71,3,$T$4:$T$71)</f>
        <v>0</v>
      </c>
      <c r="D123" s="11" t="s">
        <v>38</v>
      </c>
      <c r="E123" s="13">
        <f t="shared" ref="E123:E125" si="9">C123</f>
        <v>0</v>
      </c>
      <c r="F123" s="1" t="s">
        <v>50</v>
      </c>
    </row>
    <row r="124" spans="1:6" ht="15">
      <c r="A124" s="16"/>
      <c r="B124" s="13" t="s">
        <v>39</v>
      </c>
      <c r="C124" s="15">
        <f>SUMIF($A$4:$A$71,1,$U$4:$U$71)+SUMIF($A$4:$A$71,2,$U$4:$U$71)+SUMIF($A$4:$A$71,3,$U$4:$U$71)</f>
        <v>0</v>
      </c>
      <c r="D124" s="11" t="s">
        <v>38</v>
      </c>
      <c r="E124" s="13">
        <f t="shared" si="9"/>
        <v>0</v>
      </c>
      <c r="F124" s="1" t="s">
        <v>51</v>
      </c>
    </row>
    <row r="125" spans="1:6" ht="15.75" customHeight="1">
      <c r="B125" s="156" t="s">
        <v>39</v>
      </c>
      <c r="C125" s="156">
        <f>SUMIF($A$4:$A$53,1,$V$4:$V$53)+SUMIF($A$4:$A$53,2,$V$4:$V$53)+SUMIF($A$4:$A$53,3,$V$4:$V$53)</f>
        <v>0</v>
      </c>
      <c r="D125" s="152" t="s">
        <v>38</v>
      </c>
      <c r="E125" s="141">
        <f t="shared" si="9"/>
        <v>0</v>
      </c>
      <c r="F125" s="1" t="s">
        <v>481</v>
      </c>
    </row>
    <row r="126" spans="1:6" ht="15.75" customHeight="1">
      <c r="B126" s="156" t="s">
        <v>38</v>
      </c>
      <c r="C126" s="156">
        <f>E126</f>
        <v>0</v>
      </c>
      <c r="D126" s="152" t="s">
        <v>482</v>
      </c>
      <c r="E126" s="142">
        <f>SUMIF($A$4:$A$53,1,$W$4:$W$53)+SUMIF($A$4:$A$53,2,$W$4:$W$53)+SUMIF($A$4:$A$53,3,$W$4:$W$53)</f>
        <v>0</v>
      </c>
      <c r="F126" s="1" t="s">
        <v>483</v>
      </c>
    </row>
  </sheetData>
  <sheetProtection selectLockedCells="1"/>
  <mergeCells count="4">
    <mergeCell ref="B77:E77"/>
    <mergeCell ref="B91:E91"/>
    <mergeCell ref="B107:E107"/>
    <mergeCell ref="B121:E121"/>
  </mergeCells>
  <phoneticPr fontId="22"/>
  <conditionalFormatting sqref="B4:AD4">
    <cfRule type="expression" dxfId="23" priority="2">
      <formula>COUNTIF($G4,"*refund*")</formula>
    </cfRule>
  </conditionalFormatting>
  <conditionalFormatting sqref="B5:AD71">
    <cfRule type="expression" dxfId="22" priority="1">
      <formula>COUNTIF($G5,"*refund*")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pane xSplit="2" ySplit="3" topLeftCell="F4" activePane="bottomRight" state="frozen"/>
      <selection activeCell="G20" sqref="G20"/>
      <selection pane="topRight" activeCell="G20" sqref="G20"/>
      <selection pane="bottomLeft" activeCell="G20" sqref="G20"/>
      <selection pane="bottomRight" activeCell="L10" sqref="L10"/>
    </sheetView>
  </sheetViews>
  <sheetFormatPr defaultColWidth="14.42578125" defaultRowHeight="15.75" customHeight="1"/>
  <cols>
    <col min="1" max="1" width="8.42578125" customWidth="1"/>
    <col min="6" max="7" width="15.85546875" customWidth="1"/>
    <col min="18" max="18" width="17.5703125" customWidth="1"/>
    <col min="19" max="19" width="20" customWidth="1"/>
    <col min="20" max="20" width="17.140625" customWidth="1"/>
    <col min="25" max="25" width="21.28515625" customWidth="1"/>
  </cols>
  <sheetData>
    <row r="1" spans="1:34" ht="15.75" customHeight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3" t="s">
        <v>2</v>
      </c>
      <c r="P1" s="3"/>
      <c r="Q1" s="3"/>
      <c r="R1" s="2" t="s">
        <v>3</v>
      </c>
      <c r="S1" s="2"/>
      <c r="T1" s="2"/>
      <c r="U1" s="2"/>
      <c r="V1" s="2"/>
      <c r="W1" s="2"/>
      <c r="X1" s="3" t="s">
        <v>4</v>
      </c>
      <c r="Y1" s="3"/>
      <c r="Z1" s="2"/>
      <c r="AA1" s="2"/>
      <c r="AB1" s="2"/>
      <c r="AC1" s="2"/>
      <c r="AD1" s="2"/>
      <c r="AE1" s="2"/>
      <c r="AG1" s="4" t="s">
        <v>5</v>
      </c>
      <c r="AH1" s="4" t="s">
        <v>5</v>
      </c>
    </row>
    <row r="2" spans="1:34" ht="15.75" customHeight="1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467</v>
      </c>
      <c r="N2" s="6" t="s">
        <v>18</v>
      </c>
      <c r="O2" s="7" t="s">
        <v>19</v>
      </c>
      <c r="P2" s="7" t="s">
        <v>15</v>
      </c>
      <c r="Q2" s="7" t="s">
        <v>20</v>
      </c>
      <c r="R2" s="6" t="s">
        <v>13</v>
      </c>
      <c r="S2" s="6" t="s">
        <v>21</v>
      </c>
      <c r="T2" s="6" t="s">
        <v>22</v>
      </c>
      <c r="U2" s="6" t="s">
        <v>23</v>
      </c>
      <c r="V2" s="6" t="s">
        <v>467</v>
      </c>
      <c r="W2" s="6" t="s">
        <v>18</v>
      </c>
      <c r="X2" s="7" t="s">
        <v>19</v>
      </c>
      <c r="Y2" s="7" t="s">
        <v>24</v>
      </c>
      <c r="Z2" s="6"/>
      <c r="AA2" s="6"/>
      <c r="AB2" s="6"/>
      <c r="AC2" s="6"/>
      <c r="AD2" s="6"/>
      <c r="AE2" s="6"/>
      <c r="AG2" s="8" t="s">
        <v>25</v>
      </c>
      <c r="AH2" s="8" t="s">
        <v>25</v>
      </c>
    </row>
    <row r="3" spans="1:34" ht="15.75" customHeight="1">
      <c r="A3" s="9" t="str">
        <f>IF(H3&gt;0,IF(O3&gt;0,IF(R3&gt;0,IF(X3&gt;0,4,3),2),1),"")</f>
        <v/>
      </c>
      <c r="B3" s="6"/>
      <c r="C3" s="188"/>
      <c r="D3" s="6"/>
      <c r="E3" s="6"/>
      <c r="F3" s="6"/>
      <c r="G3" s="6"/>
      <c r="H3" s="6"/>
      <c r="I3" s="6"/>
      <c r="J3" s="6" t="s">
        <v>26</v>
      </c>
      <c r="K3" s="6" t="s">
        <v>26</v>
      </c>
      <c r="L3" s="6" t="s">
        <v>26</v>
      </c>
      <c r="M3" s="6" t="s">
        <v>26</v>
      </c>
      <c r="N3" s="6" t="s">
        <v>27</v>
      </c>
      <c r="O3" s="7"/>
      <c r="P3" s="7" t="s">
        <v>27</v>
      </c>
      <c r="Q3" s="7" t="s">
        <v>28</v>
      </c>
      <c r="R3" s="6"/>
      <c r="S3" s="6"/>
      <c r="T3" s="6" t="s">
        <v>26</v>
      </c>
      <c r="U3" s="6" t="s">
        <v>29</v>
      </c>
      <c r="V3" s="6" t="s">
        <v>26</v>
      </c>
      <c r="W3" s="6" t="s">
        <v>27</v>
      </c>
      <c r="X3" s="7"/>
      <c r="Y3" s="7" t="s">
        <v>30</v>
      </c>
      <c r="Z3" s="6"/>
      <c r="AA3" s="6"/>
      <c r="AB3" s="6"/>
      <c r="AC3" s="6"/>
      <c r="AD3" s="6"/>
      <c r="AE3" s="6"/>
      <c r="AG3" s="8" t="s">
        <v>28</v>
      </c>
      <c r="AH3" s="8" t="s">
        <v>30</v>
      </c>
    </row>
    <row r="4" spans="1:34" ht="15.75" customHeight="1">
      <c r="A4" s="9">
        <f t="shared" ref="A4:A53" si="0">IF(H4&gt;0,IF(O4&gt;0,IF(R4&gt;0,IF(X4&gt;0,4,3),2),1),"")</f>
        <v>1</v>
      </c>
      <c r="B4" s="167" t="s">
        <v>410</v>
      </c>
      <c r="C4" s="165" t="s">
        <v>411</v>
      </c>
      <c r="D4" s="162"/>
      <c r="E4" s="11"/>
      <c r="F4" s="10"/>
      <c r="G4" s="10"/>
      <c r="H4" s="137">
        <v>42494</v>
      </c>
      <c r="I4" s="11">
        <v>151</v>
      </c>
      <c r="J4" s="11">
        <v>33588</v>
      </c>
      <c r="K4" s="11">
        <v>4000</v>
      </c>
      <c r="L4" s="11">
        <v>500</v>
      </c>
      <c r="M4" s="11"/>
      <c r="N4" s="11"/>
      <c r="O4" s="137"/>
      <c r="P4" s="11">
        <v>0</v>
      </c>
      <c r="Q4" s="11">
        <v>0</v>
      </c>
      <c r="R4" s="137"/>
      <c r="S4" s="11"/>
      <c r="T4" s="11"/>
      <c r="U4" s="11"/>
      <c r="V4" s="11"/>
      <c r="W4" s="10"/>
      <c r="X4" s="137"/>
      <c r="Y4" s="10"/>
      <c r="Z4" s="10"/>
      <c r="AA4" s="10"/>
      <c r="AB4" s="10"/>
      <c r="AC4" s="10"/>
      <c r="AD4" s="10"/>
      <c r="AE4" s="10"/>
      <c r="AG4" s="10" t="str">
        <f t="shared" ref="AG4:AG13" si="1">IF(Q4&gt;L4,Q4-L4,"")</f>
        <v/>
      </c>
      <c r="AH4" s="10" t="str">
        <f t="shared" ref="AH4:AH13" si="2">IF(Y4&gt;T4,Y4-T4,"")</f>
        <v/>
      </c>
    </row>
    <row r="5" spans="1:34" ht="15.75" customHeight="1">
      <c r="A5" s="9">
        <f t="shared" si="0"/>
        <v>1</v>
      </c>
      <c r="B5" s="167" t="s">
        <v>302</v>
      </c>
      <c r="C5" s="165" t="s">
        <v>303</v>
      </c>
      <c r="D5" s="162" t="s">
        <v>103</v>
      </c>
      <c r="E5" s="11"/>
      <c r="F5" s="10" t="s">
        <v>175</v>
      </c>
      <c r="G5" s="10"/>
      <c r="H5" s="137">
        <v>42495</v>
      </c>
      <c r="I5" s="11">
        <v>152</v>
      </c>
      <c r="J5" s="11">
        <v>26784</v>
      </c>
      <c r="K5" s="11">
        <v>3000</v>
      </c>
      <c r="L5" s="11">
        <v>500</v>
      </c>
      <c r="M5" s="11"/>
      <c r="N5" s="11"/>
      <c r="O5" s="137"/>
      <c r="P5" s="11">
        <v>0</v>
      </c>
      <c r="Q5" s="11">
        <v>270</v>
      </c>
      <c r="R5" s="137"/>
      <c r="S5" s="11"/>
      <c r="T5" s="11"/>
      <c r="U5" s="11"/>
      <c r="V5" s="11"/>
      <c r="W5" s="10"/>
      <c r="X5" s="137"/>
      <c r="Y5" s="10"/>
      <c r="Z5" s="10"/>
      <c r="AA5" s="10"/>
      <c r="AB5" s="10"/>
      <c r="AC5" s="10"/>
      <c r="AD5" s="10"/>
      <c r="AE5" s="10"/>
      <c r="AG5" s="10" t="str">
        <f t="shared" si="1"/>
        <v/>
      </c>
      <c r="AH5" s="10" t="str">
        <f t="shared" si="2"/>
        <v/>
      </c>
    </row>
    <row r="6" spans="1:34" ht="15.75" customHeight="1">
      <c r="A6" s="9">
        <f t="shared" si="0"/>
        <v>2</v>
      </c>
      <c r="B6" s="167" t="s">
        <v>412</v>
      </c>
      <c r="C6" s="165" t="s">
        <v>413</v>
      </c>
      <c r="D6" s="162" t="s">
        <v>373</v>
      </c>
      <c r="E6" s="11"/>
      <c r="F6" s="10" t="s">
        <v>328</v>
      </c>
      <c r="G6" s="10"/>
      <c r="H6" s="137">
        <v>42495</v>
      </c>
      <c r="I6" s="11">
        <v>154</v>
      </c>
      <c r="J6" s="11">
        <v>10000</v>
      </c>
      <c r="K6" s="11">
        <v>3500</v>
      </c>
      <c r="L6" s="11">
        <v>1000</v>
      </c>
      <c r="M6" s="11"/>
      <c r="N6" s="11"/>
      <c r="O6" s="137">
        <v>42495</v>
      </c>
      <c r="P6" s="11">
        <v>10000</v>
      </c>
      <c r="Q6" s="11">
        <v>1000</v>
      </c>
      <c r="R6" s="137"/>
      <c r="S6" s="11">
        <v>157</v>
      </c>
      <c r="T6" s="11">
        <v>920</v>
      </c>
      <c r="U6" s="11">
        <v>1500</v>
      </c>
      <c r="V6" s="11"/>
      <c r="W6" s="10"/>
      <c r="X6" s="137"/>
      <c r="Y6" s="10"/>
      <c r="Z6" s="10"/>
      <c r="AA6" s="10"/>
      <c r="AB6" s="10"/>
      <c r="AC6" s="10"/>
      <c r="AD6" s="10"/>
      <c r="AE6" s="10"/>
      <c r="AG6" s="10" t="str">
        <f t="shared" si="1"/>
        <v/>
      </c>
      <c r="AH6" s="10" t="str">
        <f t="shared" si="2"/>
        <v/>
      </c>
    </row>
    <row r="7" spans="1:34" ht="15.75" customHeight="1">
      <c r="A7" s="9">
        <f t="shared" si="0"/>
        <v>2</v>
      </c>
      <c r="B7" s="167" t="s">
        <v>414</v>
      </c>
      <c r="C7" s="165" t="s">
        <v>415</v>
      </c>
      <c r="D7" s="162" t="s">
        <v>103</v>
      </c>
      <c r="E7" s="11"/>
      <c r="F7" s="10"/>
      <c r="G7" s="10"/>
      <c r="H7" s="137">
        <v>42501</v>
      </c>
      <c r="I7" s="11">
        <v>156</v>
      </c>
      <c r="J7" s="11">
        <v>54000</v>
      </c>
      <c r="K7" s="11">
        <v>6000</v>
      </c>
      <c r="L7" s="11">
        <v>500</v>
      </c>
      <c r="M7" s="11"/>
      <c r="N7" s="11"/>
      <c r="O7" s="137">
        <v>42504</v>
      </c>
      <c r="P7" s="11">
        <v>54000</v>
      </c>
      <c r="Q7" s="11">
        <v>0</v>
      </c>
      <c r="R7" s="137"/>
      <c r="S7" s="11"/>
      <c r="T7" s="11"/>
      <c r="U7" s="11"/>
      <c r="V7" s="11"/>
      <c r="W7" s="10"/>
      <c r="X7" s="137"/>
      <c r="Y7" s="10"/>
      <c r="Z7" s="10"/>
      <c r="AA7" s="10"/>
      <c r="AB7" s="10"/>
      <c r="AC7" s="10"/>
      <c r="AD7" s="10"/>
      <c r="AE7" s="10"/>
      <c r="AG7" s="10" t="str">
        <f t="shared" si="1"/>
        <v/>
      </c>
      <c r="AH7" s="10" t="str">
        <f t="shared" si="2"/>
        <v/>
      </c>
    </row>
    <row r="8" spans="1:34" ht="15.75" customHeight="1">
      <c r="A8" s="9">
        <f t="shared" si="0"/>
        <v>4</v>
      </c>
      <c r="B8" s="168" t="s">
        <v>416</v>
      </c>
      <c r="C8" s="165" t="s">
        <v>417</v>
      </c>
      <c r="D8" s="169" t="s">
        <v>108</v>
      </c>
      <c r="E8" s="159"/>
      <c r="F8" s="10"/>
      <c r="G8" s="10"/>
      <c r="H8" s="137">
        <v>42503</v>
      </c>
      <c r="I8" s="11">
        <v>160</v>
      </c>
      <c r="J8" s="11">
        <v>12960</v>
      </c>
      <c r="K8" s="11">
        <v>3500</v>
      </c>
      <c r="L8" s="11">
        <v>500</v>
      </c>
      <c r="M8" s="11"/>
      <c r="N8" s="11"/>
      <c r="O8" s="137">
        <v>42504</v>
      </c>
      <c r="P8" s="11">
        <v>12960</v>
      </c>
      <c r="Q8" s="11">
        <v>500</v>
      </c>
      <c r="R8" s="137">
        <v>42514</v>
      </c>
      <c r="S8" s="11">
        <v>175</v>
      </c>
      <c r="T8" s="11">
        <v>4750</v>
      </c>
      <c r="U8" s="11">
        <v>500</v>
      </c>
      <c r="V8" s="11"/>
      <c r="W8" s="10"/>
      <c r="X8" s="137">
        <v>42515</v>
      </c>
      <c r="Y8" s="10">
        <v>4750</v>
      </c>
      <c r="Z8" s="10"/>
      <c r="AA8" s="10"/>
      <c r="AB8" s="10"/>
      <c r="AC8" s="10"/>
      <c r="AD8" s="10"/>
      <c r="AE8" s="10"/>
      <c r="AG8" s="10" t="str">
        <f t="shared" si="1"/>
        <v/>
      </c>
      <c r="AH8" s="10" t="str">
        <f t="shared" si="2"/>
        <v/>
      </c>
    </row>
    <row r="9" spans="1:34" ht="15.75" customHeight="1">
      <c r="A9" s="161">
        <f t="shared" si="0"/>
        <v>4</v>
      </c>
      <c r="B9" s="165" t="s">
        <v>418</v>
      </c>
      <c r="C9" s="165" t="s">
        <v>419</v>
      </c>
      <c r="D9" s="166" t="s">
        <v>103</v>
      </c>
      <c r="E9" s="165"/>
      <c r="F9" s="162" t="s">
        <v>175</v>
      </c>
      <c r="G9" s="10" t="s">
        <v>420</v>
      </c>
      <c r="H9" s="137">
        <v>42504</v>
      </c>
      <c r="I9" s="11" t="s">
        <v>421</v>
      </c>
      <c r="J9" s="11">
        <v>6480</v>
      </c>
      <c r="K9" s="11">
        <v>3000</v>
      </c>
      <c r="L9" s="11">
        <v>500</v>
      </c>
      <c r="M9" s="11"/>
      <c r="N9" s="11"/>
      <c r="O9" s="137">
        <v>42505</v>
      </c>
      <c r="P9" s="11">
        <v>6480</v>
      </c>
      <c r="Q9" s="11">
        <v>240</v>
      </c>
      <c r="R9" s="137">
        <v>42504</v>
      </c>
      <c r="S9" s="11">
        <v>173</v>
      </c>
      <c r="T9" s="11">
        <v>1180</v>
      </c>
      <c r="U9" s="11"/>
      <c r="V9" s="11"/>
      <c r="W9" s="10"/>
      <c r="X9" s="137">
        <v>42512</v>
      </c>
      <c r="Y9" s="10">
        <v>1200</v>
      </c>
      <c r="Z9" s="10"/>
      <c r="AA9" s="10"/>
      <c r="AB9" s="10"/>
      <c r="AC9" s="10"/>
      <c r="AD9" s="10"/>
      <c r="AE9" s="10"/>
      <c r="AG9" s="10" t="str">
        <f t="shared" si="1"/>
        <v/>
      </c>
      <c r="AH9" s="10">
        <f t="shared" si="2"/>
        <v>20</v>
      </c>
    </row>
    <row r="10" spans="1:34" ht="15.75" customHeight="1">
      <c r="A10" s="161">
        <f t="shared" si="0"/>
        <v>4</v>
      </c>
      <c r="B10" s="165" t="s">
        <v>422</v>
      </c>
      <c r="C10" s="165" t="s">
        <v>423</v>
      </c>
      <c r="D10" s="166" t="s">
        <v>103</v>
      </c>
      <c r="E10" s="165" t="s">
        <v>424</v>
      </c>
      <c r="F10" s="162" t="s">
        <v>425</v>
      </c>
      <c r="G10" s="10"/>
      <c r="H10" s="137">
        <v>42505</v>
      </c>
      <c r="I10" s="11">
        <v>165</v>
      </c>
      <c r="J10" s="11">
        <v>31600</v>
      </c>
      <c r="K10" s="11">
        <v>4500</v>
      </c>
      <c r="L10" s="11">
        <v>500</v>
      </c>
      <c r="M10" s="11"/>
      <c r="N10" s="11"/>
      <c r="O10" s="137">
        <v>42505</v>
      </c>
      <c r="P10" s="11">
        <v>31600</v>
      </c>
      <c r="Q10" s="11">
        <v>0</v>
      </c>
      <c r="R10" s="137">
        <v>42516</v>
      </c>
      <c r="S10" s="11">
        <v>177</v>
      </c>
      <c r="T10" s="11">
        <v>2400</v>
      </c>
      <c r="U10" s="11"/>
      <c r="V10" s="11"/>
      <c r="W10" s="10"/>
      <c r="X10" s="137">
        <v>42516</v>
      </c>
      <c r="Y10" s="10">
        <v>2500</v>
      </c>
      <c r="Z10" s="10"/>
      <c r="AA10" s="10"/>
      <c r="AB10" s="10"/>
      <c r="AC10" s="10"/>
      <c r="AD10" s="10"/>
      <c r="AE10" s="10"/>
      <c r="AG10" s="10" t="str">
        <f t="shared" si="1"/>
        <v/>
      </c>
      <c r="AH10" s="10">
        <f t="shared" si="2"/>
        <v>100</v>
      </c>
    </row>
    <row r="11" spans="1:34" ht="15.75" customHeight="1">
      <c r="A11" s="161">
        <f t="shared" si="0"/>
        <v>1</v>
      </c>
      <c r="B11" s="165" t="s">
        <v>426</v>
      </c>
      <c r="C11" s="165" t="s">
        <v>427</v>
      </c>
      <c r="D11" s="166" t="s">
        <v>103</v>
      </c>
      <c r="E11" s="165"/>
      <c r="F11" s="162"/>
      <c r="G11" s="10"/>
      <c r="H11" s="137">
        <v>42506</v>
      </c>
      <c r="I11" s="11">
        <v>168</v>
      </c>
      <c r="J11" s="11">
        <v>14584</v>
      </c>
      <c r="K11" s="11">
        <v>3500</v>
      </c>
      <c r="L11" s="11">
        <v>500</v>
      </c>
      <c r="M11" s="11"/>
      <c r="N11" s="11"/>
      <c r="O11" s="137"/>
      <c r="P11" s="11"/>
      <c r="Q11" s="11"/>
      <c r="R11" s="137"/>
      <c r="S11" s="11"/>
      <c r="T11" s="11"/>
      <c r="U11" s="11"/>
      <c r="V11" s="11"/>
      <c r="W11" s="10"/>
      <c r="X11" s="137"/>
      <c r="Y11" s="10"/>
      <c r="Z11" s="10"/>
      <c r="AA11" s="10"/>
      <c r="AB11" s="10"/>
      <c r="AC11" s="10"/>
      <c r="AD11" s="10"/>
      <c r="AE11" s="10"/>
      <c r="AG11" s="10" t="str">
        <f t="shared" si="1"/>
        <v/>
      </c>
      <c r="AH11" s="10" t="str">
        <f t="shared" si="2"/>
        <v/>
      </c>
    </row>
    <row r="12" spans="1:34" ht="15.75" customHeight="1">
      <c r="A12" s="161">
        <f t="shared" si="0"/>
        <v>4</v>
      </c>
      <c r="B12" s="165" t="s">
        <v>343</v>
      </c>
      <c r="C12" s="165" t="s">
        <v>344</v>
      </c>
      <c r="D12" s="166" t="s">
        <v>103</v>
      </c>
      <c r="E12" s="165"/>
      <c r="F12" s="162"/>
      <c r="G12" s="10"/>
      <c r="H12" s="137">
        <v>42510</v>
      </c>
      <c r="I12" s="11">
        <v>171</v>
      </c>
      <c r="J12" s="11">
        <v>8424</v>
      </c>
      <c r="K12" s="11">
        <v>3000</v>
      </c>
      <c r="L12" s="11">
        <v>500</v>
      </c>
      <c r="M12" s="11"/>
      <c r="N12" s="11"/>
      <c r="O12" s="137">
        <v>42510</v>
      </c>
      <c r="P12" s="11">
        <v>9072</v>
      </c>
      <c r="Q12" s="11">
        <v>260</v>
      </c>
      <c r="R12" s="137">
        <v>42516</v>
      </c>
      <c r="S12" s="11">
        <v>183</v>
      </c>
      <c r="T12" s="11">
        <v>4700</v>
      </c>
      <c r="U12" s="11">
        <v>648</v>
      </c>
      <c r="V12" s="11"/>
      <c r="W12" s="10"/>
      <c r="X12" s="137">
        <v>42517</v>
      </c>
      <c r="Y12" s="10">
        <v>4700</v>
      </c>
      <c r="Z12" s="10"/>
      <c r="AA12" s="10"/>
      <c r="AB12" s="10"/>
      <c r="AC12" s="10"/>
      <c r="AD12" s="10"/>
      <c r="AE12" s="10"/>
      <c r="AG12" s="10" t="str">
        <f t="shared" si="1"/>
        <v/>
      </c>
      <c r="AH12" s="10" t="str">
        <f t="shared" si="2"/>
        <v/>
      </c>
    </row>
    <row r="13" spans="1:34" ht="15.75" customHeight="1">
      <c r="A13" s="161">
        <f t="shared" si="0"/>
        <v>2</v>
      </c>
      <c r="B13" s="165" t="s">
        <v>310</v>
      </c>
      <c r="C13" s="165" t="s">
        <v>311</v>
      </c>
      <c r="D13" s="166" t="s">
        <v>108</v>
      </c>
      <c r="E13" s="165"/>
      <c r="F13" s="162"/>
      <c r="G13" s="10"/>
      <c r="H13" s="137">
        <v>42514</v>
      </c>
      <c r="I13" s="11">
        <v>179</v>
      </c>
      <c r="J13" s="11">
        <v>2327</v>
      </c>
      <c r="K13" s="11"/>
      <c r="L13" s="11"/>
      <c r="M13" s="11"/>
      <c r="N13" s="11"/>
      <c r="O13" s="137">
        <v>42514</v>
      </c>
      <c r="P13" s="11">
        <v>2354</v>
      </c>
      <c r="Q13" s="11"/>
      <c r="R13" s="137"/>
      <c r="S13" s="11"/>
      <c r="T13" s="11"/>
      <c r="U13" s="11"/>
      <c r="V13" s="11"/>
      <c r="W13" s="10"/>
      <c r="X13" s="137"/>
      <c r="Y13" s="10"/>
      <c r="Z13" s="10"/>
      <c r="AA13" s="10"/>
      <c r="AB13" s="10"/>
      <c r="AC13" s="10"/>
      <c r="AD13" s="10"/>
      <c r="AE13" s="10"/>
      <c r="AG13" s="10" t="str">
        <f t="shared" si="1"/>
        <v/>
      </c>
      <c r="AH13" s="10" t="str">
        <f t="shared" si="2"/>
        <v/>
      </c>
    </row>
    <row r="14" spans="1:34" ht="15.75" customHeight="1">
      <c r="A14" s="161">
        <f t="shared" si="0"/>
        <v>1</v>
      </c>
      <c r="B14" s="165" t="s">
        <v>163</v>
      </c>
      <c r="C14" s="165" t="s">
        <v>428</v>
      </c>
      <c r="D14" s="166" t="s">
        <v>103</v>
      </c>
      <c r="E14" s="165"/>
      <c r="F14" s="162"/>
      <c r="G14" s="10"/>
      <c r="H14" s="137">
        <v>42516</v>
      </c>
      <c r="I14" s="11" t="s">
        <v>429</v>
      </c>
      <c r="J14" s="11"/>
      <c r="K14" s="11"/>
      <c r="L14" s="11">
        <v>500</v>
      </c>
      <c r="M14" s="11"/>
      <c r="N14" s="11"/>
      <c r="O14" s="137"/>
      <c r="P14" s="11"/>
      <c r="Q14" s="11">
        <v>0</v>
      </c>
      <c r="R14" s="137"/>
      <c r="S14" s="11"/>
      <c r="T14" s="11"/>
      <c r="U14" s="11"/>
      <c r="V14" s="11"/>
      <c r="W14" s="10"/>
      <c r="X14" s="137"/>
      <c r="Y14" s="10"/>
      <c r="Z14" s="10"/>
      <c r="AA14" s="10"/>
      <c r="AB14" s="10"/>
      <c r="AC14" s="10"/>
      <c r="AD14" s="10"/>
      <c r="AE14" s="10"/>
      <c r="AG14" s="10"/>
      <c r="AH14" s="10"/>
    </row>
    <row r="15" spans="1:34" ht="15.75" customHeight="1">
      <c r="A15" s="161">
        <f t="shared" si="0"/>
        <v>2</v>
      </c>
      <c r="B15" s="165" t="s">
        <v>430</v>
      </c>
      <c r="C15" s="165" t="s">
        <v>431</v>
      </c>
      <c r="D15" s="166" t="s">
        <v>108</v>
      </c>
      <c r="E15" s="165" t="s">
        <v>432</v>
      </c>
      <c r="F15" s="162"/>
      <c r="G15" s="10"/>
      <c r="H15" s="137">
        <v>42518</v>
      </c>
      <c r="I15" s="11">
        <v>185</v>
      </c>
      <c r="J15" s="11">
        <v>36504</v>
      </c>
      <c r="K15" s="11">
        <v>4950</v>
      </c>
      <c r="L15" s="11">
        <v>600</v>
      </c>
      <c r="M15" s="11"/>
      <c r="N15" s="11"/>
      <c r="O15" s="137">
        <v>42521</v>
      </c>
      <c r="P15" s="11">
        <v>36504</v>
      </c>
      <c r="Q15" s="11">
        <v>0</v>
      </c>
      <c r="R15" s="137"/>
      <c r="S15" s="11"/>
      <c r="T15" s="11"/>
      <c r="U15" s="11"/>
      <c r="V15" s="11"/>
      <c r="W15" s="10"/>
      <c r="X15" s="137"/>
      <c r="Y15" s="10"/>
      <c r="Z15" s="10"/>
      <c r="AA15" s="10"/>
      <c r="AB15" s="10"/>
      <c r="AC15" s="10"/>
      <c r="AD15" s="10"/>
      <c r="AE15" s="10"/>
      <c r="AG15" s="10"/>
      <c r="AH15" s="10"/>
    </row>
    <row r="16" spans="1:34" ht="15.75" customHeight="1">
      <c r="A16" s="161" t="str">
        <f t="shared" si="0"/>
        <v/>
      </c>
      <c r="B16" s="165"/>
      <c r="C16" s="165"/>
      <c r="D16" s="166"/>
      <c r="E16" s="165"/>
      <c r="F16" s="162"/>
      <c r="G16" s="10"/>
      <c r="H16" s="137"/>
      <c r="I16" s="11"/>
      <c r="J16" s="11"/>
      <c r="K16" s="11"/>
      <c r="L16" s="11"/>
      <c r="M16" s="11"/>
      <c r="N16" s="11"/>
      <c r="O16" s="137"/>
      <c r="P16" s="11"/>
      <c r="Q16" s="11"/>
      <c r="R16" s="137"/>
      <c r="S16" s="11"/>
      <c r="T16" s="11"/>
      <c r="U16" s="11"/>
      <c r="V16" s="11"/>
      <c r="W16" s="10"/>
      <c r="X16" s="137"/>
      <c r="Y16" s="10"/>
      <c r="Z16" s="10"/>
      <c r="AA16" s="10"/>
      <c r="AB16" s="10"/>
      <c r="AC16" s="10"/>
      <c r="AD16" s="10"/>
      <c r="AE16" s="10"/>
      <c r="AG16" s="10"/>
      <c r="AH16" s="10"/>
    </row>
    <row r="17" spans="1:34" ht="15.75" customHeight="1">
      <c r="A17" s="161" t="str">
        <f t="shared" si="0"/>
        <v/>
      </c>
      <c r="B17" s="165"/>
      <c r="C17" s="165"/>
      <c r="D17" s="166"/>
      <c r="E17" s="165"/>
      <c r="F17" s="162"/>
      <c r="G17" s="10"/>
      <c r="H17" s="137"/>
      <c r="I17" s="11"/>
      <c r="J17" s="11"/>
      <c r="K17" s="11"/>
      <c r="L17" s="11"/>
      <c r="M17" s="11"/>
      <c r="N17" s="11"/>
      <c r="O17" s="137"/>
      <c r="P17" s="11"/>
      <c r="Q17" s="11"/>
      <c r="R17" s="137"/>
      <c r="S17" s="11"/>
      <c r="T17" s="11"/>
      <c r="U17" s="11"/>
      <c r="V17" s="11"/>
      <c r="W17" s="10"/>
      <c r="X17" s="137"/>
      <c r="Y17" s="10"/>
      <c r="Z17" s="10"/>
      <c r="AA17" s="10"/>
      <c r="AB17" s="10"/>
      <c r="AC17" s="10"/>
      <c r="AD17" s="10"/>
      <c r="AE17" s="10"/>
      <c r="AG17" s="10"/>
      <c r="AH17" s="10"/>
    </row>
    <row r="18" spans="1:34" ht="15.75" customHeight="1">
      <c r="A18" s="161" t="str">
        <f t="shared" si="0"/>
        <v/>
      </c>
      <c r="B18" s="165"/>
      <c r="C18" s="165"/>
      <c r="D18" s="166"/>
      <c r="E18" s="165"/>
      <c r="F18" s="162"/>
      <c r="G18" s="10"/>
      <c r="H18" s="137"/>
      <c r="I18" s="11"/>
      <c r="J18" s="11"/>
      <c r="K18" s="11"/>
      <c r="L18" s="11"/>
      <c r="M18" s="11"/>
      <c r="N18" s="11"/>
      <c r="O18" s="137"/>
      <c r="P18" s="11"/>
      <c r="Q18" s="11"/>
      <c r="R18" s="137"/>
      <c r="S18" s="11"/>
      <c r="T18" s="11"/>
      <c r="U18" s="11"/>
      <c r="V18" s="11"/>
      <c r="W18" s="10"/>
      <c r="X18" s="137"/>
      <c r="Y18" s="10"/>
      <c r="Z18" s="10"/>
      <c r="AA18" s="10"/>
      <c r="AB18" s="10"/>
      <c r="AC18" s="10"/>
      <c r="AD18" s="10"/>
      <c r="AE18" s="10"/>
      <c r="AG18" s="10"/>
      <c r="AH18" s="10"/>
    </row>
    <row r="19" spans="1:34" ht="15.75" customHeight="1">
      <c r="A19" s="161" t="str">
        <f t="shared" si="0"/>
        <v/>
      </c>
      <c r="B19" s="165"/>
      <c r="C19" s="165"/>
      <c r="D19" s="166"/>
      <c r="E19" s="165"/>
      <c r="F19" s="162"/>
      <c r="G19" s="10"/>
      <c r="H19" s="137"/>
      <c r="I19" s="11"/>
      <c r="J19" s="11"/>
      <c r="K19" s="11"/>
      <c r="L19" s="11"/>
      <c r="M19" s="11"/>
      <c r="N19" s="11"/>
      <c r="O19" s="137"/>
      <c r="P19" s="11"/>
      <c r="Q19" s="11"/>
      <c r="R19" s="137"/>
      <c r="S19" s="11"/>
      <c r="T19" s="11"/>
      <c r="U19" s="11"/>
      <c r="V19" s="11"/>
      <c r="W19" s="10"/>
      <c r="X19" s="137"/>
      <c r="Y19" s="10"/>
      <c r="Z19" s="10"/>
      <c r="AA19" s="10"/>
      <c r="AB19" s="10"/>
      <c r="AC19" s="10"/>
      <c r="AD19" s="10"/>
      <c r="AE19" s="10"/>
      <c r="AG19" s="10"/>
      <c r="AH19" s="10"/>
    </row>
    <row r="20" spans="1:34" ht="15.75" customHeight="1">
      <c r="A20" s="161" t="str">
        <f t="shared" si="0"/>
        <v/>
      </c>
      <c r="B20" s="165"/>
      <c r="C20" s="165"/>
      <c r="D20" s="166"/>
      <c r="E20" s="165"/>
      <c r="F20" s="162"/>
      <c r="G20" s="10"/>
      <c r="H20" s="137"/>
      <c r="I20" s="11"/>
      <c r="J20" s="11"/>
      <c r="K20" s="11"/>
      <c r="L20" s="11"/>
      <c r="M20" s="11"/>
      <c r="N20" s="11"/>
      <c r="O20" s="137"/>
      <c r="P20" s="11"/>
      <c r="Q20" s="11"/>
      <c r="R20" s="137"/>
      <c r="S20" s="11"/>
      <c r="T20" s="11"/>
      <c r="U20" s="11"/>
      <c r="V20" s="11"/>
      <c r="W20" s="10"/>
      <c r="X20" s="137"/>
      <c r="Y20" s="10"/>
      <c r="Z20" s="10"/>
      <c r="AA20" s="10"/>
      <c r="AB20" s="10"/>
      <c r="AC20" s="10"/>
      <c r="AD20" s="10"/>
      <c r="AE20" s="10"/>
      <c r="AG20" s="10"/>
      <c r="AH20" s="10"/>
    </row>
    <row r="21" spans="1:34" ht="15.75" customHeight="1">
      <c r="A21" s="161" t="str">
        <f t="shared" si="0"/>
        <v/>
      </c>
      <c r="B21" s="165"/>
      <c r="C21" s="165"/>
      <c r="D21" s="166"/>
      <c r="E21" s="165"/>
      <c r="F21" s="162"/>
      <c r="G21" s="10"/>
      <c r="H21" s="137"/>
      <c r="I21" s="11"/>
      <c r="J21" s="11"/>
      <c r="K21" s="11"/>
      <c r="L21" s="11"/>
      <c r="M21" s="11"/>
      <c r="N21" s="11"/>
      <c r="O21" s="137"/>
      <c r="P21" s="11"/>
      <c r="Q21" s="11"/>
      <c r="R21" s="137"/>
      <c r="S21" s="11"/>
      <c r="T21" s="11"/>
      <c r="U21" s="11"/>
      <c r="V21" s="11"/>
      <c r="W21" s="10"/>
      <c r="X21" s="137"/>
      <c r="Y21" s="10"/>
      <c r="Z21" s="10"/>
      <c r="AA21" s="10"/>
      <c r="AB21" s="10"/>
      <c r="AC21" s="10"/>
      <c r="AD21" s="10"/>
      <c r="AE21" s="10"/>
      <c r="AG21" s="10"/>
      <c r="AH21" s="10"/>
    </row>
    <row r="22" spans="1:34" ht="15.75" customHeight="1">
      <c r="A22" s="161" t="str">
        <f t="shared" si="0"/>
        <v/>
      </c>
      <c r="B22" s="165"/>
      <c r="C22" s="165"/>
      <c r="D22" s="166"/>
      <c r="E22" s="165"/>
      <c r="F22" s="162"/>
      <c r="G22" s="10"/>
      <c r="H22" s="137"/>
      <c r="I22" s="11"/>
      <c r="J22" s="11"/>
      <c r="K22" s="11"/>
      <c r="L22" s="11"/>
      <c r="M22" s="11"/>
      <c r="N22" s="11"/>
      <c r="O22" s="137"/>
      <c r="P22" s="11"/>
      <c r="Q22" s="11"/>
      <c r="R22" s="137"/>
      <c r="S22" s="11"/>
      <c r="T22" s="11"/>
      <c r="U22" s="11"/>
      <c r="V22" s="11"/>
      <c r="W22" s="10"/>
      <c r="X22" s="137"/>
      <c r="Y22" s="10"/>
      <c r="Z22" s="10"/>
      <c r="AA22" s="10"/>
      <c r="AB22" s="10"/>
      <c r="AC22" s="10"/>
      <c r="AD22" s="10"/>
      <c r="AE22" s="10"/>
      <c r="AG22" s="10"/>
      <c r="AH22" s="10"/>
    </row>
    <row r="23" spans="1:34" ht="15.75" customHeight="1">
      <c r="A23" s="161" t="str">
        <f t="shared" si="0"/>
        <v/>
      </c>
      <c r="B23" s="165"/>
      <c r="C23" s="165"/>
      <c r="D23" s="166"/>
      <c r="E23" s="165"/>
      <c r="F23" s="162"/>
      <c r="G23" s="10"/>
      <c r="H23" s="137"/>
      <c r="I23" s="11"/>
      <c r="J23" s="11"/>
      <c r="K23" s="11"/>
      <c r="L23" s="11"/>
      <c r="M23" s="11"/>
      <c r="N23" s="11"/>
      <c r="O23" s="137"/>
      <c r="P23" s="11"/>
      <c r="Q23" s="11"/>
      <c r="R23" s="137"/>
      <c r="S23" s="11"/>
      <c r="T23" s="11"/>
      <c r="U23" s="11"/>
      <c r="V23" s="11"/>
      <c r="W23" s="10"/>
      <c r="X23" s="137"/>
      <c r="Y23" s="10"/>
      <c r="Z23" s="10"/>
      <c r="AA23" s="10"/>
      <c r="AB23" s="10"/>
      <c r="AC23" s="10"/>
      <c r="AD23" s="10"/>
      <c r="AE23" s="10"/>
      <c r="AG23" s="10"/>
      <c r="AH23" s="10"/>
    </row>
    <row r="24" spans="1:34" ht="15.75" customHeight="1">
      <c r="A24" s="161" t="str">
        <f t="shared" si="0"/>
        <v/>
      </c>
      <c r="B24" s="165"/>
      <c r="C24" s="165"/>
      <c r="D24" s="166"/>
      <c r="E24" s="165"/>
      <c r="F24" s="162"/>
      <c r="G24" s="10"/>
      <c r="H24" s="137"/>
      <c r="I24" s="11"/>
      <c r="J24" s="11"/>
      <c r="K24" s="11"/>
      <c r="L24" s="11"/>
      <c r="M24" s="11"/>
      <c r="N24" s="11"/>
      <c r="O24" s="137"/>
      <c r="P24" s="11"/>
      <c r="Q24" s="11"/>
      <c r="R24" s="137"/>
      <c r="S24" s="11"/>
      <c r="T24" s="11"/>
      <c r="U24" s="11"/>
      <c r="V24" s="11"/>
      <c r="W24" s="10"/>
      <c r="X24" s="137"/>
      <c r="Y24" s="10"/>
      <c r="Z24" s="10"/>
      <c r="AA24" s="10"/>
      <c r="AB24" s="10"/>
      <c r="AC24" s="10"/>
      <c r="AD24" s="10"/>
      <c r="AE24" s="10"/>
      <c r="AG24" s="10"/>
      <c r="AH24" s="10"/>
    </row>
    <row r="25" spans="1:34" ht="15.75" customHeight="1">
      <c r="A25" s="161" t="str">
        <f t="shared" si="0"/>
        <v/>
      </c>
      <c r="B25" s="165"/>
      <c r="C25" s="165"/>
      <c r="D25" s="166"/>
      <c r="E25" s="165"/>
      <c r="F25" s="162"/>
      <c r="G25" s="10"/>
      <c r="H25" s="137"/>
      <c r="I25" s="11"/>
      <c r="J25" s="11"/>
      <c r="K25" s="11"/>
      <c r="L25" s="11"/>
      <c r="M25" s="11"/>
      <c r="N25" s="11"/>
      <c r="O25" s="137"/>
      <c r="P25" s="11"/>
      <c r="Q25" s="11"/>
      <c r="R25" s="137"/>
      <c r="S25" s="11"/>
      <c r="T25" s="11"/>
      <c r="U25" s="11"/>
      <c r="V25" s="11"/>
      <c r="W25" s="10"/>
      <c r="X25" s="137"/>
      <c r="Y25" s="10"/>
      <c r="Z25" s="10"/>
      <c r="AA25" s="10"/>
      <c r="AB25" s="10"/>
      <c r="AC25" s="10"/>
      <c r="AD25" s="10"/>
      <c r="AE25" s="10"/>
      <c r="AG25" s="10"/>
      <c r="AH25" s="10"/>
    </row>
    <row r="26" spans="1:34" ht="15.75" customHeight="1">
      <c r="A26" s="161" t="str">
        <f t="shared" si="0"/>
        <v/>
      </c>
      <c r="B26" s="165"/>
      <c r="C26" s="165"/>
      <c r="D26" s="166"/>
      <c r="E26" s="165"/>
      <c r="F26" s="162"/>
      <c r="G26" s="10"/>
      <c r="H26" s="137"/>
      <c r="I26" s="11"/>
      <c r="J26" s="11"/>
      <c r="K26" s="11"/>
      <c r="L26" s="11"/>
      <c r="M26" s="11"/>
      <c r="N26" s="11"/>
      <c r="O26" s="137"/>
      <c r="P26" s="11"/>
      <c r="Q26" s="11"/>
      <c r="R26" s="137"/>
      <c r="S26" s="11"/>
      <c r="T26" s="11"/>
      <c r="U26" s="11"/>
      <c r="V26" s="11"/>
      <c r="W26" s="10"/>
      <c r="X26" s="137"/>
      <c r="Y26" s="10"/>
      <c r="Z26" s="10"/>
      <c r="AA26" s="10"/>
      <c r="AB26" s="10"/>
      <c r="AC26" s="10"/>
      <c r="AD26" s="10"/>
      <c r="AE26" s="10"/>
      <c r="AG26" s="10"/>
      <c r="AH26" s="10"/>
    </row>
    <row r="27" spans="1:34" ht="15.75" customHeight="1">
      <c r="A27" s="161" t="str">
        <f t="shared" si="0"/>
        <v/>
      </c>
      <c r="B27" s="165"/>
      <c r="C27" s="165"/>
      <c r="D27" s="166"/>
      <c r="E27" s="165"/>
      <c r="F27" s="162"/>
      <c r="G27" s="10"/>
      <c r="H27" s="137"/>
      <c r="I27" s="11"/>
      <c r="J27" s="11"/>
      <c r="K27" s="11"/>
      <c r="L27" s="11"/>
      <c r="M27" s="11"/>
      <c r="N27" s="11"/>
      <c r="O27" s="137"/>
      <c r="P27" s="11"/>
      <c r="Q27" s="11"/>
      <c r="R27" s="137"/>
      <c r="S27" s="11"/>
      <c r="T27" s="11"/>
      <c r="U27" s="11"/>
      <c r="V27" s="11"/>
      <c r="W27" s="10"/>
      <c r="X27" s="137"/>
      <c r="Y27" s="10"/>
      <c r="Z27" s="10"/>
      <c r="AA27" s="10"/>
      <c r="AB27" s="10"/>
      <c r="AC27" s="10"/>
      <c r="AD27" s="10"/>
      <c r="AE27" s="10"/>
      <c r="AG27" s="10"/>
      <c r="AH27" s="10"/>
    </row>
    <row r="28" spans="1:34" ht="15.75" customHeight="1">
      <c r="A28" s="161" t="str">
        <f t="shared" si="0"/>
        <v/>
      </c>
      <c r="B28" s="165"/>
      <c r="C28" s="165"/>
      <c r="D28" s="166"/>
      <c r="E28" s="165"/>
      <c r="F28" s="162"/>
      <c r="G28" s="10"/>
      <c r="H28" s="137"/>
      <c r="I28" s="11"/>
      <c r="J28" s="11"/>
      <c r="K28" s="11"/>
      <c r="L28" s="11"/>
      <c r="M28" s="11"/>
      <c r="N28" s="11"/>
      <c r="O28" s="137"/>
      <c r="P28" s="11"/>
      <c r="Q28" s="11"/>
      <c r="R28" s="137"/>
      <c r="S28" s="11"/>
      <c r="T28" s="11"/>
      <c r="U28" s="11"/>
      <c r="V28" s="11"/>
      <c r="W28" s="10"/>
      <c r="X28" s="137"/>
      <c r="Y28" s="10"/>
      <c r="Z28" s="10"/>
      <c r="AA28" s="10"/>
      <c r="AB28" s="10"/>
      <c r="AC28" s="10"/>
      <c r="AD28" s="10"/>
      <c r="AE28" s="10"/>
      <c r="AG28" s="10"/>
      <c r="AH28" s="10"/>
    </row>
    <row r="29" spans="1:34" ht="12.75">
      <c r="A29" s="161" t="str">
        <f t="shared" si="0"/>
        <v/>
      </c>
      <c r="B29" s="165"/>
      <c r="C29" s="165"/>
      <c r="D29" s="166"/>
      <c r="E29" s="165"/>
      <c r="F29" s="162"/>
      <c r="G29" s="10"/>
      <c r="H29" s="137"/>
      <c r="I29" s="11"/>
      <c r="J29" s="11"/>
      <c r="K29" s="11"/>
      <c r="L29" s="11"/>
      <c r="M29" s="11"/>
      <c r="N29" s="11"/>
      <c r="O29" s="137"/>
      <c r="P29" s="11"/>
      <c r="Q29" s="11"/>
      <c r="R29" s="137"/>
      <c r="S29" s="11"/>
      <c r="T29" s="11"/>
      <c r="U29" s="11"/>
      <c r="V29" s="11"/>
      <c r="W29" s="10"/>
      <c r="X29" s="137"/>
      <c r="Y29" s="10"/>
      <c r="Z29" s="10"/>
      <c r="AA29" s="10"/>
      <c r="AB29" s="10"/>
      <c r="AC29" s="10"/>
      <c r="AD29" s="10"/>
      <c r="AE29" s="10"/>
      <c r="AG29" s="10"/>
      <c r="AH29" s="10"/>
    </row>
    <row r="30" spans="1:34" ht="12.75">
      <c r="A30" s="161" t="str">
        <f t="shared" si="0"/>
        <v/>
      </c>
      <c r="B30" s="165"/>
      <c r="C30" s="165"/>
      <c r="D30" s="166"/>
      <c r="E30" s="165"/>
      <c r="F30" s="162"/>
      <c r="G30" s="10"/>
      <c r="H30" s="137"/>
      <c r="I30" s="11"/>
      <c r="J30" s="11"/>
      <c r="K30" s="11"/>
      <c r="L30" s="11"/>
      <c r="M30" s="11"/>
      <c r="N30" s="11"/>
      <c r="O30" s="137"/>
      <c r="P30" s="11"/>
      <c r="Q30" s="11"/>
      <c r="R30" s="137"/>
      <c r="S30" s="11"/>
      <c r="T30" s="11"/>
      <c r="U30" s="11"/>
      <c r="V30" s="11"/>
      <c r="W30" s="10"/>
      <c r="X30" s="137"/>
      <c r="Y30" s="10"/>
      <c r="Z30" s="10"/>
      <c r="AA30" s="10"/>
      <c r="AB30" s="10"/>
      <c r="AC30" s="10"/>
      <c r="AD30" s="10"/>
      <c r="AE30" s="10"/>
      <c r="AG30" s="10"/>
      <c r="AH30" s="10"/>
    </row>
    <row r="31" spans="1:34" ht="12.75">
      <c r="A31" s="161" t="str">
        <f t="shared" si="0"/>
        <v/>
      </c>
      <c r="B31" s="165"/>
      <c r="C31" s="165"/>
      <c r="D31" s="166"/>
      <c r="E31" s="165"/>
      <c r="F31" s="162"/>
      <c r="G31" s="10"/>
      <c r="H31" s="137"/>
      <c r="I31" s="11"/>
      <c r="J31" s="11"/>
      <c r="K31" s="11"/>
      <c r="L31" s="11"/>
      <c r="M31" s="11"/>
      <c r="N31" s="11"/>
      <c r="O31" s="137"/>
      <c r="P31" s="11"/>
      <c r="Q31" s="11"/>
      <c r="R31" s="137"/>
      <c r="S31" s="11"/>
      <c r="T31" s="11"/>
      <c r="U31" s="11"/>
      <c r="V31" s="11"/>
      <c r="W31" s="10"/>
      <c r="X31" s="137"/>
      <c r="Y31" s="10"/>
      <c r="Z31" s="10"/>
      <c r="AA31" s="10"/>
      <c r="AB31" s="10"/>
      <c r="AC31" s="10"/>
      <c r="AD31" s="10"/>
      <c r="AE31" s="10"/>
      <c r="AG31" s="10"/>
      <c r="AH31" s="10"/>
    </row>
    <row r="32" spans="1:34" ht="12.75">
      <c r="A32" s="161" t="str">
        <f t="shared" si="0"/>
        <v/>
      </c>
      <c r="B32" s="165"/>
      <c r="C32" s="165"/>
      <c r="D32" s="166"/>
      <c r="E32" s="165"/>
      <c r="F32" s="162"/>
      <c r="G32" s="10"/>
      <c r="H32" s="137"/>
      <c r="I32" s="11"/>
      <c r="J32" s="11"/>
      <c r="K32" s="11"/>
      <c r="L32" s="11"/>
      <c r="M32" s="11"/>
      <c r="N32" s="11"/>
      <c r="O32" s="137"/>
      <c r="P32" s="11"/>
      <c r="Q32" s="11"/>
      <c r="R32" s="137"/>
      <c r="S32" s="11"/>
      <c r="T32" s="11"/>
      <c r="U32" s="11"/>
      <c r="V32" s="11"/>
      <c r="W32" s="10"/>
      <c r="X32" s="137"/>
      <c r="Y32" s="10"/>
      <c r="Z32" s="10"/>
      <c r="AA32" s="10"/>
      <c r="AB32" s="10"/>
      <c r="AC32" s="10"/>
      <c r="AD32" s="10"/>
      <c r="AE32" s="10"/>
      <c r="AG32" s="10"/>
      <c r="AH32" s="10"/>
    </row>
    <row r="33" spans="1:34" ht="12.75">
      <c r="A33" s="161" t="str">
        <f t="shared" si="0"/>
        <v/>
      </c>
      <c r="B33" s="165"/>
      <c r="C33" s="165"/>
      <c r="D33" s="166"/>
      <c r="E33" s="165"/>
      <c r="F33" s="162"/>
      <c r="G33" s="10"/>
      <c r="H33" s="137"/>
      <c r="I33" s="11"/>
      <c r="J33" s="11"/>
      <c r="K33" s="11"/>
      <c r="L33" s="11"/>
      <c r="M33" s="11"/>
      <c r="N33" s="11"/>
      <c r="O33" s="137"/>
      <c r="P33" s="11"/>
      <c r="Q33" s="11"/>
      <c r="R33" s="137"/>
      <c r="S33" s="11"/>
      <c r="T33" s="11"/>
      <c r="U33" s="11"/>
      <c r="V33" s="11"/>
      <c r="W33" s="10"/>
      <c r="X33" s="137"/>
      <c r="Y33" s="10"/>
      <c r="Z33" s="10"/>
      <c r="AA33" s="10"/>
      <c r="AB33" s="10"/>
      <c r="AC33" s="10"/>
      <c r="AD33" s="10"/>
      <c r="AE33" s="10"/>
      <c r="AG33" s="10"/>
      <c r="AH33" s="10"/>
    </row>
    <row r="34" spans="1:34" ht="12.75">
      <c r="A34" s="161" t="str">
        <f t="shared" si="0"/>
        <v/>
      </c>
      <c r="B34" s="165"/>
      <c r="C34" s="165"/>
      <c r="D34" s="166"/>
      <c r="E34" s="165"/>
      <c r="F34" s="162"/>
      <c r="G34" s="10"/>
      <c r="H34" s="137"/>
      <c r="I34" s="11"/>
      <c r="J34" s="11"/>
      <c r="K34" s="11"/>
      <c r="L34" s="11"/>
      <c r="M34" s="11"/>
      <c r="N34" s="11"/>
      <c r="O34" s="137"/>
      <c r="P34" s="11"/>
      <c r="Q34" s="11"/>
      <c r="R34" s="137"/>
      <c r="S34" s="11"/>
      <c r="T34" s="11"/>
      <c r="U34" s="11"/>
      <c r="V34" s="11"/>
      <c r="W34" s="10"/>
      <c r="X34" s="137"/>
      <c r="Y34" s="10"/>
      <c r="Z34" s="10"/>
      <c r="AA34" s="10"/>
      <c r="AB34" s="10"/>
      <c r="AC34" s="10"/>
      <c r="AD34" s="10"/>
      <c r="AE34" s="10"/>
      <c r="AG34" s="10"/>
      <c r="AH34" s="10"/>
    </row>
    <row r="35" spans="1:34" ht="12.75">
      <c r="A35" s="161" t="str">
        <f t="shared" si="0"/>
        <v/>
      </c>
      <c r="B35" s="165"/>
      <c r="C35" s="165"/>
      <c r="D35" s="166"/>
      <c r="E35" s="165"/>
      <c r="F35" s="162"/>
      <c r="G35" s="10"/>
      <c r="H35" s="137"/>
      <c r="I35" s="11"/>
      <c r="J35" s="11"/>
      <c r="K35" s="11"/>
      <c r="L35" s="11"/>
      <c r="M35" s="11"/>
      <c r="N35" s="11"/>
      <c r="O35" s="137"/>
      <c r="P35" s="11"/>
      <c r="Q35" s="11"/>
      <c r="R35" s="137"/>
      <c r="S35" s="11"/>
      <c r="T35" s="11"/>
      <c r="U35" s="11"/>
      <c r="V35" s="11"/>
      <c r="W35" s="10"/>
      <c r="X35" s="137"/>
      <c r="Y35" s="10"/>
      <c r="Z35" s="10"/>
      <c r="AA35" s="10"/>
      <c r="AB35" s="10"/>
      <c r="AC35" s="10"/>
      <c r="AD35" s="10"/>
      <c r="AE35" s="10"/>
      <c r="AG35" s="10" t="str">
        <f t="shared" ref="AG35:AG49" si="3">IF(Q35&gt;L35,Q35-L35,"")</f>
        <v/>
      </c>
      <c r="AH35" s="10" t="str">
        <f t="shared" ref="AH35:AH49" si="4">IF(Y35&gt;T35,Y35-T35,"")</f>
        <v/>
      </c>
    </row>
    <row r="36" spans="1:34" ht="12.75">
      <c r="A36" s="161" t="str">
        <f t="shared" si="0"/>
        <v/>
      </c>
      <c r="B36" s="165"/>
      <c r="C36" s="165"/>
      <c r="D36" s="166"/>
      <c r="E36" s="165"/>
      <c r="F36" s="162"/>
      <c r="G36" s="10"/>
      <c r="H36" s="137"/>
      <c r="I36" s="11"/>
      <c r="J36" s="11"/>
      <c r="K36" s="11"/>
      <c r="L36" s="11"/>
      <c r="M36" s="11"/>
      <c r="N36" s="11"/>
      <c r="O36" s="137"/>
      <c r="P36" s="11"/>
      <c r="Q36" s="11"/>
      <c r="R36" s="137"/>
      <c r="S36" s="11"/>
      <c r="T36" s="11"/>
      <c r="U36" s="11"/>
      <c r="V36" s="11"/>
      <c r="W36" s="10"/>
      <c r="X36" s="137"/>
      <c r="Y36" s="10"/>
      <c r="Z36" s="10"/>
      <c r="AA36" s="10"/>
      <c r="AB36" s="10"/>
      <c r="AC36" s="10"/>
      <c r="AD36" s="10"/>
      <c r="AE36" s="10"/>
      <c r="AG36" s="10" t="str">
        <f t="shared" si="3"/>
        <v/>
      </c>
      <c r="AH36" s="10" t="str">
        <f t="shared" si="4"/>
        <v/>
      </c>
    </row>
    <row r="37" spans="1:34" ht="12.75">
      <c r="A37" s="161" t="str">
        <f t="shared" si="0"/>
        <v/>
      </c>
      <c r="B37" s="165"/>
      <c r="C37" s="165"/>
      <c r="D37" s="166"/>
      <c r="E37" s="165"/>
      <c r="F37" s="162"/>
      <c r="G37" s="10"/>
      <c r="H37" s="137"/>
      <c r="I37" s="11"/>
      <c r="J37" s="11"/>
      <c r="K37" s="11"/>
      <c r="L37" s="11"/>
      <c r="M37" s="11"/>
      <c r="N37" s="11"/>
      <c r="O37" s="137"/>
      <c r="P37" s="11"/>
      <c r="Q37" s="11"/>
      <c r="R37" s="137"/>
      <c r="S37" s="11"/>
      <c r="T37" s="11"/>
      <c r="U37" s="11"/>
      <c r="V37" s="11"/>
      <c r="W37" s="10"/>
      <c r="X37" s="137"/>
      <c r="Y37" s="10"/>
      <c r="Z37" s="10"/>
      <c r="AA37" s="10"/>
      <c r="AB37" s="10"/>
      <c r="AC37" s="10"/>
      <c r="AD37" s="10"/>
      <c r="AE37" s="10"/>
      <c r="AG37" s="10" t="str">
        <f t="shared" si="3"/>
        <v/>
      </c>
      <c r="AH37" s="10" t="str">
        <f t="shared" si="4"/>
        <v/>
      </c>
    </row>
    <row r="38" spans="1:34" ht="12.75">
      <c r="A38" s="161" t="str">
        <f t="shared" si="0"/>
        <v/>
      </c>
      <c r="B38" s="165"/>
      <c r="C38" s="165"/>
      <c r="D38" s="166"/>
      <c r="E38" s="165"/>
      <c r="F38" s="162"/>
      <c r="G38" s="10"/>
      <c r="H38" s="137"/>
      <c r="I38" s="11"/>
      <c r="J38" s="11"/>
      <c r="K38" s="11"/>
      <c r="L38" s="11"/>
      <c r="M38" s="11"/>
      <c r="N38" s="11"/>
      <c r="O38" s="137"/>
      <c r="P38" s="11"/>
      <c r="Q38" s="11"/>
      <c r="R38" s="137"/>
      <c r="S38" s="11"/>
      <c r="T38" s="11"/>
      <c r="U38" s="11"/>
      <c r="V38" s="11"/>
      <c r="W38" s="10"/>
      <c r="X38" s="137"/>
      <c r="Y38" s="10"/>
      <c r="Z38" s="10"/>
      <c r="AA38" s="10"/>
      <c r="AB38" s="10"/>
      <c r="AC38" s="10"/>
      <c r="AD38" s="10"/>
      <c r="AE38" s="10"/>
      <c r="AG38" s="10" t="str">
        <f t="shared" si="3"/>
        <v/>
      </c>
      <c r="AH38" s="10" t="str">
        <f t="shared" si="4"/>
        <v/>
      </c>
    </row>
    <row r="39" spans="1:34" ht="12.75">
      <c r="A39" s="161" t="str">
        <f t="shared" si="0"/>
        <v/>
      </c>
      <c r="B39" s="165"/>
      <c r="C39" s="165"/>
      <c r="D39" s="166"/>
      <c r="E39" s="165"/>
      <c r="F39" s="162"/>
      <c r="G39" s="10"/>
      <c r="H39" s="137"/>
      <c r="I39" s="11"/>
      <c r="J39" s="11"/>
      <c r="K39" s="11"/>
      <c r="L39" s="11"/>
      <c r="M39" s="11"/>
      <c r="N39" s="11"/>
      <c r="O39" s="137"/>
      <c r="P39" s="11"/>
      <c r="Q39" s="11"/>
      <c r="R39" s="137"/>
      <c r="S39" s="11"/>
      <c r="T39" s="11"/>
      <c r="U39" s="11"/>
      <c r="V39" s="11"/>
      <c r="W39" s="10"/>
      <c r="X39" s="137"/>
      <c r="Y39" s="10"/>
      <c r="Z39" s="10"/>
      <c r="AA39" s="10"/>
      <c r="AB39" s="10"/>
      <c r="AC39" s="10"/>
      <c r="AD39" s="10"/>
      <c r="AE39" s="10"/>
      <c r="AG39" s="10" t="str">
        <f t="shared" si="3"/>
        <v/>
      </c>
      <c r="AH39" s="10" t="str">
        <f t="shared" si="4"/>
        <v/>
      </c>
    </row>
    <row r="40" spans="1:34" ht="12.75">
      <c r="A40" s="161" t="str">
        <f t="shared" si="0"/>
        <v/>
      </c>
      <c r="B40" s="165"/>
      <c r="C40" s="165"/>
      <c r="D40" s="166"/>
      <c r="E40" s="165"/>
      <c r="F40" s="162"/>
      <c r="G40" s="10"/>
      <c r="H40" s="137"/>
      <c r="I40" s="11"/>
      <c r="J40" s="11"/>
      <c r="K40" s="11"/>
      <c r="L40" s="11"/>
      <c r="M40" s="11"/>
      <c r="N40" s="11"/>
      <c r="O40" s="137"/>
      <c r="P40" s="11"/>
      <c r="Q40" s="11"/>
      <c r="R40" s="137"/>
      <c r="S40" s="11"/>
      <c r="T40" s="11"/>
      <c r="U40" s="11"/>
      <c r="V40" s="11"/>
      <c r="W40" s="10"/>
      <c r="X40" s="137"/>
      <c r="Y40" s="10"/>
      <c r="Z40" s="10"/>
      <c r="AA40" s="10"/>
      <c r="AB40" s="10"/>
      <c r="AC40" s="10"/>
      <c r="AD40" s="10"/>
      <c r="AE40" s="10"/>
      <c r="AG40" s="10" t="str">
        <f t="shared" si="3"/>
        <v/>
      </c>
      <c r="AH40" s="10" t="str">
        <f t="shared" si="4"/>
        <v/>
      </c>
    </row>
    <row r="41" spans="1:34" ht="12.75">
      <c r="A41" s="161" t="str">
        <f t="shared" si="0"/>
        <v/>
      </c>
      <c r="B41" s="165"/>
      <c r="C41" s="165"/>
      <c r="D41" s="166"/>
      <c r="E41" s="165"/>
      <c r="F41" s="162"/>
      <c r="G41" s="10"/>
      <c r="H41" s="137"/>
      <c r="I41" s="11"/>
      <c r="J41" s="11"/>
      <c r="K41" s="11"/>
      <c r="L41" s="11"/>
      <c r="M41" s="11"/>
      <c r="N41" s="11"/>
      <c r="O41" s="137"/>
      <c r="P41" s="11"/>
      <c r="Q41" s="11"/>
      <c r="R41" s="137"/>
      <c r="S41" s="11"/>
      <c r="T41" s="11"/>
      <c r="U41" s="11"/>
      <c r="V41" s="11"/>
      <c r="W41" s="10"/>
      <c r="X41" s="137"/>
      <c r="Y41" s="10"/>
      <c r="Z41" s="10"/>
      <c r="AA41" s="10"/>
      <c r="AB41" s="10"/>
      <c r="AC41" s="10"/>
      <c r="AD41" s="10"/>
      <c r="AE41" s="10"/>
      <c r="AG41" s="10" t="str">
        <f t="shared" si="3"/>
        <v/>
      </c>
      <c r="AH41" s="10" t="str">
        <f t="shared" si="4"/>
        <v/>
      </c>
    </row>
    <row r="42" spans="1:34" ht="12.75">
      <c r="A42" s="161" t="str">
        <f t="shared" si="0"/>
        <v/>
      </c>
      <c r="B42" s="165"/>
      <c r="C42" s="165"/>
      <c r="D42" s="166"/>
      <c r="E42" s="165"/>
      <c r="F42" s="162"/>
      <c r="G42" s="10"/>
      <c r="H42" s="137"/>
      <c r="I42" s="11"/>
      <c r="J42" s="11"/>
      <c r="K42" s="11"/>
      <c r="L42" s="11"/>
      <c r="M42" s="11"/>
      <c r="N42" s="11"/>
      <c r="O42" s="137"/>
      <c r="P42" s="11"/>
      <c r="Q42" s="11"/>
      <c r="R42" s="137"/>
      <c r="S42" s="11"/>
      <c r="T42" s="11"/>
      <c r="U42" s="11"/>
      <c r="V42" s="11"/>
      <c r="W42" s="10"/>
      <c r="X42" s="137"/>
      <c r="Y42" s="10"/>
      <c r="Z42" s="10"/>
      <c r="AA42" s="10"/>
      <c r="AB42" s="10"/>
      <c r="AC42" s="10"/>
      <c r="AD42" s="10"/>
      <c r="AE42" s="10"/>
      <c r="AG42" s="10" t="str">
        <f t="shared" si="3"/>
        <v/>
      </c>
      <c r="AH42" s="10" t="str">
        <f t="shared" si="4"/>
        <v/>
      </c>
    </row>
    <row r="43" spans="1:34" ht="12.75">
      <c r="A43" s="161" t="str">
        <f t="shared" si="0"/>
        <v/>
      </c>
      <c r="B43" s="165"/>
      <c r="C43" s="165"/>
      <c r="D43" s="166"/>
      <c r="E43" s="165"/>
      <c r="F43" s="162"/>
      <c r="G43" s="10"/>
      <c r="H43" s="137"/>
      <c r="I43" s="11"/>
      <c r="J43" s="11"/>
      <c r="K43" s="11"/>
      <c r="L43" s="11"/>
      <c r="M43" s="11"/>
      <c r="N43" s="11"/>
      <c r="O43" s="137"/>
      <c r="P43" s="11"/>
      <c r="Q43" s="11"/>
      <c r="R43" s="137"/>
      <c r="S43" s="11"/>
      <c r="T43" s="11"/>
      <c r="U43" s="11"/>
      <c r="V43" s="11"/>
      <c r="W43" s="10"/>
      <c r="X43" s="137"/>
      <c r="Y43" s="10"/>
      <c r="Z43" s="10"/>
      <c r="AA43" s="10"/>
      <c r="AB43" s="10"/>
      <c r="AC43" s="10"/>
      <c r="AD43" s="10"/>
      <c r="AE43" s="10"/>
      <c r="AG43" s="10" t="str">
        <f t="shared" si="3"/>
        <v/>
      </c>
      <c r="AH43" s="10" t="str">
        <f t="shared" si="4"/>
        <v/>
      </c>
    </row>
    <row r="44" spans="1:34" ht="12.75">
      <c r="A44" s="161" t="str">
        <f t="shared" si="0"/>
        <v/>
      </c>
      <c r="B44" s="165"/>
      <c r="C44" s="165"/>
      <c r="D44" s="166"/>
      <c r="E44" s="165"/>
      <c r="F44" s="162"/>
      <c r="G44" s="10"/>
      <c r="H44" s="137"/>
      <c r="I44" s="11"/>
      <c r="J44" s="11"/>
      <c r="K44" s="11"/>
      <c r="L44" s="11"/>
      <c r="M44" s="11"/>
      <c r="N44" s="11"/>
      <c r="O44" s="137"/>
      <c r="P44" s="11"/>
      <c r="Q44" s="11"/>
      <c r="R44" s="137"/>
      <c r="S44" s="11"/>
      <c r="T44" s="11"/>
      <c r="U44" s="11"/>
      <c r="V44" s="11"/>
      <c r="W44" s="10"/>
      <c r="X44" s="137"/>
      <c r="Y44" s="10"/>
      <c r="Z44" s="10"/>
      <c r="AA44" s="10"/>
      <c r="AB44" s="10"/>
      <c r="AC44" s="10"/>
      <c r="AD44" s="10"/>
      <c r="AE44" s="10"/>
      <c r="AG44" s="10" t="str">
        <f t="shared" si="3"/>
        <v/>
      </c>
      <c r="AH44" s="10" t="str">
        <f t="shared" si="4"/>
        <v/>
      </c>
    </row>
    <row r="45" spans="1:34" ht="12.75">
      <c r="A45" s="161" t="str">
        <f t="shared" si="0"/>
        <v/>
      </c>
      <c r="B45" s="165"/>
      <c r="C45" s="165"/>
      <c r="D45" s="166"/>
      <c r="E45" s="165"/>
      <c r="F45" s="162"/>
      <c r="G45" s="10"/>
      <c r="H45" s="137"/>
      <c r="I45" s="11"/>
      <c r="J45" s="11"/>
      <c r="K45" s="11"/>
      <c r="L45" s="11"/>
      <c r="M45" s="11"/>
      <c r="N45" s="11"/>
      <c r="O45" s="137"/>
      <c r="P45" s="11"/>
      <c r="Q45" s="11"/>
      <c r="R45" s="137"/>
      <c r="S45" s="11"/>
      <c r="T45" s="11"/>
      <c r="U45" s="11"/>
      <c r="V45" s="11"/>
      <c r="W45" s="10"/>
      <c r="X45" s="137"/>
      <c r="Y45" s="10"/>
      <c r="Z45" s="10"/>
      <c r="AA45" s="10"/>
      <c r="AB45" s="10"/>
      <c r="AC45" s="10"/>
      <c r="AD45" s="10"/>
      <c r="AE45" s="10"/>
      <c r="AG45" s="10" t="str">
        <f t="shared" si="3"/>
        <v/>
      </c>
      <c r="AH45" s="10" t="str">
        <f t="shared" si="4"/>
        <v/>
      </c>
    </row>
    <row r="46" spans="1:34" ht="12.75">
      <c r="A46" s="161" t="str">
        <f t="shared" si="0"/>
        <v/>
      </c>
      <c r="B46" s="165"/>
      <c r="C46" s="165"/>
      <c r="D46" s="166"/>
      <c r="E46" s="165"/>
      <c r="F46" s="162"/>
      <c r="G46" s="10"/>
      <c r="H46" s="137"/>
      <c r="I46" s="11"/>
      <c r="J46" s="11"/>
      <c r="K46" s="11"/>
      <c r="L46" s="11"/>
      <c r="M46" s="11"/>
      <c r="N46" s="11"/>
      <c r="O46" s="137"/>
      <c r="P46" s="11"/>
      <c r="Q46" s="11"/>
      <c r="R46" s="137"/>
      <c r="S46" s="11"/>
      <c r="T46" s="11"/>
      <c r="U46" s="11"/>
      <c r="V46" s="11"/>
      <c r="W46" s="10"/>
      <c r="X46" s="137"/>
      <c r="Y46" s="10"/>
      <c r="Z46" s="10"/>
      <c r="AA46" s="10"/>
      <c r="AB46" s="10"/>
      <c r="AC46" s="10"/>
      <c r="AD46" s="10"/>
      <c r="AE46" s="10"/>
      <c r="AG46" s="10" t="str">
        <f t="shared" si="3"/>
        <v/>
      </c>
      <c r="AH46" s="10" t="str">
        <f t="shared" si="4"/>
        <v/>
      </c>
    </row>
    <row r="47" spans="1:34" ht="12.75">
      <c r="A47" s="161" t="str">
        <f t="shared" si="0"/>
        <v/>
      </c>
      <c r="B47" s="165"/>
      <c r="C47" s="165"/>
      <c r="D47" s="166"/>
      <c r="E47" s="165"/>
      <c r="F47" s="162"/>
      <c r="G47" s="10"/>
      <c r="H47" s="137"/>
      <c r="I47" s="11"/>
      <c r="J47" s="11"/>
      <c r="K47" s="11"/>
      <c r="L47" s="11"/>
      <c r="M47" s="11"/>
      <c r="N47" s="11"/>
      <c r="O47" s="137"/>
      <c r="P47" s="11"/>
      <c r="Q47" s="11"/>
      <c r="R47" s="137"/>
      <c r="S47" s="11"/>
      <c r="T47" s="11"/>
      <c r="U47" s="11"/>
      <c r="V47" s="11"/>
      <c r="W47" s="10"/>
      <c r="X47" s="137"/>
      <c r="Y47" s="10"/>
      <c r="Z47" s="10"/>
      <c r="AA47" s="10"/>
      <c r="AB47" s="10"/>
      <c r="AC47" s="10"/>
      <c r="AD47" s="10"/>
      <c r="AE47" s="10"/>
      <c r="AG47" s="10" t="str">
        <f t="shared" si="3"/>
        <v/>
      </c>
      <c r="AH47" s="10" t="str">
        <f t="shared" si="4"/>
        <v/>
      </c>
    </row>
    <row r="48" spans="1:34" ht="12.75">
      <c r="A48" s="161" t="str">
        <f t="shared" si="0"/>
        <v/>
      </c>
      <c r="B48" s="165"/>
      <c r="C48" s="165"/>
      <c r="D48" s="166"/>
      <c r="E48" s="165"/>
      <c r="F48" s="162"/>
      <c r="G48" s="10"/>
      <c r="H48" s="137"/>
      <c r="I48" s="11"/>
      <c r="J48" s="11"/>
      <c r="K48" s="11"/>
      <c r="L48" s="11"/>
      <c r="M48" s="11"/>
      <c r="N48" s="11"/>
      <c r="O48" s="137"/>
      <c r="P48" s="11"/>
      <c r="Q48" s="11"/>
      <c r="R48" s="137"/>
      <c r="S48" s="11"/>
      <c r="T48" s="11"/>
      <c r="U48" s="11"/>
      <c r="V48" s="11"/>
      <c r="W48" s="10"/>
      <c r="X48" s="137"/>
      <c r="Y48" s="10"/>
      <c r="Z48" s="10"/>
      <c r="AA48" s="10"/>
      <c r="AB48" s="10"/>
      <c r="AC48" s="10"/>
      <c r="AD48" s="10"/>
      <c r="AE48" s="10"/>
      <c r="AG48" s="10" t="str">
        <f t="shared" si="3"/>
        <v/>
      </c>
      <c r="AH48" s="10" t="str">
        <f t="shared" si="4"/>
        <v/>
      </c>
    </row>
    <row r="49" spans="1:34" ht="12.75">
      <c r="A49" s="161" t="str">
        <f t="shared" si="0"/>
        <v/>
      </c>
      <c r="B49" s="165"/>
      <c r="C49" s="165"/>
      <c r="D49" s="166"/>
      <c r="E49" s="165"/>
      <c r="F49" s="162"/>
      <c r="G49" s="10"/>
      <c r="H49" s="137"/>
      <c r="I49" s="11"/>
      <c r="J49" s="11"/>
      <c r="K49" s="11"/>
      <c r="L49" s="11"/>
      <c r="M49" s="11"/>
      <c r="N49" s="11"/>
      <c r="O49" s="137"/>
      <c r="P49" s="11"/>
      <c r="Q49" s="11"/>
      <c r="R49" s="137"/>
      <c r="S49" s="11"/>
      <c r="T49" s="11"/>
      <c r="U49" s="11"/>
      <c r="V49" s="11"/>
      <c r="W49" s="10"/>
      <c r="X49" s="137"/>
      <c r="Y49" s="10"/>
      <c r="Z49" s="10"/>
      <c r="AA49" s="10"/>
      <c r="AB49" s="10"/>
      <c r="AC49" s="10"/>
      <c r="AD49" s="10"/>
      <c r="AE49" s="10"/>
      <c r="AG49" s="10" t="str">
        <f t="shared" si="3"/>
        <v/>
      </c>
      <c r="AH49" s="10" t="str">
        <f t="shared" si="4"/>
        <v/>
      </c>
    </row>
    <row r="50" spans="1:34" ht="12.75">
      <c r="A50" s="161" t="str">
        <f t="shared" si="0"/>
        <v/>
      </c>
      <c r="B50" s="165"/>
      <c r="C50" s="165"/>
      <c r="D50" s="166"/>
      <c r="E50" s="165"/>
      <c r="F50" s="162"/>
      <c r="G50" s="10"/>
      <c r="H50" s="137"/>
      <c r="I50" s="11"/>
      <c r="J50" s="11"/>
      <c r="K50" s="11"/>
      <c r="L50" s="11"/>
      <c r="M50" s="11"/>
      <c r="N50" s="11"/>
      <c r="O50" s="137"/>
      <c r="P50" s="11"/>
      <c r="Q50" s="11"/>
      <c r="R50" s="137"/>
      <c r="S50" s="11"/>
      <c r="T50" s="11"/>
      <c r="U50" s="11"/>
      <c r="V50" s="11"/>
      <c r="W50" s="10"/>
      <c r="X50" s="137"/>
      <c r="Y50" s="10"/>
      <c r="Z50" s="10"/>
      <c r="AA50" s="10"/>
      <c r="AB50" s="10"/>
      <c r="AC50" s="10"/>
      <c r="AD50" s="10"/>
      <c r="AE50" s="10"/>
      <c r="AG50" s="10"/>
      <c r="AH50" s="10"/>
    </row>
    <row r="51" spans="1:34" ht="12.75">
      <c r="A51" s="161" t="str">
        <f t="shared" si="0"/>
        <v/>
      </c>
      <c r="B51" s="165"/>
      <c r="C51" s="165"/>
      <c r="D51" s="166"/>
      <c r="E51" s="165"/>
      <c r="F51" s="162"/>
      <c r="G51" s="10"/>
      <c r="H51" s="137"/>
      <c r="I51" s="11"/>
      <c r="J51" s="11"/>
      <c r="K51" s="11"/>
      <c r="L51" s="11"/>
      <c r="M51" s="11"/>
      <c r="N51" s="11"/>
      <c r="O51" s="137"/>
      <c r="P51" s="11"/>
      <c r="Q51" s="11"/>
      <c r="R51" s="137"/>
      <c r="S51" s="11"/>
      <c r="T51" s="11"/>
      <c r="U51" s="11"/>
      <c r="V51" s="11"/>
      <c r="W51" s="10"/>
      <c r="X51" s="137"/>
      <c r="Y51" s="10"/>
      <c r="Z51" s="10"/>
      <c r="AA51" s="10"/>
      <c r="AB51" s="10"/>
      <c r="AC51" s="10"/>
      <c r="AD51" s="10"/>
      <c r="AE51" s="10"/>
      <c r="AG51" s="10" t="str">
        <f t="shared" ref="AG51:AG53" si="5">IF(Q51&gt;L51,Q51-L51,"")</f>
        <v/>
      </c>
      <c r="AH51" s="10" t="str">
        <f t="shared" ref="AH51:AH53" si="6">IF(Y51&gt;T51,Y51-T51,"")</f>
        <v/>
      </c>
    </row>
    <row r="52" spans="1:34" ht="12.75">
      <c r="A52" s="161" t="str">
        <f t="shared" si="0"/>
        <v/>
      </c>
      <c r="B52" s="165"/>
      <c r="C52" s="165"/>
      <c r="D52" s="166"/>
      <c r="E52" s="165"/>
      <c r="F52" s="162"/>
      <c r="G52" s="10"/>
      <c r="H52" s="137"/>
      <c r="I52" s="11"/>
      <c r="J52" s="11"/>
      <c r="K52" s="11"/>
      <c r="L52" s="11"/>
      <c r="M52" s="11"/>
      <c r="N52" s="11"/>
      <c r="O52" s="137"/>
      <c r="P52" s="11"/>
      <c r="Q52" s="11"/>
      <c r="R52" s="137"/>
      <c r="S52" s="11"/>
      <c r="T52" s="11"/>
      <c r="U52" s="11"/>
      <c r="V52" s="11"/>
      <c r="W52" s="10"/>
      <c r="X52" s="137"/>
      <c r="Y52" s="10"/>
      <c r="Z52" s="10"/>
      <c r="AA52" s="10"/>
      <c r="AB52" s="10"/>
      <c r="AC52" s="10"/>
      <c r="AD52" s="10"/>
      <c r="AE52" s="10"/>
      <c r="AG52" s="10" t="str">
        <f t="shared" si="5"/>
        <v/>
      </c>
      <c r="AH52" s="10" t="str">
        <f t="shared" si="6"/>
        <v/>
      </c>
    </row>
    <row r="53" spans="1:34" ht="12.75">
      <c r="A53" s="161" t="str">
        <f t="shared" si="0"/>
        <v/>
      </c>
      <c r="B53" s="165"/>
      <c r="C53" s="165"/>
      <c r="D53" s="166"/>
      <c r="E53" s="165"/>
      <c r="F53" s="162"/>
      <c r="G53" s="10"/>
      <c r="H53" s="137"/>
      <c r="I53" s="11"/>
      <c r="J53" s="11"/>
      <c r="K53" s="11"/>
      <c r="L53" s="11"/>
      <c r="M53" s="11"/>
      <c r="N53" s="11"/>
      <c r="O53" s="137"/>
      <c r="P53" s="11"/>
      <c r="Q53" s="11"/>
      <c r="R53" s="137"/>
      <c r="S53" s="11"/>
      <c r="T53" s="11"/>
      <c r="U53" s="11"/>
      <c r="V53" s="11"/>
      <c r="W53" s="10"/>
      <c r="X53" s="137"/>
      <c r="Y53" s="10"/>
      <c r="Z53" s="10"/>
      <c r="AA53" s="10"/>
      <c r="AB53" s="10"/>
      <c r="AC53" s="10"/>
      <c r="AD53" s="10"/>
      <c r="AE53" s="10"/>
      <c r="AG53" s="10" t="str">
        <f t="shared" si="5"/>
        <v/>
      </c>
      <c r="AH53" s="10" t="str">
        <f t="shared" si="6"/>
        <v/>
      </c>
    </row>
    <row r="54" spans="1:34" ht="12.75">
      <c r="A54" s="5" t="s">
        <v>31</v>
      </c>
      <c r="B54" s="164"/>
      <c r="C54" s="164"/>
      <c r="D54" s="164"/>
      <c r="E54" s="164"/>
      <c r="F54" s="5"/>
      <c r="G54" s="5"/>
      <c r="H54" s="5"/>
      <c r="I54" s="5"/>
      <c r="J54" s="5">
        <f t="shared" ref="J54:N54" si="7">SUM(J4:J53)</f>
        <v>237251</v>
      </c>
      <c r="K54" s="5">
        <f t="shared" si="7"/>
        <v>38950</v>
      </c>
      <c r="L54" s="5">
        <f t="shared" si="7"/>
        <v>6100</v>
      </c>
      <c r="M54" s="5">
        <f t="shared" si="7"/>
        <v>0</v>
      </c>
      <c r="N54" s="5">
        <f t="shared" si="7"/>
        <v>0</v>
      </c>
      <c r="O54" s="5"/>
      <c r="P54" s="5">
        <f t="shared" ref="P54:Q54" si="8">SUM(P4:P53)</f>
        <v>162970</v>
      </c>
      <c r="Q54" s="5">
        <f t="shared" si="8"/>
        <v>2270</v>
      </c>
      <c r="R54" s="5"/>
      <c r="S54" s="5"/>
      <c r="T54" s="5">
        <f t="shared" ref="T54:W54" si="9">SUM(T4:T53)</f>
        <v>13950</v>
      </c>
      <c r="U54" s="5">
        <f t="shared" si="9"/>
        <v>2648</v>
      </c>
      <c r="V54" s="5">
        <f t="shared" si="9"/>
        <v>0</v>
      </c>
      <c r="W54" s="5">
        <f t="shared" si="9"/>
        <v>0</v>
      </c>
      <c r="X54" s="5"/>
      <c r="Y54" s="5">
        <f>SUM(Y4:Y53)</f>
        <v>13150</v>
      </c>
      <c r="Z54" s="5"/>
      <c r="AA54" s="5"/>
      <c r="AB54" s="5"/>
      <c r="AC54" s="5"/>
      <c r="AD54" s="5"/>
      <c r="AE54" s="5"/>
      <c r="AG54" s="5">
        <f t="shared" ref="AG54:AH54" si="10">SUM(AG4:AG53)</f>
        <v>0</v>
      </c>
      <c r="AH54" s="5">
        <f t="shared" si="10"/>
        <v>120</v>
      </c>
    </row>
    <row r="55" spans="1:34" ht="12.75">
      <c r="A55" s="1"/>
    </row>
    <row r="57" spans="1:34" ht="15">
      <c r="A57" s="16" t="s">
        <v>32</v>
      </c>
      <c r="B57" s="16"/>
      <c r="C57" s="16"/>
      <c r="D57" s="16"/>
      <c r="E57" s="16"/>
    </row>
    <row r="58" spans="1:34" ht="15">
      <c r="A58" s="16"/>
      <c r="B58" s="16"/>
      <c r="C58" s="16"/>
      <c r="D58" s="16"/>
      <c r="E58" s="16"/>
    </row>
    <row r="59" spans="1:34" ht="15">
      <c r="A59" s="16" t="s">
        <v>33</v>
      </c>
      <c r="B59" s="138" t="s">
        <v>34</v>
      </c>
      <c r="C59" s="139"/>
      <c r="D59" s="139"/>
      <c r="E59" s="139"/>
    </row>
    <row r="60" spans="1:34" ht="15">
      <c r="A60" s="16"/>
      <c r="B60" s="13" t="s">
        <v>35</v>
      </c>
      <c r="C60" s="13" t="s">
        <v>36</v>
      </c>
      <c r="D60" s="13" t="s">
        <v>35</v>
      </c>
      <c r="E60" s="13" t="s">
        <v>37</v>
      </c>
    </row>
    <row r="61" spans="1:34" ht="15">
      <c r="A61" s="16"/>
      <c r="B61" s="150" t="s">
        <v>38</v>
      </c>
      <c r="C61" s="154">
        <f>SUM(E61:E64)</f>
        <v>282301</v>
      </c>
      <c r="D61" s="143" t="s">
        <v>39</v>
      </c>
      <c r="E61" s="143">
        <f>J54</f>
        <v>237251</v>
      </c>
      <c r="F61" s="1" t="s">
        <v>40</v>
      </c>
      <c r="G61" s="1"/>
    </row>
    <row r="62" spans="1:34" ht="15">
      <c r="A62" s="16"/>
      <c r="B62" s="156"/>
      <c r="C62" s="156"/>
      <c r="D62" s="153" t="s">
        <v>39</v>
      </c>
      <c r="E62" s="143">
        <f>K54</f>
        <v>38950</v>
      </c>
      <c r="F62" s="1" t="s">
        <v>41</v>
      </c>
      <c r="G62" s="1"/>
    </row>
    <row r="63" spans="1:34" ht="15">
      <c r="A63" s="16"/>
      <c r="B63" s="155"/>
      <c r="C63" s="155"/>
      <c r="D63" s="143" t="s">
        <v>39</v>
      </c>
      <c r="E63" s="143">
        <f>L54</f>
        <v>6100</v>
      </c>
      <c r="F63" s="1" t="s">
        <v>42</v>
      </c>
      <c r="G63" s="1"/>
    </row>
    <row r="64" spans="1:34" ht="15">
      <c r="A64" s="16"/>
      <c r="B64" s="144"/>
      <c r="C64" s="144"/>
      <c r="D64" s="143" t="s">
        <v>39</v>
      </c>
      <c r="E64" s="143">
        <f>M54</f>
        <v>0</v>
      </c>
      <c r="F64" s="1" t="s">
        <v>481</v>
      </c>
      <c r="G64" s="1"/>
    </row>
    <row r="65" spans="1:7" ht="15">
      <c r="A65" s="16"/>
      <c r="B65" s="145" t="s">
        <v>482</v>
      </c>
      <c r="C65" s="144">
        <f>N54</f>
        <v>0</v>
      </c>
      <c r="D65" s="145" t="s">
        <v>484</v>
      </c>
      <c r="E65" s="143">
        <f>C65</f>
        <v>0</v>
      </c>
      <c r="F65" s="1" t="s">
        <v>483</v>
      </c>
    </row>
    <row r="66" spans="1:7" ht="15">
      <c r="A66" s="16"/>
      <c r="B66" s="146"/>
      <c r="C66" s="146"/>
      <c r="D66" s="146"/>
      <c r="E66" s="147"/>
    </row>
    <row r="67" spans="1:7" ht="15">
      <c r="A67" s="16" t="s">
        <v>43</v>
      </c>
      <c r="B67" s="146" t="s">
        <v>44</v>
      </c>
      <c r="C67" s="146"/>
      <c r="D67" s="146"/>
      <c r="E67" s="147"/>
    </row>
    <row r="68" spans="1:7" ht="15">
      <c r="A68" s="16"/>
      <c r="B68" s="143" t="s">
        <v>35</v>
      </c>
      <c r="C68" s="143" t="s">
        <v>36</v>
      </c>
      <c r="D68" s="143" t="s">
        <v>35</v>
      </c>
      <c r="E68" s="143" t="s">
        <v>37</v>
      </c>
    </row>
    <row r="69" spans="1:7" ht="15">
      <c r="A69" s="16"/>
      <c r="B69" s="143" t="s">
        <v>27</v>
      </c>
      <c r="C69" s="143">
        <f>P54</f>
        <v>162970</v>
      </c>
      <c r="D69" s="143" t="s">
        <v>45</v>
      </c>
      <c r="E69" s="143">
        <f t="shared" ref="E69:E70" si="11">C69</f>
        <v>162970</v>
      </c>
      <c r="F69" s="1" t="s">
        <v>46</v>
      </c>
      <c r="G69" s="1"/>
    </row>
    <row r="70" spans="1:7" ht="15">
      <c r="A70" s="16"/>
      <c r="B70" s="143" t="s">
        <v>27</v>
      </c>
      <c r="C70" s="143">
        <f>Q54</f>
        <v>2270</v>
      </c>
      <c r="D70" s="143" t="s">
        <v>47</v>
      </c>
      <c r="E70" s="143">
        <f t="shared" si="11"/>
        <v>2270</v>
      </c>
      <c r="F70" s="1" t="s">
        <v>28</v>
      </c>
      <c r="G70" s="1"/>
    </row>
    <row r="71" spans="1:7" ht="15">
      <c r="A71" s="16"/>
      <c r="B71" s="146"/>
      <c r="C71" s="146"/>
      <c r="D71" s="146"/>
      <c r="E71" s="146"/>
    </row>
    <row r="72" spans="1:7" ht="15">
      <c r="A72" s="16"/>
      <c r="B72" s="146"/>
      <c r="C72" s="146"/>
      <c r="D72" s="146"/>
      <c r="E72" s="146"/>
    </row>
    <row r="73" spans="1:7" ht="15">
      <c r="A73" s="16" t="s">
        <v>48</v>
      </c>
      <c r="B73" s="148" t="s">
        <v>49</v>
      </c>
      <c r="C73" s="149"/>
      <c r="D73" s="149"/>
      <c r="E73" s="149"/>
    </row>
    <row r="74" spans="1:7" ht="15">
      <c r="A74" s="16"/>
      <c r="B74" s="143" t="s">
        <v>35</v>
      </c>
      <c r="C74" s="143" t="s">
        <v>36</v>
      </c>
      <c r="D74" s="143" t="s">
        <v>35</v>
      </c>
      <c r="E74" s="143" t="s">
        <v>37</v>
      </c>
    </row>
    <row r="75" spans="1:7" ht="15">
      <c r="A75" s="16"/>
      <c r="B75" s="143" t="s">
        <v>38</v>
      </c>
      <c r="C75" s="143">
        <f>T54</f>
        <v>13950</v>
      </c>
      <c r="D75" s="143" t="s">
        <v>39</v>
      </c>
      <c r="E75" s="143">
        <f t="shared" ref="E75:E76" si="12">C75</f>
        <v>13950</v>
      </c>
      <c r="F75" s="1" t="s">
        <v>50</v>
      </c>
      <c r="G75" s="1"/>
    </row>
    <row r="76" spans="1:7" ht="15">
      <c r="A76" s="16"/>
      <c r="B76" s="150" t="s">
        <v>38</v>
      </c>
      <c r="C76" s="150">
        <f>U54</f>
        <v>2648</v>
      </c>
      <c r="D76" s="150" t="s">
        <v>39</v>
      </c>
      <c r="E76" s="150">
        <f t="shared" si="12"/>
        <v>2648</v>
      </c>
      <c r="F76" s="1" t="s">
        <v>51</v>
      </c>
      <c r="G76" s="1"/>
    </row>
    <row r="77" spans="1:7" ht="15">
      <c r="A77" s="16"/>
      <c r="B77" s="150" t="s">
        <v>38</v>
      </c>
      <c r="C77" s="151">
        <f>V54</f>
        <v>0</v>
      </c>
      <c r="D77" s="150" t="s">
        <v>39</v>
      </c>
      <c r="E77" s="152">
        <f>C77</f>
        <v>0</v>
      </c>
      <c r="F77" s="1" t="s">
        <v>481</v>
      </c>
      <c r="G77" s="1"/>
    </row>
    <row r="78" spans="1:7" ht="15">
      <c r="A78" s="16"/>
      <c r="B78" s="145" t="s">
        <v>482</v>
      </c>
      <c r="C78" s="144">
        <f>W54</f>
        <v>0</v>
      </c>
      <c r="D78" s="150" t="s">
        <v>38</v>
      </c>
      <c r="E78" s="152">
        <f>C78</f>
        <v>0</v>
      </c>
      <c r="F78" s="1" t="s">
        <v>483</v>
      </c>
      <c r="G78" s="1"/>
    </row>
    <row r="79" spans="1:7" ht="15">
      <c r="A79" s="16"/>
      <c r="B79" s="152"/>
      <c r="C79" s="152"/>
      <c r="D79" s="152"/>
      <c r="E79" s="152"/>
      <c r="F79" s="1"/>
      <c r="G79" s="1"/>
    </row>
    <row r="80" spans="1:7" ht="15">
      <c r="A80" s="16"/>
      <c r="B80" s="146"/>
      <c r="C80" s="146"/>
      <c r="D80" s="146"/>
      <c r="E80" s="147"/>
    </row>
    <row r="81" spans="1:7" ht="15">
      <c r="A81" s="16" t="s">
        <v>52</v>
      </c>
      <c r="B81" s="146" t="s">
        <v>53</v>
      </c>
      <c r="C81" s="146"/>
      <c r="D81" s="146"/>
      <c r="E81" s="147"/>
    </row>
    <row r="82" spans="1:7" ht="12.75">
      <c r="B82" s="143" t="s">
        <v>35</v>
      </c>
      <c r="C82" s="143" t="s">
        <v>36</v>
      </c>
      <c r="D82" s="143" t="s">
        <v>35</v>
      </c>
      <c r="E82" s="143" t="s">
        <v>37</v>
      </c>
    </row>
    <row r="83" spans="1:7" ht="12.75">
      <c r="B83" s="143" t="s">
        <v>39</v>
      </c>
      <c r="C83" s="143">
        <f>SUMIF($A$4:$A$53,4,$J$4:$J$53)+SUMIF($A$4:$A$53,4,$K$4:$K$53)+SUMIF($A$4:$A$53,4,$L$4:$L$53)+SUMIF($A$4:$A$53,4,$T$4:$T$53)+SUMIF($A$4:$A$53,4,$U$4:$U$53)+SUMIF($A$4:$A$53,4,$V$4:$V$53)+SUMIF($A$4:$A$53,4,$M$4:$M$53)</f>
        <v>89642</v>
      </c>
      <c r="D83" s="143" t="s">
        <v>26</v>
      </c>
      <c r="E83" s="143">
        <f>C83</f>
        <v>89642</v>
      </c>
      <c r="F83" s="1" t="s">
        <v>54</v>
      </c>
      <c r="G83" s="1"/>
    </row>
    <row r="84" spans="1:7" ht="12.75">
      <c r="B84" s="143" t="s">
        <v>55</v>
      </c>
      <c r="C84" s="143">
        <f>Y54</f>
        <v>13150</v>
      </c>
      <c r="D84" s="143" t="s">
        <v>47</v>
      </c>
      <c r="E84" s="143">
        <f t="shared" ref="E84" si="13">C84</f>
        <v>13150</v>
      </c>
    </row>
    <row r="85" spans="1:7" ht="12.75">
      <c r="B85" s="143"/>
      <c r="C85" s="143"/>
      <c r="D85" s="143"/>
      <c r="E85" s="143"/>
    </row>
    <row r="88" spans="1:7" ht="15">
      <c r="A88" s="16" t="s">
        <v>56</v>
      </c>
    </row>
    <row r="90" spans="1:7" ht="15">
      <c r="A90" s="16" t="s">
        <v>33</v>
      </c>
      <c r="B90" s="138" t="s">
        <v>34</v>
      </c>
      <c r="C90" s="139"/>
      <c r="D90" s="139"/>
      <c r="E90" s="139"/>
    </row>
    <row r="91" spans="1:7" ht="15">
      <c r="A91" s="16"/>
      <c r="B91" s="13" t="s">
        <v>35</v>
      </c>
      <c r="C91" s="13" t="s">
        <v>36</v>
      </c>
      <c r="D91" s="13" t="s">
        <v>35</v>
      </c>
      <c r="E91" s="13" t="s">
        <v>37</v>
      </c>
    </row>
    <row r="92" spans="1:7" ht="15">
      <c r="A92" s="16"/>
      <c r="B92" s="13" t="s">
        <v>39</v>
      </c>
      <c r="C92" s="144">
        <f>SUMIF($A$4:$A$53,1,$J$4:$J$53)+SUMIF($A$4:$A$53,2,$J$4:$J$53)+SUMIF($A$4:$A$53,3,$J$4:$J$53)</f>
        <v>177787</v>
      </c>
      <c r="D92" s="157" t="s">
        <v>38</v>
      </c>
      <c r="E92" s="143">
        <f>C92+C93+C94+C95</f>
        <v>206837</v>
      </c>
      <c r="F92" s="1" t="s">
        <v>40</v>
      </c>
      <c r="G92" s="1"/>
    </row>
    <row r="93" spans="1:7" ht="15">
      <c r="A93" s="16"/>
      <c r="B93" s="13" t="s">
        <v>39</v>
      </c>
      <c r="C93" s="144">
        <f>SUMIF($A$4:$A$53,1,$K$4:$K$53)+SUMIF($A$4:$A$53,2,$K$4:$K$53)+SUMIF($A$4:$A$53,3,$K$4:$K$53)</f>
        <v>24950</v>
      </c>
      <c r="D93" s="144"/>
      <c r="E93" s="143"/>
      <c r="F93" s="1" t="s">
        <v>41</v>
      </c>
      <c r="G93" s="1"/>
    </row>
    <row r="94" spans="1:7" ht="15">
      <c r="A94" s="16"/>
      <c r="B94" s="13" t="s">
        <v>39</v>
      </c>
      <c r="C94" s="144">
        <f>SUMIF($A$4:$A$53,1,$L$4:$L$53)+SUMIF($A$4:$A$53,2,$L$4:$L$53)+SUMIF($A$4:$A$53,3,$L$4:$L$53)</f>
        <v>4100</v>
      </c>
      <c r="D94" s="144"/>
      <c r="E94" s="143"/>
      <c r="F94" s="1" t="s">
        <v>42</v>
      </c>
      <c r="G94" s="1"/>
    </row>
    <row r="95" spans="1:7" ht="15">
      <c r="A95" s="16"/>
      <c r="B95" s="13" t="s">
        <v>39</v>
      </c>
      <c r="C95" s="144">
        <f>SUMIF($A$4:$A$53,1,$M$4:$M$53)+SUMIF($A$4:$A$53,2,$M$4:$M$53)+SUMIF($A$4:$A$53,3,$M$4:$M$53)</f>
        <v>0</v>
      </c>
      <c r="D95" s="144"/>
      <c r="E95" s="143"/>
      <c r="F95" s="1" t="s">
        <v>481</v>
      </c>
      <c r="G95" s="1"/>
    </row>
    <row r="96" spans="1:7" ht="15">
      <c r="A96" s="16"/>
      <c r="B96" s="140" t="s">
        <v>484</v>
      </c>
      <c r="C96" s="144">
        <f>SUMIF($A$4:$A$53,1,$N$4:$N$53)+SUMIF($A$4:$A$53,2,$N$4:$N$53)+SUMIF($A$4:$A$53,3,$N$4:$N$53)</f>
        <v>0</v>
      </c>
      <c r="D96" s="145" t="s">
        <v>482</v>
      </c>
      <c r="E96" s="143">
        <f>C96</f>
        <v>0</v>
      </c>
      <c r="F96" s="1" t="s">
        <v>483</v>
      </c>
    </row>
    <row r="97" spans="1:7" ht="12.75">
      <c r="D97" s="1"/>
    </row>
    <row r="98" spans="1:7" ht="15">
      <c r="A98" s="16" t="s">
        <v>43</v>
      </c>
      <c r="B98" s="16" t="s">
        <v>44</v>
      </c>
      <c r="C98" s="16"/>
      <c r="D98" s="16"/>
      <c r="E98" s="17"/>
    </row>
    <row r="99" spans="1:7" ht="15">
      <c r="A99" s="16"/>
      <c r="B99" s="13" t="s">
        <v>35</v>
      </c>
      <c r="C99" s="13" t="s">
        <v>36</v>
      </c>
      <c r="D99" s="13" t="s">
        <v>35</v>
      </c>
      <c r="E99" s="13" t="s">
        <v>37</v>
      </c>
    </row>
    <row r="100" spans="1:7" ht="15">
      <c r="A100" s="16"/>
      <c r="B100" s="13" t="s">
        <v>45</v>
      </c>
      <c r="C100" s="15">
        <f>SUMIF($A$4:$A$53,1,$P$4:$P$53)+SUMIF($A$4:$A$53,2,$P$4:$P$53)+SUMIF($A$4:$A$53,3,$P$4:$P$53)</f>
        <v>102858</v>
      </c>
      <c r="D100" s="13" t="s">
        <v>27</v>
      </c>
      <c r="E100" s="13">
        <f t="shared" ref="E100:E101" si="14">C100</f>
        <v>102858</v>
      </c>
    </row>
    <row r="101" spans="1:7" ht="15">
      <c r="A101" s="16"/>
      <c r="B101" s="13" t="s">
        <v>47</v>
      </c>
      <c r="C101" s="15">
        <f>SUMIF($A$4:$A$53,1,$Q4:$Q$53)+SUMIF($A$4:$A$53,2,$Q4:$Q$53)+SUMIF($A$4:$A$53,3,$Q4:$Q$53)</f>
        <v>1270</v>
      </c>
      <c r="D101" s="13" t="s">
        <v>27</v>
      </c>
      <c r="E101" s="13">
        <f t="shared" si="14"/>
        <v>1270</v>
      </c>
    </row>
    <row r="102" spans="1:7" ht="15">
      <c r="A102" s="16"/>
      <c r="B102" s="16"/>
      <c r="C102" s="16"/>
      <c r="D102" s="16"/>
      <c r="E102" s="16"/>
    </row>
    <row r="103" spans="1:7" ht="15">
      <c r="A103" s="16"/>
      <c r="B103" s="16"/>
      <c r="C103" s="16"/>
      <c r="D103" s="16"/>
      <c r="E103" s="16"/>
    </row>
    <row r="104" spans="1:7" ht="15">
      <c r="A104" s="16" t="s">
        <v>48</v>
      </c>
      <c r="B104" s="138" t="s">
        <v>49</v>
      </c>
      <c r="C104" s="139"/>
      <c r="D104" s="139"/>
      <c r="E104" s="139"/>
    </row>
    <row r="105" spans="1:7" ht="15">
      <c r="A105" s="16"/>
      <c r="B105" s="13" t="s">
        <v>35</v>
      </c>
      <c r="C105" s="13" t="s">
        <v>36</v>
      </c>
      <c r="D105" s="13" t="s">
        <v>35</v>
      </c>
      <c r="E105" s="13" t="s">
        <v>37</v>
      </c>
    </row>
    <row r="106" spans="1:7" ht="15">
      <c r="A106" s="16"/>
      <c r="B106" s="13" t="s">
        <v>39</v>
      </c>
      <c r="C106" s="15">
        <f>SUMIF($A$4:$A$53,1,$T$4:$T$53)+SUMIF($A$4:$A$53,2,$T$4:$T$53)+SUMIF($A$4:$A$53,3,$T$4:$T$53)</f>
        <v>920</v>
      </c>
      <c r="D106" s="11" t="s">
        <v>38</v>
      </c>
      <c r="E106" s="13">
        <f t="shared" ref="E106:E109" si="15">C106</f>
        <v>920</v>
      </c>
      <c r="F106" s="1" t="s">
        <v>50</v>
      </c>
      <c r="G106" s="1"/>
    </row>
    <row r="107" spans="1:7" ht="15">
      <c r="A107" s="16"/>
      <c r="B107" s="141" t="s">
        <v>39</v>
      </c>
      <c r="C107" s="158">
        <f>SUMIF($A$4:$A$53,1,$U$4:$U$53)+SUMIF($A$4:$A$53,2,$U$4:$U$53)+SUMIF($A$4:$A$53,3,$U$4:$U$53)</f>
        <v>1500</v>
      </c>
      <c r="D107" s="159" t="s">
        <v>38</v>
      </c>
      <c r="E107" s="141">
        <f t="shared" si="15"/>
        <v>1500</v>
      </c>
      <c r="F107" s="1" t="s">
        <v>51</v>
      </c>
      <c r="G107" s="1"/>
    </row>
    <row r="108" spans="1:7" ht="15.75" customHeight="1">
      <c r="B108" s="156" t="s">
        <v>39</v>
      </c>
      <c r="C108" s="156">
        <f>SUMIF($A$4:$A$53,1,$V$4:$V$53)+SUMIF($A$4:$A$53,2,$V$4:$V$53)+SUMIF($A$4:$A$53,3,$V$4:$V$53)</f>
        <v>0</v>
      </c>
      <c r="D108" s="152" t="s">
        <v>38</v>
      </c>
      <c r="E108" s="141">
        <f t="shared" si="15"/>
        <v>0</v>
      </c>
      <c r="F108" s="1" t="s">
        <v>481</v>
      </c>
    </row>
    <row r="109" spans="1:7" ht="15.75" customHeight="1">
      <c r="B109" s="156" t="s">
        <v>38</v>
      </c>
      <c r="C109" s="156">
        <f>E109</f>
        <v>0</v>
      </c>
      <c r="D109" s="152" t="s">
        <v>482</v>
      </c>
      <c r="E109" s="142">
        <f>SUMIF($A$4:$A$53,1,$W$4:$W$53)+SUMIF($A$4:$A$53,2,$W$4:$W$53)+SUMIF($A$4:$A$53,3,$W$4:$W$53)</f>
        <v>0</v>
      </c>
      <c r="F109" s="1" t="s">
        <v>483</v>
      </c>
    </row>
  </sheetData>
  <mergeCells count="4">
    <mergeCell ref="B59:E59"/>
    <mergeCell ref="B73:E73"/>
    <mergeCell ref="B90:E90"/>
    <mergeCell ref="B104:E104"/>
  </mergeCells>
  <phoneticPr fontId="22"/>
  <conditionalFormatting sqref="B6:F6 H6:AE6">
    <cfRule type="expression" dxfId="21" priority="9">
      <formula>COUNTIF($G6,"*refund*")</formula>
    </cfRule>
  </conditionalFormatting>
  <conditionalFormatting sqref="B4:AE4">
    <cfRule type="expression" dxfId="20" priority="8" stopIfTrue="1">
      <formula>COUNTIF($G4,"*refund*")</formula>
    </cfRule>
  </conditionalFormatting>
  <conditionalFormatting sqref="B5:F5 H5:AE5">
    <cfRule type="expression" dxfId="19" priority="7">
      <formula>COUNTIF($G5,"*refund*")</formula>
    </cfRule>
  </conditionalFormatting>
  <conditionalFormatting sqref="B7:F7 H7:AE7">
    <cfRule type="expression" dxfId="18" priority="6">
      <formula>COUNTIF($G7,"*refund*")</formula>
    </cfRule>
  </conditionalFormatting>
  <conditionalFormatting sqref="B8:F8 H8:AE8">
    <cfRule type="expression" dxfId="17" priority="5">
      <formula>COUNTIF($G8,"*refund*")</formula>
    </cfRule>
  </conditionalFormatting>
  <conditionalFormatting sqref="B9:F53 H9:AE53">
    <cfRule type="expression" dxfId="16" priority="4">
      <formula>COUNTIF($G9,"*refund*")</formula>
    </cfRule>
  </conditionalFormatting>
  <conditionalFormatting sqref="G5:G6">
    <cfRule type="expression" dxfId="15" priority="3" stopIfTrue="1">
      <formula>COUNTIF($G5,"*refund*")</formula>
    </cfRule>
  </conditionalFormatting>
  <conditionalFormatting sqref="G7:G8">
    <cfRule type="expression" dxfId="14" priority="2" stopIfTrue="1">
      <formula>COUNTIF($G7,"*refund*")</formula>
    </cfRule>
  </conditionalFormatting>
  <conditionalFormatting sqref="G9:G53">
    <cfRule type="expression" dxfId="13" priority="1" stopIfTrue="1">
      <formula>COUNTIF($G9,"*refund*")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abSelected="1" zoomScaleNormal="100" workbookViewId="0">
      <pane xSplit="2" ySplit="3" topLeftCell="X4" activePane="bottomRight" state="frozen"/>
      <selection activeCell="G20" sqref="G20"/>
      <selection pane="topRight" activeCell="G20" sqref="G20"/>
      <selection pane="bottomLeft" activeCell="G20" sqref="G20"/>
      <selection pane="bottomRight" activeCell="AE15" sqref="AE15"/>
    </sheetView>
  </sheetViews>
  <sheetFormatPr defaultColWidth="14.42578125" defaultRowHeight="15.75" customHeight="1"/>
  <cols>
    <col min="1" max="1" width="8.42578125" customWidth="1"/>
    <col min="6" max="6" width="15.7109375" customWidth="1"/>
    <col min="18" max="18" width="17.5703125" customWidth="1"/>
    <col min="19" max="19" width="20" customWidth="1"/>
    <col min="20" max="20" width="17.140625" customWidth="1"/>
  </cols>
  <sheetData>
    <row r="1" spans="1:34" ht="15.75" customHeight="1">
      <c r="A1" s="1" t="s">
        <v>57</v>
      </c>
      <c r="B1" s="170"/>
      <c r="C1" s="170"/>
      <c r="D1" s="170"/>
      <c r="E1" s="170"/>
      <c r="F1" s="170"/>
      <c r="G1" s="170"/>
      <c r="H1" s="171" t="s">
        <v>1</v>
      </c>
      <c r="I1" s="171"/>
      <c r="J1" s="171"/>
      <c r="K1" s="171"/>
      <c r="L1" s="171"/>
      <c r="M1" s="171"/>
      <c r="N1" s="171"/>
      <c r="O1" s="172" t="s">
        <v>2</v>
      </c>
      <c r="P1" s="172"/>
      <c r="Q1" s="172"/>
      <c r="R1" s="171" t="s">
        <v>3</v>
      </c>
      <c r="S1" s="171"/>
      <c r="T1" s="171"/>
      <c r="U1" s="171"/>
      <c r="V1" s="171"/>
      <c r="W1" s="171"/>
      <c r="X1" s="172" t="s">
        <v>4</v>
      </c>
      <c r="Y1" s="172"/>
      <c r="Z1" s="171"/>
      <c r="AA1" s="171"/>
      <c r="AB1" s="171"/>
      <c r="AC1" s="171"/>
      <c r="AD1" s="171"/>
      <c r="AE1" s="170"/>
      <c r="AF1" s="173" t="s">
        <v>5</v>
      </c>
      <c r="AG1" s="173" t="s">
        <v>5</v>
      </c>
      <c r="AH1" s="170"/>
    </row>
    <row r="2" spans="1:34" ht="15.75" customHeight="1">
      <c r="A2" s="5" t="s">
        <v>6</v>
      </c>
      <c r="B2" s="174" t="s">
        <v>7</v>
      </c>
      <c r="C2" s="174" t="s">
        <v>8</v>
      </c>
      <c r="D2" s="174" t="s">
        <v>9</v>
      </c>
      <c r="E2" s="174" t="s">
        <v>10</v>
      </c>
      <c r="F2" s="174" t="s">
        <v>11</v>
      </c>
      <c r="G2" s="174" t="s">
        <v>12</v>
      </c>
      <c r="H2" s="174" t="s">
        <v>13</v>
      </c>
      <c r="I2" s="174" t="s">
        <v>14</v>
      </c>
      <c r="J2" s="174" t="s">
        <v>15</v>
      </c>
      <c r="K2" s="174" t="s">
        <v>16</v>
      </c>
      <c r="L2" s="174" t="s">
        <v>58</v>
      </c>
      <c r="M2" s="174" t="s">
        <v>467</v>
      </c>
      <c r="N2" s="174" t="s">
        <v>18</v>
      </c>
      <c r="O2" s="175" t="s">
        <v>19</v>
      </c>
      <c r="P2" s="175" t="s">
        <v>15</v>
      </c>
      <c r="Q2" s="175" t="s">
        <v>59</v>
      </c>
      <c r="R2" s="174" t="s">
        <v>13</v>
      </c>
      <c r="S2" s="174" t="s">
        <v>21</v>
      </c>
      <c r="T2" s="174" t="s">
        <v>22</v>
      </c>
      <c r="U2" s="174" t="s">
        <v>23</v>
      </c>
      <c r="V2" s="174" t="s">
        <v>467</v>
      </c>
      <c r="W2" s="174" t="s">
        <v>18</v>
      </c>
      <c r="X2" s="175" t="s">
        <v>19</v>
      </c>
      <c r="Y2" s="175" t="s">
        <v>24</v>
      </c>
      <c r="Z2" s="174"/>
      <c r="AA2" s="174"/>
      <c r="AB2" s="174"/>
      <c r="AC2" s="174"/>
      <c r="AD2" s="174"/>
      <c r="AE2" s="170"/>
      <c r="AF2" s="176" t="s">
        <v>25</v>
      </c>
      <c r="AG2" s="176" t="s">
        <v>25</v>
      </c>
      <c r="AH2" s="170"/>
    </row>
    <row r="3" spans="1:34" ht="15.75" customHeight="1">
      <c r="A3" s="9" t="str">
        <f>IF(H3&gt;0,IF(O3&gt;0,IF(R3&gt;0,IF(X3&gt;0,4,3),2),1),"")</f>
        <v/>
      </c>
      <c r="B3" s="174"/>
      <c r="C3" s="174"/>
      <c r="D3" s="174"/>
      <c r="E3" s="174"/>
      <c r="F3" s="174"/>
      <c r="G3" s="174"/>
      <c r="H3" s="174"/>
      <c r="I3" s="174"/>
      <c r="J3" s="174" t="s">
        <v>26</v>
      </c>
      <c r="K3" s="174" t="s">
        <v>26</v>
      </c>
      <c r="L3" s="174" t="s">
        <v>26</v>
      </c>
      <c r="M3" s="174" t="s">
        <v>26</v>
      </c>
      <c r="N3" s="174" t="s">
        <v>27</v>
      </c>
      <c r="O3" s="175"/>
      <c r="P3" s="175" t="s">
        <v>27</v>
      </c>
      <c r="Q3" s="175" t="s">
        <v>61</v>
      </c>
      <c r="R3" s="174"/>
      <c r="S3" s="174"/>
      <c r="T3" s="174" t="s">
        <v>26</v>
      </c>
      <c r="U3" s="174" t="s">
        <v>29</v>
      </c>
      <c r="V3" s="174" t="s">
        <v>26</v>
      </c>
      <c r="W3" s="174" t="s">
        <v>27</v>
      </c>
      <c r="X3" s="175"/>
      <c r="Y3" s="175" t="s">
        <v>61</v>
      </c>
      <c r="Z3" s="174"/>
      <c r="AA3" s="174"/>
      <c r="AB3" s="174"/>
      <c r="AC3" s="174"/>
      <c r="AD3" s="174"/>
      <c r="AE3" s="170"/>
      <c r="AF3" s="176" t="s">
        <v>58</v>
      </c>
      <c r="AG3" s="176" t="s">
        <v>22</v>
      </c>
      <c r="AH3" s="170"/>
    </row>
    <row r="4" spans="1:34" ht="15.75" customHeight="1">
      <c r="A4" s="161">
        <f t="shared" ref="A4:A67" si="0">IF(H4&gt;0,IF(O4&gt;0,IF(R4&gt;0,IF(X4&gt;0,4,3),2),1),"")</f>
        <v>2</v>
      </c>
      <c r="B4" s="177" t="s">
        <v>310</v>
      </c>
      <c r="C4" s="178" t="s">
        <v>311</v>
      </c>
      <c r="D4" s="179" t="s">
        <v>108</v>
      </c>
      <c r="E4" s="180"/>
      <c r="F4" s="181" t="s">
        <v>433</v>
      </c>
      <c r="G4" s="181"/>
      <c r="H4" s="182">
        <v>42494</v>
      </c>
      <c r="I4" s="180">
        <v>153</v>
      </c>
      <c r="J4" s="180">
        <v>2334</v>
      </c>
      <c r="K4" s="180">
        <v>1000</v>
      </c>
      <c r="L4" s="180">
        <v>0</v>
      </c>
      <c r="M4" s="180"/>
      <c r="N4" s="180"/>
      <c r="O4" s="182">
        <v>42495</v>
      </c>
      <c r="P4" s="180">
        <v>2369</v>
      </c>
      <c r="Q4" s="180"/>
      <c r="R4" s="182"/>
      <c r="S4" s="180"/>
      <c r="T4" s="180"/>
      <c r="U4" s="180"/>
      <c r="V4" s="180"/>
      <c r="W4" s="181"/>
      <c r="X4" s="182"/>
      <c r="Y4" s="181"/>
      <c r="Z4" s="181"/>
      <c r="AA4" s="181"/>
      <c r="AB4" s="181"/>
      <c r="AC4" s="181"/>
      <c r="AD4" s="181"/>
      <c r="AE4" s="170"/>
      <c r="AF4" s="184" t="str">
        <f t="shared" ref="AF4:AF13" si="1">IF(Q4&gt;L4,Q4-L4,"")</f>
        <v/>
      </c>
      <c r="AG4" s="181" t="str">
        <f t="shared" ref="AG4:AG13" si="2">IF(Y4&gt;T4,Y4-T4,"")</f>
        <v/>
      </c>
      <c r="AH4" s="170"/>
    </row>
    <row r="5" spans="1:34" ht="15.75" customHeight="1">
      <c r="A5" s="161">
        <f t="shared" si="0"/>
        <v>1</v>
      </c>
      <c r="B5" s="177" t="s">
        <v>349</v>
      </c>
      <c r="C5" s="178" t="s">
        <v>350</v>
      </c>
      <c r="D5" s="179" t="s">
        <v>103</v>
      </c>
      <c r="E5" s="180"/>
      <c r="F5" s="181"/>
      <c r="G5" s="181"/>
      <c r="H5" s="182">
        <v>42495</v>
      </c>
      <c r="I5" s="180">
        <v>155</v>
      </c>
      <c r="J5" s="180">
        <v>29808</v>
      </c>
      <c r="K5" s="180">
        <v>3000</v>
      </c>
      <c r="L5" s="180">
        <v>666</v>
      </c>
      <c r="M5" s="180"/>
      <c r="N5" s="180"/>
      <c r="O5" s="182"/>
      <c r="P5" s="180"/>
      <c r="Q5" s="180"/>
      <c r="R5" s="182"/>
      <c r="S5" s="180"/>
      <c r="T5" s="180"/>
      <c r="U5" s="180"/>
      <c r="V5" s="180"/>
      <c r="W5" s="181"/>
      <c r="X5" s="182"/>
      <c r="Y5" s="181"/>
      <c r="Z5" s="181"/>
      <c r="AA5" s="181"/>
      <c r="AB5" s="181"/>
      <c r="AC5" s="181"/>
      <c r="AD5" s="181"/>
      <c r="AE5" s="183"/>
      <c r="AF5" s="184" t="str">
        <f t="shared" si="1"/>
        <v/>
      </c>
      <c r="AG5" s="181" t="str">
        <f t="shared" si="2"/>
        <v/>
      </c>
      <c r="AH5" s="183"/>
    </row>
    <row r="6" spans="1:34" ht="15.75" customHeight="1">
      <c r="A6" s="161">
        <f t="shared" si="0"/>
        <v>3</v>
      </c>
      <c r="B6" s="177" t="s">
        <v>416</v>
      </c>
      <c r="C6" s="178" t="s">
        <v>417</v>
      </c>
      <c r="D6" s="179" t="s">
        <v>108</v>
      </c>
      <c r="E6" s="180"/>
      <c r="F6" s="181" t="s">
        <v>435</v>
      </c>
      <c r="G6" s="181" t="s">
        <v>434</v>
      </c>
      <c r="H6" s="182">
        <v>42500</v>
      </c>
      <c r="I6" s="180">
        <v>159</v>
      </c>
      <c r="J6" s="180">
        <v>16976</v>
      </c>
      <c r="K6" s="180">
        <v>5500</v>
      </c>
      <c r="L6" s="180">
        <v>648</v>
      </c>
      <c r="M6" s="180"/>
      <c r="N6" s="180"/>
      <c r="O6" s="182">
        <v>42500</v>
      </c>
      <c r="P6" s="180">
        <v>16055</v>
      </c>
      <c r="Q6" s="180">
        <v>1069</v>
      </c>
      <c r="R6" s="182">
        <v>42512</v>
      </c>
      <c r="S6" s="180">
        <v>175</v>
      </c>
      <c r="T6" s="180">
        <v>4750</v>
      </c>
      <c r="U6" s="180"/>
      <c r="V6" s="180"/>
      <c r="W6" s="181"/>
      <c r="X6" s="182"/>
      <c r="Y6" s="181"/>
      <c r="Z6" s="181"/>
      <c r="AA6" s="181"/>
      <c r="AB6" s="181"/>
      <c r="AC6" s="181"/>
      <c r="AD6" s="181"/>
      <c r="AE6" s="183"/>
      <c r="AF6" s="184">
        <f t="shared" si="1"/>
        <v>421</v>
      </c>
      <c r="AG6" s="181" t="str">
        <f t="shared" si="2"/>
        <v/>
      </c>
      <c r="AH6" s="183"/>
    </row>
    <row r="7" spans="1:34" ht="15.75" customHeight="1">
      <c r="A7" s="161">
        <f t="shared" si="0"/>
        <v>2</v>
      </c>
      <c r="B7" s="177" t="s">
        <v>310</v>
      </c>
      <c r="C7" s="178" t="s">
        <v>311</v>
      </c>
      <c r="D7" s="179" t="s">
        <v>108</v>
      </c>
      <c r="E7" s="180"/>
      <c r="F7" s="181"/>
      <c r="G7" s="181"/>
      <c r="H7" s="182">
        <v>42501</v>
      </c>
      <c r="I7" s="180" t="s">
        <v>436</v>
      </c>
      <c r="J7" s="180">
        <v>1620</v>
      </c>
      <c r="K7" s="180">
        <v>1000</v>
      </c>
      <c r="L7" s="180">
        <v>486</v>
      </c>
      <c r="M7" s="180"/>
      <c r="N7" s="180"/>
      <c r="O7" s="182">
        <v>42501</v>
      </c>
      <c r="P7" s="180"/>
      <c r="Q7" s="180"/>
      <c r="R7" s="182"/>
      <c r="S7" s="180"/>
      <c r="T7" s="180"/>
      <c r="U7" s="180"/>
      <c r="V7" s="180"/>
      <c r="W7" s="181"/>
      <c r="X7" s="182"/>
      <c r="Y7" s="181"/>
      <c r="Z7" s="181"/>
      <c r="AA7" s="181"/>
      <c r="AB7" s="181"/>
      <c r="AC7" s="181"/>
      <c r="AD7" s="181"/>
      <c r="AE7" s="183"/>
      <c r="AF7" s="184" t="str">
        <f t="shared" si="1"/>
        <v/>
      </c>
      <c r="AG7" s="181" t="str">
        <f t="shared" si="2"/>
        <v/>
      </c>
      <c r="AH7" s="183"/>
    </row>
    <row r="8" spans="1:34" ht="15.75" customHeight="1">
      <c r="A8" s="161">
        <f t="shared" si="0"/>
        <v>2</v>
      </c>
      <c r="B8" s="177" t="s">
        <v>194</v>
      </c>
      <c r="C8" s="178" t="s">
        <v>195</v>
      </c>
      <c r="D8" s="179" t="s">
        <v>108</v>
      </c>
      <c r="E8" s="180"/>
      <c r="F8" s="181" t="s">
        <v>437</v>
      </c>
      <c r="G8" s="181"/>
      <c r="H8" s="182">
        <v>42501</v>
      </c>
      <c r="I8" s="180">
        <v>161</v>
      </c>
      <c r="J8" s="180">
        <v>64476</v>
      </c>
      <c r="K8" s="180">
        <v>5000</v>
      </c>
      <c r="L8" s="180">
        <v>0</v>
      </c>
      <c r="M8" s="180"/>
      <c r="N8" s="180"/>
      <c r="O8" s="182">
        <v>42501</v>
      </c>
      <c r="P8" s="180">
        <v>65448</v>
      </c>
      <c r="Q8" s="180">
        <v>0</v>
      </c>
      <c r="R8" s="182"/>
      <c r="S8" s="180">
        <v>163</v>
      </c>
      <c r="T8" s="180">
        <v>7500</v>
      </c>
      <c r="U8" s="180">
        <v>972</v>
      </c>
      <c r="V8" s="180"/>
      <c r="W8" s="181"/>
      <c r="X8" s="182"/>
      <c r="Y8" s="181">
        <v>7650</v>
      </c>
      <c r="Z8" s="181"/>
      <c r="AA8" s="181"/>
      <c r="AB8" s="181"/>
      <c r="AC8" s="181"/>
      <c r="AD8" s="181"/>
      <c r="AE8" s="183"/>
      <c r="AF8" s="184" t="str">
        <f t="shared" si="1"/>
        <v/>
      </c>
      <c r="AG8" s="181">
        <f t="shared" si="2"/>
        <v>150</v>
      </c>
      <c r="AH8" s="183"/>
    </row>
    <row r="9" spans="1:34" ht="15.75" customHeight="1">
      <c r="A9" s="161">
        <f t="shared" si="0"/>
        <v>4</v>
      </c>
      <c r="B9" s="177" t="s">
        <v>178</v>
      </c>
      <c r="C9" s="178" t="s">
        <v>179</v>
      </c>
      <c r="D9" s="179" t="s">
        <v>438</v>
      </c>
      <c r="E9" s="180"/>
      <c r="F9" s="181"/>
      <c r="G9" s="181"/>
      <c r="H9" s="182">
        <v>42507</v>
      </c>
      <c r="I9" s="180">
        <v>169</v>
      </c>
      <c r="J9" s="180">
        <v>8532</v>
      </c>
      <c r="K9" s="180">
        <v>2000</v>
      </c>
      <c r="L9" s="180">
        <v>1513</v>
      </c>
      <c r="M9" s="180"/>
      <c r="N9" s="180"/>
      <c r="O9" s="182">
        <v>42507</v>
      </c>
      <c r="P9" s="180">
        <v>8332</v>
      </c>
      <c r="Q9" s="180">
        <v>1513</v>
      </c>
      <c r="R9" s="182">
        <v>42515</v>
      </c>
      <c r="S9" s="180">
        <v>181</v>
      </c>
      <c r="T9" s="180">
        <v>1100</v>
      </c>
      <c r="U9" s="180"/>
      <c r="V9" s="180"/>
      <c r="W9" s="181"/>
      <c r="X9" s="182">
        <v>42516</v>
      </c>
      <c r="Y9" s="181">
        <v>1010</v>
      </c>
      <c r="Z9" s="181"/>
      <c r="AA9" s="181"/>
      <c r="AB9" s="181"/>
      <c r="AC9" s="181"/>
      <c r="AD9" s="181"/>
      <c r="AE9" s="183"/>
      <c r="AF9" s="184" t="str">
        <f t="shared" si="1"/>
        <v/>
      </c>
      <c r="AG9" s="181" t="str">
        <f t="shared" si="2"/>
        <v/>
      </c>
      <c r="AH9" s="183"/>
    </row>
    <row r="10" spans="1:34" ht="15.75" customHeight="1">
      <c r="A10" s="161">
        <f t="shared" si="0"/>
        <v>1</v>
      </c>
      <c r="B10" s="177" t="s">
        <v>439</v>
      </c>
      <c r="C10" s="178" t="s">
        <v>440</v>
      </c>
      <c r="D10" s="179"/>
      <c r="E10" s="180"/>
      <c r="F10" s="181"/>
      <c r="G10" s="181"/>
      <c r="H10" s="182">
        <v>42510</v>
      </c>
      <c r="I10" s="180" t="s">
        <v>441</v>
      </c>
      <c r="J10" s="180"/>
      <c r="K10" s="180"/>
      <c r="L10" s="180"/>
      <c r="M10" s="180"/>
      <c r="N10" s="180"/>
      <c r="O10" s="182"/>
      <c r="P10" s="180"/>
      <c r="Q10" s="180"/>
      <c r="R10" s="182"/>
      <c r="S10" s="180"/>
      <c r="T10" s="180"/>
      <c r="U10" s="180"/>
      <c r="V10" s="180"/>
      <c r="W10" s="181"/>
      <c r="X10" s="182"/>
      <c r="Y10" s="181"/>
      <c r="Z10" s="181"/>
      <c r="AA10" s="181"/>
      <c r="AB10" s="181"/>
      <c r="AC10" s="181"/>
      <c r="AD10" s="181"/>
      <c r="AE10" s="183"/>
      <c r="AF10" s="184" t="str">
        <f t="shared" si="1"/>
        <v/>
      </c>
      <c r="AG10" s="181" t="str">
        <f t="shared" si="2"/>
        <v/>
      </c>
      <c r="AH10" s="183"/>
    </row>
    <row r="11" spans="1:34" ht="15.75" customHeight="1">
      <c r="A11" s="161">
        <f t="shared" si="0"/>
        <v>2</v>
      </c>
      <c r="B11" s="177" t="s">
        <v>273</v>
      </c>
      <c r="C11" s="178" t="s">
        <v>274</v>
      </c>
      <c r="D11" s="179"/>
      <c r="E11" s="180"/>
      <c r="F11" s="181"/>
      <c r="G11" s="181" t="s">
        <v>442</v>
      </c>
      <c r="H11" s="182">
        <v>42514</v>
      </c>
      <c r="I11" s="180">
        <v>178</v>
      </c>
      <c r="J11" s="180">
        <v>4320</v>
      </c>
      <c r="K11" s="180">
        <v>495</v>
      </c>
      <c r="L11" s="180">
        <v>330</v>
      </c>
      <c r="M11" s="180"/>
      <c r="N11" s="180"/>
      <c r="O11" s="182">
        <v>42514</v>
      </c>
      <c r="P11" s="180">
        <v>4302</v>
      </c>
      <c r="Q11" s="180">
        <v>330</v>
      </c>
      <c r="R11" s="182"/>
      <c r="S11" s="180"/>
      <c r="T11" s="180"/>
      <c r="U11" s="180"/>
      <c r="V11" s="180"/>
      <c r="W11" s="181"/>
      <c r="X11" s="182"/>
      <c r="Y11" s="181"/>
      <c r="Z11" s="181"/>
      <c r="AA11" s="181"/>
      <c r="AB11" s="181"/>
      <c r="AC11" s="181"/>
      <c r="AD11" s="181"/>
      <c r="AE11" s="183"/>
      <c r="AF11" s="184" t="str">
        <f t="shared" si="1"/>
        <v/>
      </c>
      <c r="AG11" s="181" t="str">
        <f t="shared" si="2"/>
        <v/>
      </c>
      <c r="AH11" s="183"/>
    </row>
    <row r="12" spans="1:34" ht="15.75" customHeight="1">
      <c r="A12" s="161">
        <f t="shared" si="0"/>
        <v>4</v>
      </c>
      <c r="B12" s="177" t="s">
        <v>184</v>
      </c>
      <c r="C12" s="178" t="s">
        <v>185</v>
      </c>
      <c r="D12" s="179" t="s">
        <v>186</v>
      </c>
      <c r="E12" s="180"/>
      <c r="F12" s="181"/>
      <c r="G12" s="181" t="s">
        <v>443</v>
      </c>
      <c r="H12" s="182">
        <v>42515</v>
      </c>
      <c r="I12" s="180">
        <v>182</v>
      </c>
      <c r="J12" s="180">
        <v>5464</v>
      </c>
      <c r="K12" s="180">
        <v>1485</v>
      </c>
      <c r="L12" s="180"/>
      <c r="M12" s="180"/>
      <c r="N12" s="180"/>
      <c r="O12" s="182">
        <v>42515</v>
      </c>
      <c r="P12" s="180"/>
      <c r="Q12" s="180"/>
      <c r="R12" s="182">
        <v>42517</v>
      </c>
      <c r="S12" s="180">
        <v>186</v>
      </c>
      <c r="T12" s="180">
        <v>1500</v>
      </c>
      <c r="U12" s="180"/>
      <c r="V12" s="180"/>
      <c r="W12" s="181"/>
      <c r="X12" s="182">
        <v>42519</v>
      </c>
      <c r="Y12" s="181">
        <v>1500</v>
      </c>
      <c r="Z12" s="181"/>
      <c r="AA12" s="181"/>
      <c r="AB12" s="181"/>
      <c r="AC12" s="181"/>
      <c r="AD12" s="181"/>
      <c r="AE12" s="170"/>
      <c r="AF12" s="184" t="str">
        <f>IF(Q12&gt;L12,Q12-L12,"")</f>
        <v/>
      </c>
      <c r="AG12" s="181" t="str">
        <f t="shared" ref="AG12:AG71" si="3">IF(Y12&gt;T12,Y12-T12,"")</f>
        <v/>
      </c>
      <c r="AH12" s="170"/>
    </row>
    <row r="13" spans="1:34" ht="15.75" customHeight="1">
      <c r="A13" s="161">
        <f t="shared" si="0"/>
        <v>2</v>
      </c>
      <c r="B13" s="177" t="s">
        <v>444</v>
      </c>
      <c r="C13" s="178" t="s">
        <v>445</v>
      </c>
      <c r="D13" s="179" t="s">
        <v>103</v>
      </c>
      <c r="E13" s="180"/>
      <c r="F13" s="181"/>
      <c r="G13" s="181" t="s">
        <v>446</v>
      </c>
      <c r="H13" s="182">
        <v>42517</v>
      </c>
      <c r="I13" s="180">
        <v>184</v>
      </c>
      <c r="J13" s="180">
        <v>33588</v>
      </c>
      <c r="K13" s="180">
        <v>1485</v>
      </c>
      <c r="L13" s="180">
        <v>774</v>
      </c>
      <c r="M13" s="180"/>
      <c r="N13" s="180"/>
      <c r="O13" s="182">
        <v>42518</v>
      </c>
      <c r="P13" s="180">
        <v>33455</v>
      </c>
      <c r="Q13" s="180">
        <v>216</v>
      </c>
      <c r="R13" s="182"/>
      <c r="S13" s="180">
        <v>189</v>
      </c>
      <c r="T13" s="180">
        <v>2180</v>
      </c>
      <c r="U13" s="180"/>
      <c r="V13" s="180"/>
      <c r="W13" s="181"/>
      <c r="X13" s="182">
        <v>42529</v>
      </c>
      <c r="Y13" s="181">
        <v>2180</v>
      </c>
      <c r="Z13" s="181"/>
      <c r="AA13" s="181"/>
      <c r="AB13" s="181"/>
      <c r="AC13" s="181"/>
      <c r="AD13" s="181"/>
      <c r="AE13" s="170"/>
      <c r="AF13" s="184" t="str">
        <f t="shared" ref="AF13" si="4">IF(Q13&gt;L13,Q13-L13,"")</f>
        <v/>
      </c>
      <c r="AG13" s="181" t="str">
        <f t="shared" ref="AG13" si="5">IF(Y13&gt;T13,Y13-T13,"")</f>
        <v/>
      </c>
      <c r="AH13" s="170"/>
    </row>
    <row r="14" spans="1:34" ht="15.75" customHeight="1">
      <c r="A14" s="161">
        <f t="shared" si="0"/>
        <v>2</v>
      </c>
      <c r="B14" s="177" t="s">
        <v>163</v>
      </c>
      <c r="C14" s="178" t="s">
        <v>428</v>
      </c>
      <c r="D14" s="179" t="s">
        <v>103</v>
      </c>
      <c r="E14" s="180"/>
      <c r="F14" s="181"/>
      <c r="G14" s="181"/>
      <c r="H14" s="182">
        <v>42519</v>
      </c>
      <c r="I14" s="180">
        <v>187</v>
      </c>
      <c r="J14" s="180">
        <v>12800</v>
      </c>
      <c r="K14" s="180">
        <v>495</v>
      </c>
      <c r="L14" s="180">
        <v>648</v>
      </c>
      <c r="M14" s="180"/>
      <c r="N14" s="180"/>
      <c r="O14" s="182">
        <v>42520</v>
      </c>
      <c r="P14" s="180">
        <v>12800</v>
      </c>
      <c r="Q14" s="180">
        <v>648</v>
      </c>
      <c r="R14" s="182"/>
      <c r="S14" s="180"/>
      <c r="T14" s="180"/>
      <c r="U14" s="180"/>
      <c r="V14" s="180"/>
      <c r="W14" s="181"/>
      <c r="X14" s="182"/>
      <c r="Y14" s="181"/>
      <c r="Z14" s="181"/>
      <c r="AA14" s="181"/>
      <c r="AB14" s="181"/>
      <c r="AC14" s="181"/>
      <c r="AD14" s="181"/>
      <c r="AE14" s="170"/>
      <c r="AF14" s="181" t="str">
        <f>IF(Q14&gt;L14,Q14-L14,"")</f>
        <v/>
      </c>
      <c r="AG14" s="181" t="str">
        <f t="shared" si="3"/>
        <v/>
      </c>
      <c r="AH14" s="170"/>
    </row>
    <row r="15" spans="1:34" ht="15.75" customHeight="1">
      <c r="A15" s="161">
        <f t="shared" si="0"/>
        <v>2</v>
      </c>
      <c r="B15" s="177" t="s">
        <v>447</v>
      </c>
      <c r="C15" s="178" t="s">
        <v>448</v>
      </c>
      <c r="D15" s="179" t="s">
        <v>103</v>
      </c>
      <c r="E15" s="180" t="s">
        <v>450</v>
      </c>
      <c r="F15" s="181"/>
      <c r="G15" s="181" t="s">
        <v>449</v>
      </c>
      <c r="H15" s="182">
        <v>42520</v>
      </c>
      <c r="I15" s="180">
        <v>188</v>
      </c>
      <c r="J15" s="180">
        <v>28080</v>
      </c>
      <c r="K15" s="180">
        <v>495</v>
      </c>
      <c r="L15" s="180"/>
      <c r="M15" s="180"/>
      <c r="N15" s="180"/>
      <c r="O15" s="182">
        <v>42520</v>
      </c>
      <c r="P15" s="180">
        <v>28080</v>
      </c>
      <c r="Q15" s="180">
        <v>972</v>
      </c>
      <c r="R15" s="182"/>
      <c r="S15" s="180"/>
      <c r="T15" s="180"/>
      <c r="U15" s="180"/>
      <c r="V15" s="180"/>
      <c r="W15" s="181"/>
      <c r="X15" s="182"/>
      <c r="Y15" s="181"/>
      <c r="Z15" s="181"/>
      <c r="AA15" s="181"/>
      <c r="AB15" s="181"/>
      <c r="AC15" s="181"/>
      <c r="AD15" s="181"/>
      <c r="AE15" s="170"/>
      <c r="AF15" s="181">
        <f>IF(Q15&gt;L15,Q15-L15,"")</f>
        <v>972</v>
      </c>
      <c r="AG15" s="181" t="str">
        <f t="shared" si="3"/>
        <v/>
      </c>
      <c r="AH15" s="170"/>
    </row>
    <row r="16" spans="1:34" ht="15.75" customHeight="1">
      <c r="A16" s="161" t="str">
        <f t="shared" si="0"/>
        <v/>
      </c>
      <c r="B16" s="177"/>
      <c r="C16" s="178"/>
      <c r="D16" s="179"/>
      <c r="E16" s="180"/>
      <c r="F16" s="181"/>
      <c r="G16" s="181"/>
      <c r="H16" s="182"/>
      <c r="I16" s="180"/>
      <c r="J16" s="180"/>
      <c r="K16" s="180"/>
      <c r="L16" s="180"/>
      <c r="M16" s="180"/>
      <c r="N16" s="180"/>
      <c r="O16" s="182"/>
      <c r="P16" s="180"/>
      <c r="Q16" s="180"/>
      <c r="R16" s="182"/>
      <c r="S16" s="180"/>
      <c r="T16" s="180"/>
      <c r="U16" s="180"/>
      <c r="V16" s="180"/>
      <c r="W16" s="181"/>
      <c r="X16" s="182"/>
      <c r="Y16" s="181"/>
      <c r="Z16" s="181"/>
      <c r="AA16" s="181"/>
      <c r="AB16" s="181"/>
      <c r="AC16" s="181"/>
      <c r="AD16" s="181"/>
      <c r="AE16" s="170"/>
      <c r="AF16" s="181" t="str">
        <f>IF(Q16&gt;L16,Q16-L16,"")</f>
        <v/>
      </c>
      <c r="AG16" s="181" t="str">
        <f t="shared" si="3"/>
        <v/>
      </c>
      <c r="AH16" s="170"/>
    </row>
    <row r="17" spans="1:34" ht="15.75" customHeight="1">
      <c r="A17" s="161" t="str">
        <f t="shared" si="0"/>
        <v/>
      </c>
      <c r="B17" s="177"/>
      <c r="C17" s="178"/>
      <c r="D17" s="179"/>
      <c r="E17" s="180"/>
      <c r="F17" s="181"/>
      <c r="G17" s="181"/>
      <c r="H17" s="182"/>
      <c r="I17" s="180"/>
      <c r="J17" s="180"/>
      <c r="K17" s="180"/>
      <c r="L17" s="180"/>
      <c r="M17" s="180"/>
      <c r="N17" s="180"/>
      <c r="O17" s="182"/>
      <c r="P17" s="180"/>
      <c r="Q17" s="180"/>
      <c r="R17" s="182"/>
      <c r="S17" s="180"/>
      <c r="T17" s="180"/>
      <c r="U17" s="180"/>
      <c r="V17" s="180"/>
      <c r="W17" s="181"/>
      <c r="X17" s="182"/>
      <c r="Y17" s="181"/>
      <c r="Z17" s="181"/>
      <c r="AA17" s="181"/>
      <c r="AB17" s="181"/>
      <c r="AC17" s="181"/>
      <c r="AD17" s="181"/>
      <c r="AE17" s="170"/>
      <c r="AF17" s="181" t="str">
        <f>IF(Q17&gt;L17,Q17-L17,"")</f>
        <v/>
      </c>
      <c r="AG17" s="181" t="str">
        <f t="shared" si="3"/>
        <v/>
      </c>
      <c r="AH17" s="170"/>
    </row>
    <row r="18" spans="1:34" ht="15.75" customHeight="1">
      <c r="A18" s="161" t="str">
        <f t="shared" si="0"/>
        <v/>
      </c>
      <c r="B18" s="177"/>
      <c r="C18" s="178"/>
      <c r="D18" s="179"/>
      <c r="E18" s="180"/>
      <c r="F18" s="181"/>
      <c r="G18" s="181"/>
      <c r="H18" s="182"/>
      <c r="I18" s="180"/>
      <c r="J18" s="180"/>
      <c r="K18" s="180"/>
      <c r="L18" s="180"/>
      <c r="M18" s="180"/>
      <c r="N18" s="180"/>
      <c r="O18" s="182"/>
      <c r="P18" s="180"/>
      <c r="Q18" s="180"/>
      <c r="R18" s="182"/>
      <c r="S18" s="180"/>
      <c r="T18" s="180"/>
      <c r="U18" s="180"/>
      <c r="V18" s="180"/>
      <c r="W18" s="181"/>
      <c r="X18" s="182"/>
      <c r="Y18" s="181"/>
      <c r="Z18" s="181"/>
      <c r="AA18" s="181"/>
      <c r="AB18" s="181"/>
      <c r="AC18" s="181"/>
      <c r="AD18" s="181"/>
      <c r="AE18" s="170"/>
      <c r="AF18" s="181" t="str">
        <f>IF(Q18&gt;L18,Q18-L18,"")</f>
        <v/>
      </c>
      <c r="AG18" s="181" t="str">
        <f t="shared" si="3"/>
        <v/>
      </c>
      <c r="AH18" s="170"/>
    </row>
    <row r="19" spans="1:34" ht="15.75" customHeight="1">
      <c r="A19" s="161" t="str">
        <f t="shared" si="0"/>
        <v/>
      </c>
      <c r="B19" s="177"/>
      <c r="C19" s="178"/>
      <c r="D19" s="179"/>
      <c r="E19" s="180"/>
      <c r="F19" s="181"/>
      <c r="G19" s="181"/>
      <c r="H19" s="182"/>
      <c r="I19" s="180"/>
      <c r="J19" s="180"/>
      <c r="K19" s="180"/>
      <c r="L19" s="180"/>
      <c r="M19" s="180"/>
      <c r="N19" s="180"/>
      <c r="O19" s="182"/>
      <c r="P19" s="180"/>
      <c r="Q19" s="180"/>
      <c r="R19" s="182"/>
      <c r="S19" s="180"/>
      <c r="T19" s="180"/>
      <c r="U19" s="180"/>
      <c r="V19" s="180"/>
      <c r="W19" s="181"/>
      <c r="X19" s="182"/>
      <c r="Y19" s="181"/>
      <c r="Z19" s="181"/>
      <c r="AA19" s="181"/>
      <c r="AB19" s="181"/>
      <c r="AC19" s="181"/>
      <c r="AD19" s="181"/>
      <c r="AE19" s="170"/>
      <c r="AF19" s="181" t="str">
        <f>IF(Q19&gt;L19,Q19-L19,"")</f>
        <v/>
      </c>
      <c r="AG19" s="181" t="str">
        <f t="shared" si="3"/>
        <v/>
      </c>
      <c r="AH19" s="170"/>
    </row>
    <row r="20" spans="1:34" ht="15.75" customHeight="1">
      <c r="A20" s="161" t="str">
        <f t="shared" si="0"/>
        <v/>
      </c>
      <c r="B20" s="177"/>
      <c r="C20" s="178"/>
      <c r="D20" s="179"/>
      <c r="E20" s="180"/>
      <c r="F20" s="181"/>
      <c r="G20" s="181"/>
      <c r="H20" s="182"/>
      <c r="I20" s="180"/>
      <c r="J20" s="180"/>
      <c r="K20" s="180"/>
      <c r="L20" s="180"/>
      <c r="M20" s="180"/>
      <c r="N20" s="180"/>
      <c r="O20" s="182"/>
      <c r="P20" s="180"/>
      <c r="Q20" s="180"/>
      <c r="R20" s="182"/>
      <c r="S20" s="180"/>
      <c r="T20" s="180"/>
      <c r="U20" s="180"/>
      <c r="V20" s="180"/>
      <c r="W20" s="181"/>
      <c r="X20" s="182"/>
      <c r="Y20" s="181"/>
      <c r="Z20" s="181"/>
      <c r="AA20" s="181"/>
      <c r="AB20" s="181"/>
      <c r="AC20" s="181"/>
      <c r="AD20" s="181"/>
      <c r="AE20" s="170"/>
      <c r="AF20" s="181" t="str">
        <f>IF(Q20&gt;L20,Q20-L20,"")</f>
        <v/>
      </c>
      <c r="AG20" s="181" t="str">
        <f t="shared" si="3"/>
        <v/>
      </c>
      <c r="AH20" s="170"/>
    </row>
    <row r="21" spans="1:34" ht="15.75" customHeight="1">
      <c r="A21" s="161" t="str">
        <f t="shared" si="0"/>
        <v/>
      </c>
      <c r="B21" s="177"/>
      <c r="C21" s="178"/>
      <c r="D21" s="179"/>
      <c r="E21" s="180"/>
      <c r="F21" s="181"/>
      <c r="G21" s="181"/>
      <c r="H21" s="182"/>
      <c r="I21" s="180"/>
      <c r="J21" s="180"/>
      <c r="K21" s="180"/>
      <c r="L21" s="180"/>
      <c r="M21" s="180"/>
      <c r="N21" s="180"/>
      <c r="O21" s="182"/>
      <c r="P21" s="180"/>
      <c r="Q21" s="180"/>
      <c r="R21" s="182"/>
      <c r="S21" s="180"/>
      <c r="T21" s="180"/>
      <c r="U21" s="180"/>
      <c r="V21" s="180"/>
      <c r="W21" s="181"/>
      <c r="X21" s="182"/>
      <c r="Y21" s="181"/>
      <c r="Z21" s="181"/>
      <c r="AA21" s="181"/>
      <c r="AB21" s="181"/>
      <c r="AC21" s="181"/>
      <c r="AD21" s="181"/>
      <c r="AE21" s="170"/>
      <c r="AF21" s="181" t="str">
        <f>IF(Q21&gt;L21,Q21-L21,"")</f>
        <v/>
      </c>
      <c r="AG21" s="181" t="str">
        <f t="shared" si="3"/>
        <v/>
      </c>
      <c r="AH21" s="170"/>
    </row>
    <row r="22" spans="1:34" ht="15.75" customHeight="1">
      <c r="A22" s="161" t="str">
        <f t="shared" si="0"/>
        <v/>
      </c>
      <c r="B22" s="177"/>
      <c r="C22" s="178"/>
      <c r="D22" s="179"/>
      <c r="E22" s="180"/>
      <c r="F22" s="181"/>
      <c r="G22" s="181"/>
      <c r="H22" s="182"/>
      <c r="I22" s="180"/>
      <c r="J22" s="180"/>
      <c r="K22" s="180"/>
      <c r="L22" s="180"/>
      <c r="M22" s="180"/>
      <c r="N22" s="180"/>
      <c r="O22" s="182"/>
      <c r="P22" s="180"/>
      <c r="Q22" s="180"/>
      <c r="R22" s="182"/>
      <c r="S22" s="180"/>
      <c r="T22" s="180"/>
      <c r="U22" s="180"/>
      <c r="V22" s="180"/>
      <c r="W22" s="181"/>
      <c r="X22" s="182"/>
      <c r="Y22" s="181"/>
      <c r="Z22" s="181"/>
      <c r="AA22" s="181"/>
      <c r="AB22" s="181"/>
      <c r="AC22" s="181"/>
      <c r="AD22" s="181"/>
      <c r="AE22" s="170"/>
      <c r="AF22" s="181" t="str">
        <f>IF(Q22&gt;L22,Q22-L22,"")</f>
        <v/>
      </c>
      <c r="AG22" s="181" t="str">
        <f t="shared" si="3"/>
        <v/>
      </c>
      <c r="AH22" s="170"/>
    </row>
    <row r="23" spans="1:34" ht="15.75" customHeight="1">
      <c r="A23" s="161" t="str">
        <f t="shared" si="0"/>
        <v/>
      </c>
      <c r="B23" s="177"/>
      <c r="C23" s="178"/>
      <c r="D23" s="179"/>
      <c r="E23" s="180"/>
      <c r="F23" s="181"/>
      <c r="G23" s="181"/>
      <c r="H23" s="182"/>
      <c r="I23" s="180"/>
      <c r="J23" s="180"/>
      <c r="K23" s="180"/>
      <c r="L23" s="180"/>
      <c r="M23" s="180"/>
      <c r="N23" s="180"/>
      <c r="O23" s="182"/>
      <c r="P23" s="180"/>
      <c r="Q23" s="180"/>
      <c r="R23" s="182"/>
      <c r="S23" s="180"/>
      <c r="T23" s="180"/>
      <c r="U23" s="180"/>
      <c r="V23" s="180"/>
      <c r="W23" s="181"/>
      <c r="X23" s="182"/>
      <c r="Y23" s="181"/>
      <c r="Z23" s="181"/>
      <c r="AA23" s="181"/>
      <c r="AB23" s="181"/>
      <c r="AC23" s="181"/>
      <c r="AD23" s="181"/>
      <c r="AE23" s="170"/>
      <c r="AF23" s="181" t="str">
        <f>IF(Q23&gt;L23,Q23-L23,"")</f>
        <v/>
      </c>
      <c r="AG23" s="181" t="str">
        <f t="shared" si="3"/>
        <v/>
      </c>
      <c r="AH23" s="170"/>
    </row>
    <row r="24" spans="1:34" ht="15.75" customHeight="1">
      <c r="A24" s="161" t="str">
        <f t="shared" si="0"/>
        <v/>
      </c>
      <c r="B24" s="177"/>
      <c r="C24" s="178"/>
      <c r="D24" s="179"/>
      <c r="E24" s="180"/>
      <c r="F24" s="181"/>
      <c r="G24" s="181"/>
      <c r="H24" s="182"/>
      <c r="I24" s="180"/>
      <c r="J24" s="180"/>
      <c r="K24" s="180"/>
      <c r="L24" s="180"/>
      <c r="M24" s="180"/>
      <c r="N24" s="180"/>
      <c r="O24" s="182"/>
      <c r="P24" s="180"/>
      <c r="Q24" s="180"/>
      <c r="R24" s="182"/>
      <c r="S24" s="180"/>
      <c r="T24" s="180"/>
      <c r="U24" s="180"/>
      <c r="V24" s="180"/>
      <c r="W24" s="181"/>
      <c r="X24" s="182"/>
      <c r="Y24" s="181"/>
      <c r="Z24" s="181"/>
      <c r="AA24" s="181"/>
      <c r="AB24" s="181"/>
      <c r="AC24" s="181"/>
      <c r="AD24" s="181"/>
      <c r="AE24" s="170"/>
      <c r="AF24" s="181" t="str">
        <f>IF(Q24&gt;L24,Q24-L24,"")</f>
        <v/>
      </c>
      <c r="AG24" s="181" t="str">
        <f t="shared" si="3"/>
        <v/>
      </c>
      <c r="AH24" s="170"/>
    </row>
    <row r="25" spans="1:34" ht="15.75" customHeight="1">
      <c r="A25" s="161" t="str">
        <f t="shared" si="0"/>
        <v/>
      </c>
      <c r="B25" s="177"/>
      <c r="C25" s="178"/>
      <c r="D25" s="179"/>
      <c r="E25" s="180"/>
      <c r="F25" s="181"/>
      <c r="G25" s="181"/>
      <c r="H25" s="182"/>
      <c r="I25" s="180"/>
      <c r="J25" s="180"/>
      <c r="K25" s="180"/>
      <c r="L25" s="180"/>
      <c r="M25" s="180"/>
      <c r="N25" s="180"/>
      <c r="O25" s="182"/>
      <c r="P25" s="180"/>
      <c r="Q25" s="180"/>
      <c r="R25" s="182"/>
      <c r="S25" s="180"/>
      <c r="T25" s="180"/>
      <c r="U25" s="180"/>
      <c r="V25" s="180"/>
      <c r="W25" s="181"/>
      <c r="X25" s="182"/>
      <c r="Y25" s="181"/>
      <c r="Z25" s="181"/>
      <c r="AA25" s="181"/>
      <c r="AB25" s="181"/>
      <c r="AC25" s="181"/>
      <c r="AD25" s="181"/>
      <c r="AE25" s="170"/>
      <c r="AF25" s="181" t="str">
        <f>IF(Q25&gt;L25,Q25-L25,"")</f>
        <v/>
      </c>
      <c r="AG25" s="181" t="str">
        <f t="shared" si="3"/>
        <v/>
      </c>
      <c r="AH25" s="170"/>
    </row>
    <row r="26" spans="1:34" ht="15.75" customHeight="1">
      <c r="A26" s="161" t="str">
        <f t="shared" si="0"/>
        <v/>
      </c>
      <c r="B26" s="177"/>
      <c r="C26" s="178"/>
      <c r="D26" s="179"/>
      <c r="E26" s="180"/>
      <c r="F26" s="181"/>
      <c r="G26" s="181"/>
      <c r="H26" s="182"/>
      <c r="I26" s="180"/>
      <c r="J26" s="180"/>
      <c r="K26" s="180"/>
      <c r="L26" s="180"/>
      <c r="M26" s="180"/>
      <c r="N26" s="180"/>
      <c r="O26" s="182"/>
      <c r="P26" s="180"/>
      <c r="Q26" s="180"/>
      <c r="R26" s="182"/>
      <c r="S26" s="180"/>
      <c r="T26" s="180"/>
      <c r="U26" s="180"/>
      <c r="V26" s="180"/>
      <c r="W26" s="181"/>
      <c r="X26" s="182"/>
      <c r="Y26" s="181"/>
      <c r="Z26" s="181"/>
      <c r="AA26" s="181"/>
      <c r="AB26" s="181"/>
      <c r="AC26" s="181"/>
      <c r="AD26" s="181"/>
      <c r="AE26" s="170"/>
      <c r="AF26" s="181" t="str">
        <f>IF(Q26&gt;L26,Q26-L26,"")</f>
        <v/>
      </c>
      <c r="AG26" s="181" t="str">
        <f t="shared" si="3"/>
        <v/>
      </c>
      <c r="AH26" s="170"/>
    </row>
    <row r="27" spans="1:34" ht="15.75" customHeight="1">
      <c r="A27" s="161" t="str">
        <f t="shared" si="0"/>
        <v/>
      </c>
      <c r="B27" s="177"/>
      <c r="C27" s="178"/>
      <c r="D27" s="179"/>
      <c r="E27" s="180"/>
      <c r="F27" s="181"/>
      <c r="G27" s="181"/>
      <c r="H27" s="182"/>
      <c r="I27" s="180"/>
      <c r="J27" s="180"/>
      <c r="K27" s="180"/>
      <c r="L27" s="180"/>
      <c r="M27" s="180"/>
      <c r="N27" s="180"/>
      <c r="O27" s="182"/>
      <c r="P27" s="180"/>
      <c r="Q27" s="180"/>
      <c r="R27" s="182"/>
      <c r="S27" s="180"/>
      <c r="T27" s="180"/>
      <c r="U27" s="180"/>
      <c r="V27" s="180"/>
      <c r="W27" s="181"/>
      <c r="X27" s="182"/>
      <c r="Y27" s="181"/>
      <c r="Z27" s="181"/>
      <c r="AA27" s="181"/>
      <c r="AB27" s="181"/>
      <c r="AC27" s="181"/>
      <c r="AD27" s="181"/>
      <c r="AE27" s="170"/>
      <c r="AF27" s="181" t="str">
        <f>IF(Q27&gt;L27,Q27-L27,"")</f>
        <v/>
      </c>
      <c r="AG27" s="181" t="str">
        <f t="shared" si="3"/>
        <v/>
      </c>
      <c r="AH27" s="170"/>
    </row>
    <row r="28" spans="1:34" ht="15.75" customHeight="1">
      <c r="A28" s="161" t="str">
        <f t="shared" si="0"/>
        <v/>
      </c>
      <c r="B28" s="177"/>
      <c r="C28" s="178"/>
      <c r="D28" s="179"/>
      <c r="E28" s="180"/>
      <c r="F28" s="181"/>
      <c r="G28" s="181"/>
      <c r="H28" s="182"/>
      <c r="I28" s="180"/>
      <c r="J28" s="180"/>
      <c r="K28" s="180"/>
      <c r="L28" s="180"/>
      <c r="M28" s="180"/>
      <c r="N28" s="180"/>
      <c r="O28" s="182"/>
      <c r="P28" s="180"/>
      <c r="Q28" s="180"/>
      <c r="R28" s="182"/>
      <c r="S28" s="180"/>
      <c r="T28" s="180"/>
      <c r="U28" s="180"/>
      <c r="V28" s="180"/>
      <c r="W28" s="181"/>
      <c r="X28" s="182"/>
      <c r="Y28" s="181"/>
      <c r="Z28" s="181"/>
      <c r="AA28" s="181"/>
      <c r="AB28" s="181"/>
      <c r="AC28" s="181"/>
      <c r="AD28" s="181"/>
      <c r="AE28" s="170"/>
      <c r="AF28" s="181" t="str">
        <f>IF(Q28&gt;L28,Q28-L28,"")</f>
        <v/>
      </c>
      <c r="AG28" s="181" t="str">
        <f t="shared" si="3"/>
        <v/>
      </c>
      <c r="AH28" s="170"/>
    </row>
    <row r="29" spans="1:34" ht="12.75">
      <c r="A29" s="161" t="str">
        <f t="shared" si="0"/>
        <v/>
      </c>
      <c r="B29" s="177"/>
      <c r="C29" s="178"/>
      <c r="D29" s="179"/>
      <c r="E29" s="180"/>
      <c r="F29" s="181"/>
      <c r="G29" s="181"/>
      <c r="H29" s="182"/>
      <c r="I29" s="180"/>
      <c r="J29" s="180"/>
      <c r="K29" s="180"/>
      <c r="L29" s="180"/>
      <c r="M29" s="180"/>
      <c r="N29" s="180"/>
      <c r="O29" s="182"/>
      <c r="P29" s="180"/>
      <c r="Q29" s="180"/>
      <c r="R29" s="182"/>
      <c r="S29" s="180"/>
      <c r="T29" s="180"/>
      <c r="U29" s="180"/>
      <c r="V29" s="180"/>
      <c r="W29" s="181"/>
      <c r="X29" s="182"/>
      <c r="Y29" s="181"/>
      <c r="Z29" s="181"/>
      <c r="AA29" s="181"/>
      <c r="AB29" s="181"/>
      <c r="AC29" s="181"/>
      <c r="AD29" s="181"/>
      <c r="AE29" s="170"/>
      <c r="AF29" s="181" t="str">
        <f>IF(Q29&gt;L29,Q29-L29,"")</f>
        <v/>
      </c>
      <c r="AG29" s="181" t="str">
        <f t="shared" si="3"/>
        <v/>
      </c>
      <c r="AH29" s="170"/>
    </row>
    <row r="30" spans="1:34" ht="12.75">
      <c r="A30" s="161" t="str">
        <f t="shared" si="0"/>
        <v/>
      </c>
      <c r="B30" s="177"/>
      <c r="C30" s="178"/>
      <c r="D30" s="179"/>
      <c r="E30" s="180"/>
      <c r="F30" s="181"/>
      <c r="G30" s="181"/>
      <c r="H30" s="182"/>
      <c r="I30" s="180"/>
      <c r="J30" s="180"/>
      <c r="K30" s="180"/>
      <c r="L30" s="180"/>
      <c r="M30" s="180"/>
      <c r="N30" s="180"/>
      <c r="O30" s="182"/>
      <c r="P30" s="180"/>
      <c r="Q30" s="180"/>
      <c r="R30" s="182"/>
      <c r="S30" s="180"/>
      <c r="T30" s="180"/>
      <c r="U30" s="180"/>
      <c r="V30" s="180"/>
      <c r="W30" s="181"/>
      <c r="X30" s="182"/>
      <c r="Y30" s="181"/>
      <c r="Z30" s="181"/>
      <c r="AA30" s="181"/>
      <c r="AB30" s="181"/>
      <c r="AC30" s="181"/>
      <c r="AD30" s="181"/>
      <c r="AE30" s="170"/>
      <c r="AF30" s="181" t="str">
        <f>IF(Q30&gt;L30,Q30-L30,"")</f>
        <v/>
      </c>
      <c r="AG30" s="181" t="str">
        <f t="shared" si="3"/>
        <v/>
      </c>
      <c r="AH30" s="170"/>
    </row>
    <row r="31" spans="1:34" ht="12.75">
      <c r="A31" s="161" t="str">
        <f t="shared" si="0"/>
        <v/>
      </c>
      <c r="B31" s="177"/>
      <c r="C31" s="178"/>
      <c r="D31" s="179"/>
      <c r="E31" s="180"/>
      <c r="F31" s="181"/>
      <c r="G31" s="181"/>
      <c r="H31" s="182"/>
      <c r="I31" s="180"/>
      <c r="J31" s="180"/>
      <c r="K31" s="180"/>
      <c r="L31" s="180"/>
      <c r="M31" s="180"/>
      <c r="N31" s="180"/>
      <c r="O31" s="182"/>
      <c r="P31" s="180"/>
      <c r="Q31" s="180"/>
      <c r="R31" s="182"/>
      <c r="S31" s="180"/>
      <c r="T31" s="180"/>
      <c r="U31" s="180"/>
      <c r="V31" s="180"/>
      <c r="W31" s="181"/>
      <c r="X31" s="182"/>
      <c r="Y31" s="181"/>
      <c r="Z31" s="181"/>
      <c r="AA31" s="181"/>
      <c r="AB31" s="181"/>
      <c r="AC31" s="181"/>
      <c r="AD31" s="181"/>
      <c r="AE31" s="170"/>
      <c r="AF31" s="181" t="str">
        <f>IF(Q31&gt;L31,Q31-L31,"")</f>
        <v/>
      </c>
      <c r="AG31" s="181" t="str">
        <f t="shared" si="3"/>
        <v/>
      </c>
      <c r="AH31" s="170"/>
    </row>
    <row r="32" spans="1:34" ht="12.75">
      <c r="A32" s="161" t="str">
        <f t="shared" si="0"/>
        <v/>
      </c>
      <c r="B32" s="177"/>
      <c r="C32" s="178"/>
      <c r="D32" s="179"/>
      <c r="E32" s="180"/>
      <c r="F32" s="181"/>
      <c r="G32" s="181"/>
      <c r="H32" s="182"/>
      <c r="I32" s="180"/>
      <c r="J32" s="180"/>
      <c r="K32" s="180"/>
      <c r="L32" s="180"/>
      <c r="M32" s="180"/>
      <c r="N32" s="180"/>
      <c r="O32" s="182"/>
      <c r="P32" s="180"/>
      <c r="Q32" s="180"/>
      <c r="R32" s="182"/>
      <c r="S32" s="180"/>
      <c r="T32" s="180"/>
      <c r="U32" s="180"/>
      <c r="V32" s="180"/>
      <c r="W32" s="181"/>
      <c r="X32" s="182"/>
      <c r="Y32" s="181"/>
      <c r="Z32" s="181"/>
      <c r="AA32" s="181"/>
      <c r="AB32" s="181"/>
      <c r="AC32" s="181"/>
      <c r="AD32" s="181"/>
      <c r="AE32" s="170"/>
      <c r="AF32" s="181" t="str">
        <f>IF(Q32&gt;L32,Q32-L32,"")</f>
        <v/>
      </c>
      <c r="AG32" s="181" t="str">
        <f t="shared" si="3"/>
        <v/>
      </c>
      <c r="AH32" s="170"/>
    </row>
    <row r="33" spans="1:34" ht="12.75">
      <c r="A33" s="161" t="str">
        <f t="shared" si="0"/>
        <v/>
      </c>
      <c r="B33" s="177"/>
      <c r="C33" s="178"/>
      <c r="D33" s="179"/>
      <c r="E33" s="180"/>
      <c r="F33" s="181"/>
      <c r="G33" s="181"/>
      <c r="H33" s="182"/>
      <c r="I33" s="180"/>
      <c r="J33" s="180"/>
      <c r="K33" s="180"/>
      <c r="L33" s="180"/>
      <c r="M33" s="180"/>
      <c r="N33" s="180"/>
      <c r="O33" s="182"/>
      <c r="P33" s="180"/>
      <c r="Q33" s="180"/>
      <c r="R33" s="182"/>
      <c r="S33" s="180"/>
      <c r="T33" s="180"/>
      <c r="U33" s="180"/>
      <c r="V33" s="180"/>
      <c r="W33" s="181"/>
      <c r="X33" s="182"/>
      <c r="Y33" s="181"/>
      <c r="Z33" s="181"/>
      <c r="AA33" s="181"/>
      <c r="AB33" s="181"/>
      <c r="AC33" s="181"/>
      <c r="AD33" s="181"/>
      <c r="AE33" s="170"/>
      <c r="AF33" s="181" t="str">
        <f>IF(Q33&gt;L33,Q33-L33,"")</f>
        <v/>
      </c>
      <c r="AG33" s="181" t="str">
        <f t="shared" si="3"/>
        <v/>
      </c>
      <c r="AH33" s="170"/>
    </row>
    <row r="34" spans="1:34" ht="12.75">
      <c r="A34" s="161" t="str">
        <f t="shared" si="0"/>
        <v/>
      </c>
      <c r="B34" s="177"/>
      <c r="C34" s="178"/>
      <c r="D34" s="179"/>
      <c r="E34" s="180"/>
      <c r="F34" s="181"/>
      <c r="G34" s="181"/>
      <c r="H34" s="182"/>
      <c r="I34" s="180"/>
      <c r="J34" s="180"/>
      <c r="K34" s="180"/>
      <c r="L34" s="180"/>
      <c r="M34" s="180"/>
      <c r="N34" s="180"/>
      <c r="O34" s="182"/>
      <c r="P34" s="180"/>
      <c r="Q34" s="180"/>
      <c r="R34" s="182"/>
      <c r="S34" s="180"/>
      <c r="T34" s="180"/>
      <c r="U34" s="180"/>
      <c r="V34" s="180"/>
      <c r="W34" s="181"/>
      <c r="X34" s="182"/>
      <c r="Y34" s="181"/>
      <c r="Z34" s="181"/>
      <c r="AA34" s="181"/>
      <c r="AB34" s="181"/>
      <c r="AC34" s="181"/>
      <c r="AD34" s="181"/>
      <c r="AE34" s="170"/>
      <c r="AF34" s="181" t="str">
        <f>IF(Q34&gt;L34,Q34-L34,"")</f>
        <v/>
      </c>
      <c r="AG34" s="181" t="str">
        <f t="shared" si="3"/>
        <v/>
      </c>
      <c r="AH34" s="170"/>
    </row>
    <row r="35" spans="1:34" ht="12.75">
      <c r="A35" s="161" t="str">
        <f t="shared" si="0"/>
        <v/>
      </c>
      <c r="B35" s="177"/>
      <c r="C35" s="178"/>
      <c r="D35" s="179"/>
      <c r="E35" s="180"/>
      <c r="F35" s="181"/>
      <c r="G35" s="181"/>
      <c r="H35" s="182"/>
      <c r="I35" s="180"/>
      <c r="J35" s="180"/>
      <c r="K35" s="180"/>
      <c r="L35" s="180"/>
      <c r="M35" s="180"/>
      <c r="N35" s="180"/>
      <c r="O35" s="182"/>
      <c r="P35" s="180"/>
      <c r="Q35" s="180"/>
      <c r="R35" s="182"/>
      <c r="S35" s="180"/>
      <c r="T35" s="180"/>
      <c r="U35" s="180"/>
      <c r="V35" s="180"/>
      <c r="W35" s="181"/>
      <c r="X35" s="182"/>
      <c r="Y35" s="181"/>
      <c r="Z35" s="181"/>
      <c r="AA35" s="181"/>
      <c r="AB35" s="181"/>
      <c r="AC35" s="181"/>
      <c r="AD35" s="181"/>
      <c r="AE35" s="170"/>
      <c r="AF35" s="181" t="str">
        <f>IF(Q35&gt;L35,Q35-L35,"")</f>
        <v/>
      </c>
      <c r="AG35" s="181" t="str">
        <f t="shared" si="3"/>
        <v/>
      </c>
      <c r="AH35" s="170"/>
    </row>
    <row r="36" spans="1:34" ht="12.75">
      <c r="A36" s="161" t="str">
        <f t="shared" si="0"/>
        <v/>
      </c>
      <c r="B36" s="177"/>
      <c r="C36" s="178"/>
      <c r="D36" s="179"/>
      <c r="E36" s="180"/>
      <c r="F36" s="181"/>
      <c r="G36" s="181"/>
      <c r="H36" s="182"/>
      <c r="I36" s="180"/>
      <c r="J36" s="180"/>
      <c r="K36" s="180"/>
      <c r="L36" s="180"/>
      <c r="M36" s="180"/>
      <c r="N36" s="180"/>
      <c r="O36" s="182"/>
      <c r="P36" s="180"/>
      <c r="Q36" s="180"/>
      <c r="R36" s="182"/>
      <c r="S36" s="180"/>
      <c r="T36" s="180"/>
      <c r="U36" s="180"/>
      <c r="V36" s="180"/>
      <c r="W36" s="181"/>
      <c r="X36" s="182"/>
      <c r="Y36" s="181"/>
      <c r="Z36" s="181"/>
      <c r="AA36" s="181"/>
      <c r="AB36" s="181"/>
      <c r="AC36" s="181"/>
      <c r="AD36" s="181"/>
      <c r="AE36" s="170"/>
      <c r="AF36" s="181" t="str">
        <f>IF(Q36&gt;L36,Q36-L36,"")</f>
        <v/>
      </c>
      <c r="AG36" s="181" t="str">
        <f t="shared" si="3"/>
        <v/>
      </c>
      <c r="AH36" s="170"/>
    </row>
    <row r="37" spans="1:34" ht="12.75">
      <c r="A37" s="161" t="str">
        <f t="shared" si="0"/>
        <v/>
      </c>
      <c r="B37" s="177"/>
      <c r="C37" s="178"/>
      <c r="D37" s="179"/>
      <c r="E37" s="180"/>
      <c r="F37" s="181"/>
      <c r="G37" s="181"/>
      <c r="H37" s="182"/>
      <c r="I37" s="180"/>
      <c r="J37" s="180"/>
      <c r="K37" s="180"/>
      <c r="L37" s="180"/>
      <c r="M37" s="180"/>
      <c r="N37" s="180"/>
      <c r="O37" s="182"/>
      <c r="P37" s="180"/>
      <c r="Q37" s="180"/>
      <c r="R37" s="182"/>
      <c r="S37" s="180"/>
      <c r="T37" s="180"/>
      <c r="U37" s="180"/>
      <c r="V37" s="180"/>
      <c r="W37" s="181"/>
      <c r="X37" s="182"/>
      <c r="Y37" s="181"/>
      <c r="Z37" s="181"/>
      <c r="AA37" s="181"/>
      <c r="AB37" s="181"/>
      <c r="AC37" s="181"/>
      <c r="AD37" s="181"/>
      <c r="AE37" s="170"/>
      <c r="AF37" s="181" t="str">
        <f>IF(Q37&gt;L37,Q37-L37,"")</f>
        <v/>
      </c>
      <c r="AG37" s="181" t="str">
        <f t="shared" si="3"/>
        <v/>
      </c>
      <c r="AH37" s="170"/>
    </row>
    <row r="38" spans="1:34" ht="12.75">
      <c r="A38" s="161" t="str">
        <f t="shared" si="0"/>
        <v/>
      </c>
      <c r="B38" s="177"/>
      <c r="C38" s="178"/>
      <c r="D38" s="179"/>
      <c r="E38" s="180"/>
      <c r="F38" s="181"/>
      <c r="G38" s="181"/>
      <c r="H38" s="182"/>
      <c r="I38" s="180"/>
      <c r="J38" s="180"/>
      <c r="K38" s="180"/>
      <c r="L38" s="180"/>
      <c r="M38" s="180"/>
      <c r="N38" s="180"/>
      <c r="O38" s="182"/>
      <c r="P38" s="180"/>
      <c r="Q38" s="180"/>
      <c r="R38" s="182"/>
      <c r="S38" s="180"/>
      <c r="T38" s="180"/>
      <c r="U38" s="180"/>
      <c r="V38" s="180"/>
      <c r="W38" s="181"/>
      <c r="X38" s="182"/>
      <c r="Y38" s="181"/>
      <c r="Z38" s="181"/>
      <c r="AA38" s="181"/>
      <c r="AB38" s="181"/>
      <c r="AC38" s="181"/>
      <c r="AD38" s="181"/>
      <c r="AE38" s="170"/>
      <c r="AF38" s="181" t="str">
        <f>IF(Q38&gt;L38,Q38-L38,"")</f>
        <v/>
      </c>
      <c r="AG38" s="181" t="str">
        <f t="shared" si="3"/>
        <v/>
      </c>
      <c r="AH38" s="170"/>
    </row>
    <row r="39" spans="1:34" ht="12.75">
      <c r="A39" s="161" t="str">
        <f t="shared" si="0"/>
        <v/>
      </c>
      <c r="B39" s="177"/>
      <c r="C39" s="178"/>
      <c r="D39" s="179"/>
      <c r="E39" s="180"/>
      <c r="F39" s="181"/>
      <c r="G39" s="181"/>
      <c r="H39" s="182"/>
      <c r="I39" s="180"/>
      <c r="J39" s="180"/>
      <c r="K39" s="180"/>
      <c r="L39" s="180"/>
      <c r="M39" s="180"/>
      <c r="N39" s="180"/>
      <c r="O39" s="182"/>
      <c r="P39" s="180"/>
      <c r="Q39" s="180"/>
      <c r="R39" s="182"/>
      <c r="S39" s="180"/>
      <c r="T39" s="180"/>
      <c r="U39" s="180"/>
      <c r="V39" s="180"/>
      <c r="W39" s="181"/>
      <c r="X39" s="182"/>
      <c r="Y39" s="181"/>
      <c r="Z39" s="181"/>
      <c r="AA39" s="181"/>
      <c r="AB39" s="181"/>
      <c r="AC39" s="181"/>
      <c r="AD39" s="181"/>
      <c r="AE39" s="170"/>
      <c r="AF39" s="181" t="str">
        <f>IF(Q39&gt;L39,Q39-L39,"")</f>
        <v/>
      </c>
      <c r="AG39" s="181" t="str">
        <f t="shared" si="3"/>
        <v/>
      </c>
      <c r="AH39" s="170"/>
    </row>
    <row r="40" spans="1:34" ht="12.75">
      <c r="A40" s="161" t="str">
        <f t="shared" si="0"/>
        <v/>
      </c>
      <c r="B40" s="177"/>
      <c r="C40" s="178"/>
      <c r="D40" s="179"/>
      <c r="E40" s="180"/>
      <c r="F40" s="181"/>
      <c r="G40" s="181"/>
      <c r="H40" s="182"/>
      <c r="I40" s="180"/>
      <c r="J40" s="180"/>
      <c r="K40" s="180"/>
      <c r="L40" s="180"/>
      <c r="M40" s="180"/>
      <c r="N40" s="180"/>
      <c r="O40" s="182"/>
      <c r="P40" s="180"/>
      <c r="Q40" s="180"/>
      <c r="R40" s="182"/>
      <c r="S40" s="180"/>
      <c r="T40" s="180"/>
      <c r="U40" s="180"/>
      <c r="V40" s="180"/>
      <c r="W40" s="181"/>
      <c r="X40" s="182"/>
      <c r="Y40" s="181"/>
      <c r="Z40" s="181"/>
      <c r="AA40" s="181"/>
      <c r="AB40" s="181"/>
      <c r="AC40" s="181"/>
      <c r="AD40" s="181"/>
      <c r="AE40" s="170"/>
      <c r="AF40" s="181" t="str">
        <f>IF(Q40&gt;L40,Q40-L40,"")</f>
        <v/>
      </c>
      <c r="AG40" s="181" t="str">
        <f t="shared" si="3"/>
        <v/>
      </c>
      <c r="AH40" s="170"/>
    </row>
    <row r="41" spans="1:34" ht="12.75">
      <c r="A41" s="161" t="str">
        <f t="shared" si="0"/>
        <v/>
      </c>
      <c r="B41" s="177"/>
      <c r="C41" s="178"/>
      <c r="D41" s="179"/>
      <c r="E41" s="180"/>
      <c r="F41" s="181"/>
      <c r="G41" s="181"/>
      <c r="H41" s="182"/>
      <c r="I41" s="180"/>
      <c r="J41" s="180"/>
      <c r="K41" s="180"/>
      <c r="L41" s="180"/>
      <c r="M41" s="180"/>
      <c r="N41" s="180"/>
      <c r="O41" s="182"/>
      <c r="P41" s="180"/>
      <c r="Q41" s="180"/>
      <c r="R41" s="182"/>
      <c r="S41" s="180"/>
      <c r="T41" s="180"/>
      <c r="U41" s="180"/>
      <c r="V41" s="180"/>
      <c r="W41" s="181"/>
      <c r="X41" s="182"/>
      <c r="Y41" s="181"/>
      <c r="Z41" s="181"/>
      <c r="AA41" s="181"/>
      <c r="AB41" s="181"/>
      <c r="AC41" s="181"/>
      <c r="AD41" s="181"/>
      <c r="AE41" s="170"/>
      <c r="AF41" s="181" t="str">
        <f>IF(Q41&gt;L41,Q41-L41,"")</f>
        <v/>
      </c>
      <c r="AG41" s="181" t="str">
        <f t="shared" si="3"/>
        <v/>
      </c>
      <c r="AH41" s="170"/>
    </row>
    <row r="42" spans="1:34" ht="12.75">
      <c r="A42" s="161" t="str">
        <f t="shared" si="0"/>
        <v/>
      </c>
      <c r="B42" s="177"/>
      <c r="C42" s="178"/>
      <c r="D42" s="179"/>
      <c r="E42" s="180"/>
      <c r="F42" s="181"/>
      <c r="G42" s="181"/>
      <c r="H42" s="182"/>
      <c r="I42" s="180"/>
      <c r="J42" s="180"/>
      <c r="K42" s="180"/>
      <c r="L42" s="180"/>
      <c r="M42" s="180"/>
      <c r="N42" s="180"/>
      <c r="O42" s="182"/>
      <c r="P42" s="180"/>
      <c r="Q42" s="180"/>
      <c r="R42" s="182"/>
      <c r="S42" s="180"/>
      <c r="T42" s="180"/>
      <c r="U42" s="180"/>
      <c r="V42" s="180"/>
      <c r="W42" s="181"/>
      <c r="X42" s="182"/>
      <c r="Y42" s="181"/>
      <c r="Z42" s="181"/>
      <c r="AA42" s="181"/>
      <c r="AB42" s="181"/>
      <c r="AC42" s="181"/>
      <c r="AD42" s="181"/>
      <c r="AE42" s="170"/>
      <c r="AF42" s="181" t="str">
        <f>IF(Q42&gt;L42,Q42-L42,"")</f>
        <v/>
      </c>
      <c r="AG42" s="181" t="str">
        <f t="shared" si="3"/>
        <v/>
      </c>
      <c r="AH42" s="170"/>
    </row>
    <row r="43" spans="1:34" ht="12.75">
      <c r="A43" s="161" t="str">
        <f t="shared" si="0"/>
        <v/>
      </c>
      <c r="B43" s="177"/>
      <c r="C43" s="178"/>
      <c r="D43" s="179"/>
      <c r="E43" s="180"/>
      <c r="F43" s="181"/>
      <c r="G43" s="181"/>
      <c r="H43" s="182"/>
      <c r="I43" s="180"/>
      <c r="J43" s="180"/>
      <c r="K43" s="180"/>
      <c r="L43" s="180"/>
      <c r="M43" s="180"/>
      <c r="N43" s="180"/>
      <c r="O43" s="182"/>
      <c r="P43" s="180"/>
      <c r="Q43" s="180"/>
      <c r="R43" s="182"/>
      <c r="S43" s="180"/>
      <c r="T43" s="180"/>
      <c r="U43" s="180"/>
      <c r="V43" s="180"/>
      <c r="W43" s="181"/>
      <c r="X43" s="182"/>
      <c r="Y43" s="181"/>
      <c r="Z43" s="181"/>
      <c r="AA43" s="181"/>
      <c r="AB43" s="181"/>
      <c r="AC43" s="181"/>
      <c r="AD43" s="181"/>
      <c r="AE43" s="170"/>
      <c r="AF43" s="181" t="str">
        <f>IF(Q43&gt;L43,Q43-L43,"")</f>
        <v/>
      </c>
      <c r="AG43" s="181" t="str">
        <f t="shared" si="3"/>
        <v/>
      </c>
      <c r="AH43" s="170"/>
    </row>
    <row r="44" spans="1:34" ht="12.75">
      <c r="A44" s="161" t="str">
        <f t="shared" si="0"/>
        <v/>
      </c>
      <c r="B44" s="177"/>
      <c r="C44" s="178"/>
      <c r="D44" s="179"/>
      <c r="E44" s="180"/>
      <c r="F44" s="181"/>
      <c r="G44" s="181"/>
      <c r="H44" s="182"/>
      <c r="I44" s="180"/>
      <c r="J44" s="180"/>
      <c r="K44" s="180"/>
      <c r="L44" s="180"/>
      <c r="M44" s="180"/>
      <c r="N44" s="180"/>
      <c r="O44" s="182"/>
      <c r="P44" s="180"/>
      <c r="Q44" s="180"/>
      <c r="R44" s="182"/>
      <c r="S44" s="180"/>
      <c r="T44" s="180"/>
      <c r="U44" s="180"/>
      <c r="V44" s="180"/>
      <c r="W44" s="181"/>
      <c r="X44" s="182"/>
      <c r="Y44" s="181"/>
      <c r="Z44" s="181"/>
      <c r="AA44" s="181"/>
      <c r="AB44" s="181"/>
      <c r="AC44" s="181"/>
      <c r="AD44" s="181"/>
      <c r="AE44" s="170"/>
      <c r="AF44" s="181" t="str">
        <f>IF(Q44&gt;L44,Q44-L44,"")</f>
        <v/>
      </c>
      <c r="AG44" s="181" t="str">
        <f t="shared" si="3"/>
        <v/>
      </c>
      <c r="AH44" s="170"/>
    </row>
    <row r="45" spans="1:34" ht="12.75">
      <c r="A45" s="161" t="str">
        <f t="shared" si="0"/>
        <v/>
      </c>
      <c r="B45" s="177"/>
      <c r="C45" s="178"/>
      <c r="D45" s="179"/>
      <c r="E45" s="180"/>
      <c r="F45" s="181"/>
      <c r="G45" s="181"/>
      <c r="H45" s="182"/>
      <c r="I45" s="180"/>
      <c r="J45" s="180"/>
      <c r="K45" s="180"/>
      <c r="L45" s="180"/>
      <c r="M45" s="180"/>
      <c r="N45" s="180"/>
      <c r="O45" s="182"/>
      <c r="P45" s="180"/>
      <c r="Q45" s="180"/>
      <c r="R45" s="182"/>
      <c r="S45" s="180"/>
      <c r="T45" s="180"/>
      <c r="U45" s="180"/>
      <c r="V45" s="180"/>
      <c r="W45" s="181"/>
      <c r="X45" s="182"/>
      <c r="Y45" s="181"/>
      <c r="Z45" s="181"/>
      <c r="AA45" s="181"/>
      <c r="AB45" s="181"/>
      <c r="AC45" s="181"/>
      <c r="AD45" s="181"/>
      <c r="AE45" s="170"/>
      <c r="AF45" s="181" t="str">
        <f>IF(Q45&gt;L45,Q45-L45,"")</f>
        <v/>
      </c>
      <c r="AG45" s="181" t="str">
        <f t="shared" si="3"/>
        <v/>
      </c>
      <c r="AH45" s="170"/>
    </row>
    <row r="46" spans="1:34" ht="12.75">
      <c r="A46" s="161" t="str">
        <f t="shared" si="0"/>
        <v/>
      </c>
      <c r="B46" s="177"/>
      <c r="C46" s="178"/>
      <c r="D46" s="179"/>
      <c r="E46" s="180"/>
      <c r="F46" s="181"/>
      <c r="G46" s="181"/>
      <c r="H46" s="182"/>
      <c r="I46" s="180"/>
      <c r="J46" s="180"/>
      <c r="K46" s="180"/>
      <c r="L46" s="180"/>
      <c r="M46" s="180"/>
      <c r="N46" s="180"/>
      <c r="O46" s="182"/>
      <c r="P46" s="180"/>
      <c r="Q46" s="180"/>
      <c r="R46" s="182"/>
      <c r="S46" s="180"/>
      <c r="T46" s="180"/>
      <c r="U46" s="180"/>
      <c r="V46" s="180"/>
      <c r="W46" s="181"/>
      <c r="X46" s="182"/>
      <c r="Y46" s="181"/>
      <c r="Z46" s="181"/>
      <c r="AA46" s="181"/>
      <c r="AB46" s="181"/>
      <c r="AC46" s="181"/>
      <c r="AD46" s="181"/>
      <c r="AE46" s="170"/>
      <c r="AF46" s="181" t="str">
        <f>IF(Q46&gt;L46,Q46-L46,"")</f>
        <v/>
      </c>
      <c r="AG46" s="181" t="str">
        <f t="shared" si="3"/>
        <v/>
      </c>
      <c r="AH46" s="170"/>
    </row>
    <row r="47" spans="1:34" ht="12.75">
      <c r="A47" s="161" t="str">
        <f t="shared" si="0"/>
        <v/>
      </c>
      <c r="B47" s="177"/>
      <c r="C47" s="178"/>
      <c r="D47" s="179"/>
      <c r="E47" s="180"/>
      <c r="F47" s="181"/>
      <c r="G47" s="181"/>
      <c r="H47" s="182"/>
      <c r="I47" s="180"/>
      <c r="J47" s="180"/>
      <c r="K47" s="180"/>
      <c r="L47" s="180"/>
      <c r="M47" s="180"/>
      <c r="N47" s="180"/>
      <c r="O47" s="182"/>
      <c r="P47" s="180"/>
      <c r="Q47" s="180"/>
      <c r="R47" s="182"/>
      <c r="S47" s="180"/>
      <c r="T47" s="180"/>
      <c r="U47" s="180"/>
      <c r="V47" s="180"/>
      <c r="W47" s="181"/>
      <c r="X47" s="182"/>
      <c r="Y47" s="181"/>
      <c r="Z47" s="181"/>
      <c r="AA47" s="181"/>
      <c r="AB47" s="181"/>
      <c r="AC47" s="181"/>
      <c r="AD47" s="181"/>
      <c r="AE47" s="170"/>
      <c r="AF47" s="181" t="str">
        <f>IF(Q47&gt;L47,Q47-L47,"")</f>
        <v/>
      </c>
      <c r="AG47" s="181" t="str">
        <f t="shared" si="3"/>
        <v/>
      </c>
      <c r="AH47" s="170"/>
    </row>
    <row r="48" spans="1:34" ht="12.75">
      <c r="A48" s="161" t="str">
        <f t="shared" si="0"/>
        <v/>
      </c>
      <c r="B48" s="177"/>
      <c r="C48" s="178"/>
      <c r="D48" s="179"/>
      <c r="E48" s="180"/>
      <c r="F48" s="181"/>
      <c r="G48" s="181"/>
      <c r="H48" s="182"/>
      <c r="I48" s="180"/>
      <c r="J48" s="180"/>
      <c r="K48" s="180"/>
      <c r="L48" s="180"/>
      <c r="M48" s="180"/>
      <c r="N48" s="180"/>
      <c r="O48" s="182"/>
      <c r="P48" s="180"/>
      <c r="Q48" s="180"/>
      <c r="R48" s="182"/>
      <c r="S48" s="180"/>
      <c r="T48" s="180"/>
      <c r="U48" s="180"/>
      <c r="V48" s="180"/>
      <c r="W48" s="181"/>
      <c r="X48" s="182"/>
      <c r="Y48" s="181"/>
      <c r="Z48" s="181"/>
      <c r="AA48" s="181"/>
      <c r="AB48" s="181"/>
      <c r="AC48" s="181"/>
      <c r="AD48" s="181"/>
      <c r="AE48" s="170"/>
      <c r="AF48" s="181" t="str">
        <f>IF(Q48&gt;L48,Q48-L48,"")</f>
        <v/>
      </c>
      <c r="AG48" s="181" t="str">
        <f t="shared" si="3"/>
        <v/>
      </c>
      <c r="AH48" s="170"/>
    </row>
    <row r="49" spans="1:34" ht="12.75">
      <c r="A49" s="161" t="str">
        <f t="shared" si="0"/>
        <v/>
      </c>
      <c r="B49" s="177"/>
      <c r="C49" s="178"/>
      <c r="D49" s="179"/>
      <c r="E49" s="180"/>
      <c r="F49" s="181"/>
      <c r="G49" s="181"/>
      <c r="H49" s="182"/>
      <c r="I49" s="180"/>
      <c r="J49" s="180"/>
      <c r="K49" s="180"/>
      <c r="L49" s="180"/>
      <c r="M49" s="180"/>
      <c r="N49" s="180"/>
      <c r="O49" s="182"/>
      <c r="P49" s="180"/>
      <c r="Q49" s="180"/>
      <c r="R49" s="182"/>
      <c r="S49" s="180"/>
      <c r="T49" s="180"/>
      <c r="U49" s="180"/>
      <c r="V49" s="180"/>
      <c r="W49" s="181"/>
      <c r="X49" s="182"/>
      <c r="Y49" s="181"/>
      <c r="Z49" s="181"/>
      <c r="AA49" s="181"/>
      <c r="AB49" s="181"/>
      <c r="AC49" s="181"/>
      <c r="AD49" s="181"/>
      <c r="AE49" s="170"/>
      <c r="AF49" s="181" t="str">
        <f>IF(Q49&gt;L49,Q49-L49,"")</f>
        <v/>
      </c>
      <c r="AG49" s="181" t="str">
        <f t="shared" si="3"/>
        <v/>
      </c>
      <c r="AH49" s="170"/>
    </row>
    <row r="50" spans="1:34" ht="12.75">
      <c r="A50" s="161" t="str">
        <f t="shared" si="0"/>
        <v/>
      </c>
      <c r="B50" s="177"/>
      <c r="C50" s="178"/>
      <c r="D50" s="179"/>
      <c r="E50" s="180"/>
      <c r="F50" s="181"/>
      <c r="G50" s="181"/>
      <c r="H50" s="182"/>
      <c r="I50" s="180"/>
      <c r="J50" s="180"/>
      <c r="K50" s="180"/>
      <c r="L50" s="180"/>
      <c r="M50" s="180"/>
      <c r="N50" s="180"/>
      <c r="O50" s="182"/>
      <c r="P50" s="180"/>
      <c r="Q50" s="180"/>
      <c r="R50" s="182"/>
      <c r="S50" s="180"/>
      <c r="T50" s="180"/>
      <c r="U50" s="180"/>
      <c r="V50" s="180"/>
      <c r="W50" s="181"/>
      <c r="X50" s="182"/>
      <c r="Y50" s="181"/>
      <c r="Z50" s="181"/>
      <c r="AA50" s="181"/>
      <c r="AB50" s="181"/>
      <c r="AC50" s="181"/>
      <c r="AD50" s="181"/>
      <c r="AE50" s="170"/>
      <c r="AF50" s="181" t="str">
        <f>IF(Q50&gt;L50,Q50-L50,"")</f>
        <v/>
      </c>
      <c r="AG50" s="181" t="str">
        <f t="shared" si="3"/>
        <v/>
      </c>
      <c r="AH50" s="170"/>
    </row>
    <row r="51" spans="1:34" ht="12.75">
      <c r="A51" s="161" t="str">
        <f t="shared" si="0"/>
        <v/>
      </c>
      <c r="B51" s="177"/>
      <c r="C51" s="178"/>
      <c r="D51" s="179"/>
      <c r="E51" s="180"/>
      <c r="F51" s="181"/>
      <c r="G51" s="181"/>
      <c r="H51" s="182"/>
      <c r="I51" s="180"/>
      <c r="J51" s="180"/>
      <c r="K51" s="180"/>
      <c r="L51" s="180"/>
      <c r="M51" s="180"/>
      <c r="N51" s="180"/>
      <c r="O51" s="182"/>
      <c r="P51" s="180"/>
      <c r="Q51" s="180"/>
      <c r="R51" s="182"/>
      <c r="S51" s="180"/>
      <c r="T51" s="180"/>
      <c r="U51" s="180"/>
      <c r="V51" s="180"/>
      <c r="W51" s="181"/>
      <c r="X51" s="182"/>
      <c r="Y51" s="181"/>
      <c r="Z51" s="181"/>
      <c r="AA51" s="181"/>
      <c r="AB51" s="181"/>
      <c r="AC51" s="181"/>
      <c r="AD51" s="181"/>
      <c r="AE51" s="170"/>
      <c r="AF51" s="181" t="str">
        <f>IF(Q51&gt;L51,Q51-L51,"")</f>
        <v/>
      </c>
      <c r="AG51" s="181" t="str">
        <f t="shared" si="3"/>
        <v/>
      </c>
      <c r="AH51" s="170"/>
    </row>
    <row r="52" spans="1:34" ht="12.75">
      <c r="A52" s="161" t="str">
        <f t="shared" si="0"/>
        <v/>
      </c>
      <c r="B52" s="177"/>
      <c r="C52" s="178"/>
      <c r="D52" s="179"/>
      <c r="E52" s="180"/>
      <c r="F52" s="181"/>
      <c r="G52" s="181"/>
      <c r="H52" s="182"/>
      <c r="I52" s="180"/>
      <c r="J52" s="180"/>
      <c r="K52" s="180"/>
      <c r="L52" s="180"/>
      <c r="M52" s="180"/>
      <c r="N52" s="180"/>
      <c r="O52" s="182"/>
      <c r="P52" s="180"/>
      <c r="Q52" s="180"/>
      <c r="R52" s="182"/>
      <c r="S52" s="180"/>
      <c r="T52" s="180"/>
      <c r="U52" s="180"/>
      <c r="V52" s="180"/>
      <c r="W52" s="181"/>
      <c r="X52" s="182"/>
      <c r="Y52" s="181"/>
      <c r="Z52" s="181"/>
      <c r="AA52" s="181"/>
      <c r="AB52" s="181"/>
      <c r="AC52" s="181"/>
      <c r="AD52" s="181"/>
      <c r="AE52" s="170"/>
      <c r="AF52" s="181" t="str">
        <f>IF(Q52&gt;L52,Q52-L52,"")</f>
        <v/>
      </c>
      <c r="AG52" s="181" t="str">
        <f t="shared" si="3"/>
        <v/>
      </c>
      <c r="AH52" s="170"/>
    </row>
    <row r="53" spans="1:34" ht="12.75">
      <c r="A53" s="161" t="str">
        <f t="shared" si="0"/>
        <v/>
      </c>
      <c r="B53" s="177"/>
      <c r="C53" s="178"/>
      <c r="D53" s="179"/>
      <c r="E53" s="180"/>
      <c r="F53" s="181"/>
      <c r="G53" s="181"/>
      <c r="H53" s="182"/>
      <c r="I53" s="180"/>
      <c r="J53" s="180"/>
      <c r="K53" s="180"/>
      <c r="L53" s="180"/>
      <c r="M53" s="180"/>
      <c r="N53" s="180"/>
      <c r="O53" s="182"/>
      <c r="P53" s="180"/>
      <c r="Q53" s="180"/>
      <c r="R53" s="182"/>
      <c r="S53" s="180"/>
      <c r="T53" s="180"/>
      <c r="U53" s="180"/>
      <c r="V53" s="180"/>
      <c r="W53" s="181"/>
      <c r="X53" s="182"/>
      <c r="Y53" s="181"/>
      <c r="Z53" s="181"/>
      <c r="AA53" s="181"/>
      <c r="AB53" s="181"/>
      <c r="AC53" s="181"/>
      <c r="AD53" s="181"/>
      <c r="AE53" s="170"/>
      <c r="AF53" s="181" t="str">
        <f>IF(Q53&gt;L53,Q53-L53,"")</f>
        <v/>
      </c>
      <c r="AG53" s="181" t="str">
        <f t="shared" si="3"/>
        <v/>
      </c>
      <c r="AH53" s="170"/>
    </row>
    <row r="54" spans="1:34" ht="12.75">
      <c r="A54" s="161" t="str">
        <f t="shared" si="0"/>
        <v/>
      </c>
      <c r="B54" s="177"/>
      <c r="C54" s="178"/>
      <c r="D54" s="179"/>
      <c r="E54" s="180"/>
      <c r="F54" s="181"/>
      <c r="G54" s="181"/>
      <c r="H54" s="182"/>
      <c r="I54" s="180"/>
      <c r="J54" s="180"/>
      <c r="K54" s="180"/>
      <c r="L54" s="180"/>
      <c r="M54" s="180"/>
      <c r="N54" s="180"/>
      <c r="O54" s="182"/>
      <c r="P54" s="180"/>
      <c r="Q54" s="180"/>
      <c r="R54" s="182"/>
      <c r="S54" s="180"/>
      <c r="T54" s="180"/>
      <c r="U54" s="180"/>
      <c r="V54" s="180"/>
      <c r="W54" s="181"/>
      <c r="X54" s="182"/>
      <c r="Y54" s="181"/>
      <c r="Z54" s="181"/>
      <c r="AA54" s="181"/>
      <c r="AB54" s="181"/>
      <c r="AC54" s="181"/>
      <c r="AD54" s="181"/>
      <c r="AE54" s="170"/>
      <c r="AF54" s="181" t="str">
        <f>IF(Q54&gt;L54,Q54-L54,"")</f>
        <v/>
      </c>
      <c r="AG54" s="181" t="str">
        <f t="shared" si="3"/>
        <v/>
      </c>
      <c r="AH54" s="170"/>
    </row>
    <row r="55" spans="1:34" ht="12.75">
      <c r="A55" s="161" t="str">
        <f t="shared" si="0"/>
        <v/>
      </c>
      <c r="B55" s="177"/>
      <c r="C55" s="178"/>
      <c r="D55" s="179"/>
      <c r="E55" s="180"/>
      <c r="F55" s="181"/>
      <c r="G55" s="181"/>
      <c r="H55" s="182"/>
      <c r="I55" s="180"/>
      <c r="J55" s="180"/>
      <c r="K55" s="180"/>
      <c r="L55" s="180"/>
      <c r="M55" s="180"/>
      <c r="N55" s="180"/>
      <c r="O55" s="182"/>
      <c r="P55" s="180"/>
      <c r="Q55" s="180"/>
      <c r="R55" s="182"/>
      <c r="S55" s="180"/>
      <c r="T55" s="180"/>
      <c r="U55" s="180"/>
      <c r="V55" s="180"/>
      <c r="W55" s="181"/>
      <c r="X55" s="182"/>
      <c r="Y55" s="181"/>
      <c r="Z55" s="181"/>
      <c r="AA55" s="181"/>
      <c r="AB55" s="181"/>
      <c r="AC55" s="181"/>
      <c r="AD55" s="181"/>
      <c r="AE55" s="170"/>
      <c r="AF55" s="181" t="str">
        <f>IF(Q55&gt;L55,Q55-L55,"")</f>
        <v/>
      </c>
      <c r="AG55" s="181" t="str">
        <f t="shared" si="3"/>
        <v/>
      </c>
      <c r="AH55" s="170"/>
    </row>
    <row r="56" spans="1:34" ht="12.75">
      <c r="A56" s="161" t="str">
        <f t="shared" si="0"/>
        <v/>
      </c>
      <c r="B56" s="177"/>
      <c r="C56" s="178"/>
      <c r="D56" s="179"/>
      <c r="E56" s="180"/>
      <c r="F56" s="181"/>
      <c r="G56" s="181"/>
      <c r="H56" s="182"/>
      <c r="I56" s="180"/>
      <c r="J56" s="180"/>
      <c r="K56" s="180"/>
      <c r="L56" s="180"/>
      <c r="M56" s="180"/>
      <c r="N56" s="180"/>
      <c r="O56" s="182"/>
      <c r="P56" s="180"/>
      <c r="Q56" s="180"/>
      <c r="R56" s="182"/>
      <c r="S56" s="180"/>
      <c r="T56" s="180"/>
      <c r="U56" s="180"/>
      <c r="V56" s="180"/>
      <c r="W56" s="181"/>
      <c r="X56" s="182"/>
      <c r="Y56" s="181"/>
      <c r="Z56" s="181"/>
      <c r="AA56" s="181"/>
      <c r="AB56" s="181"/>
      <c r="AC56" s="181"/>
      <c r="AD56" s="181"/>
      <c r="AE56" s="170"/>
      <c r="AF56" s="181" t="str">
        <f>IF(Q56&gt;L56,Q56-L56,"")</f>
        <v/>
      </c>
      <c r="AG56" s="181" t="str">
        <f t="shared" si="3"/>
        <v/>
      </c>
      <c r="AH56" s="170"/>
    </row>
    <row r="57" spans="1:34" ht="12.75">
      <c r="A57" s="161" t="str">
        <f t="shared" si="0"/>
        <v/>
      </c>
      <c r="B57" s="177"/>
      <c r="C57" s="178"/>
      <c r="D57" s="179"/>
      <c r="E57" s="180"/>
      <c r="F57" s="181"/>
      <c r="G57" s="181"/>
      <c r="H57" s="182"/>
      <c r="I57" s="180"/>
      <c r="J57" s="180"/>
      <c r="K57" s="180"/>
      <c r="L57" s="180"/>
      <c r="M57" s="180"/>
      <c r="N57" s="180"/>
      <c r="O57" s="182"/>
      <c r="P57" s="180"/>
      <c r="Q57" s="180"/>
      <c r="R57" s="182"/>
      <c r="S57" s="180"/>
      <c r="T57" s="180"/>
      <c r="U57" s="180"/>
      <c r="V57" s="180"/>
      <c r="W57" s="181"/>
      <c r="X57" s="182"/>
      <c r="Y57" s="181"/>
      <c r="Z57" s="181"/>
      <c r="AA57" s="181"/>
      <c r="AB57" s="181"/>
      <c r="AC57" s="181"/>
      <c r="AD57" s="181"/>
      <c r="AE57" s="170"/>
      <c r="AF57" s="181" t="str">
        <f>IF(Q57&gt;L57,Q57-L57,"")</f>
        <v/>
      </c>
      <c r="AG57" s="181" t="str">
        <f t="shared" si="3"/>
        <v/>
      </c>
      <c r="AH57" s="170"/>
    </row>
    <row r="58" spans="1:34" ht="12.75">
      <c r="A58" s="161" t="str">
        <f t="shared" si="0"/>
        <v/>
      </c>
      <c r="B58" s="177"/>
      <c r="C58" s="178"/>
      <c r="D58" s="179"/>
      <c r="E58" s="180"/>
      <c r="F58" s="181"/>
      <c r="G58" s="181"/>
      <c r="H58" s="182"/>
      <c r="I58" s="180"/>
      <c r="J58" s="180"/>
      <c r="K58" s="180"/>
      <c r="L58" s="180"/>
      <c r="M58" s="180"/>
      <c r="N58" s="180"/>
      <c r="O58" s="182"/>
      <c r="P58" s="180"/>
      <c r="Q58" s="180"/>
      <c r="R58" s="182"/>
      <c r="S58" s="180"/>
      <c r="T58" s="180"/>
      <c r="U58" s="180"/>
      <c r="V58" s="180"/>
      <c r="W58" s="181"/>
      <c r="X58" s="182"/>
      <c r="Y58" s="181"/>
      <c r="Z58" s="181"/>
      <c r="AA58" s="181"/>
      <c r="AB58" s="181"/>
      <c r="AC58" s="181"/>
      <c r="AD58" s="181"/>
      <c r="AE58" s="170"/>
      <c r="AF58" s="181" t="str">
        <f>IF(Q58&gt;L58,Q58-L58,"")</f>
        <v/>
      </c>
      <c r="AG58" s="181" t="str">
        <f t="shared" si="3"/>
        <v/>
      </c>
      <c r="AH58" s="170"/>
    </row>
    <row r="59" spans="1:34" ht="12.75">
      <c r="A59" s="161" t="str">
        <f t="shared" si="0"/>
        <v/>
      </c>
      <c r="B59" s="177"/>
      <c r="C59" s="178"/>
      <c r="D59" s="179"/>
      <c r="E59" s="180"/>
      <c r="F59" s="181"/>
      <c r="G59" s="181"/>
      <c r="H59" s="182"/>
      <c r="I59" s="180"/>
      <c r="J59" s="180"/>
      <c r="K59" s="180"/>
      <c r="L59" s="180"/>
      <c r="M59" s="180"/>
      <c r="N59" s="180"/>
      <c r="O59" s="182"/>
      <c r="P59" s="180"/>
      <c r="Q59" s="180"/>
      <c r="R59" s="182"/>
      <c r="S59" s="180"/>
      <c r="T59" s="180"/>
      <c r="U59" s="180"/>
      <c r="V59" s="180"/>
      <c r="W59" s="181"/>
      <c r="X59" s="182"/>
      <c r="Y59" s="181"/>
      <c r="Z59" s="181"/>
      <c r="AA59" s="181"/>
      <c r="AB59" s="181"/>
      <c r="AC59" s="181"/>
      <c r="AD59" s="181"/>
      <c r="AE59" s="170"/>
      <c r="AF59" s="181" t="str">
        <f>IF(Q59&gt;L59,Q59-L59,"")</f>
        <v/>
      </c>
      <c r="AG59" s="181" t="str">
        <f t="shared" si="3"/>
        <v/>
      </c>
      <c r="AH59" s="170"/>
    </row>
    <row r="60" spans="1:34" ht="12.75">
      <c r="A60" s="161" t="str">
        <f t="shared" si="0"/>
        <v/>
      </c>
      <c r="B60" s="177"/>
      <c r="C60" s="178"/>
      <c r="D60" s="179"/>
      <c r="E60" s="180"/>
      <c r="F60" s="181"/>
      <c r="G60" s="181"/>
      <c r="H60" s="182"/>
      <c r="I60" s="180"/>
      <c r="J60" s="180"/>
      <c r="K60" s="180"/>
      <c r="L60" s="180"/>
      <c r="M60" s="180"/>
      <c r="N60" s="180"/>
      <c r="O60" s="182"/>
      <c r="P60" s="180"/>
      <c r="Q60" s="180"/>
      <c r="R60" s="182"/>
      <c r="S60" s="180"/>
      <c r="T60" s="180"/>
      <c r="U60" s="180"/>
      <c r="V60" s="180"/>
      <c r="W60" s="181"/>
      <c r="X60" s="182"/>
      <c r="Y60" s="181"/>
      <c r="Z60" s="181"/>
      <c r="AA60" s="181"/>
      <c r="AB60" s="181"/>
      <c r="AC60" s="181"/>
      <c r="AD60" s="181"/>
      <c r="AE60" s="170"/>
      <c r="AF60" s="181" t="str">
        <f>IF(Q60&gt;L60,Q60-L60,"")</f>
        <v/>
      </c>
      <c r="AG60" s="181" t="str">
        <f t="shared" si="3"/>
        <v/>
      </c>
      <c r="AH60" s="170"/>
    </row>
    <row r="61" spans="1:34" ht="12.75">
      <c r="A61" s="161" t="str">
        <f t="shared" si="0"/>
        <v/>
      </c>
      <c r="B61" s="177"/>
      <c r="C61" s="178"/>
      <c r="D61" s="179"/>
      <c r="E61" s="180"/>
      <c r="F61" s="181"/>
      <c r="G61" s="181"/>
      <c r="H61" s="182"/>
      <c r="I61" s="180"/>
      <c r="J61" s="180"/>
      <c r="K61" s="180"/>
      <c r="L61" s="180"/>
      <c r="M61" s="180"/>
      <c r="N61" s="180"/>
      <c r="O61" s="182"/>
      <c r="P61" s="180"/>
      <c r="Q61" s="180"/>
      <c r="R61" s="182"/>
      <c r="S61" s="180"/>
      <c r="T61" s="180"/>
      <c r="U61" s="180"/>
      <c r="V61" s="180"/>
      <c r="W61" s="181"/>
      <c r="X61" s="182"/>
      <c r="Y61" s="181"/>
      <c r="Z61" s="181"/>
      <c r="AA61" s="181"/>
      <c r="AB61" s="181"/>
      <c r="AC61" s="181"/>
      <c r="AD61" s="181"/>
      <c r="AE61" s="170"/>
      <c r="AF61" s="181" t="str">
        <f>IF(Q61&gt;L61,Q61-L61,"")</f>
        <v/>
      </c>
      <c r="AG61" s="181" t="str">
        <f t="shared" si="3"/>
        <v/>
      </c>
      <c r="AH61" s="170"/>
    </row>
    <row r="62" spans="1:34" ht="12.75">
      <c r="A62" s="161" t="str">
        <f t="shared" si="0"/>
        <v/>
      </c>
      <c r="B62" s="177"/>
      <c r="C62" s="178"/>
      <c r="D62" s="179"/>
      <c r="E62" s="180"/>
      <c r="F62" s="181"/>
      <c r="G62" s="181"/>
      <c r="H62" s="182"/>
      <c r="I62" s="180"/>
      <c r="J62" s="180"/>
      <c r="K62" s="180"/>
      <c r="L62" s="180"/>
      <c r="M62" s="180"/>
      <c r="N62" s="180"/>
      <c r="O62" s="182"/>
      <c r="P62" s="180"/>
      <c r="Q62" s="180"/>
      <c r="R62" s="182"/>
      <c r="S62" s="180"/>
      <c r="T62" s="180"/>
      <c r="U62" s="180"/>
      <c r="V62" s="180"/>
      <c r="W62" s="181"/>
      <c r="X62" s="182"/>
      <c r="Y62" s="181"/>
      <c r="Z62" s="181"/>
      <c r="AA62" s="181"/>
      <c r="AB62" s="181"/>
      <c r="AC62" s="181"/>
      <c r="AD62" s="181"/>
      <c r="AE62" s="170"/>
      <c r="AF62" s="181" t="str">
        <f>IF(Q62&gt;L62,Q62-L62,"")</f>
        <v/>
      </c>
      <c r="AG62" s="181" t="str">
        <f t="shared" si="3"/>
        <v/>
      </c>
      <c r="AH62" s="170"/>
    </row>
    <row r="63" spans="1:34" ht="12.75">
      <c r="A63" s="161" t="str">
        <f t="shared" si="0"/>
        <v/>
      </c>
      <c r="B63" s="177"/>
      <c r="C63" s="178"/>
      <c r="D63" s="179"/>
      <c r="E63" s="180"/>
      <c r="F63" s="181"/>
      <c r="G63" s="181"/>
      <c r="H63" s="182"/>
      <c r="I63" s="180"/>
      <c r="J63" s="180"/>
      <c r="K63" s="180"/>
      <c r="L63" s="180"/>
      <c r="M63" s="180"/>
      <c r="N63" s="180"/>
      <c r="O63" s="182"/>
      <c r="P63" s="180"/>
      <c r="Q63" s="180"/>
      <c r="R63" s="182"/>
      <c r="S63" s="180"/>
      <c r="T63" s="180"/>
      <c r="U63" s="180"/>
      <c r="V63" s="180"/>
      <c r="W63" s="181"/>
      <c r="X63" s="182"/>
      <c r="Y63" s="181"/>
      <c r="Z63" s="181"/>
      <c r="AA63" s="181"/>
      <c r="AB63" s="181"/>
      <c r="AC63" s="181"/>
      <c r="AD63" s="181"/>
      <c r="AE63" s="170"/>
      <c r="AF63" s="181" t="str">
        <f>IF(Q63&gt;L63,Q63-L63,"")</f>
        <v/>
      </c>
      <c r="AG63" s="181" t="str">
        <f t="shared" si="3"/>
        <v/>
      </c>
      <c r="AH63" s="170"/>
    </row>
    <row r="64" spans="1:34" ht="12.75">
      <c r="A64" s="161" t="str">
        <f t="shared" si="0"/>
        <v/>
      </c>
      <c r="B64" s="177"/>
      <c r="C64" s="178"/>
      <c r="D64" s="179"/>
      <c r="E64" s="180"/>
      <c r="F64" s="181"/>
      <c r="G64" s="181"/>
      <c r="H64" s="182"/>
      <c r="I64" s="180"/>
      <c r="J64" s="180"/>
      <c r="K64" s="180"/>
      <c r="L64" s="180"/>
      <c r="M64" s="180"/>
      <c r="N64" s="180"/>
      <c r="O64" s="182"/>
      <c r="P64" s="180"/>
      <c r="Q64" s="180"/>
      <c r="R64" s="182"/>
      <c r="S64" s="180"/>
      <c r="T64" s="180"/>
      <c r="U64" s="180"/>
      <c r="V64" s="180"/>
      <c r="W64" s="181"/>
      <c r="X64" s="182"/>
      <c r="Y64" s="181"/>
      <c r="Z64" s="181"/>
      <c r="AA64" s="181"/>
      <c r="AB64" s="181"/>
      <c r="AC64" s="181"/>
      <c r="AD64" s="181"/>
      <c r="AE64" s="170"/>
      <c r="AF64" s="181" t="str">
        <f>IF(Q64&gt;L64,Q64-L64,"")</f>
        <v/>
      </c>
      <c r="AG64" s="181" t="str">
        <f t="shared" si="3"/>
        <v/>
      </c>
      <c r="AH64" s="170"/>
    </row>
    <row r="65" spans="1:34" ht="12.75">
      <c r="A65" s="161" t="str">
        <f t="shared" si="0"/>
        <v/>
      </c>
      <c r="B65" s="177"/>
      <c r="C65" s="178"/>
      <c r="D65" s="179"/>
      <c r="E65" s="180"/>
      <c r="F65" s="181"/>
      <c r="G65" s="181"/>
      <c r="H65" s="182"/>
      <c r="I65" s="180"/>
      <c r="J65" s="180"/>
      <c r="K65" s="180"/>
      <c r="L65" s="180"/>
      <c r="M65" s="180"/>
      <c r="N65" s="180"/>
      <c r="O65" s="182"/>
      <c r="P65" s="180"/>
      <c r="Q65" s="180"/>
      <c r="R65" s="182"/>
      <c r="S65" s="180"/>
      <c r="T65" s="180"/>
      <c r="U65" s="180"/>
      <c r="V65" s="180"/>
      <c r="W65" s="181"/>
      <c r="X65" s="182"/>
      <c r="Y65" s="181"/>
      <c r="Z65" s="181"/>
      <c r="AA65" s="181"/>
      <c r="AB65" s="181"/>
      <c r="AC65" s="181"/>
      <c r="AD65" s="181"/>
      <c r="AE65" s="170"/>
      <c r="AF65" s="181" t="str">
        <f>IF(Q65&gt;L65,Q65-L65,"")</f>
        <v/>
      </c>
      <c r="AG65" s="181" t="str">
        <f t="shared" si="3"/>
        <v/>
      </c>
      <c r="AH65" s="170"/>
    </row>
    <row r="66" spans="1:34" ht="12.75">
      <c r="A66" s="161" t="str">
        <f t="shared" si="0"/>
        <v/>
      </c>
      <c r="B66" s="177"/>
      <c r="C66" s="178"/>
      <c r="D66" s="179"/>
      <c r="E66" s="180"/>
      <c r="F66" s="181"/>
      <c r="G66" s="181"/>
      <c r="H66" s="182"/>
      <c r="I66" s="180"/>
      <c r="J66" s="180"/>
      <c r="K66" s="180"/>
      <c r="L66" s="180"/>
      <c r="M66" s="180"/>
      <c r="N66" s="180"/>
      <c r="O66" s="182"/>
      <c r="P66" s="180"/>
      <c r="Q66" s="180"/>
      <c r="R66" s="182"/>
      <c r="S66" s="180"/>
      <c r="T66" s="180"/>
      <c r="U66" s="180"/>
      <c r="V66" s="180"/>
      <c r="W66" s="181"/>
      <c r="X66" s="182"/>
      <c r="Y66" s="181"/>
      <c r="Z66" s="181"/>
      <c r="AA66" s="181"/>
      <c r="AB66" s="181"/>
      <c r="AC66" s="181"/>
      <c r="AD66" s="181"/>
      <c r="AE66" s="170"/>
      <c r="AF66" s="181" t="str">
        <f>IF(Q66&gt;L66,Q66-L66,"")</f>
        <v/>
      </c>
      <c r="AG66" s="181" t="str">
        <f t="shared" si="3"/>
        <v/>
      </c>
      <c r="AH66" s="170"/>
    </row>
    <row r="67" spans="1:34" ht="12.75">
      <c r="A67" s="161" t="str">
        <f t="shared" si="0"/>
        <v/>
      </c>
      <c r="B67" s="177"/>
      <c r="C67" s="178"/>
      <c r="D67" s="179"/>
      <c r="E67" s="180"/>
      <c r="F67" s="181"/>
      <c r="G67" s="181"/>
      <c r="H67" s="182"/>
      <c r="I67" s="180"/>
      <c r="J67" s="180"/>
      <c r="K67" s="180"/>
      <c r="L67" s="180"/>
      <c r="M67" s="180"/>
      <c r="N67" s="180"/>
      <c r="O67" s="182"/>
      <c r="P67" s="180"/>
      <c r="Q67" s="180"/>
      <c r="R67" s="182"/>
      <c r="S67" s="180"/>
      <c r="T67" s="180"/>
      <c r="U67" s="180"/>
      <c r="V67" s="180"/>
      <c r="W67" s="181"/>
      <c r="X67" s="182"/>
      <c r="Y67" s="181"/>
      <c r="Z67" s="181"/>
      <c r="AA67" s="181"/>
      <c r="AB67" s="181"/>
      <c r="AC67" s="181"/>
      <c r="AD67" s="181"/>
      <c r="AE67" s="170"/>
      <c r="AF67" s="181" t="str">
        <f>IF(Q67&gt;L67,Q67-L67,"")</f>
        <v/>
      </c>
      <c r="AG67" s="181" t="str">
        <f t="shared" si="3"/>
        <v/>
      </c>
      <c r="AH67" s="170"/>
    </row>
    <row r="68" spans="1:34" ht="12.75">
      <c r="A68" s="161" t="str">
        <f t="shared" ref="A68:A78" si="6">IF(H68&gt;0,IF(O68&gt;0,IF(R68&gt;0,IF(X68&gt;0,4,3),2),1),"")</f>
        <v/>
      </c>
      <c r="B68" s="177"/>
      <c r="C68" s="178"/>
      <c r="D68" s="179"/>
      <c r="E68" s="180"/>
      <c r="F68" s="181"/>
      <c r="G68" s="181"/>
      <c r="H68" s="182"/>
      <c r="I68" s="180"/>
      <c r="J68" s="180"/>
      <c r="K68" s="180"/>
      <c r="L68" s="180"/>
      <c r="M68" s="180"/>
      <c r="N68" s="180"/>
      <c r="O68" s="182"/>
      <c r="P68" s="180"/>
      <c r="Q68" s="180"/>
      <c r="R68" s="182"/>
      <c r="S68" s="180"/>
      <c r="T68" s="180"/>
      <c r="U68" s="180"/>
      <c r="V68" s="180"/>
      <c r="W68" s="181"/>
      <c r="X68" s="182"/>
      <c r="Y68" s="181"/>
      <c r="Z68" s="181"/>
      <c r="AA68" s="181"/>
      <c r="AB68" s="181"/>
      <c r="AC68" s="181"/>
      <c r="AD68" s="181"/>
      <c r="AE68" s="170"/>
      <c r="AF68" s="181" t="str">
        <f>IF(Q68&gt;L68,Q68-L68,"")</f>
        <v/>
      </c>
      <c r="AG68" s="181" t="str">
        <f t="shared" si="3"/>
        <v/>
      </c>
      <c r="AH68" s="170"/>
    </row>
    <row r="69" spans="1:34" ht="12.75">
      <c r="A69" s="161" t="str">
        <f t="shared" si="6"/>
        <v/>
      </c>
      <c r="B69" s="177"/>
      <c r="C69" s="178"/>
      <c r="D69" s="179"/>
      <c r="E69" s="180"/>
      <c r="F69" s="181"/>
      <c r="G69" s="181"/>
      <c r="H69" s="182"/>
      <c r="I69" s="180"/>
      <c r="J69" s="180"/>
      <c r="K69" s="180"/>
      <c r="L69" s="180"/>
      <c r="M69" s="180"/>
      <c r="N69" s="180"/>
      <c r="O69" s="182"/>
      <c r="P69" s="180"/>
      <c r="Q69" s="180"/>
      <c r="R69" s="182"/>
      <c r="S69" s="180"/>
      <c r="T69" s="180"/>
      <c r="U69" s="180"/>
      <c r="V69" s="180"/>
      <c r="W69" s="181"/>
      <c r="X69" s="182"/>
      <c r="Y69" s="181"/>
      <c r="Z69" s="181"/>
      <c r="AA69" s="181"/>
      <c r="AB69" s="181"/>
      <c r="AC69" s="181"/>
      <c r="AD69" s="181"/>
      <c r="AE69" s="170"/>
      <c r="AF69" s="181" t="str">
        <f>IF(Q69&gt;L69,Q69-L69,"")</f>
        <v/>
      </c>
      <c r="AG69" s="181" t="str">
        <f t="shared" si="3"/>
        <v/>
      </c>
      <c r="AH69" s="170"/>
    </row>
    <row r="70" spans="1:34" ht="12.75">
      <c r="A70" s="161" t="str">
        <f t="shared" si="6"/>
        <v/>
      </c>
      <c r="B70" s="177"/>
      <c r="C70" s="178"/>
      <c r="D70" s="179"/>
      <c r="E70" s="180"/>
      <c r="F70" s="181"/>
      <c r="G70" s="181"/>
      <c r="H70" s="182"/>
      <c r="I70" s="180"/>
      <c r="J70" s="180"/>
      <c r="K70" s="180"/>
      <c r="L70" s="180"/>
      <c r="M70" s="180"/>
      <c r="N70" s="180"/>
      <c r="O70" s="182"/>
      <c r="P70" s="180"/>
      <c r="Q70" s="180"/>
      <c r="R70" s="182"/>
      <c r="S70" s="180"/>
      <c r="T70" s="180"/>
      <c r="U70" s="180"/>
      <c r="V70" s="180"/>
      <c r="W70" s="181"/>
      <c r="X70" s="182"/>
      <c r="Y70" s="181"/>
      <c r="Z70" s="181"/>
      <c r="AA70" s="181"/>
      <c r="AB70" s="181"/>
      <c r="AC70" s="181"/>
      <c r="AD70" s="181"/>
      <c r="AE70" s="170"/>
      <c r="AF70" s="181" t="str">
        <f>IF(Q70&gt;L70,Q70-L70,"")</f>
        <v/>
      </c>
      <c r="AG70" s="181" t="str">
        <f t="shared" si="3"/>
        <v/>
      </c>
      <c r="AH70" s="170"/>
    </row>
    <row r="71" spans="1:34" ht="12.75">
      <c r="A71" s="161" t="str">
        <f t="shared" si="6"/>
        <v/>
      </c>
      <c r="B71" s="177"/>
      <c r="C71" s="178"/>
      <c r="D71" s="179"/>
      <c r="E71" s="180"/>
      <c r="F71" s="181"/>
      <c r="G71" s="181"/>
      <c r="H71" s="182"/>
      <c r="I71" s="180"/>
      <c r="J71" s="180"/>
      <c r="K71" s="180"/>
      <c r="L71" s="180"/>
      <c r="M71" s="180"/>
      <c r="N71" s="180"/>
      <c r="O71" s="182"/>
      <c r="P71" s="180"/>
      <c r="Q71" s="180"/>
      <c r="R71" s="182"/>
      <c r="S71" s="180"/>
      <c r="T71" s="180"/>
      <c r="U71" s="180"/>
      <c r="V71" s="180"/>
      <c r="W71" s="181"/>
      <c r="X71" s="182"/>
      <c r="Y71" s="181"/>
      <c r="Z71" s="181"/>
      <c r="AA71" s="181"/>
      <c r="AB71" s="181"/>
      <c r="AC71" s="181"/>
      <c r="AD71" s="181"/>
      <c r="AE71" s="170"/>
      <c r="AF71" s="181" t="str">
        <f>IF(Q71&gt;L71,Q71-L71,"")</f>
        <v/>
      </c>
      <c r="AG71" s="181" t="str">
        <f t="shared" si="3"/>
        <v/>
      </c>
      <c r="AH71" s="170"/>
    </row>
    <row r="72" spans="1:34" ht="12.75">
      <c r="A72" s="5" t="s">
        <v>31</v>
      </c>
      <c r="B72" s="185"/>
      <c r="C72" s="186"/>
      <c r="D72" s="185"/>
      <c r="E72" s="185"/>
      <c r="F72" s="185"/>
      <c r="G72" s="185"/>
      <c r="H72" s="185"/>
      <c r="I72" s="185"/>
      <c r="J72" s="185">
        <f>SUM(J4:J71)</f>
        <v>207998</v>
      </c>
      <c r="K72" s="185">
        <f>SUM(K4:K71)</f>
        <v>21955</v>
      </c>
      <c r="L72" s="185">
        <f>SUM(L4:L71)</f>
        <v>5065</v>
      </c>
      <c r="M72" s="185">
        <f>SUM(M4:M71)</f>
        <v>0</v>
      </c>
      <c r="N72" s="185">
        <f>SUM(N4:N71)</f>
        <v>0</v>
      </c>
      <c r="O72" s="185"/>
      <c r="P72" s="185">
        <f>SUM(P4:P71)</f>
        <v>170841</v>
      </c>
      <c r="Q72" s="185">
        <f>SUM(Q4:Q71)</f>
        <v>4748</v>
      </c>
      <c r="R72" s="185"/>
      <c r="S72" s="185"/>
      <c r="T72" s="185">
        <f>SUM(T4:T71)</f>
        <v>17030</v>
      </c>
      <c r="U72" s="185">
        <f>SUM(U4:U71)</f>
        <v>972</v>
      </c>
      <c r="V72" s="185">
        <f>SUM(V4:V71)</f>
        <v>0</v>
      </c>
      <c r="W72" s="185">
        <f>SUM(W4:W71)</f>
        <v>0</v>
      </c>
      <c r="X72" s="185"/>
      <c r="Y72" s="185">
        <f>SUM(Y4:Y71)</f>
        <v>12340</v>
      </c>
      <c r="Z72" s="185"/>
      <c r="AA72" s="185"/>
      <c r="AB72" s="185"/>
      <c r="AC72" s="185"/>
      <c r="AD72" s="185"/>
      <c r="AE72" s="170"/>
      <c r="AF72" s="185">
        <f>SUM(AF4:AF71)</f>
        <v>1393</v>
      </c>
      <c r="AG72" s="185">
        <f>SUM(AG4:AG71)</f>
        <v>150</v>
      </c>
      <c r="AH72" s="170"/>
    </row>
    <row r="73" spans="1:34" ht="12.75">
      <c r="A73" s="1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</row>
    <row r="74" spans="1:34" ht="15.75" customHeight="1"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</row>
    <row r="75" spans="1:34" ht="15">
      <c r="A75" s="16" t="s">
        <v>32</v>
      </c>
      <c r="B75" s="187"/>
      <c r="C75" s="187"/>
      <c r="D75" s="187"/>
      <c r="E75" s="187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</row>
    <row r="76" spans="1:34" ht="15">
      <c r="A76" s="16"/>
      <c r="B76" s="187"/>
      <c r="C76" s="187"/>
      <c r="D76" s="187"/>
      <c r="E76" s="187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</row>
    <row r="77" spans="1:34" ht="15">
      <c r="A77" s="16" t="s">
        <v>33</v>
      </c>
      <c r="B77" s="138" t="s">
        <v>34</v>
      </c>
      <c r="C77" s="139"/>
      <c r="D77" s="139"/>
      <c r="E77" s="139"/>
    </row>
    <row r="78" spans="1:34" ht="15">
      <c r="A78" s="16"/>
      <c r="B78" s="13" t="s">
        <v>35</v>
      </c>
      <c r="C78" s="13" t="s">
        <v>36</v>
      </c>
      <c r="D78" s="13" t="s">
        <v>35</v>
      </c>
      <c r="E78" s="13" t="s">
        <v>37</v>
      </c>
    </row>
    <row r="79" spans="1:34" ht="15">
      <c r="A79" s="16"/>
      <c r="B79" s="13" t="s">
        <v>38</v>
      </c>
      <c r="C79" s="15">
        <f>SUM(E79:E82)</f>
        <v>235018</v>
      </c>
      <c r="D79" s="13" t="s">
        <v>39</v>
      </c>
      <c r="E79" s="13">
        <f>J72</f>
        <v>207998</v>
      </c>
      <c r="F79" s="1" t="s">
        <v>40</v>
      </c>
    </row>
    <row r="80" spans="1:34" ht="15">
      <c r="A80" s="16"/>
      <c r="B80" s="15"/>
      <c r="C80" s="15"/>
      <c r="D80" s="13" t="s">
        <v>39</v>
      </c>
      <c r="E80" s="13">
        <f>K72</f>
        <v>21955</v>
      </c>
      <c r="F80" s="1" t="s">
        <v>41</v>
      </c>
    </row>
    <row r="81" spans="1:6" ht="15">
      <c r="A81" s="16"/>
      <c r="B81" s="15"/>
      <c r="C81" s="15"/>
      <c r="D81" s="13" t="s">
        <v>39</v>
      </c>
      <c r="E81" s="13">
        <f>L72</f>
        <v>5065</v>
      </c>
      <c r="F81" s="1" t="s">
        <v>62</v>
      </c>
    </row>
    <row r="82" spans="1:6" ht="15">
      <c r="A82" s="16"/>
      <c r="B82" s="144"/>
      <c r="C82" s="144"/>
      <c r="D82" s="143" t="s">
        <v>39</v>
      </c>
      <c r="E82" s="143">
        <f>M72</f>
        <v>0</v>
      </c>
      <c r="F82" s="1" t="s">
        <v>481</v>
      </c>
    </row>
    <row r="83" spans="1:6" ht="15">
      <c r="A83" s="16"/>
      <c r="B83" s="145" t="s">
        <v>482</v>
      </c>
      <c r="C83" s="144">
        <f>N72</f>
        <v>0</v>
      </c>
      <c r="D83" s="145" t="s">
        <v>484</v>
      </c>
      <c r="E83" s="143">
        <f>C83</f>
        <v>0</v>
      </c>
      <c r="F83" s="1" t="s">
        <v>483</v>
      </c>
    </row>
    <row r="84" spans="1:6" ht="15">
      <c r="A84" s="16"/>
      <c r="B84" s="16"/>
      <c r="C84" s="16"/>
      <c r="D84" s="16"/>
      <c r="E84" s="17"/>
    </row>
    <row r="85" spans="1:6" ht="15">
      <c r="A85" s="16" t="s">
        <v>43</v>
      </c>
      <c r="B85" s="16" t="s">
        <v>44</v>
      </c>
      <c r="C85" s="16"/>
      <c r="D85" s="16"/>
      <c r="E85" s="17"/>
    </row>
    <row r="86" spans="1:6" ht="15">
      <c r="A86" s="16"/>
      <c r="B86" s="13" t="s">
        <v>35</v>
      </c>
      <c r="C86" s="13" t="s">
        <v>36</v>
      </c>
      <c r="D86" s="13" t="s">
        <v>35</v>
      </c>
      <c r="E86" s="13" t="s">
        <v>37</v>
      </c>
    </row>
    <row r="87" spans="1:6" ht="15">
      <c r="A87" s="16"/>
      <c r="B87" s="13" t="s">
        <v>27</v>
      </c>
      <c r="C87" s="13">
        <f>P72</f>
        <v>170841</v>
      </c>
      <c r="D87" s="13" t="s">
        <v>45</v>
      </c>
      <c r="E87" s="13">
        <f t="shared" ref="E87:E88" si="7">C87</f>
        <v>170841</v>
      </c>
      <c r="F87" s="1" t="s">
        <v>46</v>
      </c>
    </row>
    <row r="88" spans="1:6" ht="15">
      <c r="A88" s="16"/>
      <c r="B88" s="13" t="s">
        <v>27</v>
      </c>
      <c r="C88" s="13">
        <f>Q72</f>
        <v>4748</v>
      </c>
      <c r="D88" s="13" t="s">
        <v>47</v>
      </c>
      <c r="E88" s="13">
        <f t="shared" si="7"/>
        <v>4748</v>
      </c>
      <c r="F88" s="1" t="s">
        <v>61</v>
      </c>
    </row>
    <row r="89" spans="1:6" ht="15">
      <c r="A89" s="16"/>
      <c r="B89" s="16"/>
      <c r="C89" s="16"/>
      <c r="D89" s="16"/>
      <c r="E89" s="16"/>
    </row>
    <row r="90" spans="1:6" ht="15">
      <c r="A90" s="16"/>
      <c r="B90" s="16"/>
      <c r="C90" s="16"/>
      <c r="D90" s="16"/>
      <c r="E90" s="16"/>
    </row>
    <row r="91" spans="1:6" ht="15">
      <c r="A91" s="16" t="s">
        <v>48</v>
      </c>
      <c r="B91" s="138" t="s">
        <v>49</v>
      </c>
      <c r="C91" s="139"/>
      <c r="D91" s="139"/>
      <c r="E91" s="139"/>
    </row>
    <row r="92" spans="1:6" ht="15">
      <c r="A92" s="16"/>
      <c r="B92" s="13" t="s">
        <v>35</v>
      </c>
      <c r="C92" s="13" t="s">
        <v>36</v>
      </c>
      <c r="D92" s="13" t="s">
        <v>35</v>
      </c>
      <c r="E92" s="13" t="s">
        <v>37</v>
      </c>
    </row>
    <row r="93" spans="1:6" ht="15">
      <c r="A93" s="16"/>
      <c r="B93" s="13" t="s">
        <v>38</v>
      </c>
      <c r="C93" s="13">
        <f>T72</f>
        <v>17030</v>
      </c>
      <c r="D93" s="13" t="s">
        <v>39</v>
      </c>
      <c r="E93" s="13">
        <f t="shared" ref="E93:E94" si="8">C93</f>
        <v>17030</v>
      </c>
      <c r="F93" s="1" t="s">
        <v>50</v>
      </c>
    </row>
    <row r="94" spans="1:6" ht="15">
      <c r="A94" s="16"/>
      <c r="B94" s="13" t="s">
        <v>38</v>
      </c>
      <c r="C94" s="13">
        <f>U72</f>
        <v>972</v>
      </c>
      <c r="D94" s="141" t="s">
        <v>39</v>
      </c>
      <c r="E94" s="141">
        <f t="shared" si="8"/>
        <v>972</v>
      </c>
      <c r="F94" s="1" t="s">
        <v>51</v>
      </c>
    </row>
    <row r="95" spans="1:6" ht="15">
      <c r="A95" s="16"/>
      <c r="B95" s="150" t="s">
        <v>38</v>
      </c>
      <c r="C95" s="151">
        <f>V72</f>
        <v>0</v>
      </c>
      <c r="D95" s="152" t="s">
        <v>39</v>
      </c>
      <c r="E95" s="152">
        <f>C95</f>
        <v>0</v>
      </c>
      <c r="F95" s="1" t="s">
        <v>481</v>
      </c>
    </row>
    <row r="96" spans="1:6" ht="15">
      <c r="A96" s="16"/>
      <c r="B96" s="145" t="s">
        <v>482</v>
      </c>
      <c r="C96" s="160">
        <f>W72</f>
        <v>0</v>
      </c>
      <c r="D96" s="152" t="s">
        <v>38</v>
      </c>
      <c r="E96" s="152">
        <f>C96</f>
        <v>0</v>
      </c>
      <c r="F96" s="1" t="s">
        <v>483</v>
      </c>
    </row>
    <row r="97" spans="1:6" ht="15">
      <c r="A97" s="16"/>
      <c r="B97" s="16"/>
      <c r="C97" s="16"/>
      <c r="D97" s="16"/>
      <c r="E97" s="17"/>
    </row>
    <row r="98" spans="1:6" ht="15">
      <c r="A98" s="16" t="s">
        <v>52</v>
      </c>
      <c r="B98" s="16" t="s">
        <v>53</v>
      </c>
      <c r="C98" s="16"/>
      <c r="D98" s="16"/>
      <c r="E98" s="17"/>
    </row>
    <row r="99" spans="1:6" ht="12.75">
      <c r="B99" s="13" t="s">
        <v>35</v>
      </c>
      <c r="C99" s="13" t="s">
        <v>36</v>
      </c>
      <c r="D99" s="13" t="s">
        <v>35</v>
      </c>
      <c r="E99" s="13" t="s">
        <v>37</v>
      </c>
    </row>
    <row r="100" spans="1:6" ht="12.75">
      <c r="B100" s="13" t="s">
        <v>39</v>
      </c>
      <c r="C100" s="13">
        <f>SUMIF($A$4:$A$71,4,$J$4:$J$71)+SUMIF($A$4:$A$71,4,$K$4:$K$71)+SUMIF($A$4:$A$71,4,$L$4:$L$71)+SUMIF($A$4:$A$71,4,$T$4:$T$71)+SUMIF($A$4:$A$71,4,$U$4:$U$71)</f>
        <v>21594</v>
      </c>
      <c r="D100" s="13" t="s">
        <v>26</v>
      </c>
      <c r="E100" s="13">
        <f t="shared" ref="E100:E101" si="9">C100</f>
        <v>21594</v>
      </c>
      <c r="F100" s="1" t="s">
        <v>54</v>
      </c>
    </row>
    <row r="101" spans="1:6" ht="12.75">
      <c r="B101" s="13" t="s">
        <v>55</v>
      </c>
      <c r="C101" s="13">
        <f>Y72</f>
        <v>12340</v>
      </c>
      <c r="D101" s="13" t="s">
        <v>47</v>
      </c>
      <c r="E101" s="13">
        <f t="shared" si="9"/>
        <v>12340</v>
      </c>
    </row>
    <row r="102" spans="1:6" ht="12.75">
      <c r="B102" s="13"/>
      <c r="C102" s="13"/>
      <c r="D102" s="13"/>
      <c r="E102" s="13"/>
    </row>
    <row r="105" spans="1:6" ht="15">
      <c r="A105" s="16" t="s">
        <v>56</v>
      </c>
    </row>
    <row r="107" spans="1:6" ht="15">
      <c r="A107" s="16" t="s">
        <v>33</v>
      </c>
      <c r="B107" s="138" t="s">
        <v>34</v>
      </c>
      <c r="C107" s="139"/>
      <c r="D107" s="139"/>
      <c r="E107" s="139"/>
    </row>
    <row r="108" spans="1:6" ht="15">
      <c r="A108" s="16"/>
      <c r="B108" s="13" t="s">
        <v>35</v>
      </c>
      <c r="C108" s="13" t="s">
        <v>36</v>
      </c>
      <c r="D108" s="13" t="s">
        <v>35</v>
      </c>
      <c r="E108" s="13" t="s">
        <v>37</v>
      </c>
    </row>
    <row r="109" spans="1:6" ht="15">
      <c r="A109" s="16"/>
      <c r="B109" s="13" t="s">
        <v>39</v>
      </c>
      <c r="C109" s="15">
        <f>SUMIF($A$4:$A$71,1,$J$4:$J$71)+SUMIF($A$4:$A$71,2,$J$4:$J$71)+SUMIF($A$4:$A$71,3,$J$4:$J$71)</f>
        <v>194002</v>
      </c>
      <c r="D109" s="1" t="s">
        <v>38</v>
      </c>
      <c r="E109" s="13">
        <f>C109+C110+C111</f>
        <v>216024</v>
      </c>
      <c r="F109" s="1" t="s">
        <v>40</v>
      </c>
    </row>
    <row r="110" spans="1:6" ht="15">
      <c r="A110" s="16"/>
      <c r="B110" s="13" t="s">
        <v>39</v>
      </c>
      <c r="C110" s="15">
        <f>SUMIF($A$4:$A$71,1,$K$4:$K$71)+SUMIF($A$4:$A$71,2,$K$4:$K$71)+SUMIF($A$4:$A$71,3,$K$4:$K$71)</f>
        <v>18470</v>
      </c>
      <c r="D110" s="15"/>
      <c r="E110" s="13">
        <f>K102</f>
        <v>0</v>
      </c>
      <c r="F110" s="1" t="s">
        <v>41</v>
      </c>
    </row>
    <row r="111" spans="1:6" ht="15">
      <c r="A111" s="16"/>
      <c r="B111" s="13" t="s">
        <v>39</v>
      </c>
      <c r="C111" s="15">
        <f>SUMIF($A$4:$A$71,1,$L$4:$L$71)+SUMIF($A$4:$A$71,2,$L$4:$L$71)+SUMIF($A$4:$A$71,3,$L$4:$L$71)</f>
        <v>3552</v>
      </c>
      <c r="D111" s="15"/>
      <c r="E111" s="13">
        <f>L102</f>
        <v>0</v>
      </c>
      <c r="F111" s="1" t="s">
        <v>42</v>
      </c>
    </row>
    <row r="112" spans="1:6" ht="15">
      <c r="A112" s="16"/>
      <c r="B112" s="13" t="s">
        <v>39</v>
      </c>
      <c r="C112" s="144">
        <f>SUMIF($A$4:$A$53,1,$M$4:$M$53)+SUMIF($A$4:$A$53,2,$M$4:$M$53)+SUMIF($A$4:$A$53,3,$M$4:$M$53)</f>
        <v>0</v>
      </c>
      <c r="D112" s="144"/>
      <c r="E112" s="143"/>
      <c r="F112" s="1" t="s">
        <v>481</v>
      </c>
    </row>
    <row r="113" spans="1:6" ht="15">
      <c r="A113" s="16"/>
      <c r="B113" s="140" t="s">
        <v>484</v>
      </c>
      <c r="C113" s="144">
        <f>SUMIF($A$4:$A$53,1,$N$4:$N$53)+SUMIF($A$4:$A$53,2,$N$4:$N$53)+SUMIF($A$4:$A$53,3,$N$4:$N$53)</f>
        <v>0</v>
      </c>
      <c r="D113" s="145" t="s">
        <v>482</v>
      </c>
      <c r="E113" s="143">
        <f>C113</f>
        <v>0</v>
      </c>
      <c r="F113" s="1" t="s">
        <v>483</v>
      </c>
    </row>
    <row r="114" spans="1:6" ht="12.75">
      <c r="D114" s="1"/>
    </row>
    <row r="115" spans="1:6" ht="15">
      <c r="A115" s="16" t="s">
        <v>43</v>
      </c>
      <c r="B115" s="16" t="s">
        <v>44</v>
      </c>
      <c r="C115" s="16"/>
      <c r="D115" s="16"/>
      <c r="E115" s="17"/>
    </row>
    <row r="116" spans="1:6" ht="15">
      <c r="A116" s="16"/>
      <c r="B116" s="13" t="s">
        <v>35</v>
      </c>
      <c r="C116" s="13" t="s">
        <v>36</v>
      </c>
      <c r="D116" s="13" t="s">
        <v>35</v>
      </c>
      <c r="E116" s="13" t="s">
        <v>37</v>
      </c>
    </row>
    <row r="117" spans="1:6" ht="15">
      <c r="A117" s="16"/>
      <c r="B117" s="13" t="s">
        <v>45</v>
      </c>
      <c r="C117" s="15">
        <f>SUMIF($A$4:$A$71,1,$P$4:$P$71)+SUMIF($A$4:$A$71,2,$P$4:$P$71)+SUMIF($A$4:$A$71,3,$P$4:$P$71)</f>
        <v>162509</v>
      </c>
      <c r="D117" s="13" t="s">
        <v>27</v>
      </c>
      <c r="E117" s="13">
        <f t="shared" ref="E117:E118" si="10">C117</f>
        <v>162509</v>
      </c>
    </row>
    <row r="118" spans="1:6" ht="15">
      <c r="A118" s="16"/>
      <c r="B118" s="13" t="s">
        <v>47</v>
      </c>
      <c r="C118" s="15">
        <f>SUMIF($A$4:$A$71,1,$Q4:$Q$71)+SUMIF($A$4:$A$71,2,$Q4:$Q$71)+SUMIF($A$4:$A$71,3,$Q4:$Q$71)</f>
        <v>3235</v>
      </c>
      <c r="D118" s="13" t="s">
        <v>27</v>
      </c>
      <c r="E118" s="13">
        <f t="shared" si="10"/>
        <v>3235</v>
      </c>
    </row>
    <row r="119" spans="1:6" ht="15">
      <c r="A119" s="16"/>
      <c r="B119" s="16"/>
      <c r="C119" s="16"/>
      <c r="D119" s="16"/>
      <c r="E119" s="16"/>
    </row>
    <row r="120" spans="1:6" ht="15">
      <c r="A120" s="16"/>
      <c r="B120" s="16"/>
      <c r="C120" s="16"/>
      <c r="D120" s="16"/>
      <c r="E120" s="16"/>
    </row>
    <row r="121" spans="1:6" ht="15">
      <c r="A121" s="16" t="s">
        <v>48</v>
      </c>
      <c r="B121" s="138" t="s">
        <v>49</v>
      </c>
      <c r="C121" s="139"/>
      <c r="D121" s="139"/>
      <c r="E121" s="139"/>
    </row>
    <row r="122" spans="1:6" ht="15">
      <c r="A122" s="16"/>
      <c r="B122" s="13" t="s">
        <v>35</v>
      </c>
      <c r="C122" s="13" t="s">
        <v>36</v>
      </c>
      <c r="D122" s="13" t="s">
        <v>35</v>
      </c>
      <c r="E122" s="13" t="s">
        <v>37</v>
      </c>
    </row>
    <row r="123" spans="1:6" ht="15">
      <c r="A123" s="16"/>
      <c r="B123" s="13" t="s">
        <v>39</v>
      </c>
      <c r="C123" s="15">
        <f>SUMIF($A$4:$A$71,1,$T$4:$T$71)+SUMIF($A$4:$A$71,2,$T$4:$T$71)+SUMIF($A$4:$A$71,3,$T$4:$T$71)</f>
        <v>14430</v>
      </c>
      <c r="D123" s="11" t="s">
        <v>38</v>
      </c>
      <c r="E123" s="13">
        <f t="shared" ref="E123:E125" si="11">C123</f>
        <v>14430</v>
      </c>
      <c r="F123" s="1" t="s">
        <v>50</v>
      </c>
    </row>
    <row r="124" spans="1:6" ht="15">
      <c r="A124" s="16"/>
      <c r="B124" s="13" t="s">
        <v>39</v>
      </c>
      <c r="C124" s="15">
        <f>SUMIF($A$4:$A$71,1,$U$4:$U$71)+SUMIF($A$4:$A$71,2,$U$4:$U$71)+SUMIF($A$4:$A$71,3,$U$4:$U$71)</f>
        <v>972</v>
      </c>
      <c r="D124" s="11" t="s">
        <v>38</v>
      </c>
      <c r="E124" s="13">
        <f t="shared" si="11"/>
        <v>972</v>
      </c>
      <c r="F124" s="1" t="s">
        <v>51</v>
      </c>
    </row>
    <row r="125" spans="1:6" ht="15.75" customHeight="1">
      <c r="B125" s="156" t="s">
        <v>39</v>
      </c>
      <c r="C125" s="156">
        <f>SUMIF($A$4:$A$53,1,$V$4:$V$53)+SUMIF($A$4:$A$53,2,$V$4:$V$53)+SUMIF($A$4:$A$53,3,$V$4:$V$53)</f>
        <v>0</v>
      </c>
      <c r="D125" s="152" t="s">
        <v>38</v>
      </c>
      <c r="E125" s="141">
        <f t="shared" si="11"/>
        <v>0</v>
      </c>
      <c r="F125" s="1" t="s">
        <v>481</v>
      </c>
    </row>
    <row r="126" spans="1:6" ht="15.75" customHeight="1">
      <c r="B126" s="156" t="s">
        <v>38</v>
      </c>
      <c r="C126" s="156">
        <f>E126</f>
        <v>0</v>
      </c>
      <c r="D126" s="152" t="s">
        <v>482</v>
      </c>
      <c r="E126" s="142">
        <f>SUMIF($A$4:$A$53,1,$W$4:$W$53)+SUMIF($A$4:$A$53,2,$W$4:$W$53)+SUMIF($A$4:$A$53,3,$W$4:$W$53)</f>
        <v>0</v>
      </c>
      <c r="F126" s="1" t="s">
        <v>483</v>
      </c>
    </row>
  </sheetData>
  <sheetProtection selectLockedCells="1"/>
  <mergeCells count="4">
    <mergeCell ref="B77:E77"/>
    <mergeCell ref="B91:E91"/>
    <mergeCell ref="B107:E107"/>
    <mergeCell ref="B121:E121"/>
  </mergeCells>
  <phoneticPr fontId="22"/>
  <conditionalFormatting sqref="B4:AD4">
    <cfRule type="expression" dxfId="12" priority="2">
      <formula>COUNTIF($G4,"*refund*")</formula>
    </cfRule>
  </conditionalFormatting>
  <conditionalFormatting sqref="B5:AD71">
    <cfRule type="expression" dxfId="11" priority="1">
      <formula>COUNTIF($G5,"*refund*")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pane xSplit="2" ySplit="3" topLeftCell="AC4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ColWidth="14.42578125" defaultRowHeight="15.75" customHeight="1"/>
  <cols>
    <col min="1" max="1" width="8.42578125" customWidth="1"/>
    <col min="6" max="7" width="15.85546875" customWidth="1"/>
    <col min="18" max="18" width="17.5703125" customWidth="1"/>
    <col min="19" max="19" width="20" customWidth="1"/>
    <col min="20" max="20" width="17.140625" customWidth="1"/>
    <col min="25" max="25" width="21.28515625" customWidth="1"/>
  </cols>
  <sheetData>
    <row r="1" spans="1:34" ht="15.75" customHeight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3" t="s">
        <v>2</v>
      </c>
      <c r="P1" s="3"/>
      <c r="Q1" s="3"/>
      <c r="R1" s="2" t="s">
        <v>3</v>
      </c>
      <c r="S1" s="2"/>
      <c r="T1" s="2"/>
      <c r="U1" s="2"/>
      <c r="V1" s="2"/>
      <c r="W1" s="2"/>
      <c r="X1" s="3" t="s">
        <v>4</v>
      </c>
      <c r="Y1" s="3"/>
      <c r="Z1" s="2"/>
      <c r="AA1" s="2"/>
      <c r="AB1" s="2"/>
      <c r="AC1" s="2"/>
      <c r="AD1" s="2"/>
      <c r="AE1" s="2"/>
      <c r="AG1" s="4" t="s">
        <v>5</v>
      </c>
      <c r="AH1" s="4" t="s">
        <v>5</v>
      </c>
    </row>
    <row r="2" spans="1:34" ht="15.75" customHeight="1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467</v>
      </c>
      <c r="N2" s="6" t="s">
        <v>18</v>
      </c>
      <c r="O2" s="7" t="s">
        <v>19</v>
      </c>
      <c r="P2" s="7" t="s">
        <v>15</v>
      </c>
      <c r="Q2" s="7" t="s">
        <v>20</v>
      </c>
      <c r="R2" s="6" t="s">
        <v>13</v>
      </c>
      <c r="S2" s="6" t="s">
        <v>21</v>
      </c>
      <c r="T2" s="6" t="s">
        <v>22</v>
      </c>
      <c r="U2" s="6" t="s">
        <v>23</v>
      </c>
      <c r="V2" s="6" t="s">
        <v>467</v>
      </c>
      <c r="W2" s="6" t="s">
        <v>18</v>
      </c>
      <c r="X2" s="7" t="s">
        <v>19</v>
      </c>
      <c r="Y2" s="7" t="s">
        <v>24</v>
      </c>
      <c r="Z2" s="6"/>
      <c r="AA2" s="6"/>
      <c r="AB2" s="6"/>
      <c r="AC2" s="6"/>
      <c r="AD2" s="6"/>
      <c r="AE2" s="6"/>
      <c r="AG2" s="8" t="s">
        <v>25</v>
      </c>
      <c r="AH2" s="8" t="s">
        <v>25</v>
      </c>
    </row>
    <row r="3" spans="1:34" ht="15.75" customHeight="1">
      <c r="A3" s="9" t="str">
        <f>IF(H3&gt;0,IF(O3&gt;0,IF(R3&gt;0,IF(X3&gt;0,4,3),2),1),"")</f>
        <v/>
      </c>
      <c r="B3" s="6"/>
      <c r="C3" s="6"/>
      <c r="D3" s="6"/>
      <c r="E3" s="6"/>
      <c r="F3" s="6"/>
      <c r="G3" s="6"/>
      <c r="H3" s="6"/>
      <c r="I3" s="6"/>
      <c r="J3" s="6" t="s">
        <v>26</v>
      </c>
      <c r="K3" s="6" t="s">
        <v>26</v>
      </c>
      <c r="L3" s="6" t="s">
        <v>26</v>
      </c>
      <c r="M3" s="6" t="s">
        <v>26</v>
      </c>
      <c r="N3" s="6" t="s">
        <v>27</v>
      </c>
      <c r="O3" s="7"/>
      <c r="P3" s="7" t="s">
        <v>27</v>
      </c>
      <c r="Q3" s="7" t="s">
        <v>28</v>
      </c>
      <c r="R3" s="6"/>
      <c r="S3" s="6"/>
      <c r="T3" s="6" t="s">
        <v>26</v>
      </c>
      <c r="U3" s="6" t="s">
        <v>29</v>
      </c>
      <c r="V3" s="6" t="s">
        <v>26</v>
      </c>
      <c r="W3" s="6" t="s">
        <v>27</v>
      </c>
      <c r="X3" s="7"/>
      <c r="Y3" s="7" t="s">
        <v>30</v>
      </c>
      <c r="Z3" s="6"/>
      <c r="AA3" s="6"/>
      <c r="AB3" s="6"/>
      <c r="AC3" s="6"/>
      <c r="AD3" s="6"/>
      <c r="AE3" s="6"/>
      <c r="AG3" s="8" t="s">
        <v>28</v>
      </c>
      <c r="AH3" s="8" t="s">
        <v>30</v>
      </c>
    </row>
    <row r="4" spans="1:34" ht="15.75" customHeight="1">
      <c r="A4" s="9">
        <f t="shared" ref="A4:A53" si="0">IF(H4&gt;0,IF(O4&gt;0,IF(R4&gt;0,IF(X4&gt;0,4,3),2),1),"")</f>
        <v>4</v>
      </c>
      <c r="B4" s="11" t="s">
        <v>451</v>
      </c>
      <c r="C4" s="1" t="s">
        <v>452</v>
      </c>
      <c r="D4" s="10"/>
      <c r="E4" s="11" t="s">
        <v>453</v>
      </c>
      <c r="F4" s="10"/>
      <c r="G4" s="10"/>
      <c r="H4" s="137">
        <v>42527</v>
      </c>
      <c r="I4" s="11">
        <v>192</v>
      </c>
      <c r="J4" s="11">
        <v>18360</v>
      </c>
      <c r="K4" s="11">
        <v>4950</v>
      </c>
      <c r="L4" s="11">
        <v>600</v>
      </c>
      <c r="M4" s="11">
        <v>50</v>
      </c>
      <c r="N4" s="11"/>
      <c r="O4" s="137">
        <v>42529</v>
      </c>
      <c r="P4" s="11">
        <v>18360</v>
      </c>
      <c r="Q4" s="11">
        <v>0</v>
      </c>
      <c r="R4" s="137">
        <v>42529</v>
      </c>
      <c r="S4" s="11">
        <v>201</v>
      </c>
      <c r="T4" s="11">
        <v>2800</v>
      </c>
      <c r="U4" s="11"/>
      <c r="V4" s="11">
        <v>9</v>
      </c>
      <c r="W4" s="10"/>
      <c r="X4" s="137">
        <v>42530</v>
      </c>
      <c r="Y4" s="10">
        <v>2800</v>
      </c>
      <c r="Z4" s="10"/>
      <c r="AA4" s="10"/>
      <c r="AB4" s="10"/>
      <c r="AC4" s="10"/>
      <c r="AD4" s="10"/>
      <c r="AE4" s="10"/>
      <c r="AG4" s="10" t="str">
        <f t="shared" ref="AG4:AG13" si="1">IF(Q4&gt;L4,Q4-L4,"")</f>
        <v/>
      </c>
      <c r="AH4" s="10" t="str">
        <f t="shared" ref="AH4:AH13" si="2">IF(Y4&gt;T4,Y4-T4,"")</f>
        <v/>
      </c>
    </row>
    <row r="5" spans="1:34" ht="15.75" customHeight="1">
      <c r="A5" s="9">
        <f t="shared" si="0"/>
        <v>2</v>
      </c>
      <c r="B5" s="11" t="s">
        <v>454</v>
      </c>
      <c r="C5" s="1" t="s">
        <v>455</v>
      </c>
      <c r="D5" s="10"/>
      <c r="E5" s="11" t="s">
        <v>456</v>
      </c>
      <c r="F5" s="10"/>
      <c r="G5" s="10"/>
      <c r="H5" s="137">
        <v>42527</v>
      </c>
      <c r="I5" s="11">
        <v>195</v>
      </c>
      <c r="J5" s="11">
        <v>31104</v>
      </c>
      <c r="K5" s="11">
        <v>6450</v>
      </c>
      <c r="L5" s="11">
        <v>1200</v>
      </c>
      <c r="M5" s="11">
        <v>145</v>
      </c>
      <c r="N5" s="11"/>
      <c r="O5" s="137">
        <v>42529</v>
      </c>
      <c r="P5" s="11">
        <v>31104</v>
      </c>
      <c r="Q5" s="11">
        <v>0</v>
      </c>
      <c r="R5" s="137"/>
      <c r="S5" s="11"/>
      <c r="T5" s="11"/>
      <c r="U5" s="11"/>
      <c r="V5" s="11"/>
      <c r="W5" s="10"/>
      <c r="X5" s="137"/>
      <c r="Y5" s="10"/>
      <c r="Z5" s="10"/>
      <c r="AA5" s="10"/>
      <c r="AB5" s="10"/>
      <c r="AC5" s="10"/>
      <c r="AD5" s="10"/>
      <c r="AE5" s="10"/>
      <c r="AG5" s="10" t="str">
        <f t="shared" si="1"/>
        <v/>
      </c>
      <c r="AH5" s="10" t="str">
        <f t="shared" si="2"/>
        <v/>
      </c>
    </row>
    <row r="6" spans="1:34" ht="15.75" customHeight="1">
      <c r="A6" s="9">
        <f t="shared" si="0"/>
        <v>4</v>
      </c>
      <c r="B6" s="11" t="s">
        <v>457</v>
      </c>
      <c r="C6" s="1" t="s">
        <v>458</v>
      </c>
      <c r="D6" s="10"/>
      <c r="E6" s="11" t="s">
        <v>459</v>
      </c>
      <c r="F6" s="10"/>
      <c r="G6" s="136" t="s">
        <v>460</v>
      </c>
      <c r="H6" s="137">
        <v>42528</v>
      </c>
      <c r="I6" s="11">
        <v>199</v>
      </c>
      <c r="J6" s="11">
        <v>12948</v>
      </c>
      <c r="K6" s="11">
        <v>4950</v>
      </c>
      <c r="L6" s="11">
        <v>600</v>
      </c>
      <c r="M6" s="11">
        <v>68</v>
      </c>
      <c r="N6" s="11" t="s">
        <v>461</v>
      </c>
      <c r="O6" s="137">
        <v>42529</v>
      </c>
      <c r="P6" s="11">
        <v>21685</v>
      </c>
      <c r="Q6" s="11">
        <v>0</v>
      </c>
      <c r="R6" s="137">
        <v>42530</v>
      </c>
      <c r="S6" s="11">
        <v>202</v>
      </c>
      <c r="T6" s="11">
        <v>3170</v>
      </c>
      <c r="U6" s="11">
        <v>8737</v>
      </c>
      <c r="V6" s="11">
        <v>43</v>
      </c>
      <c r="W6" s="10"/>
      <c r="X6" s="137">
        <v>42530</v>
      </c>
      <c r="Y6" s="10"/>
      <c r="Z6" s="10"/>
      <c r="AA6" s="10"/>
      <c r="AB6" s="10"/>
      <c r="AC6" s="10"/>
      <c r="AD6" s="10"/>
      <c r="AE6" s="10"/>
      <c r="AG6" s="10" t="str">
        <f t="shared" si="1"/>
        <v/>
      </c>
      <c r="AH6" s="10" t="str">
        <f t="shared" si="2"/>
        <v/>
      </c>
    </row>
    <row r="7" spans="1:34" ht="15.75" customHeight="1">
      <c r="A7" s="9">
        <f t="shared" si="0"/>
        <v>2</v>
      </c>
      <c r="B7" s="11" t="s">
        <v>462</v>
      </c>
      <c r="C7" s="1" t="s">
        <v>463</v>
      </c>
      <c r="D7" s="10"/>
      <c r="E7" s="11" t="s">
        <v>456</v>
      </c>
      <c r="F7" s="10"/>
      <c r="G7" s="10"/>
      <c r="H7" s="137">
        <v>42528</v>
      </c>
      <c r="I7" s="11">
        <v>198</v>
      </c>
      <c r="J7" s="11">
        <v>31104</v>
      </c>
      <c r="K7" s="11">
        <v>4950</v>
      </c>
      <c r="L7" s="11">
        <v>1200</v>
      </c>
      <c r="M7" s="11">
        <v>145</v>
      </c>
      <c r="N7" s="11"/>
      <c r="O7" s="137">
        <v>42529</v>
      </c>
      <c r="P7" s="11">
        <v>31104</v>
      </c>
      <c r="Q7" s="11">
        <v>0</v>
      </c>
      <c r="R7" s="137"/>
      <c r="S7" s="11"/>
      <c r="T7" s="11"/>
      <c r="U7" s="11"/>
      <c r="V7" s="11"/>
      <c r="W7" s="10"/>
      <c r="X7" s="137"/>
      <c r="Y7" s="10"/>
      <c r="Z7" s="10"/>
      <c r="AA7" s="10"/>
      <c r="AB7" s="10"/>
      <c r="AC7" s="10"/>
      <c r="AD7" s="10"/>
      <c r="AE7" s="10"/>
      <c r="AG7" s="10" t="str">
        <f t="shared" si="1"/>
        <v/>
      </c>
      <c r="AH7" s="10" t="str">
        <f t="shared" si="2"/>
        <v/>
      </c>
    </row>
    <row r="8" spans="1:34" ht="15.75" customHeight="1">
      <c r="A8" s="9">
        <f t="shared" si="0"/>
        <v>1</v>
      </c>
      <c r="B8" s="159" t="s">
        <v>464</v>
      </c>
      <c r="C8" s="1" t="s">
        <v>465</v>
      </c>
      <c r="D8" s="163"/>
      <c r="E8" s="159" t="s">
        <v>466</v>
      </c>
      <c r="F8" s="10"/>
      <c r="G8" s="10"/>
      <c r="H8" s="137">
        <v>42530</v>
      </c>
      <c r="I8" s="11">
        <v>203</v>
      </c>
      <c r="J8" s="11">
        <v>4800</v>
      </c>
      <c r="K8" s="11">
        <v>2950</v>
      </c>
      <c r="L8" s="11">
        <v>600</v>
      </c>
      <c r="M8" s="11">
        <v>30</v>
      </c>
      <c r="N8" s="11"/>
      <c r="O8" s="137"/>
      <c r="P8" s="11"/>
      <c r="Q8" s="11"/>
      <c r="R8" s="137"/>
      <c r="S8" s="11"/>
      <c r="T8" s="11"/>
      <c r="U8" s="11"/>
      <c r="V8" s="11"/>
      <c r="W8" s="10"/>
      <c r="X8" s="137"/>
      <c r="Y8" s="10"/>
      <c r="Z8" s="10"/>
      <c r="AA8" s="10"/>
      <c r="AB8" s="10"/>
      <c r="AC8" s="10"/>
      <c r="AD8" s="10"/>
      <c r="AE8" s="10"/>
      <c r="AG8" s="10" t="str">
        <f t="shared" si="1"/>
        <v/>
      </c>
      <c r="AH8" s="10" t="str">
        <f t="shared" si="2"/>
        <v/>
      </c>
    </row>
    <row r="9" spans="1:34" ht="15.75" customHeight="1">
      <c r="A9" s="161" t="str">
        <f t="shared" si="0"/>
        <v/>
      </c>
      <c r="B9" s="165"/>
      <c r="C9" s="165"/>
      <c r="D9" s="166"/>
      <c r="E9" s="165"/>
      <c r="F9" s="162"/>
      <c r="G9" s="10"/>
      <c r="H9" s="137"/>
      <c r="I9" s="11"/>
      <c r="J9" s="11"/>
      <c r="K9" s="11"/>
      <c r="L9" s="11"/>
      <c r="M9" s="11"/>
      <c r="N9" s="11"/>
      <c r="O9" s="137"/>
      <c r="P9" s="11"/>
      <c r="Q9" s="11"/>
      <c r="R9" s="137"/>
      <c r="S9" s="11"/>
      <c r="T9" s="11"/>
      <c r="U9" s="11"/>
      <c r="V9" s="11"/>
      <c r="W9" s="10"/>
      <c r="X9" s="137"/>
      <c r="Y9" s="10"/>
      <c r="Z9" s="10"/>
      <c r="AA9" s="10"/>
      <c r="AB9" s="10"/>
      <c r="AC9" s="10"/>
      <c r="AD9" s="10"/>
      <c r="AE9" s="10"/>
      <c r="AG9" s="10" t="str">
        <f t="shared" si="1"/>
        <v/>
      </c>
      <c r="AH9" s="10" t="str">
        <f t="shared" si="2"/>
        <v/>
      </c>
    </row>
    <row r="10" spans="1:34" ht="15.75" customHeight="1">
      <c r="A10" s="161" t="str">
        <f t="shared" si="0"/>
        <v/>
      </c>
      <c r="B10" s="165"/>
      <c r="C10" s="165"/>
      <c r="D10" s="166"/>
      <c r="E10" s="165"/>
      <c r="F10" s="162"/>
      <c r="G10" s="10"/>
      <c r="H10" s="137"/>
      <c r="I10" s="11"/>
      <c r="J10" s="11"/>
      <c r="K10" s="11"/>
      <c r="L10" s="11"/>
      <c r="M10" s="11"/>
      <c r="N10" s="11"/>
      <c r="O10" s="137"/>
      <c r="P10" s="11"/>
      <c r="Q10" s="11"/>
      <c r="R10" s="137"/>
      <c r="S10" s="11"/>
      <c r="T10" s="11"/>
      <c r="U10" s="11"/>
      <c r="V10" s="11"/>
      <c r="W10" s="10"/>
      <c r="X10" s="137"/>
      <c r="Y10" s="10"/>
      <c r="Z10" s="10"/>
      <c r="AA10" s="10"/>
      <c r="AB10" s="10"/>
      <c r="AC10" s="10"/>
      <c r="AD10" s="10"/>
      <c r="AE10" s="10"/>
      <c r="AG10" s="10" t="str">
        <f t="shared" si="1"/>
        <v/>
      </c>
      <c r="AH10" s="10" t="str">
        <f t="shared" si="2"/>
        <v/>
      </c>
    </row>
    <row r="11" spans="1:34" ht="15.75" customHeight="1">
      <c r="A11" s="161" t="str">
        <f t="shared" si="0"/>
        <v/>
      </c>
      <c r="B11" s="165"/>
      <c r="C11" s="165"/>
      <c r="D11" s="166"/>
      <c r="E11" s="165"/>
      <c r="F11" s="162"/>
      <c r="G11" s="10"/>
      <c r="H11" s="137"/>
      <c r="I11" s="11"/>
      <c r="J11" s="11"/>
      <c r="K11" s="11"/>
      <c r="L11" s="11"/>
      <c r="M11" s="11"/>
      <c r="N11" s="11"/>
      <c r="O11" s="137"/>
      <c r="P11" s="11"/>
      <c r="Q11" s="11"/>
      <c r="R11" s="137"/>
      <c r="S11" s="11"/>
      <c r="T11" s="11"/>
      <c r="U11" s="11"/>
      <c r="V11" s="11"/>
      <c r="W11" s="10"/>
      <c r="X11" s="137"/>
      <c r="Y11" s="10"/>
      <c r="Z11" s="10"/>
      <c r="AA11" s="10"/>
      <c r="AB11" s="10"/>
      <c r="AC11" s="10"/>
      <c r="AD11" s="10"/>
      <c r="AE11" s="10"/>
      <c r="AG11" s="10" t="str">
        <f t="shared" si="1"/>
        <v/>
      </c>
      <c r="AH11" s="10" t="str">
        <f t="shared" si="2"/>
        <v/>
      </c>
    </row>
    <row r="12" spans="1:34" ht="15.75" customHeight="1">
      <c r="A12" s="161" t="str">
        <f t="shared" si="0"/>
        <v/>
      </c>
      <c r="B12" s="165"/>
      <c r="C12" s="165"/>
      <c r="D12" s="166"/>
      <c r="E12" s="165"/>
      <c r="F12" s="162"/>
      <c r="G12" s="10"/>
      <c r="H12" s="137"/>
      <c r="I12" s="11"/>
      <c r="J12" s="11"/>
      <c r="K12" s="11"/>
      <c r="L12" s="11"/>
      <c r="M12" s="11"/>
      <c r="N12" s="11"/>
      <c r="O12" s="137"/>
      <c r="P12" s="11"/>
      <c r="Q12" s="11"/>
      <c r="R12" s="137"/>
      <c r="S12" s="11"/>
      <c r="T12" s="11"/>
      <c r="U12" s="11"/>
      <c r="V12" s="11"/>
      <c r="W12" s="10"/>
      <c r="X12" s="137"/>
      <c r="Y12" s="10"/>
      <c r="Z12" s="10"/>
      <c r="AA12" s="10"/>
      <c r="AB12" s="10"/>
      <c r="AC12" s="10"/>
      <c r="AD12" s="10"/>
      <c r="AE12" s="10"/>
      <c r="AG12" s="10" t="str">
        <f t="shared" si="1"/>
        <v/>
      </c>
      <c r="AH12" s="10" t="str">
        <f t="shared" si="2"/>
        <v/>
      </c>
    </row>
    <row r="13" spans="1:34" ht="15.75" customHeight="1">
      <c r="A13" s="161" t="str">
        <f t="shared" si="0"/>
        <v/>
      </c>
      <c r="B13" s="165"/>
      <c r="C13" s="165"/>
      <c r="D13" s="166"/>
      <c r="E13" s="165"/>
      <c r="F13" s="162"/>
      <c r="G13" s="10"/>
      <c r="H13" s="137"/>
      <c r="I13" s="11"/>
      <c r="J13" s="11"/>
      <c r="K13" s="11"/>
      <c r="L13" s="11"/>
      <c r="M13" s="11"/>
      <c r="N13" s="11"/>
      <c r="O13" s="137"/>
      <c r="P13" s="11"/>
      <c r="Q13" s="11"/>
      <c r="R13" s="137"/>
      <c r="S13" s="11"/>
      <c r="T13" s="11"/>
      <c r="U13" s="11"/>
      <c r="V13" s="11"/>
      <c r="W13" s="10"/>
      <c r="X13" s="137"/>
      <c r="Y13" s="10"/>
      <c r="Z13" s="10"/>
      <c r="AA13" s="10"/>
      <c r="AB13" s="10"/>
      <c r="AC13" s="10"/>
      <c r="AD13" s="10"/>
      <c r="AE13" s="10"/>
      <c r="AG13" s="10" t="str">
        <f t="shared" si="1"/>
        <v/>
      </c>
      <c r="AH13" s="10" t="str">
        <f t="shared" si="2"/>
        <v/>
      </c>
    </row>
    <row r="14" spans="1:34" ht="15.75" customHeight="1">
      <c r="A14" s="161" t="str">
        <f t="shared" si="0"/>
        <v/>
      </c>
      <c r="B14" s="165"/>
      <c r="C14" s="165"/>
      <c r="D14" s="166"/>
      <c r="E14" s="165"/>
      <c r="F14" s="162"/>
      <c r="G14" s="10"/>
      <c r="H14" s="137"/>
      <c r="I14" s="11"/>
      <c r="J14" s="11"/>
      <c r="K14" s="11"/>
      <c r="L14" s="11"/>
      <c r="M14" s="11"/>
      <c r="N14" s="11"/>
      <c r="O14" s="137"/>
      <c r="P14" s="11"/>
      <c r="Q14" s="11"/>
      <c r="R14" s="137"/>
      <c r="S14" s="11"/>
      <c r="T14" s="11"/>
      <c r="U14" s="11"/>
      <c r="V14" s="11"/>
      <c r="W14" s="10"/>
      <c r="X14" s="137"/>
      <c r="Y14" s="10"/>
      <c r="Z14" s="10"/>
      <c r="AA14" s="10"/>
      <c r="AB14" s="10"/>
      <c r="AC14" s="10"/>
      <c r="AD14" s="10"/>
      <c r="AE14" s="10"/>
      <c r="AG14" s="10"/>
      <c r="AH14" s="10"/>
    </row>
    <row r="15" spans="1:34" ht="15.75" customHeight="1">
      <c r="A15" s="161" t="str">
        <f t="shared" si="0"/>
        <v/>
      </c>
      <c r="B15" s="165"/>
      <c r="C15" s="165"/>
      <c r="D15" s="166"/>
      <c r="E15" s="165"/>
      <c r="F15" s="162"/>
      <c r="G15" s="10"/>
      <c r="H15" s="137"/>
      <c r="I15" s="11"/>
      <c r="J15" s="11"/>
      <c r="K15" s="11"/>
      <c r="L15" s="11"/>
      <c r="M15" s="11"/>
      <c r="N15" s="11"/>
      <c r="O15" s="137"/>
      <c r="P15" s="11"/>
      <c r="Q15" s="11"/>
      <c r="R15" s="137"/>
      <c r="S15" s="11"/>
      <c r="T15" s="11"/>
      <c r="U15" s="11"/>
      <c r="V15" s="11"/>
      <c r="W15" s="10"/>
      <c r="X15" s="137"/>
      <c r="Y15" s="10"/>
      <c r="Z15" s="10"/>
      <c r="AA15" s="10"/>
      <c r="AB15" s="10"/>
      <c r="AC15" s="10"/>
      <c r="AD15" s="10"/>
      <c r="AE15" s="10"/>
      <c r="AG15" s="10"/>
      <c r="AH15" s="10"/>
    </row>
    <row r="16" spans="1:34" ht="15.75" customHeight="1">
      <c r="A16" s="161" t="str">
        <f t="shared" si="0"/>
        <v/>
      </c>
      <c r="B16" s="165"/>
      <c r="C16" s="165"/>
      <c r="D16" s="166"/>
      <c r="E16" s="165"/>
      <c r="F16" s="162"/>
      <c r="G16" s="10"/>
      <c r="H16" s="137"/>
      <c r="I16" s="11"/>
      <c r="J16" s="11"/>
      <c r="K16" s="11"/>
      <c r="L16" s="11"/>
      <c r="M16" s="11"/>
      <c r="N16" s="11"/>
      <c r="O16" s="137"/>
      <c r="P16" s="11"/>
      <c r="Q16" s="11"/>
      <c r="R16" s="137"/>
      <c r="S16" s="11"/>
      <c r="T16" s="11"/>
      <c r="U16" s="11"/>
      <c r="V16" s="11"/>
      <c r="W16" s="10"/>
      <c r="X16" s="137"/>
      <c r="Y16" s="10"/>
      <c r="Z16" s="10"/>
      <c r="AA16" s="10"/>
      <c r="AB16" s="10"/>
      <c r="AC16" s="10"/>
      <c r="AD16" s="10"/>
      <c r="AE16" s="10"/>
      <c r="AG16" s="10"/>
      <c r="AH16" s="10"/>
    </row>
    <row r="17" spans="1:34" ht="15.75" customHeight="1">
      <c r="A17" s="161" t="str">
        <f t="shared" si="0"/>
        <v/>
      </c>
      <c r="B17" s="165"/>
      <c r="C17" s="165"/>
      <c r="D17" s="166"/>
      <c r="E17" s="165"/>
      <c r="F17" s="162"/>
      <c r="G17" s="10"/>
      <c r="H17" s="137"/>
      <c r="I17" s="11"/>
      <c r="J17" s="11"/>
      <c r="K17" s="11"/>
      <c r="L17" s="11"/>
      <c r="M17" s="11"/>
      <c r="N17" s="11"/>
      <c r="O17" s="137"/>
      <c r="P17" s="11"/>
      <c r="Q17" s="11"/>
      <c r="R17" s="137"/>
      <c r="S17" s="11"/>
      <c r="T17" s="11"/>
      <c r="U17" s="11"/>
      <c r="V17" s="11"/>
      <c r="W17" s="10"/>
      <c r="X17" s="137"/>
      <c r="Y17" s="10"/>
      <c r="Z17" s="10"/>
      <c r="AA17" s="10"/>
      <c r="AB17" s="10"/>
      <c r="AC17" s="10"/>
      <c r="AD17" s="10"/>
      <c r="AE17" s="10"/>
      <c r="AG17" s="10"/>
      <c r="AH17" s="10"/>
    </row>
    <row r="18" spans="1:34" ht="15.75" customHeight="1">
      <c r="A18" s="161" t="str">
        <f t="shared" si="0"/>
        <v/>
      </c>
      <c r="B18" s="165"/>
      <c r="C18" s="165"/>
      <c r="D18" s="166"/>
      <c r="E18" s="165"/>
      <c r="F18" s="162"/>
      <c r="G18" s="10"/>
      <c r="H18" s="137"/>
      <c r="I18" s="11"/>
      <c r="J18" s="11"/>
      <c r="K18" s="11"/>
      <c r="L18" s="11"/>
      <c r="M18" s="11"/>
      <c r="N18" s="11"/>
      <c r="O18" s="137"/>
      <c r="P18" s="11"/>
      <c r="Q18" s="11"/>
      <c r="R18" s="137"/>
      <c r="S18" s="11"/>
      <c r="T18" s="11"/>
      <c r="U18" s="11"/>
      <c r="V18" s="11"/>
      <c r="W18" s="10"/>
      <c r="X18" s="137"/>
      <c r="Y18" s="10"/>
      <c r="Z18" s="10"/>
      <c r="AA18" s="10"/>
      <c r="AB18" s="10"/>
      <c r="AC18" s="10"/>
      <c r="AD18" s="10"/>
      <c r="AE18" s="10"/>
      <c r="AG18" s="10"/>
      <c r="AH18" s="10"/>
    </row>
    <row r="19" spans="1:34" ht="15.75" customHeight="1">
      <c r="A19" s="161" t="str">
        <f t="shared" si="0"/>
        <v/>
      </c>
      <c r="B19" s="165"/>
      <c r="C19" s="165"/>
      <c r="D19" s="166"/>
      <c r="E19" s="165"/>
      <c r="F19" s="162"/>
      <c r="G19" s="10"/>
      <c r="H19" s="137"/>
      <c r="I19" s="11"/>
      <c r="J19" s="11"/>
      <c r="K19" s="11"/>
      <c r="L19" s="11"/>
      <c r="M19" s="11"/>
      <c r="N19" s="11"/>
      <c r="O19" s="137"/>
      <c r="P19" s="11"/>
      <c r="Q19" s="11"/>
      <c r="R19" s="137"/>
      <c r="S19" s="11"/>
      <c r="T19" s="11"/>
      <c r="U19" s="11"/>
      <c r="V19" s="11"/>
      <c r="W19" s="10"/>
      <c r="X19" s="137"/>
      <c r="Y19" s="10"/>
      <c r="Z19" s="10"/>
      <c r="AA19" s="10"/>
      <c r="AB19" s="10"/>
      <c r="AC19" s="10"/>
      <c r="AD19" s="10"/>
      <c r="AE19" s="10"/>
      <c r="AG19" s="10"/>
      <c r="AH19" s="10"/>
    </row>
    <row r="20" spans="1:34" ht="15.75" customHeight="1">
      <c r="A20" s="161" t="str">
        <f t="shared" si="0"/>
        <v/>
      </c>
      <c r="B20" s="165"/>
      <c r="C20" s="165"/>
      <c r="D20" s="166"/>
      <c r="E20" s="165"/>
      <c r="F20" s="162"/>
      <c r="G20" s="10"/>
      <c r="H20" s="137"/>
      <c r="I20" s="11"/>
      <c r="J20" s="11"/>
      <c r="K20" s="11"/>
      <c r="L20" s="11"/>
      <c r="M20" s="11"/>
      <c r="N20" s="11"/>
      <c r="O20" s="137"/>
      <c r="P20" s="11"/>
      <c r="Q20" s="11"/>
      <c r="R20" s="137"/>
      <c r="S20" s="11"/>
      <c r="T20" s="11"/>
      <c r="U20" s="11"/>
      <c r="V20" s="11"/>
      <c r="W20" s="10"/>
      <c r="X20" s="137"/>
      <c r="Y20" s="10"/>
      <c r="Z20" s="10"/>
      <c r="AA20" s="10"/>
      <c r="AB20" s="10"/>
      <c r="AC20" s="10"/>
      <c r="AD20" s="10"/>
      <c r="AE20" s="10"/>
      <c r="AG20" s="10"/>
      <c r="AH20" s="10"/>
    </row>
    <row r="21" spans="1:34" ht="15.75" customHeight="1">
      <c r="A21" s="161" t="str">
        <f t="shared" si="0"/>
        <v/>
      </c>
      <c r="B21" s="165"/>
      <c r="C21" s="165"/>
      <c r="D21" s="166"/>
      <c r="E21" s="165"/>
      <c r="F21" s="162"/>
      <c r="G21" s="10"/>
      <c r="H21" s="137"/>
      <c r="I21" s="11"/>
      <c r="J21" s="11"/>
      <c r="K21" s="11"/>
      <c r="L21" s="11"/>
      <c r="M21" s="11"/>
      <c r="N21" s="11"/>
      <c r="O21" s="137"/>
      <c r="P21" s="11"/>
      <c r="Q21" s="11"/>
      <c r="R21" s="137"/>
      <c r="S21" s="11"/>
      <c r="T21" s="11"/>
      <c r="U21" s="11"/>
      <c r="V21" s="11"/>
      <c r="W21" s="10"/>
      <c r="X21" s="137"/>
      <c r="Y21" s="10"/>
      <c r="Z21" s="10"/>
      <c r="AA21" s="10"/>
      <c r="AB21" s="10"/>
      <c r="AC21" s="10"/>
      <c r="AD21" s="10"/>
      <c r="AE21" s="10"/>
      <c r="AG21" s="10"/>
      <c r="AH21" s="10"/>
    </row>
    <row r="22" spans="1:34" ht="15.75" customHeight="1">
      <c r="A22" s="161" t="str">
        <f t="shared" si="0"/>
        <v/>
      </c>
      <c r="B22" s="165"/>
      <c r="C22" s="165"/>
      <c r="D22" s="166"/>
      <c r="E22" s="165"/>
      <c r="F22" s="162"/>
      <c r="G22" s="10"/>
      <c r="H22" s="137"/>
      <c r="I22" s="11"/>
      <c r="J22" s="11"/>
      <c r="K22" s="11"/>
      <c r="L22" s="11"/>
      <c r="M22" s="11"/>
      <c r="N22" s="11"/>
      <c r="O22" s="137"/>
      <c r="P22" s="11"/>
      <c r="Q22" s="11"/>
      <c r="R22" s="137"/>
      <c r="S22" s="11"/>
      <c r="T22" s="11"/>
      <c r="U22" s="11"/>
      <c r="V22" s="11"/>
      <c r="W22" s="10"/>
      <c r="X22" s="137"/>
      <c r="Y22" s="10"/>
      <c r="Z22" s="10"/>
      <c r="AA22" s="10"/>
      <c r="AB22" s="10"/>
      <c r="AC22" s="10"/>
      <c r="AD22" s="10"/>
      <c r="AE22" s="10"/>
      <c r="AG22" s="10"/>
      <c r="AH22" s="10"/>
    </row>
    <row r="23" spans="1:34" ht="15.75" customHeight="1">
      <c r="A23" s="161" t="str">
        <f t="shared" si="0"/>
        <v/>
      </c>
      <c r="B23" s="165"/>
      <c r="C23" s="165"/>
      <c r="D23" s="166"/>
      <c r="E23" s="165"/>
      <c r="F23" s="162"/>
      <c r="G23" s="10"/>
      <c r="H23" s="137"/>
      <c r="I23" s="11"/>
      <c r="J23" s="11"/>
      <c r="K23" s="11"/>
      <c r="L23" s="11"/>
      <c r="M23" s="11"/>
      <c r="N23" s="11"/>
      <c r="O23" s="137"/>
      <c r="P23" s="11"/>
      <c r="Q23" s="11"/>
      <c r="R23" s="137"/>
      <c r="S23" s="11"/>
      <c r="T23" s="11"/>
      <c r="U23" s="11"/>
      <c r="V23" s="11"/>
      <c r="W23" s="10"/>
      <c r="X23" s="137"/>
      <c r="Y23" s="10"/>
      <c r="Z23" s="10"/>
      <c r="AA23" s="10"/>
      <c r="AB23" s="10"/>
      <c r="AC23" s="10"/>
      <c r="AD23" s="10"/>
      <c r="AE23" s="10"/>
      <c r="AG23" s="10"/>
      <c r="AH23" s="10"/>
    </row>
    <row r="24" spans="1:34" ht="15.75" customHeight="1">
      <c r="A24" s="161" t="str">
        <f t="shared" si="0"/>
        <v/>
      </c>
      <c r="B24" s="165"/>
      <c r="C24" s="165"/>
      <c r="D24" s="166"/>
      <c r="E24" s="165"/>
      <c r="F24" s="162"/>
      <c r="G24" s="10"/>
      <c r="H24" s="137"/>
      <c r="I24" s="11"/>
      <c r="J24" s="11"/>
      <c r="K24" s="11"/>
      <c r="L24" s="11"/>
      <c r="M24" s="11"/>
      <c r="N24" s="11"/>
      <c r="O24" s="137"/>
      <c r="P24" s="11"/>
      <c r="Q24" s="11"/>
      <c r="R24" s="137"/>
      <c r="S24" s="11"/>
      <c r="T24" s="11"/>
      <c r="U24" s="11"/>
      <c r="V24" s="11"/>
      <c r="W24" s="10"/>
      <c r="X24" s="137"/>
      <c r="Y24" s="10"/>
      <c r="Z24" s="10"/>
      <c r="AA24" s="10"/>
      <c r="AB24" s="10"/>
      <c r="AC24" s="10"/>
      <c r="AD24" s="10"/>
      <c r="AE24" s="10"/>
      <c r="AG24" s="10"/>
      <c r="AH24" s="10"/>
    </row>
    <row r="25" spans="1:34" ht="15.75" customHeight="1">
      <c r="A25" s="161" t="str">
        <f t="shared" si="0"/>
        <v/>
      </c>
      <c r="B25" s="165"/>
      <c r="C25" s="165"/>
      <c r="D25" s="166"/>
      <c r="E25" s="165"/>
      <c r="F25" s="162"/>
      <c r="G25" s="10"/>
      <c r="H25" s="137"/>
      <c r="I25" s="11"/>
      <c r="J25" s="11"/>
      <c r="K25" s="11"/>
      <c r="L25" s="11"/>
      <c r="M25" s="11"/>
      <c r="N25" s="11"/>
      <c r="O25" s="137"/>
      <c r="P25" s="11"/>
      <c r="Q25" s="11"/>
      <c r="R25" s="137"/>
      <c r="S25" s="11"/>
      <c r="T25" s="11"/>
      <c r="U25" s="11"/>
      <c r="V25" s="11"/>
      <c r="W25" s="10"/>
      <c r="X25" s="137"/>
      <c r="Y25" s="10"/>
      <c r="Z25" s="10"/>
      <c r="AA25" s="10"/>
      <c r="AB25" s="10"/>
      <c r="AC25" s="10"/>
      <c r="AD25" s="10"/>
      <c r="AE25" s="10"/>
      <c r="AG25" s="10"/>
      <c r="AH25" s="10"/>
    </row>
    <row r="26" spans="1:34" ht="15.75" customHeight="1">
      <c r="A26" s="161" t="str">
        <f t="shared" si="0"/>
        <v/>
      </c>
      <c r="B26" s="165"/>
      <c r="C26" s="165"/>
      <c r="D26" s="166"/>
      <c r="E26" s="165"/>
      <c r="F26" s="162"/>
      <c r="G26" s="10"/>
      <c r="H26" s="137"/>
      <c r="I26" s="11"/>
      <c r="J26" s="11"/>
      <c r="K26" s="11"/>
      <c r="L26" s="11"/>
      <c r="M26" s="11"/>
      <c r="N26" s="11"/>
      <c r="O26" s="137"/>
      <c r="P26" s="11"/>
      <c r="Q26" s="11"/>
      <c r="R26" s="137"/>
      <c r="S26" s="11"/>
      <c r="T26" s="11"/>
      <c r="U26" s="11"/>
      <c r="V26" s="11"/>
      <c r="W26" s="10"/>
      <c r="X26" s="137"/>
      <c r="Y26" s="10"/>
      <c r="Z26" s="10"/>
      <c r="AA26" s="10"/>
      <c r="AB26" s="10"/>
      <c r="AC26" s="10"/>
      <c r="AD26" s="10"/>
      <c r="AE26" s="10"/>
      <c r="AG26" s="10"/>
      <c r="AH26" s="10"/>
    </row>
    <row r="27" spans="1:34" ht="15.75" customHeight="1">
      <c r="A27" s="161" t="str">
        <f t="shared" si="0"/>
        <v/>
      </c>
      <c r="B27" s="165"/>
      <c r="C27" s="165"/>
      <c r="D27" s="166"/>
      <c r="E27" s="165"/>
      <c r="F27" s="162"/>
      <c r="G27" s="10"/>
      <c r="H27" s="137"/>
      <c r="I27" s="11"/>
      <c r="J27" s="11"/>
      <c r="K27" s="11"/>
      <c r="L27" s="11"/>
      <c r="M27" s="11"/>
      <c r="N27" s="11"/>
      <c r="O27" s="137"/>
      <c r="P27" s="11"/>
      <c r="Q27" s="11"/>
      <c r="R27" s="137"/>
      <c r="S27" s="11"/>
      <c r="T27" s="11"/>
      <c r="U27" s="11"/>
      <c r="V27" s="11"/>
      <c r="W27" s="10"/>
      <c r="X27" s="137"/>
      <c r="Y27" s="10"/>
      <c r="Z27" s="10"/>
      <c r="AA27" s="10"/>
      <c r="AB27" s="10"/>
      <c r="AC27" s="10"/>
      <c r="AD27" s="10"/>
      <c r="AE27" s="10"/>
      <c r="AG27" s="10"/>
      <c r="AH27" s="10"/>
    </row>
    <row r="28" spans="1:34" ht="15.75" customHeight="1">
      <c r="A28" s="161" t="str">
        <f t="shared" si="0"/>
        <v/>
      </c>
      <c r="B28" s="165"/>
      <c r="C28" s="165"/>
      <c r="D28" s="166"/>
      <c r="E28" s="165"/>
      <c r="F28" s="162"/>
      <c r="G28" s="10"/>
      <c r="H28" s="137"/>
      <c r="I28" s="11"/>
      <c r="J28" s="11"/>
      <c r="K28" s="11"/>
      <c r="L28" s="11"/>
      <c r="M28" s="11"/>
      <c r="N28" s="11"/>
      <c r="O28" s="137"/>
      <c r="P28" s="11"/>
      <c r="Q28" s="11"/>
      <c r="R28" s="137"/>
      <c r="S28" s="11"/>
      <c r="T28" s="11"/>
      <c r="U28" s="11"/>
      <c r="V28" s="11"/>
      <c r="W28" s="10"/>
      <c r="X28" s="137"/>
      <c r="Y28" s="10"/>
      <c r="Z28" s="10"/>
      <c r="AA28" s="10"/>
      <c r="AB28" s="10"/>
      <c r="AC28" s="10"/>
      <c r="AD28" s="10"/>
      <c r="AE28" s="10"/>
      <c r="AG28" s="10"/>
      <c r="AH28" s="10"/>
    </row>
    <row r="29" spans="1:34" ht="12.75">
      <c r="A29" s="161" t="str">
        <f t="shared" si="0"/>
        <v/>
      </c>
      <c r="B29" s="165"/>
      <c r="C29" s="165"/>
      <c r="D29" s="166"/>
      <c r="E29" s="165"/>
      <c r="F29" s="162"/>
      <c r="G29" s="10"/>
      <c r="H29" s="137"/>
      <c r="I29" s="11"/>
      <c r="J29" s="11"/>
      <c r="K29" s="11"/>
      <c r="L29" s="11"/>
      <c r="M29" s="11"/>
      <c r="N29" s="11"/>
      <c r="O29" s="137"/>
      <c r="P29" s="11"/>
      <c r="Q29" s="11"/>
      <c r="R29" s="137"/>
      <c r="S29" s="11"/>
      <c r="T29" s="11"/>
      <c r="U29" s="11"/>
      <c r="V29" s="11"/>
      <c r="W29" s="10"/>
      <c r="X29" s="137"/>
      <c r="Y29" s="10"/>
      <c r="Z29" s="10"/>
      <c r="AA29" s="10"/>
      <c r="AB29" s="10"/>
      <c r="AC29" s="10"/>
      <c r="AD29" s="10"/>
      <c r="AE29" s="10"/>
      <c r="AG29" s="10"/>
      <c r="AH29" s="10"/>
    </row>
    <row r="30" spans="1:34" ht="12.75">
      <c r="A30" s="161" t="str">
        <f t="shared" si="0"/>
        <v/>
      </c>
      <c r="B30" s="165"/>
      <c r="C30" s="165"/>
      <c r="D30" s="166"/>
      <c r="E30" s="165"/>
      <c r="F30" s="162"/>
      <c r="G30" s="10"/>
      <c r="H30" s="137"/>
      <c r="I30" s="11"/>
      <c r="J30" s="11"/>
      <c r="K30" s="11"/>
      <c r="L30" s="11"/>
      <c r="M30" s="11"/>
      <c r="N30" s="11"/>
      <c r="O30" s="137"/>
      <c r="P30" s="11"/>
      <c r="Q30" s="11"/>
      <c r="R30" s="137"/>
      <c r="S30" s="11"/>
      <c r="T30" s="11"/>
      <c r="U30" s="11"/>
      <c r="V30" s="11"/>
      <c r="W30" s="10"/>
      <c r="X30" s="137"/>
      <c r="Y30" s="10"/>
      <c r="Z30" s="10"/>
      <c r="AA30" s="10"/>
      <c r="AB30" s="10"/>
      <c r="AC30" s="10"/>
      <c r="AD30" s="10"/>
      <c r="AE30" s="10"/>
      <c r="AG30" s="10"/>
      <c r="AH30" s="10"/>
    </row>
    <row r="31" spans="1:34" ht="12.75">
      <c r="A31" s="161" t="str">
        <f t="shared" si="0"/>
        <v/>
      </c>
      <c r="B31" s="165"/>
      <c r="C31" s="165"/>
      <c r="D31" s="166"/>
      <c r="E31" s="165"/>
      <c r="F31" s="162"/>
      <c r="G31" s="10"/>
      <c r="H31" s="137"/>
      <c r="I31" s="11"/>
      <c r="J31" s="11"/>
      <c r="K31" s="11"/>
      <c r="L31" s="11"/>
      <c r="M31" s="11"/>
      <c r="N31" s="11"/>
      <c r="O31" s="137"/>
      <c r="P31" s="11"/>
      <c r="Q31" s="11"/>
      <c r="R31" s="137"/>
      <c r="S31" s="11"/>
      <c r="T31" s="11"/>
      <c r="U31" s="11"/>
      <c r="V31" s="11"/>
      <c r="W31" s="10"/>
      <c r="X31" s="137"/>
      <c r="Y31" s="10"/>
      <c r="Z31" s="10"/>
      <c r="AA31" s="10"/>
      <c r="AB31" s="10"/>
      <c r="AC31" s="10"/>
      <c r="AD31" s="10"/>
      <c r="AE31" s="10"/>
      <c r="AG31" s="10"/>
      <c r="AH31" s="10"/>
    </row>
    <row r="32" spans="1:34" ht="12.75">
      <c r="A32" s="161" t="str">
        <f t="shared" si="0"/>
        <v/>
      </c>
      <c r="B32" s="165"/>
      <c r="C32" s="165"/>
      <c r="D32" s="166"/>
      <c r="E32" s="165"/>
      <c r="F32" s="162"/>
      <c r="G32" s="10"/>
      <c r="H32" s="137"/>
      <c r="I32" s="11"/>
      <c r="J32" s="11"/>
      <c r="K32" s="11"/>
      <c r="L32" s="11"/>
      <c r="M32" s="11"/>
      <c r="N32" s="11"/>
      <c r="O32" s="137"/>
      <c r="P32" s="11"/>
      <c r="Q32" s="11"/>
      <c r="R32" s="137"/>
      <c r="S32" s="11"/>
      <c r="T32" s="11"/>
      <c r="U32" s="11"/>
      <c r="V32" s="11"/>
      <c r="W32" s="10"/>
      <c r="X32" s="137"/>
      <c r="Y32" s="10"/>
      <c r="Z32" s="10"/>
      <c r="AA32" s="10"/>
      <c r="AB32" s="10"/>
      <c r="AC32" s="10"/>
      <c r="AD32" s="10"/>
      <c r="AE32" s="10"/>
      <c r="AG32" s="10"/>
      <c r="AH32" s="10"/>
    </row>
    <row r="33" spans="1:34" ht="12.75">
      <c r="A33" s="161" t="str">
        <f t="shared" si="0"/>
        <v/>
      </c>
      <c r="B33" s="165"/>
      <c r="C33" s="165"/>
      <c r="D33" s="166"/>
      <c r="E33" s="165"/>
      <c r="F33" s="162"/>
      <c r="G33" s="10"/>
      <c r="H33" s="137"/>
      <c r="I33" s="11"/>
      <c r="J33" s="11"/>
      <c r="K33" s="11"/>
      <c r="L33" s="11"/>
      <c r="M33" s="11"/>
      <c r="N33" s="11"/>
      <c r="O33" s="137"/>
      <c r="P33" s="11"/>
      <c r="Q33" s="11"/>
      <c r="R33" s="137"/>
      <c r="S33" s="11"/>
      <c r="T33" s="11"/>
      <c r="U33" s="11"/>
      <c r="V33" s="11"/>
      <c r="W33" s="10"/>
      <c r="X33" s="137"/>
      <c r="Y33" s="10"/>
      <c r="Z33" s="10"/>
      <c r="AA33" s="10"/>
      <c r="AB33" s="10"/>
      <c r="AC33" s="10"/>
      <c r="AD33" s="10"/>
      <c r="AE33" s="10"/>
      <c r="AG33" s="10"/>
      <c r="AH33" s="10"/>
    </row>
    <row r="34" spans="1:34" ht="12.75">
      <c r="A34" s="161" t="str">
        <f t="shared" si="0"/>
        <v/>
      </c>
      <c r="B34" s="165"/>
      <c r="C34" s="165"/>
      <c r="D34" s="166"/>
      <c r="E34" s="165"/>
      <c r="F34" s="162"/>
      <c r="G34" s="10"/>
      <c r="H34" s="137"/>
      <c r="I34" s="11"/>
      <c r="J34" s="11"/>
      <c r="K34" s="11"/>
      <c r="L34" s="11"/>
      <c r="M34" s="11"/>
      <c r="N34" s="11"/>
      <c r="O34" s="137"/>
      <c r="P34" s="11"/>
      <c r="Q34" s="11"/>
      <c r="R34" s="137"/>
      <c r="S34" s="11"/>
      <c r="T34" s="11"/>
      <c r="U34" s="11"/>
      <c r="V34" s="11"/>
      <c r="W34" s="10"/>
      <c r="X34" s="137"/>
      <c r="Y34" s="10"/>
      <c r="Z34" s="10"/>
      <c r="AA34" s="10"/>
      <c r="AB34" s="10"/>
      <c r="AC34" s="10"/>
      <c r="AD34" s="10"/>
      <c r="AE34" s="10"/>
      <c r="AG34" s="10"/>
      <c r="AH34" s="10"/>
    </row>
    <row r="35" spans="1:34" ht="12.75">
      <c r="A35" s="161" t="str">
        <f t="shared" si="0"/>
        <v/>
      </c>
      <c r="B35" s="165"/>
      <c r="C35" s="165"/>
      <c r="D35" s="166"/>
      <c r="E35" s="165"/>
      <c r="F35" s="162"/>
      <c r="G35" s="10"/>
      <c r="H35" s="137"/>
      <c r="I35" s="11"/>
      <c r="J35" s="11"/>
      <c r="K35" s="11"/>
      <c r="L35" s="11"/>
      <c r="M35" s="11"/>
      <c r="N35" s="11"/>
      <c r="O35" s="137"/>
      <c r="P35" s="11"/>
      <c r="Q35" s="11"/>
      <c r="R35" s="137"/>
      <c r="S35" s="11"/>
      <c r="T35" s="11"/>
      <c r="U35" s="11"/>
      <c r="V35" s="11"/>
      <c r="W35" s="10"/>
      <c r="X35" s="137"/>
      <c r="Y35" s="10"/>
      <c r="Z35" s="10"/>
      <c r="AA35" s="10"/>
      <c r="AB35" s="10"/>
      <c r="AC35" s="10"/>
      <c r="AD35" s="10"/>
      <c r="AE35" s="10"/>
      <c r="AG35" s="10" t="str">
        <f t="shared" ref="AG35:AG49" si="3">IF(Q35&gt;L35,Q35-L35,"")</f>
        <v/>
      </c>
      <c r="AH35" s="10" t="str">
        <f t="shared" ref="AH35:AH49" si="4">IF(Y35&gt;T35,Y35-T35,"")</f>
        <v/>
      </c>
    </row>
    <row r="36" spans="1:34" ht="12.75">
      <c r="A36" s="161" t="str">
        <f t="shared" si="0"/>
        <v/>
      </c>
      <c r="B36" s="165"/>
      <c r="C36" s="165"/>
      <c r="D36" s="166"/>
      <c r="E36" s="165"/>
      <c r="F36" s="162"/>
      <c r="G36" s="10"/>
      <c r="H36" s="137"/>
      <c r="I36" s="11"/>
      <c r="J36" s="11"/>
      <c r="K36" s="11"/>
      <c r="L36" s="11"/>
      <c r="M36" s="11"/>
      <c r="N36" s="11"/>
      <c r="O36" s="137"/>
      <c r="P36" s="11"/>
      <c r="Q36" s="11"/>
      <c r="R36" s="137"/>
      <c r="S36" s="11"/>
      <c r="T36" s="11"/>
      <c r="U36" s="11"/>
      <c r="V36" s="11"/>
      <c r="W36" s="10"/>
      <c r="X36" s="137"/>
      <c r="Y36" s="10"/>
      <c r="Z36" s="10"/>
      <c r="AA36" s="10"/>
      <c r="AB36" s="10"/>
      <c r="AC36" s="10"/>
      <c r="AD36" s="10"/>
      <c r="AE36" s="10"/>
      <c r="AG36" s="10" t="str">
        <f t="shared" si="3"/>
        <v/>
      </c>
      <c r="AH36" s="10" t="str">
        <f t="shared" si="4"/>
        <v/>
      </c>
    </row>
    <row r="37" spans="1:34" ht="12.75">
      <c r="A37" s="161" t="str">
        <f t="shared" si="0"/>
        <v/>
      </c>
      <c r="B37" s="165"/>
      <c r="C37" s="165"/>
      <c r="D37" s="166"/>
      <c r="E37" s="165"/>
      <c r="F37" s="162"/>
      <c r="G37" s="10"/>
      <c r="H37" s="137"/>
      <c r="I37" s="11"/>
      <c r="J37" s="11"/>
      <c r="K37" s="11"/>
      <c r="L37" s="11"/>
      <c r="M37" s="11"/>
      <c r="N37" s="11"/>
      <c r="O37" s="137"/>
      <c r="P37" s="11"/>
      <c r="Q37" s="11"/>
      <c r="R37" s="137"/>
      <c r="S37" s="11"/>
      <c r="T37" s="11"/>
      <c r="U37" s="11"/>
      <c r="V37" s="11"/>
      <c r="W37" s="10"/>
      <c r="X37" s="137"/>
      <c r="Y37" s="10"/>
      <c r="Z37" s="10"/>
      <c r="AA37" s="10"/>
      <c r="AB37" s="10"/>
      <c r="AC37" s="10"/>
      <c r="AD37" s="10"/>
      <c r="AE37" s="10"/>
      <c r="AG37" s="10" t="str">
        <f t="shared" si="3"/>
        <v/>
      </c>
      <c r="AH37" s="10" t="str">
        <f t="shared" si="4"/>
        <v/>
      </c>
    </row>
    <row r="38" spans="1:34" ht="12.75">
      <c r="A38" s="161" t="str">
        <f t="shared" si="0"/>
        <v/>
      </c>
      <c r="B38" s="165"/>
      <c r="C38" s="165"/>
      <c r="D38" s="166"/>
      <c r="E38" s="165"/>
      <c r="F38" s="162"/>
      <c r="G38" s="10"/>
      <c r="H38" s="137"/>
      <c r="I38" s="11"/>
      <c r="J38" s="11"/>
      <c r="K38" s="11"/>
      <c r="L38" s="11"/>
      <c r="M38" s="11"/>
      <c r="N38" s="11"/>
      <c r="O38" s="137"/>
      <c r="P38" s="11"/>
      <c r="Q38" s="11"/>
      <c r="R38" s="137"/>
      <c r="S38" s="11"/>
      <c r="T38" s="11"/>
      <c r="U38" s="11"/>
      <c r="V38" s="11"/>
      <c r="W38" s="10"/>
      <c r="X38" s="137"/>
      <c r="Y38" s="10"/>
      <c r="Z38" s="10"/>
      <c r="AA38" s="10"/>
      <c r="AB38" s="10"/>
      <c r="AC38" s="10"/>
      <c r="AD38" s="10"/>
      <c r="AE38" s="10"/>
      <c r="AG38" s="10" t="str">
        <f t="shared" si="3"/>
        <v/>
      </c>
      <c r="AH38" s="10" t="str">
        <f t="shared" si="4"/>
        <v/>
      </c>
    </row>
    <row r="39" spans="1:34" ht="12.75">
      <c r="A39" s="161" t="str">
        <f t="shared" si="0"/>
        <v/>
      </c>
      <c r="B39" s="165"/>
      <c r="C39" s="165"/>
      <c r="D39" s="166"/>
      <c r="E39" s="165"/>
      <c r="F39" s="162"/>
      <c r="G39" s="10"/>
      <c r="H39" s="137"/>
      <c r="I39" s="11"/>
      <c r="J39" s="11"/>
      <c r="K39" s="11"/>
      <c r="L39" s="11"/>
      <c r="M39" s="11"/>
      <c r="N39" s="11"/>
      <c r="O39" s="137"/>
      <c r="P39" s="11"/>
      <c r="Q39" s="11"/>
      <c r="R39" s="137"/>
      <c r="S39" s="11"/>
      <c r="T39" s="11"/>
      <c r="U39" s="11"/>
      <c r="V39" s="11"/>
      <c r="W39" s="10"/>
      <c r="X39" s="137"/>
      <c r="Y39" s="10"/>
      <c r="Z39" s="10"/>
      <c r="AA39" s="10"/>
      <c r="AB39" s="10"/>
      <c r="AC39" s="10"/>
      <c r="AD39" s="10"/>
      <c r="AE39" s="10"/>
      <c r="AG39" s="10" t="str">
        <f t="shared" si="3"/>
        <v/>
      </c>
      <c r="AH39" s="10" t="str">
        <f t="shared" si="4"/>
        <v/>
      </c>
    </row>
    <row r="40" spans="1:34" ht="12.75">
      <c r="A40" s="161" t="str">
        <f t="shared" si="0"/>
        <v/>
      </c>
      <c r="B40" s="165"/>
      <c r="C40" s="165"/>
      <c r="D40" s="166"/>
      <c r="E40" s="165"/>
      <c r="F40" s="162"/>
      <c r="G40" s="10"/>
      <c r="H40" s="137"/>
      <c r="I40" s="11"/>
      <c r="J40" s="11"/>
      <c r="K40" s="11"/>
      <c r="L40" s="11"/>
      <c r="M40" s="11"/>
      <c r="N40" s="11"/>
      <c r="O40" s="137"/>
      <c r="P40" s="11"/>
      <c r="Q40" s="11"/>
      <c r="R40" s="137"/>
      <c r="S40" s="11"/>
      <c r="T40" s="11"/>
      <c r="U40" s="11"/>
      <c r="V40" s="11"/>
      <c r="W40" s="10"/>
      <c r="X40" s="137"/>
      <c r="Y40" s="10"/>
      <c r="Z40" s="10"/>
      <c r="AA40" s="10"/>
      <c r="AB40" s="10"/>
      <c r="AC40" s="10"/>
      <c r="AD40" s="10"/>
      <c r="AE40" s="10"/>
      <c r="AG40" s="10" t="str">
        <f t="shared" si="3"/>
        <v/>
      </c>
      <c r="AH40" s="10" t="str">
        <f t="shared" si="4"/>
        <v/>
      </c>
    </row>
    <row r="41" spans="1:34" ht="12.75">
      <c r="A41" s="161" t="str">
        <f t="shared" si="0"/>
        <v/>
      </c>
      <c r="B41" s="165"/>
      <c r="C41" s="165"/>
      <c r="D41" s="166"/>
      <c r="E41" s="165"/>
      <c r="F41" s="162"/>
      <c r="G41" s="10"/>
      <c r="H41" s="137"/>
      <c r="I41" s="11"/>
      <c r="J41" s="11"/>
      <c r="K41" s="11"/>
      <c r="L41" s="11"/>
      <c r="M41" s="11"/>
      <c r="N41" s="11"/>
      <c r="O41" s="137"/>
      <c r="P41" s="11"/>
      <c r="Q41" s="11"/>
      <c r="R41" s="137"/>
      <c r="S41" s="11"/>
      <c r="T41" s="11"/>
      <c r="U41" s="11"/>
      <c r="V41" s="11"/>
      <c r="W41" s="10"/>
      <c r="X41" s="137"/>
      <c r="Y41" s="10"/>
      <c r="Z41" s="10"/>
      <c r="AA41" s="10"/>
      <c r="AB41" s="10"/>
      <c r="AC41" s="10"/>
      <c r="AD41" s="10"/>
      <c r="AE41" s="10"/>
      <c r="AG41" s="10" t="str">
        <f t="shared" si="3"/>
        <v/>
      </c>
      <c r="AH41" s="10" t="str">
        <f t="shared" si="4"/>
        <v/>
      </c>
    </row>
    <row r="42" spans="1:34" ht="12.75">
      <c r="A42" s="161" t="str">
        <f t="shared" si="0"/>
        <v/>
      </c>
      <c r="B42" s="165"/>
      <c r="C42" s="165"/>
      <c r="D42" s="166"/>
      <c r="E42" s="165"/>
      <c r="F42" s="162"/>
      <c r="G42" s="10"/>
      <c r="H42" s="137"/>
      <c r="I42" s="11"/>
      <c r="J42" s="11"/>
      <c r="K42" s="11"/>
      <c r="L42" s="11"/>
      <c r="M42" s="11"/>
      <c r="N42" s="11"/>
      <c r="O42" s="137"/>
      <c r="P42" s="11"/>
      <c r="Q42" s="11"/>
      <c r="R42" s="137"/>
      <c r="S42" s="11"/>
      <c r="T42" s="11"/>
      <c r="U42" s="11"/>
      <c r="V42" s="11"/>
      <c r="W42" s="10"/>
      <c r="X42" s="137"/>
      <c r="Y42" s="10"/>
      <c r="Z42" s="10"/>
      <c r="AA42" s="10"/>
      <c r="AB42" s="10"/>
      <c r="AC42" s="10"/>
      <c r="AD42" s="10"/>
      <c r="AE42" s="10"/>
      <c r="AG42" s="10" t="str">
        <f t="shared" si="3"/>
        <v/>
      </c>
      <c r="AH42" s="10" t="str">
        <f t="shared" si="4"/>
        <v/>
      </c>
    </row>
    <row r="43" spans="1:34" ht="12.75">
      <c r="A43" s="161" t="str">
        <f t="shared" si="0"/>
        <v/>
      </c>
      <c r="B43" s="165"/>
      <c r="C43" s="165"/>
      <c r="D43" s="166"/>
      <c r="E43" s="165"/>
      <c r="F43" s="162"/>
      <c r="G43" s="10"/>
      <c r="H43" s="137"/>
      <c r="I43" s="11"/>
      <c r="J43" s="11"/>
      <c r="K43" s="11"/>
      <c r="L43" s="11"/>
      <c r="M43" s="11"/>
      <c r="N43" s="11"/>
      <c r="O43" s="137"/>
      <c r="P43" s="11"/>
      <c r="Q43" s="11"/>
      <c r="R43" s="137"/>
      <c r="S43" s="11"/>
      <c r="T43" s="11"/>
      <c r="U43" s="11"/>
      <c r="V43" s="11"/>
      <c r="W43" s="10"/>
      <c r="X43" s="137"/>
      <c r="Y43" s="10"/>
      <c r="Z43" s="10"/>
      <c r="AA43" s="10"/>
      <c r="AB43" s="10"/>
      <c r="AC43" s="10"/>
      <c r="AD43" s="10"/>
      <c r="AE43" s="10"/>
      <c r="AG43" s="10" t="str">
        <f t="shared" si="3"/>
        <v/>
      </c>
      <c r="AH43" s="10" t="str">
        <f t="shared" si="4"/>
        <v/>
      </c>
    </row>
    <row r="44" spans="1:34" ht="12.75">
      <c r="A44" s="161" t="str">
        <f t="shared" si="0"/>
        <v/>
      </c>
      <c r="B44" s="165"/>
      <c r="C44" s="165"/>
      <c r="D44" s="166"/>
      <c r="E44" s="165"/>
      <c r="F44" s="162"/>
      <c r="G44" s="10"/>
      <c r="H44" s="137"/>
      <c r="I44" s="11"/>
      <c r="J44" s="11"/>
      <c r="K44" s="11"/>
      <c r="L44" s="11"/>
      <c r="M44" s="11"/>
      <c r="N44" s="11"/>
      <c r="O44" s="137"/>
      <c r="P44" s="11"/>
      <c r="Q44" s="11"/>
      <c r="R44" s="137"/>
      <c r="S44" s="11"/>
      <c r="T44" s="11"/>
      <c r="U44" s="11"/>
      <c r="V44" s="11"/>
      <c r="W44" s="10"/>
      <c r="X44" s="137"/>
      <c r="Y44" s="10"/>
      <c r="Z44" s="10"/>
      <c r="AA44" s="10"/>
      <c r="AB44" s="10"/>
      <c r="AC44" s="10"/>
      <c r="AD44" s="10"/>
      <c r="AE44" s="10"/>
      <c r="AG44" s="10" t="str">
        <f t="shared" si="3"/>
        <v/>
      </c>
      <c r="AH44" s="10" t="str">
        <f t="shared" si="4"/>
        <v/>
      </c>
    </row>
    <row r="45" spans="1:34" ht="12.75">
      <c r="A45" s="161" t="str">
        <f t="shared" si="0"/>
        <v/>
      </c>
      <c r="B45" s="165"/>
      <c r="C45" s="165"/>
      <c r="D45" s="166"/>
      <c r="E45" s="165"/>
      <c r="F45" s="162"/>
      <c r="G45" s="10"/>
      <c r="H45" s="137"/>
      <c r="I45" s="11"/>
      <c r="J45" s="11"/>
      <c r="K45" s="11"/>
      <c r="L45" s="11"/>
      <c r="M45" s="11"/>
      <c r="N45" s="11"/>
      <c r="O45" s="137"/>
      <c r="P45" s="11"/>
      <c r="Q45" s="11"/>
      <c r="R45" s="137"/>
      <c r="S45" s="11"/>
      <c r="T45" s="11"/>
      <c r="U45" s="11"/>
      <c r="V45" s="11"/>
      <c r="W45" s="10"/>
      <c r="X45" s="137"/>
      <c r="Y45" s="10"/>
      <c r="Z45" s="10"/>
      <c r="AA45" s="10"/>
      <c r="AB45" s="10"/>
      <c r="AC45" s="10"/>
      <c r="AD45" s="10"/>
      <c r="AE45" s="10"/>
      <c r="AG45" s="10" t="str">
        <f t="shared" si="3"/>
        <v/>
      </c>
      <c r="AH45" s="10" t="str">
        <f t="shared" si="4"/>
        <v/>
      </c>
    </row>
    <row r="46" spans="1:34" ht="12.75">
      <c r="A46" s="161" t="str">
        <f t="shared" si="0"/>
        <v/>
      </c>
      <c r="B46" s="165"/>
      <c r="C46" s="165"/>
      <c r="D46" s="166"/>
      <c r="E46" s="165"/>
      <c r="F46" s="162"/>
      <c r="G46" s="10"/>
      <c r="H46" s="137"/>
      <c r="I46" s="11"/>
      <c r="J46" s="11"/>
      <c r="K46" s="11"/>
      <c r="L46" s="11"/>
      <c r="M46" s="11"/>
      <c r="N46" s="11"/>
      <c r="O46" s="137"/>
      <c r="P46" s="11"/>
      <c r="Q46" s="11"/>
      <c r="R46" s="137"/>
      <c r="S46" s="11"/>
      <c r="T46" s="11"/>
      <c r="U46" s="11"/>
      <c r="V46" s="11"/>
      <c r="W46" s="10"/>
      <c r="X46" s="137"/>
      <c r="Y46" s="10"/>
      <c r="Z46" s="10"/>
      <c r="AA46" s="10"/>
      <c r="AB46" s="10"/>
      <c r="AC46" s="10"/>
      <c r="AD46" s="10"/>
      <c r="AE46" s="10"/>
      <c r="AG46" s="10" t="str">
        <f t="shared" si="3"/>
        <v/>
      </c>
      <c r="AH46" s="10" t="str">
        <f t="shared" si="4"/>
        <v/>
      </c>
    </row>
    <row r="47" spans="1:34" ht="12.75">
      <c r="A47" s="161" t="str">
        <f t="shared" si="0"/>
        <v/>
      </c>
      <c r="B47" s="165"/>
      <c r="C47" s="165"/>
      <c r="D47" s="166"/>
      <c r="E47" s="165"/>
      <c r="F47" s="162"/>
      <c r="G47" s="10"/>
      <c r="H47" s="137"/>
      <c r="I47" s="11"/>
      <c r="J47" s="11"/>
      <c r="K47" s="11"/>
      <c r="L47" s="11"/>
      <c r="M47" s="11"/>
      <c r="N47" s="11"/>
      <c r="O47" s="137"/>
      <c r="P47" s="11"/>
      <c r="Q47" s="11"/>
      <c r="R47" s="137"/>
      <c r="S47" s="11"/>
      <c r="T47" s="11"/>
      <c r="U47" s="11"/>
      <c r="V47" s="11"/>
      <c r="W47" s="10"/>
      <c r="X47" s="137"/>
      <c r="Y47" s="10"/>
      <c r="Z47" s="10"/>
      <c r="AA47" s="10"/>
      <c r="AB47" s="10"/>
      <c r="AC47" s="10"/>
      <c r="AD47" s="10"/>
      <c r="AE47" s="10"/>
      <c r="AG47" s="10" t="str">
        <f t="shared" si="3"/>
        <v/>
      </c>
      <c r="AH47" s="10" t="str">
        <f t="shared" si="4"/>
        <v/>
      </c>
    </row>
    <row r="48" spans="1:34" ht="12.75">
      <c r="A48" s="161" t="str">
        <f t="shared" si="0"/>
        <v/>
      </c>
      <c r="B48" s="165"/>
      <c r="C48" s="165"/>
      <c r="D48" s="166"/>
      <c r="E48" s="165"/>
      <c r="F48" s="162"/>
      <c r="G48" s="10"/>
      <c r="H48" s="137"/>
      <c r="I48" s="11"/>
      <c r="J48" s="11"/>
      <c r="K48" s="11"/>
      <c r="L48" s="11"/>
      <c r="M48" s="11"/>
      <c r="N48" s="11"/>
      <c r="O48" s="137"/>
      <c r="P48" s="11"/>
      <c r="Q48" s="11"/>
      <c r="R48" s="137"/>
      <c r="S48" s="11"/>
      <c r="T48" s="11"/>
      <c r="U48" s="11"/>
      <c r="V48" s="11"/>
      <c r="W48" s="10"/>
      <c r="X48" s="137"/>
      <c r="Y48" s="10"/>
      <c r="Z48" s="10"/>
      <c r="AA48" s="10"/>
      <c r="AB48" s="10"/>
      <c r="AC48" s="10"/>
      <c r="AD48" s="10"/>
      <c r="AE48" s="10"/>
      <c r="AG48" s="10" t="str">
        <f t="shared" si="3"/>
        <v/>
      </c>
      <c r="AH48" s="10" t="str">
        <f t="shared" si="4"/>
        <v/>
      </c>
    </row>
    <row r="49" spans="1:34" ht="12.75">
      <c r="A49" s="161" t="str">
        <f t="shared" si="0"/>
        <v/>
      </c>
      <c r="B49" s="165"/>
      <c r="C49" s="165"/>
      <c r="D49" s="166"/>
      <c r="E49" s="165"/>
      <c r="F49" s="162"/>
      <c r="G49" s="10"/>
      <c r="H49" s="137"/>
      <c r="I49" s="11"/>
      <c r="J49" s="11"/>
      <c r="K49" s="11"/>
      <c r="L49" s="11"/>
      <c r="M49" s="11"/>
      <c r="N49" s="11"/>
      <c r="O49" s="137"/>
      <c r="P49" s="11"/>
      <c r="Q49" s="11"/>
      <c r="R49" s="137"/>
      <c r="S49" s="11"/>
      <c r="T49" s="11"/>
      <c r="U49" s="11"/>
      <c r="V49" s="11"/>
      <c r="W49" s="10"/>
      <c r="X49" s="137"/>
      <c r="Y49" s="10"/>
      <c r="Z49" s="10"/>
      <c r="AA49" s="10"/>
      <c r="AB49" s="10"/>
      <c r="AC49" s="10"/>
      <c r="AD49" s="10"/>
      <c r="AE49" s="10"/>
      <c r="AG49" s="10" t="str">
        <f t="shared" si="3"/>
        <v/>
      </c>
      <c r="AH49" s="10" t="str">
        <f t="shared" si="4"/>
        <v/>
      </c>
    </row>
    <row r="50" spans="1:34" ht="12.75">
      <c r="A50" s="161" t="str">
        <f t="shared" si="0"/>
        <v/>
      </c>
      <c r="B50" s="165"/>
      <c r="C50" s="165"/>
      <c r="D50" s="166"/>
      <c r="E50" s="165"/>
      <c r="F50" s="162"/>
      <c r="G50" s="10"/>
      <c r="H50" s="137"/>
      <c r="I50" s="11"/>
      <c r="J50" s="11"/>
      <c r="K50" s="11"/>
      <c r="L50" s="11"/>
      <c r="M50" s="11"/>
      <c r="N50" s="11"/>
      <c r="O50" s="137"/>
      <c r="P50" s="11"/>
      <c r="Q50" s="11"/>
      <c r="R50" s="137"/>
      <c r="S50" s="11"/>
      <c r="T50" s="11"/>
      <c r="U50" s="11"/>
      <c r="V50" s="11"/>
      <c r="W50" s="10"/>
      <c r="X50" s="137"/>
      <c r="Y50" s="10"/>
      <c r="Z50" s="10"/>
      <c r="AA50" s="10"/>
      <c r="AB50" s="10"/>
      <c r="AC50" s="10"/>
      <c r="AD50" s="10"/>
      <c r="AE50" s="10"/>
      <c r="AG50" s="10"/>
      <c r="AH50" s="10"/>
    </row>
    <row r="51" spans="1:34" ht="12.75">
      <c r="A51" s="161" t="str">
        <f t="shared" si="0"/>
        <v/>
      </c>
      <c r="B51" s="165"/>
      <c r="C51" s="165"/>
      <c r="D51" s="166"/>
      <c r="E51" s="165"/>
      <c r="F51" s="162"/>
      <c r="G51" s="10"/>
      <c r="H51" s="137"/>
      <c r="I51" s="11"/>
      <c r="J51" s="11"/>
      <c r="K51" s="11"/>
      <c r="L51" s="11"/>
      <c r="M51" s="11"/>
      <c r="N51" s="11"/>
      <c r="O51" s="137"/>
      <c r="P51" s="11"/>
      <c r="Q51" s="11"/>
      <c r="R51" s="137"/>
      <c r="S51" s="11"/>
      <c r="T51" s="11"/>
      <c r="U51" s="11"/>
      <c r="V51" s="11"/>
      <c r="W51" s="10"/>
      <c r="X51" s="137"/>
      <c r="Y51" s="10"/>
      <c r="Z51" s="10"/>
      <c r="AA51" s="10"/>
      <c r="AB51" s="10"/>
      <c r="AC51" s="10"/>
      <c r="AD51" s="10"/>
      <c r="AE51" s="10"/>
      <c r="AG51" s="10" t="str">
        <f t="shared" ref="AG51:AG53" si="5">IF(Q51&gt;L51,Q51-L51,"")</f>
        <v/>
      </c>
      <c r="AH51" s="10" t="str">
        <f t="shared" ref="AH51:AH53" si="6">IF(Y51&gt;T51,Y51-T51,"")</f>
        <v/>
      </c>
    </row>
    <row r="52" spans="1:34" ht="12.75">
      <c r="A52" s="161" t="str">
        <f t="shared" si="0"/>
        <v/>
      </c>
      <c r="B52" s="165"/>
      <c r="C52" s="165"/>
      <c r="D52" s="166"/>
      <c r="E52" s="165"/>
      <c r="F52" s="162"/>
      <c r="G52" s="10"/>
      <c r="H52" s="137"/>
      <c r="I52" s="11"/>
      <c r="J52" s="11"/>
      <c r="K52" s="11"/>
      <c r="L52" s="11"/>
      <c r="M52" s="11"/>
      <c r="N52" s="11"/>
      <c r="O52" s="137"/>
      <c r="P52" s="11"/>
      <c r="Q52" s="11"/>
      <c r="R52" s="137"/>
      <c r="S52" s="11"/>
      <c r="T52" s="11"/>
      <c r="U52" s="11"/>
      <c r="V52" s="11"/>
      <c r="W52" s="10"/>
      <c r="X52" s="137"/>
      <c r="Y52" s="10"/>
      <c r="Z52" s="10"/>
      <c r="AA52" s="10"/>
      <c r="AB52" s="10"/>
      <c r="AC52" s="10"/>
      <c r="AD52" s="10"/>
      <c r="AE52" s="10"/>
      <c r="AG52" s="10" t="str">
        <f t="shared" si="5"/>
        <v/>
      </c>
      <c r="AH52" s="10" t="str">
        <f t="shared" si="6"/>
        <v/>
      </c>
    </row>
    <row r="53" spans="1:34" ht="12.75">
      <c r="A53" s="161" t="str">
        <f t="shared" si="0"/>
        <v/>
      </c>
      <c r="B53" s="165"/>
      <c r="C53" s="165"/>
      <c r="D53" s="166"/>
      <c r="E53" s="165"/>
      <c r="F53" s="162"/>
      <c r="G53" s="10"/>
      <c r="H53" s="137"/>
      <c r="I53" s="11"/>
      <c r="J53" s="11"/>
      <c r="K53" s="11"/>
      <c r="L53" s="11"/>
      <c r="M53" s="11"/>
      <c r="N53" s="11"/>
      <c r="O53" s="137"/>
      <c r="P53" s="11"/>
      <c r="Q53" s="11"/>
      <c r="R53" s="137"/>
      <c r="S53" s="11"/>
      <c r="T53" s="11"/>
      <c r="U53" s="11"/>
      <c r="V53" s="11"/>
      <c r="W53" s="10"/>
      <c r="X53" s="137"/>
      <c r="Y53" s="10"/>
      <c r="Z53" s="10"/>
      <c r="AA53" s="10"/>
      <c r="AB53" s="10"/>
      <c r="AC53" s="10"/>
      <c r="AD53" s="10"/>
      <c r="AE53" s="10"/>
      <c r="AG53" s="10" t="str">
        <f t="shared" si="5"/>
        <v/>
      </c>
      <c r="AH53" s="10" t="str">
        <f t="shared" si="6"/>
        <v/>
      </c>
    </row>
    <row r="54" spans="1:34" ht="12.75">
      <c r="A54" s="5" t="s">
        <v>31</v>
      </c>
      <c r="B54" s="164"/>
      <c r="C54" s="164"/>
      <c r="D54" s="164"/>
      <c r="E54" s="164"/>
      <c r="F54" s="5"/>
      <c r="G54" s="5"/>
      <c r="H54" s="5"/>
      <c r="I54" s="5"/>
      <c r="J54" s="5">
        <f t="shared" ref="J54:N54" si="7">SUM(J4:J53)</f>
        <v>98316</v>
      </c>
      <c r="K54" s="5">
        <f t="shared" si="7"/>
        <v>24250</v>
      </c>
      <c r="L54" s="5">
        <f t="shared" si="7"/>
        <v>4200</v>
      </c>
      <c r="M54" s="5">
        <f t="shared" si="7"/>
        <v>438</v>
      </c>
      <c r="N54" s="5">
        <f t="shared" si="7"/>
        <v>0</v>
      </c>
      <c r="O54" s="5"/>
      <c r="P54" s="5">
        <f t="shared" ref="P54:Q54" si="8">SUM(P4:P53)</f>
        <v>102253</v>
      </c>
      <c r="Q54" s="5">
        <f t="shared" si="8"/>
        <v>0</v>
      </c>
      <c r="R54" s="5"/>
      <c r="S54" s="5"/>
      <c r="T54" s="5">
        <f t="shared" ref="T54:W54" si="9">SUM(T4:T53)</f>
        <v>5970</v>
      </c>
      <c r="U54" s="5">
        <f t="shared" si="9"/>
        <v>8737</v>
      </c>
      <c r="V54" s="5">
        <f t="shared" si="9"/>
        <v>52</v>
      </c>
      <c r="W54" s="5">
        <f t="shared" si="9"/>
        <v>0</v>
      </c>
      <c r="X54" s="5"/>
      <c r="Y54" s="5">
        <f>SUM(Y4:Y53)</f>
        <v>2800</v>
      </c>
      <c r="Z54" s="5"/>
      <c r="AA54" s="5"/>
      <c r="AB54" s="5"/>
      <c r="AC54" s="5"/>
      <c r="AD54" s="5"/>
      <c r="AE54" s="5"/>
      <c r="AG54" s="5">
        <f t="shared" ref="AG54:AH54" si="10">SUM(AG4:AG53)</f>
        <v>0</v>
      </c>
      <c r="AH54" s="5">
        <f t="shared" si="10"/>
        <v>0</v>
      </c>
    </row>
    <row r="55" spans="1:34" ht="12.75">
      <c r="A55" s="1"/>
    </row>
    <row r="57" spans="1:34" ht="15">
      <c r="A57" s="12" t="s">
        <v>32</v>
      </c>
      <c r="B57" s="12"/>
      <c r="C57" s="12"/>
      <c r="D57" s="12"/>
      <c r="E57" s="12"/>
    </row>
    <row r="58" spans="1:34" ht="15">
      <c r="A58" s="12"/>
      <c r="B58" s="12"/>
      <c r="C58" s="12"/>
      <c r="D58" s="12"/>
      <c r="E58" s="12"/>
    </row>
    <row r="59" spans="1:34" ht="15">
      <c r="A59" s="12" t="s">
        <v>33</v>
      </c>
      <c r="B59" s="138" t="s">
        <v>34</v>
      </c>
      <c r="C59" s="139"/>
      <c r="D59" s="139"/>
      <c r="E59" s="139"/>
    </row>
    <row r="60" spans="1:34" ht="15">
      <c r="A60" s="12"/>
      <c r="B60" s="13" t="s">
        <v>35</v>
      </c>
      <c r="C60" s="13" t="s">
        <v>36</v>
      </c>
      <c r="D60" s="13" t="s">
        <v>35</v>
      </c>
      <c r="E60" s="13" t="s">
        <v>37</v>
      </c>
    </row>
    <row r="61" spans="1:34" ht="15">
      <c r="A61" s="12"/>
      <c r="B61" s="150" t="s">
        <v>38</v>
      </c>
      <c r="C61" s="154">
        <f>SUM(E61:E64)</f>
        <v>127204</v>
      </c>
      <c r="D61" s="143" t="s">
        <v>39</v>
      </c>
      <c r="E61" s="143">
        <f>J54</f>
        <v>98316</v>
      </c>
      <c r="F61" s="1" t="s">
        <v>40</v>
      </c>
      <c r="G61" s="1"/>
    </row>
    <row r="62" spans="1:34" ht="15">
      <c r="A62" s="12"/>
      <c r="B62" s="156"/>
      <c r="C62" s="156"/>
      <c r="D62" s="153" t="s">
        <v>39</v>
      </c>
      <c r="E62" s="143">
        <f>K54</f>
        <v>24250</v>
      </c>
      <c r="F62" s="1" t="s">
        <v>41</v>
      </c>
      <c r="G62" s="1"/>
    </row>
    <row r="63" spans="1:34" ht="15">
      <c r="A63" s="12"/>
      <c r="B63" s="155"/>
      <c r="C63" s="155"/>
      <c r="D63" s="143" t="s">
        <v>39</v>
      </c>
      <c r="E63" s="143">
        <f>L54</f>
        <v>4200</v>
      </c>
      <c r="F63" s="1" t="s">
        <v>42</v>
      </c>
      <c r="G63" s="1"/>
    </row>
    <row r="64" spans="1:34" ht="15">
      <c r="A64" s="16"/>
      <c r="B64" s="144"/>
      <c r="C64" s="144"/>
      <c r="D64" s="143" t="s">
        <v>39</v>
      </c>
      <c r="E64" s="143">
        <f>M54</f>
        <v>438</v>
      </c>
      <c r="F64" s="1" t="s">
        <v>481</v>
      </c>
      <c r="G64" s="1"/>
    </row>
    <row r="65" spans="1:7" ht="15">
      <c r="A65" s="12"/>
      <c r="B65" s="145" t="s">
        <v>482</v>
      </c>
      <c r="C65" s="144">
        <f>N54</f>
        <v>0</v>
      </c>
      <c r="D65" s="145" t="s">
        <v>484</v>
      </c>
      <c r="E65" s="143">
        <f>C65</f>
        <v>0</v>
      </c>
      <c r="F65" s="1" t="s">
        <v>483</v>
      </c>
    </row>
    <row r="66" spans="1:7" ht="15">
      <c r="A66" s="12"/>
      <c r="B66" s="146"/>
      <c r="C66" s="146"/>
      <c r="D66" s="146"/>
      <c r="E66" s="147"/>
    </row>
    <row r="67" spans="1:7" ht="15">
      <c r="A67" s="12" t="s">
        <v>43</v>
      </c>
      <c r="B67" s="146" t="s">
        <v>44</v>
      </c>
      <c r="C67" s="146"/>
      <c r="D67" s="146"/>
      <c r="E67" s="147"/>
    </row>
    <row r="68" spans="1:7" ht="15">
      <c r="A68" s="12"/>
      <c r="B68" s="143" t="s">
        <v>35</v>
      </c>
      <c r="C68" s="143" t="s">
        <v>36</v>
      </c>
      <c r="D68" s="143" t="s">
        <v>35</v>
      </c>
      <c r="E68" s="143" t="s">
        <v>37</v>
      </c>
    </row>
    <row r="69" spans="1:7" ht="15">
      <c r="A69" s="12"/>
      <c r="B69" s="143" t="s">
        <v>27</v>
      </c>
      <c r="C69" s="143">
        <f>P54</f>
        <v>102253</v>
      </c>
      <c r="D69" s="143" t="s">
        <v>45</v>
      </c>
      <c r="E69" s="143">
        <f t="shared" ref="E69:E70" si="11">C69</f>
        <v>102253</v>
      </c>
      <c r="F69" s="1" t="s">
        <v>46</v>
      </c>
      <c r="G69" s="1"/>
    </row>
    <row r="70" spans="1:7" ht="15">
      <c r="A70" s="12"/>
      <c r="B70" s="143" t="s">
        <v>27</v>
      </c>
      <c r="C70" s="143">
        <f>Q54</f>
        <v>0</v>
      </c>
      <c r="D70" s="143" t="s">
        <v>47</v>
      </c>
      <c r="E70" s="143">
        <f t="shared" si="11"/>
        <v>0</v>
      </c>
      <c r="F70" s="1" t="s">
        <v>28</v>
      </c>
      <c r="G70" s="1"/>
    </row>
    <row r="71" spans="1:7" ht="15">
      <c r="A71" s="12"/>
      <c r="B71" s="146"/>
      <c r="C71" s="146"/>
      <c r="D71" s="146"/>
      <c r="E71" s="146"/>
    </row>
    <row r="72" spans="1:7" ht="15">
      <c r="A72" s="12"/>
      <c r="B72" s="146"/>
      <c r="C72" s="146"/>
      <c r="D72" s="146"/>
      <c r="E72" s="146"/>
    </row>
    <row r="73" spans="1:7" ht="15">
      <c r="A73" s="12" t="s">
        <v>48</v>
      </c>
      <c r="B73" s="148" t="s">
        <v>49</v>
      </c>
      <c r="C73" s="149"/>
      <c r="D73" s="149"/>
      <c r="E73" s="149"/>
    </row>
    <row r="74" spans="1:7" ht="15">
      <c r="A74" s="12"/>
      <c r="B74" s="143" t="s">
        <v>35</v>
      </c>
      <c r="C74" s="143" t="s">
        <v>36</v>
      </c>
      <c r="D74" s="143" t="s">
        <v>35</v>
      </c>
      <c r="E74" s="143" t="s">
        <v>37</v>
      </c>
    </row>
    <row r="75" spans="1:7" ht="15">
      <c r="A75" s="12"/>
      <c r="B75" s="143" t="s">
        <v>38</v>
      </c>
      <c r="C75" s="143">
        <f>T54</f>
        <v>5970</v>
      </c>
      <c r="D75" s="143" t="s">
        <v>39</v>
      </c>
      <c r="E75" s="143">
        <f t="shared" ref="E75:E76" si="12">C75</f>
        <v>5970</v>
      </c>
      <c r="F75" s="1" t="s">
        <v>50</v>
      </c>
      <c r="G75" s="1"/>
    </row>
    <row r="76" spans="1:7" ht="15">
      <c r="A76" s="12"/>
      <c r="B76" s="150" t="s">
        <v>38</v>
      </c>
      <c r="C76" s="150">
        <f>U54</f>
        <v>8737</v>
      </c>
      <c r="D76" s="150" t="s">
        <v>39</v>
      </c>
      <c r="E76" s="150">
        <f t="shared" si="12"/>
        <v>8737</v>
      </c>
      <c r="F76" s="1" t="s">
        <v>51</v>
      </c>
      <c r="G76" s="1"/>
    </row>
    <row r="77" spans="1:7" ht="15">
      <c r="A77" s="16"/>
      <c r="B77" s="150" t="s">
        <v>38</v>
      </c>
      <c r="C77" s="151">
        <f>V54</f>
        <v>52</v>
      </c>
      <c r="D77" s="150" t="s">
        <v>39</v>
      </c>
      <c r="E77" s="152">
        <f>C77</f>
        <v>52</v>
      </c>
      <c r="F77" s="1" t="s">
        <v>481</v>
      </c>
      <c r="G77" s="1"/>
    </row>
    <row r="78" spans="1:7" ht="15">
      <c r="A78" s="16"/>
      <c r="B78" s="145" t="s">
        <v>482</v>
      </c>
      <c r="C78" s="144">
        <f>W54</f>
        <v>0</v>
      </c>
      <c r="D78" s="150" t="s">
        <v>38</v>
      </c>
      <c r="E78" s="152">
        <f>C78</f>
        <v>0</v>
      </c>
      <c r="F78" s="1" t="s">
        <v>483</v>
      </c>
      <c r="G78" s="1"/>
    </row>
    <row r="79" spans="1:7" ht="15">
      <c r="A79" s="16"/>
      <c r="B79" s="152"/>
      <c r="C79" s="152"/>
      <c r="D79" s="152"/>
      <c r="E79" s="152"/>
      <c r="F79" s="1"/>
      <c r="G79" s="1"/>
    </row>
    <row r="80" spans="1:7" ht="15">
      <c r="A80" s="12"/>
      <c r="B80" s="146"/>
      <c r="C80" s="146"/>
      <c r="D80" s="146"/>
      <c r="E80" s="147"/>
    </row>
    <row r="81" spans="1:7" ht="15">
      <c r="A81" s="12" t="s">
        <v>52</v>
      </c>
      <c r="B81" s="146" t="s">
        <v>53</v>
      </c>
      <c r="C81" s="146"/>
      <c r="D81" s="146"/>
      <c r="E81" s="147"/>
    </row>
    <row r="82" spans="1:7" ht="12.75">
      <c r="B82" s="143" t="s">
        <v>35</v>
      </c>
      <c r="C82" s="143" t="s">
        <v>36</v>
      </c>
      <c r="D82" s="143" t="s">
        <v>35</v>
      </c>
      <c r="E82" s="143" t="s">
        <v>37</v>
      </c>
    </row>
    <row r="83" spans="1:7" ht="12.75">
      <c r="B83" s="143" t="s">
        <v>39</v>
      </c>
      <c r="C83" s="143">
        <f>SUMIF($A$4:$A$53,4,$J$4:$J$53)+SUMIF($A$4:$A$53,4,$K$4:$K$53)+SUMIF($A$4:$A$53,4,$L$4:$L$53)+SUMIF($A$4:$A$53,4,$T$4:$T$53)+SUMIF($A$4:$A$53,4,$U$4:$U$53)+SUMIF($A$4:$A$53,4,$V$4:$V$53)+SUMIF($A$4:$A$53,4,$M$4:$M$53)</f>
        <v>57285</v>
      </c>
      <c r="D83" s="143" t="s">
        <v>26</v>
      </c>
      <c r="E83" s="143">
        <f>C83</f>
        <v>57285</v>
      </c>
      <c r="F83" s="1" t="s">
        <v>54</v>
      </c>
      <c r="G83" s="1"/>
    </row>
    <row r="84" spans="1:7" ht="12.75">
      <c r="B84" s="143" t="s">
        <v>55</v>
      </c>
      <c r="C84" s="143">
        <f>Y54</f>
        <v>2800</v>
      </c>
      <c r="D84" s="143" t="s">
        <v>47</v>
      </c>
      <c r="E84" s="143">
        <f t="shared" ref="E84" si="13">C84</f>
        <v>2800</v>
      </c>
    </row>
    <row r="85" spans="1:7" ht="12.75">
      <c r="B85" s="143"/>
      <c r="C85" s="143"/>
      <c r="D85" s="143"/>
      <c r="E85" s="143"/>
    </row>
    <row r="88" spans="1:7" ht="15">
      <c r="A88" s="12" t="s">
        <v>56</v>
      </c>
    </row>
    <row r="90" spans="1:7" ht="15">
      <c r="A90" s="12" t="s">
        <v>33</v>
      </c>
      <c r="B90" s="138" t="s">
        <v>34</v>
      </c>
      <c r="C90" s="139"/>
      <c r="D90" s="139"/>
      <c r="E90" s="139"/>
    </row>
    <row r="91" spans="1:7" ht="15">
      <c r="A91" s="12"/>
      <c r="B91" s="13" t="s">
        <v>35</v>
      </c>
      <c r="C91" s="13" t="s">
        <v>36</v>
      </c>
      <c r="D91" s="13" t="s">
        <v>35</v>
      </c>
      <c r="E91" s="13" t="s">
        <v>37</v>
      </c>
    </row>
    <row r="92" spans="1:7" ht="15">
      <c r="A92" s="12"/>
      <c r="B92" s="13" t="s">
        <v>39</v>
      </c>
      <c r="C92" s="144">
        <f>SUMIF($A$4:$A$53,1,$J$4:$J$53)+SUMIF($A$4:$A$53,2,$J$4:$J$53)+SUMIF($A$4:$A$53,3,$J$4:$J$53)</f>
        <v>67008</v>
      </c>
      <c r="D92" s="157" t="s">
        <v>38</v>
      </c>
      <c r="E92" s="143">
        <f>C92+C93+C94+C95</f>
        <v>84678</v>
      </c>
      <c r="F92" s="1" t="s">
        <v>40</v>
      </c>
      <c r="G92" s="1"/>
    </row>
    <row r="93" spans="1:7" ht="15">
      <c r="A93" s="12"/>
      <c r="B93" s="13" t="s">
        <v>39</v>
      </c>
      <c r="C93" s="144">
        <f>SUMIF($A$4:$A$53,1,$K$4:$K$53)+SUMIF($A$4:$A$53,2,$K$4:$K$53)+SUMIF($A$4:$A$53,3,$K$4:$K$53)</f>
        <v>14350</v>
      </c>
      <c r="D93" s="144"/>
      <c r="E93" s="143"/>
      <c r="F93" s="1" t="s">
        <v>41</v>
      </c>
      <c r="G93" s="1"/>
    </row>
    <row r="94" spans="1:7" ht="15">
      <c r="A94" s="12"/>
      <c r="B94" s="13" t="s">
        <v>39</v>
      </c>
      <c r="C94" s="144">
        <f>SUMIF($A$4:$A$53,1,$L$4:$L$53)+SUMIF($A$4:$A$53,2,$L$4:$L$53)+SUMIF($A$4:$A$53,3,$L$4:$L$53)</f>
        <v>3000</v>
      </c>
      <c r="D94" s="144"/>
      <c r="E94" s="143"/>
      <c r="F94" s="1" t="s">
        <v>42</v>
      </c>
      <c r="G94" s="1"/>
    </row>
    <row r="95" spans="1:7" ht="15">
      <c r="A95" s="16"/>
      <c r="B95" s="13" t="s">
        <v>39</v>
      </c>
      <c r="C95" s="144">
        <f>SUMIF($A$4:$A$53,1,$M$4:$M$53)+SUMIF($A$4:$A$53,2,$M$4:$M$53)+SUMIF($A$4:$A$53,3,$M$4:$M$53)</f>
        <v>320</v>
      </c>
      <c r="D95" s="144"/>
      <c r="E95" s="143"/>
      <c r="F95" s="1" t="s">
        <v>481</v>
      </c>
      <c r="G95" s="1"/>
    </row>
    <row r="96" spans="1:7" ht="15">
      <c r="A96" s="12"/>
      <c r="B96" s="140" t="s">
        <v>484</v>
      </c>
      <c r="C96" s="144">
        <f>SUMIF($A$4:$A$53,1,$N$4:$N$53)+SUMIF($A$4:$A$53,2,$N$4:$N$53)+SUMIF($A$4:$A$53,3,$N$4:$N$53)</f>
        <v>0</v>
      </c>
      <c r="D96" s="145" t="s">
        <v>482</v>
      </c>
      <c r="E96" s="143">
        <f>C96</f>
        <v>0</v>
      </c>
      <c r="F96" s="1" t="s">
        <v>483</v>
      </c>
    </row>
    <row r="97" spans="1:7" ht="12.75">
      <c r="D97" s="1"/>
    </row>
    <row r="98" spans="1:7" ht="15">
      <c r="A98" s="12" t="s">
        <v>43</v>
      </c>
      <c r="B98" s="12" t="s">
        <v>44</v>
      </c>
      <c r="C98" s="16"/>
      <c r="D98" s="16"/>
      <c r="E98" s="17"/>
    </row>
    <row r="99" spans="1:7" ht="15">
      <c r="A99" s="12"/>
      <c r="B99" s="13" t="s">
        <v>35</v>
      </c>
      <c r="C99" s="13" t="s">
        <v>36</v>
      </c>
      <c r="D99" s="13" t="s">
        <v>35</v>
      </c>
      <c r="E99" s="13" t="s">
        <v>37</v>
      </c>
    </row>
    <row r="100" spans="1:7" ht="15">
      <c r="A100" s="12"/>
      <c r="B100" s="13" t="s">
        <v>45</v>
      </c>
      <c r="C100" s="14">
        <f>SUMIF($A$4:$A$53,1,$P$4:$P$53)+SUMIF($A$4:$A$53,2,$P$4:$P$53)+SUMIF($A$4:$A$53,3,$P$4:$P$53)</f>
        <v>62208</v>
      </c>
      <c r="D100" s="13" t="s">
        <v>27</v>
      </c>
      <c r="E100" s="13">
        <f t="shared" ref="E100:E101" si="14">C100</f>
        <v>62208</v>
      </c>
    </row>
    <row r="101" spans="1:7" ht="15">
      <c r="A101" s="12"/>
      <c r="B101" s="13" t="s">
        <v>47</v>
      </c>
      <c r="C101" s="14">
        <f>SUMIF($A$4:$A$53,1,$Q4:$Q$53)+SUMIF($A$4:$A$53,2,$Q4:$Q$53)+SUMIF($A$4:$A$53,3,$Q4:$Q$53)</f>
        <v>0</v>
      </c>
      <c r="D101" s="13" t="s">
        <v>27</v>
      </c>
      <c r="E101" s="13">
        <f t="shared" si="14"/>
        <v>0</v>
      </c>
    </row>
    <row r="102" spans="1:7" ht="15">
      <c r="A102" s="12"/>
      <c r="B102" s="12"/>
      <c r="C102" s="12"/>
      <c r="D102" s="12"/>
      <c r="E102" s="12"/>
    </row>
    <row r="103" spans="1:7" ht="15">
      <c r="A103" s="12"/>
      <c r="B103" s="12"/>
      <c r="C103" s="12"/>
      <c r="D103" s="12"/>
      <c r="E103" s="12"/>
    </row>
    <row r="104" spans="1:7" ht="15">
      <c r="A104" s="12" t="s">
        <v>48</v>
      </c>
      <c r="B104" s="138" t="s">
        <v>49</v>
      </c>
      <c r="C104" s="139"/>
      <c r="D104" s="139"/>
      <c r="E104" s="139"/>
    </row>
    <row r="105" spans="1:7" ht="15">
      <c r="A105" s="12"/>
      <c r="B105" s="13" t="s">
        <v>35</v>
      </c>
      <c r="C105" s="13" t="s">
        <v>36</v>
      </c>
      <c r="D105" s="13" t="s">
        <v>35</v>
      </c>
      <c r="E105" s="13" t="s">
        <v>37</v>
      </c>
    </row>
    <row r="106" spans="1:7" ht="15">
      <c r="A106" s="12"/>
      <c r="B106" s="13" t="s">
        <v>39</v>
      </c>
      <c r="C106" s="14">
        <f>SUMIF($A$4:$A$53,1,$T$4:$T$53)+SUMIF($A$4:$A$53,2,$T$4:$T$53)+SUMIF($A$4:$A$53,3,$T$4:$T$53)</f>
        <v>0</v>
      </c>
      <c r="D106" s="11" t="s">
        <v>38</v>
      </c>
      <c r="E106" s="13">
        <f t="shared" ref="E106:E109" si="15">C106</f>
        <v>0</v>
      </c>
      <c r="F106" s="1" t="s">
        <v>50</v>
      </c>
      <c r="G106" s="1"/>
    </row>
    <row r="107" spans="1:7" ht="15">
      <c r="A107" s="12"/>
      <c r="B107" s="141" t="s">
        <v>39</v>
      </c>
      <c r="C107" s="158">
        <f>SUMIF($A$4:$A$53,1,$U$4:$U$53)+SUMIF($A$4:$A$53,2,$U$4:$U$53)+SUMIF($A$4:$A$53,3,$U$4:$U$53)</f>
        <v>0</v>
      </c>
      <c r="D107" s="159" t="s">
        <v>38</v>
      </c>
      <c r="E107" s="141">
        <f t="shared" si="15"/>
        <v>0</v>
      </c>
      <c r="F107" s="1" t="s">
        <v>51</v>
      </c>
      <c r="G107" s="1"/>
    </row>
    <row r="108" spans="1:7" ht="15.75" customHeight="1">
      <c r="B108" s="156" t="s">
        <v>39</v>
      </c>
      <c r="C108" s="156">
        <f>SUMIF($A$4:$A$53,1,$V$4:$V$53)+SUMIF($A$4:$A$53,2,$V$4:$V$53)+SUMIF($A$4:$A$53,3,$V$4:$V$53)</f>
        <v>0</v>
      </c>
      <c r="D108" s="152" t="s">
        <v>38</v>
      </c>
      <c r="E108" s="141">
        <f t="shared" si="15"/>
        <v>0</v>
      </c>
      <c r="F108" s="1" t="s">
        <v>481</v>
      </c>
    </row>
    <row r="109" spans="1:7" ht="15.75" customHeight="1">
      <c r="B109" s="156" t="s">
        <v>38</v>
      </c>
      <c r="C109" s="156">
        <f>E109</f>
        <v>0</v>
      </c>
      <c r="D109" s="152" t="s">
        <v>482</v>
      </c>
      <c r="E109" s="142">
        <f>SUMIF($A$4:$A$53,1,$W$4:$W$53)+SUMIF($A$4:$A$53,2,$W$4:$W$53)+SUMIF($A$4:$A$53,3,$W$4:$W$53)</f>
        <v>0</v>
      </c>
      <c r="F109" s="1" t="s">
        <v>483</v>
      </c>
    </row>
  </sheetData>
  <mergeCells count="4">
    <mergeCell ref="B73:E73"/>
    <mergeCell ref="B59:E59"/>
    <mergeCell ref="B90:E90"/>
    <mergeCell ref="B104:E104"/>
  </mergeCells>
  <phoneticPr fontId="22"/>
  <conditionalFormatting sqref="B6:AE6">
    <cfRule type="expression" dxfId="10" priority="12">
      <formula>COUNTIF($G6,"*refund*")</formula>
    </cfRule>
  </conditionalFormatting>
  <conditionalFormatting sqref="B4:AE4">
    <cfRule type="expression" dxfId="9" priority="8" stopIfTrue="1">
      <formula>COUNTIF($G4,"*refund*")</formula>
    </cfRule>
  </conditionalFormatting>
  <conditionalFormatting sqref="B5:F5 H5:AE5">
    <cfRule type="expression" dxfId="8" priority="7">
      <formula>COUNTIF($G5,"*refund*")</formula>
    </cfRule>
  </conditionalFormatting>
  <conditionalFormatting sqref="B7:F7 H7:AE7">
    <cfRule type="expression" dxfId="7" priority="6">
      <formula>COUNTIF($G7,"*refund*")</formula>
    </cfRule>
  </conditionalFormatting>
  <conditionalFormatting sqref="B8:F8 H8:AE8">
    <cfRule type="expression" dxfId="6" priority="5">
      <formula>COUNTIF($G8,"*refund*")</formula>
    </cfRule>
  </conditionalFormatting>
  <conditionalFormatting sqref="B9:F53 H9:AE53">
    <cfRule type="expression" dxfId="5" priority="4">
      <formula>COUNTIF($G9,"*refund*")</formula>
    </cfRule>
  </conditionalFormatting>
  <conditionalFormatting sqref="G5">
    <cfRule type="expression" dxfId="4" priority="3" stopIfTrue="1">
      <formula>COUNTIF($G5,"*refund*")</formula>
    </cfRule>
  </conditionalFormatting>
  <conditionalFormatting sqref="G7:G8">
    <cfRule type="expression" dxfId="3" priority="2" stopIfTrue="1">
      <formula>COUNTIF($G7,"*refund*")</formula>
    </cfRule>
  </conditionalFormatting>
  <conditionalFormatting sqref="G9:G53">
    <cfRule type="expression" dxfId="2" priority="1" stopIfTrue="1">
      <formula>COUNTIF($G9,"*refund*")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zoomScaleNormal="100"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E1" sqref="E1"/>
    </sheetView>
  </sheetViews>
  <sheetFormatPr defaultColWidth="14.42578125" defaultRowHeight="15.75" customHeight="1"/>
  <cols>
    <col min="1" max="1" width="8.42578125" customWidth="1"/>
    <col min="6" max="6" width="15.7109375" customWidth="1"/>
    <col min="18" max="18" width="17.5703125" customWidth="1"/>
    <col min="19" max="19" width="20" customWidth="1"/>
    <col min="20" max="20" width="17.140625" customWidth="1"/>
  </cols>
  <sheetData>
    <row r="1" spans="1:34" ht="15.75" customHeight="1">
      <c r="A1" s="1" t="s">
        <v>57</v>
      </c>
      <c r="B1" s="170"/>
      <c r="C1" s="170"/>
      <c r="D1" s="170"/>
      <c r="E1" s="170"/>
      <c r="F1" s="170"/>
      <c r="G1" s="170"/>
      <c r="H1" s="171" t="s">
        <v>1</v>
      </c>
      <c r="I1" s="171"/>
      <c r="J1" s="171"/>
      <c r="K1" s="171"/>
      <c r="L1" s="171"/>
      <c r="M1" s="171"/>
      <c r="N1" s="171"/>
      <c r="O1" s="172" t="s">
        <v>2</v>
      </c>
      <c r="P1" s="172"/>
      <c r="Q1" s="172"/>
      <c r="R1" s="171" t="s">
        <v>3</v>
      </c>
      <c r="S1" s="171"/>
      <c r="T1" s="171"/>
      <c r="U1" s="171"/>
      <c r="V1" s="171"/>
      <c r="W1" s="171"/>
      <c r="X1" s="172" t="s">
        <v>4</v>
      </c>
      <c r="Y1" s="172"/>
      <c r="Z1" s="171"/>
      <c r="AA1" s="171"/>
      <c r="AB1" s="171"/>
      <c r="AC1" s="171"/>
      <c r="AD1" s="171"/>
      <c r="AE1" s="170"/>
      <c r="AF1" s="173" t="s">
        <v>5</v>
      </c>
      <c r="AG1" s="173" t="s">
        <v>5</v>
      </c>
      <c r="AH1" s="170"/>
    </row>
    <row r="2" spans="1:34" ht="15.75" customHeight="1">
      <c r="A2" s="5" t="s">
        <v>6</v>
      </c>
      <c r="B2" s="174" t="s">
        <v>7</v>
      </c>
      <c r="C2" s="174" t="s">
        <v>8</v>
      </c>
      <c r="D2" s="174" t="s">
        <v>9</v>
      </c>
      <c r="E2" s="174" t="s">
        <v>10</v>
      </c>
      <c r="F2" s="174" t="s">
        <v>11</v>
      </c>
      <c r="G2" s="174" t="s">
        <v>12</v>
      </c>
      <c r="H2" s="174" t="s">
        <v>13</v>
      </c>
      <c r="I2" s="174" t="s">
        <v>14</v>
      </c>
      <c r="J2" s="174" t="s">
        <v>15</v>
      </c>
      <c r="K2" s="174" t="s">
        <v>16</v>
      </c>
      <c r="L2" s="174" t="s">
        <v>58</v>
      </c>
      <c r="M2" s="174" t="s">
        <v>467</v>
      </c>
      <c r="N2" s="174" t="s">
        <v>18</v>
      </c>
      <c r="O2" s="175" t="s">
        <v>19</v>
      </c>
      <c r="P2" s="175" t="s">
        <v>15</v>
      </c>
      <c r="Q2" s="175" t="s">
        <v>59</v>
      </c>
      <c r="R2" s="174" t="s">
        <v>13</v>
      </c>
      <c r="S2" s="174" t="s">
        <v>21</v>
      </c>
      <c r="T2" s="174" t="s">
        <v>22</v>
      </c>
      <c r="U2" s="174" t="s">
        <v>23</v>
      </c>
      <c r="V2" s="174" t="s">
        <v>467</v>
      </c>
      <c r="W2" s="174" t="s">
        <v>18</v>
      </c>
      <c r="X2" s="175" t="s">
        <v>19</v>
      </c>
      <c r="Y2" s="175" t="s">
        <v>24</v>
      </c>
      <c r="Z2" s="174"/>
      <c r="AA2" s="174"/>
      <c r="AB2" s="174"/>
      <c r="AC2" s="174"/>
      <c r="AD2" s="174"/>
      <c r="AE2" s="170"/>
      <c r="AF2" s="176" t="s">
        <v>25</v>
      </c>
      <c r="AG2" s="176" t="s">
        <v>25</v>
      </c>
      <c r="AH2" s="170"/>
    </row>
    <row r="3" spans="1:34" ht="15.75" customHeight="1">
      <c r="A3" s="9" t="str">
        <f>IF(H3&gt;0,IF(O3&gt;0,IF(R3&gt;0,IF(X3&gt;0,4,3),2),1),"")</f>
        <v/>
      </c>
      <c r="B3" s="174"/>
      <c r="C3" s="174"/>
      <c r="D3" s="174"/>
      <c r="E3" s="174"/>
      <c r="F3" s="174"/>
      <c r="G3" s="174"/>
      <c r="H3" s="174"/>
      <c r="I3" s="174"/>
      <c r="J3" s="174" t="s">
        <v>26</v>
      </c>
      <c r="K3" s="174" t="s">
        <v>26</v>
      </c>
      <c r="L3" s="174" t="s">
        <v>26</v>
      </c>
      <c r="M3" s="174" t="s">
        <v>26</v>
      </c>
      <c r="N3" s="174" t="s">
        <v>27</v>
      </c>
      <c r="O3" s="175"/>
      <c r="P3" s="175" t="s">
        <v>27</v>
      </c>
      <c r="Q3" s="175" t="s">
        <v>61</v>
      </c>
      <c r="R3" s="174"/>
      <c r="S3" s="174"/>
      <c r="T3" s="174" t="s">
        <v>26</v>
      </c>
      <c r="U3" s="174" t="s">
        <v>29</v>
      </c>
      <c r="V3" s="174" t="s">
        <v>26</v>
      </c>
      <c r="W3" s="174" t="s">
        <v>27</v>
      </c>
      <c r="X3" s="175"/>
      <c r="Y3" s="175" t="s">
        <v>61</v>
      </c>
      <c r="Z3" s="174"/>
      <c r="AA3" s="174"/>
      <c r="AB3" s="174"/>
      <c r="AC3" s="174"/>
      <c r="AD3" s="174"/>
      <c r="AE3" s="170"/>
      <c r="AF3" s="176" t="s">
        <v>58</v>
      </c>
      <c r="AG3" s="176" t="s">
        <v>22</v>
      </c>
      <c r="AH3" s="170"/>
    </row>
    <row r="4" spans="1:34" ht="15.75" customHeight="1">
      <c r="A4" s="161">
        <f t="shared" ref="A4:A60" si="0">IF(H4&gt;0,IF(O4&gt;0,IF(R4&gt;0,IF(X4&gt;0,4,3),2),1),"")</f>
        <v>1</v>
      </c>
      <c r="B4" s="177" t="s">
        <v>468</v>
      </c>
      <c r="C4" s="178" t="s">
        <v>469</v>
      </c>
      <c r="D4" s="179"/>
      <c r="E4" s="180" t="s">
        <v>470</v>
      </c>
      <c r="F4" s="181"/>
      <c r="G4" s="181"/>
      <c r="H4" s="182">
        <v>42524</v>
      </c>
      <c r="I4" s="180">
        <v>191</v>
      </c>
      <c r="J4" s="180">
        <v>6700</v>
      </c>
      <c r="K4" s="180">
        <v>1980</v>
      </c>
      <c r="L4" s="180">
        <v>510</v>
      </c>
      <c r="M4" s="180"/>
      <c r="N4" s="180">
        <v>70</v>
      </c>
      <c r="O4" s="182"/>
      <c r="P4" s="180"/>
      <c r="Q4" s="180"/>
      <c r="R4" s="182"/>
      <c r="S4" s="180"/>
      <c r="T4" s="180"/>
      <c r="U4" s="180"/>
      <c r="V4" s="180"/>
      <c r="W4" s="181"/>
      <c r="X4" s="182"/>
      <c r="Y4" s="181"/>
      <c r="Z4" s="181"/>
      <c r="AA4" s="181"/>
      <c r="AB4" s="181"/>
      <c r="AC4" s="181"/>
      <c r="AD4" s="181"/>
      <c r="AE4" s="170"/>
      <c r="AF4" s="181" t="str">
        <f t="shared" ref="AF4:AF11" si="1">IF(Q4&gt;L4,Q4-L4,"")</f>
        <v/>
      </c>
      <c r="AG4" s="181" t="str">
        <f t="shared" ref="AG4:AG11" si="2">IF(Y4&gt;T4,Y4-T4,"")</f>
        <v/>
      </c>
      <c r="AH4" s="170"/>
    </row>
    <row r="5" spans="1:34" ht="15.75" customHeight="1">
      <c r="A5" s="161">
        <f t="shared" si="0"/>
        <v>2</v>
      </c>
      <c r="B5" s="177" t="s">
        <v>439</v>
      </c>
      <c r="C5" s="178" t="s">
        <v>440</v>
      </c>
      <c r="D5" s="179" t="s">
        <v>103</v>
      </c>
      <c r="E5" s="180" t="s">
        <v>471</v>
      </c>
      <c r="F5" s="181"/>
      <c r="G5" s="181"/>
      <c r="H5" s="182">
        <v>42524</v>
      </c>
      <c r="I5" s="180">
        <v>190</v>
      </c>
      <c r="J5" s="180">
        <v>5940</v>
      </c>
      <c r="K5" s="180">
        <v>495</v>
      </c>
      <c r="L5" s="180">
        <v>0</v>
      </c>
      <c r="M5" s="180"/>
      <c r="N5" s="180">
        <v>22</v>
      </c>
      <c r="O5" s="182">
        <v>42525</v>
      </c>
      <c r="P5" s="180">
        <v>5940</v>
      </c>
      <c r="Q5" s="180">
        <v>0</v>
      </c>
      <c r="R5" s="182"/>
      <c r="S5" s="180"/>
      <c r="T5" s="180"/>
      <c r="U5" s="180"/>
      <c r="V5" s="180"/>
      <c r="W5" s="181"/>
      <c r="X5" s="182"/>
      <c r="Y5" s="181"/>
      <c r="Z5" s="181"/>
      <c r="AA5" s="181"/>
      <c r="AB5" s="181"/>
      <c r="AC5" s="181"/>
      <c r="AD5" s="181"/>
      <c r="AE5" s="183"/>
      <c r="AF5" s="181" t="str">
        <f t="shared" si="1"/>
        <v/>
      </c>
      <c r="AG5" s="181" t="str">
        <f t="shared" si="2"/>
        <v/>
      </c>
      <c r="AH5" s="183"/>
    </row>
    <row r="6" spans="1:34" ht="15.75" customHeight="1">
      <c r="A6" s="161">
        <f t="shared" si="0"/>
        <v>1</v>
      </c>
      <c r="B6" s="177" t="s">
        <v>306</v>
      </c>
      <c r="C6" s="178" t="s">
        <v>307</v>
      </c>
      <c r="D6" s="179"/>
      <c r="E6" s="180" t="s">
        <v>472</v>
      </c>
      <c r="F6" s="181"/>
      <c r="G6" s="181"/>
      <c r="H6" s="182">
        <v>42528</v>
      </c>
      <c r="I6" s="180">
        <v>180</v>
      </c>
      <c r="J6" s="180">
        <v>20304</v>
      </c>
      <c r="K6" s="180">
        <v>495</v>
      </c>
      <c r="L6" s="180">
        <v>1512</v>
      </c>
      <c r="M6" s="180"/>
      <c r="N6" s="180">
        <v>83</v>
      </c>
      <c r="O6" s="182"/>
      <c r="P6" s="180"/>
      <c r="Q6" s="180"/>
      <c r="R6" s="182"/>
      <c r="S6" s="180"/>
      <c r="T6" s="180"/>
      <c r="U6" s="180"/>
      <c r="V6" s="180"/>
      <c r="W6" s="181"/>
      <c r="X6" s="182"/>
      <c r="Y6" s="181"/>
      <c r="Z6" s="181"/>
      <c r="AA6" s="181"/>
      <c r="AB6" s="181"/>
      <c r="AC6" s="181"/>
      <c r="AD6" s="181"/>
      <c r="AE6" s="183"/>
      <c r="AF6" s="181" t="str">
        <f t="shared" si="1"/>
        <v/>
      </c>
      <c r="AG6" s="181" t="str">
        <f t="shared" si="2"/>
        <v/>
      </c>
      <c r="AH6" s="183"/>
    </row>
    <row r="7" spans="1:34" ht="15.75" customHeight="1">
      <c r="A7" s="161">
        <f t="shared" si="0"/>
        <v>2</v>
      </c>
      <c r="B7" s="177" t="s">
        <v>473</v>
      </c>
      <c r="C7" s="178" t="s">
        <v>474</v>
      </c>
      <c r="D7" s="179"/>
      <c r="E7" s="180" t="s">
        <v>475</v>
      </c>
      <c r="F7" s="181"/>
      <c r="G7" s="181"/>
      <c r="H7" s="182">
        <v>42528</v>
      </c>
      <c r="I7" s="180">
        <v>197</v>
      </c>
      <c r="J7" s="180">
        <v>7527</v>
      </c>
      <c r="K7" s="180">
        <v>1485</v>
      </c>
      <c r="L7" s="180">
        <v>0</v>
      </c>
      <c r="M7" s="180"/>
      <c r="N7" s="180">
        <v>32</v>
      </c>
      <c r="O7" s="182">
        <v>42528</v>
      </c>
      <c r="P7" s="180">
        <v>7523</v>
      </c>
      <c r="Q7" s="180">
        <v>0</v>
      </c>
      <c r="R7" s="182"/>
      <c r="S7" s="180"/>
      <c r="T7" s="180"/>
      <c r="U7" s="180"/>
      <c r="V7" s="180"/>
      <c r="W7" s="181"/>
      <c r="X7" s="182"/>
      <c r="Y7" s="181"/>
      <c r="Z7" s="181"/>
      <c r="AA7" s="181"/>
      <c r="AB7" s="181"/>
      <c r="AC7" s="181"/>
      <c r="AD7" s="181"/>
      <c r="AE7" s="183"/>
      <c r="AF7" s="181" t="str">
        <f t="shared" si="1"/>
        <v/>
      </c>
      <c r="AG7" s="181" t="str">
        <f t="shared" si="2"/>
        <v/>
      </c>
      <c r="AH7" s="183"/>
    </row>
    <row r="8" spans="1:34" ht="15.75" customHeight="1">
      <c r="A8" s="161">
        <f t="shared" si="0"/>
        <v>2</v>
      </c>
      <c r="B8" s="177" t="s">
        <v>96</v>
      </c>
      <c r="C8" s="178" t="s">
        <v>97</v>
      </c>
      <c r="D8" s="179"/>
      <c r="E8" s="180" t="s">
        <v>476</v>
      </c>
      <c r="F8" s="181"/>
      <c r="G8" s="181"/>
      <c r="H8" s="182">
        <v>42527</v>
      </c>
      <c r="I8" s="180">
        <v>196</v>
      </c>
      <c r="J8" s="180">
        <v>596</v>
      </c>
      <c r="K8" s="180">
        <v>495</v>
      </c>
      <c r="L8" s="180">
        <v>257</v>
      </c>
      <c r="M8" s="180">
        <v>89</v>
      </c>
      <c r="N8" s="180">
        <v>86</v>
      </c>
      <c r="O8" s="182">
        <v>42530</v>
      </c>
      <c r="P8" s="180">
        <v>1</v>
      </c>
      <c r="Q8" s="180">
        <v>257</v>
      </c>
      <c r="R8" s="182"/>
      <c r="S8" s="180"/>
      <c r="T8" s="180"/>
      <c r="U8" s="180"/>
      <c r="V8" s="180"/>
      <c r="W8" s="181"/>
      <c r="X8" s="182"/>
      <c r="Y8" s="181"/>
      <c r="Z8" s="181"/>
      <c r="AA8" s="181"/>
      <c r="AB8" s="181"/>
      <c r="AC8" s="181"/>
      <c r="AD8" s="181"/>
      <c r="AE8" s="183"/>
      <c r="AF8" s="181" t="str">
        <f t="shared" si="1"/>
        <v/>
      </c>
      <c r="AG8" s="181" t="str">
        <f t="shared" si="2"/>
        <v/>
      </c>
      <c r="AH8" s="183"/>
    </row>
    <row r="9" spans="1:34" ht="15.75" customHeight="1">
      <c r="A9" s="161">
        <f t="shared" si="0"/>
        <v>1</v>
      </c>
      <c r="B9" s="177" t="s">
        <v>96</v>
      </c>
      <c r="C9" s="178"/>
      <c r="D9" s="179"/>
      <c r="E9" s="180"/>
      <c r="F9" s="181"/>
      <c r="G9" s="181" t="s">
        <v>477</v>
      </c>
      <c r="H9" s="182">
        <v>42529</v>
      </c>
      <c r="I9" s="180">
        <v>196</v>
      </c>
      <c r="J9" s="180">
        <v>-375</v>
      </c>
      <c r="K9" s="180"/>
      <c r="L9" s="180"/>
      <c r="M9" s="180"/>
      <c r="N9" s="180">
        <v>-15</v>
      </c>
      <c r="O9" s="182"/>
      <c r="P9" s="180"/>
      <c r="Q9" s="180"/>
      <c r="R9" s="182"/>
      <c r="S9" s="180"/>
      <c r="T9" s="180"/>
      <c r="U9" s="180"/>
      <c r="V9" s="180"/>
      <c r="W9" s="181"/>
      <c r="X9" s="182"/>
      <c r="Y9" s="181"/>
      <c r="Z9" s="181"/>
      <c r="AA9" s="181"/>
      <c r="AB9" s="181"/>
      <c r="AC9" s="181"/>
      <c r="AD9" s="181"/>
      <c r="AE9" s="183"/>
      <c r="AF9" s="181" t="str">
        <f t="shared" si="1"/>
        <v/>
      </c>
      <c r="AG9" s="181" t="str">
        <f t="shared" si="2"/>
        <v/>
      </c>
      <c r="AH9" s="183"/>
    </row>
    <row r="10" spans="1:34" ht="15.75" customHeight="1">
      <c r="A10" s="161">
        <f t="shared" si="0"/>
        <v>2</v>
      </c>
      <c r="B10" s="177" t="s">
        <v>478</v>
      </c>
      <c r="C10" s="178" t="s">
        <v>479</v>
      </c>
      <c r="D10" s="179"/>
      <c r="E10" s="180" t="s">
        <v>480</v>
      </c>
      <c r="F10" s="181"/>
      <c r="G10" s="181"/>
      <c r="H10" s="182">
        <v>42530</v>
      </c>
      <c r="I10" s="180">
        <v>204</v>
      </c>
      <c r="J10" s="180">
        <v>3250</v>
      </c>
      <c r="K10" s="180">
        <v>1980</v>
      </c>
      <c r="L10" s="180">
        <v>257</v>
      </c>
      <c r="M10" s="180"/>
      <c r="N10" s="180">
        <v>19</v>
      </c>
      <c r="O10" s="182">
        <v>42530</v>
      </c>
      <c r="P10" s="180">
        <v>3250</v>
      </c>
      <c r="Q10" s="180">
        <v>257</v>
      </c>
      <c r="R10" s="182"/>
      <c r="S10" s="180"/>
      <c r="T10" s="180"/>
      <c r="U10" s="180"/>
      <c r="V10" s="180"/>
      <c r="W10" s="181"/>
      <c r="X10" s="182"/>
      <c r="Y10" s="181"/>
      <c r="Z10" s="181"/>
      <c r="AA10" s="181"/>
      <c r="AB10" s="181"/>
      <c r="AC10" s="181"/>
      <c r="AD10" s="181"/>
      <c r="AE10" s="183"/>
      <c r="AF10" s="181" t="str">
        <f t="shared" si="1"/>
        <v/>
      </c>
      <c r="AG10" s="181" t="str">
        <f t="shared" si="2"/>
        <v/>
      </c>
      <c r="AH10" s="183"/>
    </row>
    <row r="11" spans="1:34" ht="15.75" customHeight="1">
      <c r="A11" s="161" t="str">
        <f t="shared" si="0"/>
        <v/>
      </c>
      <c r="B11" s="177"/>
      <c r="C11" s="178"/>
      <c r="D11" s="179"/>
      <c r="E11" s="180"/>
      <c r="F11" s="181"/>
      <c r="G11" s="181"/>
      <c r="H11" s="182"/>
      <c r="I11" s="180"/>
      <c r="J11" s="180"/>
      <c r="K11" s="180"/>
      <c r="L11" s="180"/>
      <c r="M11" s="180"/>
      <c r="N11" s="180"/>
      <c r="O11" s="182"/>
      <c r="P11" s="180"/>
      <c r="Q11" s="180"/>
      <c r="R11" s="182"/>
      <c r="S11" s="180"/>
      <c r="T11" s="180"/>
      <c r="U11" s="180"/>
      <c r="V11" s="180"/>
      <c r="W11" s="181"/>
      <c r="X11" s="182"/>
      <c r="Y11" s="181"/>
      <c r="Z11" s="181"/>
      <c r="AA11" s="181"/>
      <c r="AB11" s="181"/>
      <c r="AC11" s="181"/>
      <c r="AD11" s="181"/>
      <c r="AE11" s="183"/>
      <c r="AF11" s="181" t="str">
        <f t="shared" si="1"/>
        <v/>
      </c>
      <c r="AG11" s="181" t="str">
        <f t="shared" si="2"/>
        <v/>
      </c>
      <c r="AH11" s="183"/>
    </row>
    <row r="12" spans="1:34" ht="15.75" customHeight="1">
      <c r="A12" s="161" t="str">
        <f t="shared" si="0"/>
        <v/>
      </c>
      <c r="B12" s="177"/>
      <c r="C12" s="178"/>
      <c r="D12" s="179"/>
      <c r="E12" s="180"/>
      <c r="F12" s="181"/>
      <c r="G12" s="181"/>
      <c r="H12" s="182"/>
      <c r="I12" s="180"/>
      <c r="J12" s="180"/>
      <c r="K12" s="180"/>
      <c r="L12" s="180"/>
      <c r="M12" s="180"/>
      <c r="N12" s="180"/>
      <c r="O12" s="182"/>
      <c r="P12" s="180"/>
      <c r="Q12" s="180"/>
      <c r="R12" s="182"/>
      <c r="S12" s="180"/>
      <c r="T12" s="180"/>
      <c r="U12" s="180"/>
      <c r="V12" s="180"/>
      <c r="W12" s="181"/>
      <c r="X12" s="182"/>
      <c r="Y12" s="181"/>
      <c r="Z12" s="181"/>
      <c r="AA12" s="181"/>
      <c r="AB12" s="181"/>
      <c r="AC12" s="181"/>
      <c r="AD12" s="181"/>
      <c r="AE12" s="170"/>
      <c r="AF12" s="184" t="str">
        <f>IF(Q12&gt;L12,Q12-L12,"")</f>
        <v/>
      </c>
      <c r="AG12" s="181" t="str">
        <f t="shared" ref="AG12:AG71" si="3">IF(Y12&gt;T12,Y12-T12,"")</f>
        <v/>
      </c>
      <c r="AH12" s="170"/>
    </row>
    <row r="13" spans="1:34" ht="15.75" customHeight="1">
      <c r="A13" s="161" t="str">
        <f t="shared" si="0"/>
        <v/>
      </c>
      <c r="B13" s="177"/>
      <c r="C13" s="178"/>
      <c r="D13" s="179"/>
      <c r="E13" s="180"/>
      <c r="F13" s="181"/>
      <c r="G13" s="181"/>
      <c r="H13" s="182"/>
      <c r="I13" s="180"/>
      <c r="J13" s="180"/>
      <c r="K13" s="180"/>
      <c r="L13" s="180"/>
      <c r="M13" s="180"/>
      <c r="N13" s="180"/>
      <c r="O13" s="182"/>
      <c r="P13" s="180"/>
      <c r="Q13" s="180"/>
      <c r="R13" s="182"/>
      <c r="S13" s="180"/>
      <c r="T13" s="180"/>
      <c r="U13" s="180"/>
      <c r="V13" s="180"/>
      <c r="W13" s="181"/>
      <c r="X13" s="182"/>
      <c r="Y13" s="181"/>
      <c r="Z13" s="181"/>
      <c r="AA13" s="181"/>
      <c r="AB13" s="181"/>
      <c r="AC13" s="181"/>
      <c r="AD13" s="181"/>
      <c r="AE13" s="170"/>
      <c r="AF13" s="181" t="str">
        <f>IF(Q13&gt;L13,Q13-L13,"")</f>
        <v/>
      </c>
      <c r="AG13" s="181" t="str">
        <f t="shared" si="3"/>
        <v/>
      </c>
      <c r="AH13" s="170"/>
    </row>
    <row r="14" spans="1:34" ht="15.75" customHeight="1">
      <c r="A14" s="161" t="str">
        <f t="shared" si="0"/>
        <v/>
      </c>
      <c r="B14" s="177"/>
      <c r="C14" s="178"/>
      <c r="D14" s="179"/>
      <c r="E14" s="180"/>
      <c r="F14" s="181"/>
      <c r="G14" s="181"/>
      <c r="H14" s="182"/>
      <c r="I14" s="180"/>
      <c r="J14" s="180"/>
      <c r="K14" s="180"/>
      <c r="L14" s="180"/>
      <c r="M14" s="180"/>
      <c r="N14" s="180"/>
      <c r="O14" s="182"/>
      <c r="P14" s="180"/>
      <c r="Q14" s="180"/>
      <c r="R14" s="182"/>
      <c r="S14" s="180"/>
      <c r="T14" s="180"/>
      <c r="U14" s="180"/>
      <c r="V14" s="180"/>
      <c r="W14" s="181"/>
      <c r="X14" s="182"/>
      <c r="Y14" s="181"/>
      <c r="Z14" s="181"/>
      <c r="AA14" s="181"/>
      <c r="AB14" s="181"/>
      <c r="AC14" s="181"/>
      <c r="AD14" s="181"/>
      <c r="AE14" s="170"/>
      <c r="AF14" s="181" t="str">
        <f>IF(Q14&gt;L14,Q14-L14,"")</f>
        <v/>
      </c>
      <c r="AG14" s="181" t="str">
        <f t="shared" si="3"/>
        <v/>
      </c>
      <c r="AH14" s="170"/>
    </row>
    <row r="15" spans="1:34" ht="15.75" customHeight="1">
      <c r="A15" s="161" t="str">
        <f t="shared" si="0"/>
        <v/>
      </c>
      <c r="B15" s="177"/>
      <c r="C15" s="178"/>
      <c r="D15" s="179"/>
      <c r="E15" s="180"/>
      <c r="F15" s="181"/>
      <c r="G15" s="181"/>
      <c r="H15" s="182"/>
      <c r="I15" s="180"/>
      <c r="J15" s="180"/>
      <c r="K15" s="180"/>
      <c r="L15" s="180"/>
      <c r="M15" s="180"/>
      <c r="N15" s="180"/>
      <c r="O15" s="182"/>
      <c r="P15" s="180"/>
      <c r="Q15" s="180"/>
      <c r="R15" s="182"/>
      <c r="S15" s="180"/>
      <c r="T15" s="180"/>
      <c r="U15" s="180"/>
      <c r="V15" s="180"/>
      <c r="W15" s="181"/>
      <c r="X15" s="182"/>
      <c r="Y15" s="181"/>
      <c r="Z15" s="181"/>
      <c r="AA15" s="181"/>
      <c r="AB15" s="181"/>
      <c r="AC15" s="181"/>
      <c r="AD15" s="181"/>
      <c r="AE15" s="170"/>
      <c r="AF15" s="181" t="str">
        <f>IF(Q15&gt;L15,Q15-L15,"")</f>
        <v/>
      </c>
      <c r="AG15" s="181" t="str">
        <f t="shared" si="3"/>
        <v/>
      </c>
      <c r="AH15" s="170"/>
    </row>
    <row r="16" spans="1:34" ht="15.75" customHeight="1">
      <c r="A16" s="161" t="str">
        <f t="shared" si="0"/>
        <v/>
      </c>
      <c r="B16" s="177"/>
      <c r="C16" s="178"/>
      <c r="D16" s="179"/>
      <c r="E16" s="180"/>
      <c r="F16" s="181"/>
      <c r="G16" s="181"/>
      <c r="H16" s="182"/>
      <c r="I16" s="180"/>
      <c r="J16" s="180"/>
      <c r="K16" s="180"/>
      <c r="L16" s="180"/>
      <c r="M16" s="180"/>
      <c r="N16" s="180"/>
      <c r="O16" s="182"/>
      <c r="P16" s="180"/>
      <c r="Q16" s="180"/>
      <c r="R16" s="182"/>
      <c r="S16" s="180"/>
      <c r="T16" s="180"/>
      <c r="U16" s="180"/>
      <c r="V16" s="180"/>
      <c r="W16" s="181"/>
      <c r="X16" s="182"/>
      <c r="Y16" s="181"/>
      <c r="Z16" s="181"/>
      <c r="AA16" s="181"/>
      <c r="AB16" s="181"/>
      <c r="AC16" s="181"/>
      <c r="AD16" s="181"/>
      <c r="AE16" s="170"/>
      <c r="AF16" s="181" t="str">
        <f>IF(Q16&gt;L16,Q16-L16,"")</f>
        <v/>
      </c>
      <c r="AG16" s="181" t="str">
        <f t="shared" si="3"/>
        <v/>
      </c>
      <c r="AH16" s="170"/>
    </row>
    <row r="17" spans="1:34" ht="15.75" customHeight="1">
      <c r="A17" s="161" t="str">
        <f t="shared" si="0"/>
        <v/>
      </c>
      <c r="B17" s="177"/>
      <c r="C17" s="178"/>
      <c r="D17" s="179"/>
      <c r="E17" s="180"/>
      <c r="F17" s="181"/>
      <c r="G17" s="181"/>
      <c r="H17" s="182"/>
      <c r="I17" s="180"/>
      <c r="J17" s="180"/>
      <c r="K17" s="180"/>
      <c r="L17" s="180"/>
      <c r="M17" s="180"/>
      <c r="N17" s="180"/>
      <c r="O17" s="182"/>
      <c r="P17" s="180"/>
      <c r="Q17" s="180"/>
      <c r="R17" s="182"/>
      <c r="S17" s="180"/>
      <c r="T17" s="180"/>
      <c r="U17" s="180"/>
      <c r="V17" s="180"/>
      <c r="W17" s="181"/>
      <c r="X17" s="182"/>
      <c r="Y17" s="181"/>
      <c r="Z17" s="181"/>
      <c r="AA17" s="181"/>
      <c r="AB17" s="181"/>
      <c r="AC17" s="181"/>
      <c r="AD17" s="181"/>
      <c r="AE17" s="170"/>
      <c r="AF17" s="181" t="str">
        <f>IF(Q17&gt;L17,Q17-L17,"")</f>
        <v/>
      </c>
      <c r="AG17" s="181" t="str">
        <f t="shared" si="3"/>
        <v/>
      </c>
      <c r="AH17" s="170"/>
    </row>
    <row r="18" spans="1:34" ht="15.75" customHeight="1">
      <c r="A18" s="161" t="str">
        <f t="shared" si="0"/>
        <v/>
      </c>
      <c r="B18" s="177"/>
      <c r="C18" s="178"/>
      <c r="D18" s="179"/>
      <c r="E18" s="180"/>
      <c r="F18" s="181"/>
      <c r="G18" s="181"/>
      <c r="H18" s="182"/>
      <c r="I18" s="180"/>
      <c r="J18" s="180"/>
      <c r="K18" s="180"/>
      <c r="L18" s="180"/>
      <c r="M18" s="180"/>
      <c r="N18" s="180"/>
      <c r="O18" s="182"/>
      <c r="P18" s="180"/>
      <c r="Q18" s="180"/>
      <c r="R18" s="182"/>
      <c r="S18" s="180"/>
      <c r="T18" s="180"/>
      <c r="U18" s="180"/>
      <c r="V18" s="180"/>
      <c r="W18" s="181"/>
      <c r="X18" s="182"/>
      <c r="Y18" s="181"/>
      <c r="Z18" s="181"/>
      <c r="AA18" s="181"/>
      <c r="AB18" s="181"/>
      <c r="AC18" s="181"/>
      <c r="AD18" s="181"/>
      <c r="AE18" s="170"/>
      <c r="AF18" s="181" t="str">
        <f>IF(Q18&gt;L18,Q18-L18,"")</f>
        <v/>
      </c>
      <c r="AG18" s="181" t="str">
        <f t="shared" si="3"/>
        <v/>
      </c>
      <c r="AH18" s="170"/>
    </row>
    <row r="19" spans="1:34" ht="15.75" customHeight="1">
      <c r="A19" s="161" t="str">
        <f t="shared" si="0"/>
        <v/>
      </c>
      <c r="B19" s="177"/>
      <c r="C19" s="178"/>
      <c r="D19" s="179"/>
      <c r="E19" s="180"/>
      <c r="F19" s="181"/>
      <c r="G19" s="181"/>
      <c r="H19" s="182"/>
      <c r="I19" s="180"/>
      <c r="J19" s="180"/>
      <c r="K19" s="180"/>
      <c r="L19" s="180"/>
      <c r="M19" s="180"/>
      <c r="N19" s="180"/>
      <c r="O19" s="182"/>
      <c r="P19" s="180"/>
      <c r="Q19" s="180"/>
      <c r="R19" s="182"/>
      <c r="S19" s="180"/>
      <c r="T19" s="180"/>
      <c r="U19" s="180"/>
      <c r="V19" s="180"/>
      <c r="W19" s="181"/>
      <c r="X19" s="182"/>
      <c r="Y19" s="181"/>
      <c r="Z19" s="181"/>
      <c r="AA19" s="181"/>
      <c r="AB19" s="181"/>
      <c r="AC19" s="181"/>
      <c r="AD19" s="181"/>
      <c r="AE19" s="170"/>
      <c r="AF19" s="181" t="str">
        <f>IF(Q19&gt;L19,Q19-L19,"")</f>
        <v/>
      </c>
      <c r="AG19" s="181" t="str">
        <f t="shared" si="3"/>
        <v/>
      </c>
      <c r="AH19" s="170"/>
    </row>
    <row r="20" spans="1:34" ht="15.75" customHeight="1">
      <c r="A20" s="161" t="str">
        <f t="shared" si="0"/>
        <v/>
      </c>
      <c r="B20" s="177"/>
      <c r="C20" s="178"/>
      <c r="D20" s="179"/>
      <c r="E20" s="180"/>
      <c r="F20" s="181"/>
      <c r="G20" s="181"/>
      <c r="H20" s="182"/>
      <c r="I20" s="180"/>
      <c r="J20" s="180"/>
      <c r="K20" s="180"/>
      <c r="L20" s="180"/>
      <c r="M20" s="180"/>
      <c r="N20" s="180"/>
      <c r="O20" s="182"/>
      <c r="P20" s="180"/>
      <c r="Q20" s="180"/>
      <c r="R20" s="182"/>
      <c r="S20" s="180"/>
      <c r="T20" s="180"/>
      <c r="U20" s="180"/>
      <c r="V20" s="180"/>
      <c r="W20" s="181"/>
      <c r="X20" s="182"/>
      <c r="Y20" s="181"/>
      <c r="Z20" s="181"/>
      <c r="AA20" s="181"/>
      <c r="AB20" s="181"/>
      <c r="AC20" s="181"/>
      <c r="AD20" s="181"/>
      <c r="AE20" s="170"/>
      <c r="AF20" s="181" t="str">
        <f>IF(Q20&gt;L20,Q20-L20,"")</f>
        <v/>
      </c>
      <c r="AG20" s="181" t="str">
        <f t="shared" si="3"/>
        <v/>
      </c>
      <c r="AH20" s="170"/>
    </row>
    <row r="21" spans="1:34" ht="15.75" customHeight="1">
      <c r="A21" s="161" t="str">
        <f t="shared" si="0"/>
        <v/>
      </c>
      <c r="B21" s="177"/>
      <c r="C21" s="178"/>
      <c r="D21" s="179"/>
      <c r="E21" s="180"/>
      <c r="F21" s="181"/>
      <c r="G21" s="181"/>
      <c r="H21" s="182"/>
      <c r="I21" s="180"/>
      <c r="J21" s="180"/>
      <c r="K21" s="180"/>
      <c r="L21" s="180"/>
      <c r="M21" s="180"/>
      <c r="N21" s="180"/>
      <c r="O21" s="182"/>
      <c r="P21" s="180"/>
      <c r="Q21" s="180"/>
      <c r="R21" s="182"/>
      <c r="S21" s="180"/>
      <c r="T21" s="180"/>
      <c r="U21" s="180"/>
      <c r="V21" s="180"/>
      <c r="W21" s="181"/>
      <c r="X21" s="182"/>
      <c r="Y21" s="181"/>
      <c r="Z21" s="181"/>
      <c r="AA21" s="181"/>
      <c r="AB21" s="181"/>
      <c r="AC21" s="181"/>
      <c r="AD21" s="181"/>
      <c r="AE21" s="170"/>
      <c r="AF21" s="181" t="str">
        <f>IF(Q21&gt;L21,Q21-L21,"")</f>
        <v/>
      </c>
      <c r="AG21" s="181" t="str">
        <f t="shared" si="3"/>
        <v/>
      </c>
      <c r="AH21" s="170"/>
    </row>
    <row r="22" spans="1:34" ht="15.75" customHeight="1">
      <c r="A22" s="161" t="str">
        <f t="shared" si="0"/>
        <v/>
      </c>
      <c r="B22" s="177"/>
      <c r="C22" s="178"/>
      <c r="D22" s="179"/>
      <c r="E22" s="180"/>
      <c r="F22" s="181"/>
      <c r="G22" s="181"/>
      <c r="H22" s="182"/>
      <c r="I22" s="180"/>
      <c r="J22" s="180"/>
      <c r="K22" s="180"/>
      <c r="L22" s="180"/>
      <c r="M22" s="180"/>
      <c r="N22" s="180"/>
      <c r="O22" s="182"/>
      <c r="P22" s="180"/>
      <c r="Q22" s="180"/>
      <c r="R22" s="182"/>
      <c r="S22" s="180"/>
      <c r="T22" s="180"/>
      <c r="U22" s="180"/>
      <c r="V22" s="180"/>
      <c r="W22" s="181"/>
      <c r="X22" s="182"/>
      <c r="Y22" s="181"/>
      <c r="Z22" s="181"/>
      <c r="AA22" s="181"/>
      <c r="AB22" s="181"/>
      <c r="AC22" s="181"/>
      <c r="AD22" s="181"/>
      <c r="AE22" s="170"/>
      <c r="AF22" s="181" t="str">
        <f>IF(Q22&gt;L22,Q22-L22,"")</f>
        <v/>
      </c>
      <c r="AG22" s="181" t="str">
        <f t="shared" si="3"/>
        <v/>
      </c>
      <c r="AH22" s="170"/>
    </row>
    <row r="23" spans="1:34" ht="15.75" customHeight="1">
      <c r="A23" s="161" t="str">
        <f t="shared" si="0"/>
        <v/>
      </c>
      <c r="B23" s="177"/>
      <c r="C23" s="178"/>
      <c r="D23" s="179"/>
      <c r="E23" s="180"/>
      <c r="F23" s="181"/>
      <c r="G23" s="181"/>
      <c r="H23" s="182"/>
      <c r="I23" s="180"/>
      <c r="J23" s="180"/>
      <c r="K23" s="180"/>
      <c r="L23" s="180"/>
      <c r="M23" s="180"/>
      <c r="N23" s="180"/>
      <c r="O23" s="182"/>
      <c r="P23" s="180"/>
      <c r="Q23" s="180"/>
      <c r="R23" s="182"/>
      <c r="S23" s="180"/>
      <c r="T23" s="180"/>
      <c r="U23" s="180"/>
      <c r="V23" s="180"/>
      <c r="W23" s="181"/>
      <c r="X23" s="182"/>
      <c r="Y23" s="181"/>
      <c r="Z23" s="181"/>
      <c r="AA23" s="181"/>
      <c r="AB23" s="181"/>
      <c r="AC23" s="181"/>
      <c r="AD23" s="181"/>
      <c r="AE23" s="170"/>
      <c r="AF23" s="181" t="str">
        <f>IF(Q23&gt;L23,Q23-L23,"")</f>
        <v/>
      </c>
      <c r="AG23" s="181" t="str">
        <f t="shared" si="3"/>
        <v/>
      </c>
      <c r="AH23" s="170"/>
    </row>
    <row r="24" spans="1:34" ht="15.75" customHeight="1">
      <c r="A24" s="161" t="str">
        <f t="shared" si="0"/>
        <v/>
      </c>
      <c r="B24" s="177"/>
      <c r="C24" s="178"/>
      <c r="D24" s="179"/>
      <c r="E24" s="180"/>
      <c r="F24" s="181"/>
      <c r="G24" s="181"/>
      <c r="H24" s="182"/>
      <c r="I24" s="180"/>
      <c r="J24" s="180"/>
      <c r="K24" s="180"/>
      <c r="L24" s="180"/>
      <c r="M24" s="180"/>
      <c r="N24" s="180"/>
      <c r="O24" s="182"/>
      <c r="P24" s="180"/>
      <c r="Q24" s="180"/>
      <c r="R24" s="182"/>
      <c r="S24" s="180"/>
      <c r="T24" s="180"/>
      <c r="U24" s="180"/>
      <c r="V24" s="180"/>
      <c r="W24" s="181"/>
      <c r="X24" s="182"/>
      <c r="Y24" s="181"/>
      <c r="Z24" s="181"/>
      <c r="AA24" s="181"/>
      <c r="AB24" s="181"/>
      <c r="AC24" s="181"/>
      <c r="AD24" s="181"/>
      <c r="AE24" s="170"/>
      <c r="AF24" s="181" t="str">
        <f>IF(Q24&gt;L24,Q24-L24,"")</f>
        <v/>
      </c>
      <c r="AG24" s="181" t="str">
        <f t="shared" si="3"/>
        <v/>
      </c>
      <c r="AH24" s="170"/>
    </row>
    <row r="25" spans="1:34" ht="15.75" customHeight="1">
      <c r="A25" s="161" t="str">
        <f t="shared" si="0"/>
        <v/>
      </c>
      <c r="B25" s="177"/>
      <c r="C25" s="178"/>
      <c r="D25" s="179"/>
      <c r="E25" s="180"/>
      <c r="F25" s="181"/>
      <c r="G25" s="181"/>
      <c r="H25" s="182"/>
      <c r="I25" s="180"/>
      <c r="J25" s="180"/>
      <c r="K25" s="180"/>
      <c r="L25" s="180"/>
      <c r="M25" s="180"/>
      <c r="N25" s="180"/>
      <c r="O25" s="182"/>
      <c r="P25" s="180"/>
      <c r="Q25" s="180"/>
      <c r="R25" s="182"/>
      <c r="S25" s="180"/>
      <c r="T25" s="180"/>
      <c r="U25" s="180"/>
      <c r="V25" s="180"/>
      <c r="W25" s="181"/>
      <c r="X25" s="182"/>
      <c r="Y25" s="181"/>
      <c r="Z25" s="181"/>
      <c r="AA25" s="181"/>
      <c r="AB25" s="181"/>
      <c r="AC25" s="181"/>
      <c r="AD25" s="181"/>
      <c r="AE25" s="170"/>
      <c r="AF25" s="181" t="str">
        <f>IF(Q25&gt;L25,Q25-L25,"")</f>
        <v/>
      </c>
      <c r="AG25" s="181" t="str">
        <f t="shared" si="3"/>
        <v/>
      </c>
      <c r="AH25" s="170"/>
    </row>
    <row r="26" spans="1:34" ht="15.75" customHeight="1">
      <c r="A26" s="161" t="str">
        <f t="shared" si="0"/>
        <v/>
      </c>
      <c r="B26" s="177"/>
      <c r="C26" s="178"/>
      <c r="D26" s="179"/>
      <c r="E26" s="180"/>
      <c r="F26" s="181"/>
      <c r="G26" s="181"/>
      <c r="H26" s="182"/>
      <c r="I26" s="180"/>
      <c r="J26" s="180"/>
      <c r="K26" s="180"/>
      <c r="L26" s="180"/>
      <c r="M26" s="180"/>
      <c r="N26" s="180"/>
      <c r="O26" s="182"/>
      <c r="P26" s="180"/>
      <c r="Q26" s="180"/>
      <c r="R26" s="182"/>
      <c r="S26" s="180"/>
      <c r="T26" s="180"/>
      <c r="U26" s="180"/>
      <c r="V26" s="180"/>
      <c r="W26" s="181"/>
      <c r="X26" s="182"/>
      <c r="Y26" s="181"/>
      <c r="Z26" s="181"/>
      <c r="AA26" s="181"/>
      <c r="AB26" s="181"/>
      <c r="AC26" s="181"/>
      <c r="AD26" s="181"/>
      <c r="AE26" s="170"/>
      <c r="AF26" s="181" t="str">
        <f>IF(Q26&gt;L26,Q26-L26,"")</f>
        <v/>
      </c>
      <c r="AG26" s="181" t="str">
        <f t="shared" si="3"/>
        <v/>
      </c>
      <c r="AH26" s="170"/>
    </row>
    <row r="27" spans="1:34" ht="15.75" customHeight="1">
      <c r="A27" s="161" t="str">
        <f t="shared" si="0"/>
        <v/>
      </c>
      <c r="B27" s="177"/>
      <c r="C27" s="178"/>
      <c r="D27" s="179"/>
      <c r="E27" s="180"/>
      <c r="F27" s="181"/>
      <c r="G27" s="181"/>
      <c r="H27" s="182"/>
      <c r="I27" s="180"/>
      <c r="J27" s="180"/>
      <c r="K27" s="180"/>
      <c r="L27" s="180"/>
      <c r="M27" s="180"/>
      <c r="N27" s="180"/>
      <c r="O27" s="182"/>
      <c r="P27" s="180"/>
      <c r="Q27" s="180"/>
      <c r="R27" s="182"/>
      <c r="S27" s="180"/>
      <c r="T27" s="180"/>
      <c r="U27" s="180"/>
      <c r="V27" s="180"/>
      <c r="W27" s="181"/>
      <c r="X27" s="182"/>
      <c r="Y27" s="181"/>
      <c r="Z27" s="181"/>
      <c r="AA27" s="181"/>
      <c r="AB27" s="181"/>
      <c r="AC27" s="181"/>
      <c r="AD27" s="181"/>
      <c r="AE27" s="170"/>
      <c r="AF27" s="181" t="str">
        <f>IF(Q27&gt;L27,Q27-L27,"")</f>
        <v/>
      </c>
      <c r="AG27" s="181" t="str">
        <f t="shared" si="3"/>
        <v/>
      </c>
      <c r="AH27" s="170"/>
    </row>
    <row r="28" spans="1:34" ht="15.75" customHeight="1">
      <c r="A28" s="161" t="str">
        <f t="shared" si="0"/>
        <v/>
      </c>
      <c r="B28" s="177"/>
      <c r="C28" s="178"/>
      <c r="D28" s="179"/>
      <c r="E28" s="180"/>
      <c r="F28" s="181"/>
      <c r="G28" s="181"/>
      <c r="H28" s="182"/>
      <c r="I28" s="180"/>
      <c r="J28" s="180"/>
      <c r="K28" s="180"/>
      <c r="L28" s="180"/>
      <c r="M28" s="180"/>
      <c r="N28" s="180"/>
      <c r="O28" s="182"/>
      <c r="P28" s="180"/>
      <c r="Q28" s="180"/>
      <c r="R28" s="182"/>
      <c r="S28" s="180"/>
      <c r="T28" s="180"/>
      <c r="U28" s="180"/>
      <c r="V28" s="180"/>
      <c r="W28" s="181"/>
      <c r="X28" s="182"/>
      <c r="Y28" s="181"/>
      <c r="Z28" s="181"/>
      <c r="AA28" s="181"/>
      <c r="AB28" s="181"/>
      <c r="AC28" s="181"/>
      <c r="AD28" s="181"/>
      <c r="AE28" s="170"/>
      <c r="AF28" s="181" t="str">
        <f>IF(Q28&gt;L28,Q28-L28,"")</f>
        <v/>
      </c>
      <c r="AG28" s="181" t="str">
        <f t="shared" si="3"/>
        <v/>
      </c>
      <c r="AH28" s="170"/>
    </row>
    <row r="29" spans="1:34" ht="12.75">
      <c r="A29" s="161" t="str">
        <f t="shared" si="0"/>
        <v/>
      </c>
      <c r="B29" s="177"/>
      <c r="C29" s="178"/>
      <c r="D29" s="179"/>
      <c r="E29" s="180"/>
      <c r="F29" s="181"/>
      <c r="G29" s="181"/>
      <c r="H29" s="182"/>
      <c r="I29" s="180"/>
      <c r="J29" s="180"/>
      <c r="K29" s="180"/>
      <c r="L29" s="180"/>
      <c r="M29" s="180"/>
      <c r="N29" s="180"/>
      <c r="O29" s="182"/>
      <c r="P29" s="180"/>
      <c r="Q29" s="180"/>
      <c r="R29" s="182"/>
      <c r="S29" s="180"/>
      <c r="T29" s="180"/>
      <c r="U29" s="180"/>
      <c r="V29" s="180"/>
      <c r="W29" s="181"/>
      <c r="X29" s="182"/>
      <c r="Y29" s="181"/>
      <c r="Z29" s="181"/>
      <c r="AA29" s="181"/>
      <c r="AB29" s="181"/>
      <c r="AC29" s="181"/>
      <c r="AD29" s="181"/>
      <c r="AE29" s="170"/>
      <c r="AF29" s="181" t="str">
        <f>IF(Q29&gt;L29,Q29-L29,"")</f>
        <v/>
      </c>
      <c r="AG29" s="181" t="str">
        <f t="shared" si="3"/>
        <v/>
      </c>
      <c r="AH29" s="170"/>
    </row>
    <row r="30" spans="1:34" ht="12.75">
      <c r="A30" s="161" t="str">
        <f t="shared" si="0"/>
        <v/>
      </c>
      <c r="B30" s="177"/>
      <c r="C30" s="178"/>
      <c r="D30" s="179"/>
      <c r="E30" s="180"/>
      <c r="F30" s="181"/>
      <c r="G30" s="181"/>
      <c r="H30" s="182"/>
      <c r="I30" s="180"/>
      <c r="J30" s="180"/>
      <c r="K30" s="180"/>
      <c r="L30" s="180"/>
      <c r="M30" s="180"/>
      <c r="N30" s="180"/>
      <c r="O30" s="182"/>
      <c r="P30" s="180"/>
      <c r="Q30" s="180"/>
      <c r="R30" s="182"/>
      <c r="S30" s="180"/>
      <c r="T30" s="180"/>
      <c r="U30" s="180"/>
      <c r="V30" s="180"/>
      <c r="W30" s="181"/>
      <c r="X30" s="182"/>
      <c r="Y30" s="181"/>
      <c r="Z30" s="181"/>
      <c r="AA30" s="181"/>
      <c r="AB30" s="181"/>
      <c r="AC30" s="181"/>
      <c r="AD30" s="181"/>
      <c r="AE30" s="170"/>
      <c r="AF30" s="181" t="str">
        <f>IF(Q30&gt;L30,Q30-L30,"")</f>
        <v/>
      </c>
      <c r="AG30" s="181" t="str">
        <f t="shared" si="3"/>
        <v/>
      </c>
      <c r="AH30" s="170"/>
    </row>
    <row r="31" spans="1:34" ht="12.75">
      <c r="A31" s="161" t="str">
        <f t="shared" si="0"/>
        <v/>
      </c>
      <c r="B31" s="177"/>
      <c r="C31" s="178"/>
      <c r="D31" s="179"/>
      <c r="E31" s="180"/>
      <c r="F31" s="181"/>
      <c r="G31" s="181"/>
      <c r="H31" s="182"/>
      <c r="I31" s="180"/>
      <c r="J31" s="180"/>
      <c r="K31" s="180"/>
      <c r="L31" s="180"/>
      <c r="M31" s="180"/>
      <c r="N31" s="180"/>
      <c r="O31" s="182"/>
      <c r="P31" s="180"/>
      <c r="Q31" s="180"/>
      <c r="R31" s="182"/>
      <c r="S31" s="180"/>
      <c r="T31" s="180"/>
      <c r="U31" s="180"/>
      <c r="V31" s="180"/>
      <c r="W31" s="181"/>
      <c r="X31" s="182"/>
      <c r="Y31" s="181"/>
      <c r="Z31" s="181"/>
      <c r="AA31" s="181"/>
      <c r="AB31" s="181"/>
      <c r="AC31" s="181"/>
      <c r="AD31" s="181"/>
      <c r="AE31" s="170"/>
      <c r="AF31" s="181" t="str">
        <f>IF(Q31&gt;L31,Q31-L31,"")</f>
        <v/>
      </c>
      <c r="AG31" s="181" t="str">
        <f t="shared" si="3"/>
        <v/>
      </c>
      <c r="AH31" s="170"/>
    </row>
    <row r="32" spans="1:34" ht="12.75">
      <c r="A32" s="161" t="str">
        <f t="shared" si="0"/>
        <v/>
      </c>
      <c r="B32" s="177"/>
      <c r="C32" s="178"/>
      <c r="D32" s="179"/>
      <c r="E32" s="180"/>
      <c r="F32" s="181"/>
      <c r="G32" s="181"/>
      <c r="H32" s="182"/>
      <c r="I32" s="180"/>
      <c r="J32" s="180"/>
      <c r="K32" s="180"/>
      <c r="L32" s="180"/>
      <c r="M32" s="180"/>
      <c r="N32" s="180"/>
      <c r="O32" s="182"/>
      <c r="P32" s="180"/>
      <c r="Q32" s="180"/>
      <c r="R32" s="182"/>
      <c r="S32" s="180"/>
      <c r="T32" s="180"/>
      <c r="U32" s="180"/>
      <c r="V32" s="180"/>
      <c r="W32" s="181"/>
      <c r="X32" s="182"/>
      <c r="Y32" s="181"/>
      <c r="Z32" s="181"/>
      <c r="AA32" s="181"/>
      <c r="AB32" s="181"/>
      <c r="AC32" s="181"/>
      <c r="AD32" s="181"/>
      <c r="AE32" s="170"/>
      <c r="AF32" s="181" t="str">
        <f>IF(Q32&gt;L32,Q32-L32,"")</f>
        <v/>
      </c>
      <c r="AG32" s="181" t="str">
        <f t="shared" si="3"/>
        <v/>
      </c>
      <c r="AH32" s="170"/>
    </row>
    <row r="33" spans="1:34" ht="12.75">
      <c r="A33" s="161" t="str">
        <f t="shared" si="0"/>
        <v/>
      </c>
      <c r="B33" s="177"/>
      <c r="C33" s="178"/>
      <c r="D33" s="179"/>
      <c r="E33" s="180"/>
      <c r="F33" s="181"/>
      <c r="G33" s="181"/>
      <c r="H33" s="182"/>
      <c r="I33" s="180"/>
      <c r="J33" s="180"/>
      <c r="K33" s="180"/>
      <c r="L33" s="180"/>
      <c r="M33" s="180"/>
      <c r="N33" s="180"/>
      <c r="O33" s="182"/>
      <c r="P33" s="180"/>
      <c r="Q33" s="180"/>
      <c r="R33" s="182"/>
      <c r="S33" s="180"/>
      <c r="T33" s="180"/>
      <c r="U33" s="180"/>
      <c r="V33" s="180"/>
      <c r="W33" s="181"/>
      <c r="X33" s="182"/>
      <c r="Y33" s="181"/>
      <c r="Z33" s="181"/>
      <c r="AA33" s="181"/>
      <c r="AB33" s="181"/>
      <c r="AC33" s="181"/>
      <c r="AD33" s="181"/>
      <c r="AE33" s="170"/>
      <c r="AF33" s="181" t="str">
        <f>IF(Q33&gt;L33,Q33-L33,"")</f>
        <v/>
      </c>
      <c r="AG33" s="181" t="str">
        <f t="shared" si="3"/>
        <v/>
      </c>
      <c r="AH33" s="170"/>
    </row>
    <row r="34" spans="1:34" ht="12.75">
      <c r="A34" s="161" t="str">
        <f t="shared" si="0"/>
        <v/>
      </c>
      <c r="B34" s="177"/>
      <c r="C34" s="178"/>
      <c r="D34" s="179"/>
      <c r="E34" s="180"/>
      <c r="F34" s="181"/>
      <c r="G34" s="181"/>
      <c r="H34" s="182"/>
      <c r="I34" s="180"/>
      <c r="J34" s="180"/>
      <c r="K34" s="180"/>
      <c r="L34" s="180"/>
      <c r="M34" s="180"/>
      <c r="N34" s="180"/>
      <c r="O34" s="182"/>
      <c r="P34" s="180"/>
      <c r="Q34" s="180"/>
      <c r="R34" s="182"/>
      <c r="S34" s="180"/>
      <c r="T34" s="180"/>
      <c r="U34" s="180"/>
      <c r="V34" s="180"/>
      <c r="W34" s="181"/>
      <c r="X34" s="182"/>
      <c r="Y34" s="181"/>
      <c r="Z34" s="181"/>
      <c r="AA34" s="181"/>
      <c r="AB34" s="181"/>
      <c r="AC34" s="181"/>
      <c r="AD34" s="181"/>
      <c r="AE34" s="170"/>
      <c r="AF34" s="181" t="str">
        <f>IF(Q34&gt;L34,Q34-L34,"")</f>
        <v/>
      </c>
      <c r="AG34" s="181" t="str">
        <f t="shared" si="3"/>
        <v/>
      </c>
      <c r="AH34" s="170"/>
    </row>
    <row r="35" spans="1:34" ht="12.75">
      <c r="A35" s="161" t="str">
        <f t="shared" si="0"/>
        <v/>
      </c>
      <c r="B35" s="177"/>
      <c r="C35" s="178"/>
      <c r="D35" s="179"/>
      <c r="E35" s="180"/>
      <c r="F35" s="181"/>
      <c r="G35" s="181"/>
      <c r="H35" s="182"/>
      <c r="I35" s="180"/>
      <c r="J35" s="180"/>
      <c r="K35" s="180"/>
      <c r="L35" s="180"/>
      <c r="M35" s="180"/>
      <c r="N35" s="180"/>
      <c r="O35" s="182"/>
      <c r="P35" s="180"/>
      <c r="Q35" s="180"/>
      <c r="R35" s="182"/>
      <c r="S35" s="180"/>
      <c r="T35" s="180"/>
      <c r="U35" s="180"/>
      <c r="V35" s="180"/>
      <c r="W35" s="181"/>
      <c r="X35" s="182"/>
      <c r="Y35" s="181"/>
      <c r="Z35" s="181"/>
      <c r="AA35" s="181"/>
      <c r="AB35" s="181"/>
      <c r="AC35" s="181"/>
      <c r="AD35" s="181"/>
      <c r="AE35" s="170"/>
      <c r="AF35" s="181" t="str">
        <f>IF(Q35&gt;L35,Q35-L35,"")</f>
        <v/>
      </c>
      <c r="AG35" s="181" t="str">
        <f t="shared" si="3"/>
        <v/>
      </c>
      <c r="AH35" s="170"/>
    </row>
    <row r="36" spans="1:34" ht="12.75">
      <c r="A36" s="161" t="str">
        <f t="shared" si="0"/>
        <v/>
      </c>
      <c r="B36" s="177"/>
      <c r="C36" s="178"/>
      <c r="D36" s="179"/>
      <c r="E36" s="180"/>
      <c r="F36" s="181"/>
      <c r="G36" s="181"/>
      <c r="H36" s="182"/>
      <c r="I36" s="180"/>
      <c r="J36" s="180"/>
      <c r="K36" s="180"/>
      <c r="L36" s="180"/>
      <c r="M36" s="180"/>
      <c r="N36" s="180"/>
      <c r="O36" s="182"/>
      <c r="P36" s="180"/>
      <c r="Q36" s="180"/>
      <c r="R36" s="182"/>
      <c r="S36" s="180"/>
      <c r="T36" s="180"/>
      <c r="U36" s="180"/>
      <c r="V36" s="180"/>
      <c r="W36" s="181"/>
      <c r="X36" s="182"/>
      <c r="Y36" s="181"/>
      <c r="Z36" s="181"/>
      <c r="AA36" s="181"/>
      <c r="AB36" s="181"/>
      <c r="AC36" s="181"/>
      <c r="AD36" s="181"/>
      <c r="AE36" s="170"/>
      <c r="AF36" s="181" t="str">
        <f>IF(Q36&gt;L36,Q36-L36,"")</f>
        <v/>
      </c>
      <c r="AG36" s="181" t="str">
        <f t="shared" si="3"/>
        <v/>
      </c>
      <c r="AH36" s="170"/>
    </row>
    <row r="37" spans="1:34" ht="12.75">
      <c r="A37" s="161" t="str">
        <f t="shared" si="0"/>
        <v/>
      </c>
      <c r="B37" s="177"/>
      <c r="C37" s="178"/>
      <c r="D37" s="179"/>
      <c r="E37" s="180"/>
      <c r="F37" s="181"/>
      <c r="G37" s="181"/>
      <c r="H37" s="182"/>
      <c r="I37" s="180"/>
      <c r="J37" s="180"/>
      <c r="K37" s="180"/>
      <c r="L37" s="180"/>
      <c r="M37" s="180"/>
      <c r="N37" s="180"/>
      <c r="O37" s="182"/>
      <c r="P37" s="180"/>
      <c r="Q37" s="180"/>
      <c r="R37" s="182"/>
      <c r="S37" s="180"/>
      <c r="T37" s="180"/>
      <c r="U37" s="180"/>
      <c r="V37" s="180"/>
      <c r="W37" s="181"/>
      <c r="X37" s="182"/>
      <c r="Y37" s="181"/>
      <c r="Z37" s="181"/>
      <c r="AA37" s="181"/>
      <c r="AB37" s="181"/>
      <c r="AC37" s="181"/>
      <c r="AD37" s="181"/>
      <c r="AE37" s="170"/>
      <c r="AF37" s="181" t="str">
        <f>IF(Q37&gt;L37,Q37-L37,"")</f>
        <v/>
      </c>
      <c r="AG37" s="181" t="str">
        <f t="shared" si="3"/>
        <v/>
      </c>
      <c r="AH37" s="170"/>
    </row>
    <row r="38" spans="1:34" ht="12.75">
      <c r="A38" s="161" t="str">
        <f t="shared" si="0"/>
        <v/>
      </c>
      <c r="B38" s="177"/>
      <c r="C38" s="178"/>
      <c r="D38" s="179"/>
      <c r="E38" s="180"/>
      <c r="F38" s="181"/>
      <c r="G38" s="181"/>
      <c r="H38" s="182"/>
      <c r="I38" s="180"/>
      <c r="J38" s="180"/>
      <c r="K38" s="180"/>
      <c r="L38" s="180"/>
      <c r="M38" s="180"/>
      <c r="N38" s="180"/>
      <c r="O38" s="182"/>
      <c r="P38" s="180"/>
      <c r="Q38" s="180"/>
      <c r="R38" s="182"/>
      <c r="S38" s="180"/>
      <c r="T38" s="180"/>
      <c r="U38" s="180"/>
      <c r="V38" s="180"/>
      <c r="W38" s="181"/>
      <c r="X38" s="182"/>
      <c r="Y38" s="181"/>
      <c r="Z38" s="181"/>
      <c r="AA38" s="181"/>
      <c r="AB38" s="181"/>
      <c r="AC38" s="181"/>
      <c r="AD38" s="181"/>
      <c r="AE38" s="170"/>
      <c r="AF38" s="181" t="str">
        <f>IF(Q38&gt;L38,Q38-L38,"")</f>
        <v/>
      </c>
      <c r="AG38" s="181" t="str">
        <f t="shared" si="3"/>
        <v/>
      </c>
      <c r="AH38" s="170"/>
    </row>
    <row r="39" spans="1:34" ht="12.75">
      <c r="A39" s="161" t="str">
        <f t="shared" si="0"/>
        <v/>
      </c>
      <c r="B39" s="177"/>
      <c r="C39" s="178"/>
      <c r="D39" s="179"/>
      <c r="E39" s="180"/>
      <c r="F39" s="181"/>
      <c r="G39" s="181"/>
      <c r="H39" s="182"/>
      <c r="I39" s="180"/>
      <c r="J39" s="180"/>
      <c r="K39" s="180"/>
      <c r="L39" s="180"/>
      <c r="M39" s="180"/>
      <c r="N39" s="180"/>
      <c r="O39" s="182"/>
      <c r="P39" s="180"/>
      <c r="Q39" s="180"/>
      <c r="R39" s="182"/>
      <c r="S39" s="180"/>
      <c r="T39" s="180"/>
      <c r="U39" s="180"/>
      <c r="V39" s="180"/>
      <c r="W39" s="181"/>
      <c r="X39" s="182"/>
      <c r="Y39" s="181"/>
      <c r="Z39" s="181"/>
      <c r="AA39" s="181"/>
      <c r="AB39" s="181"/>
      <c r="AC39" s="181"/>
      <c r="AD39" s="181"/>
      <c r="AE39" s="170"/>
      <c r="AF39" s="181" t="str">
        <f>IF(Q39&gt;L39,Q39-L39,"")</f>
        <v/>
      </c>
      <c r="AG39" s="181" t="str">
        <f t="shared" si="3"/>
        <v/>
      </c>
      <c r="AH39" s="170"/>
    </row>
    <row r="40" spans="1:34" ht="12.75">
      <c r="A40" s="161" t="str">
        <f t="shared" si="0"/>
        <v/>
      </c>
      <c r="B40" s="177"/>
      <c r="C40" s="178"/>
      <c r="D40" s="179"/>
      <c r="E40" s="180"/>
      <c r="F40" s="181"/>
      <c r="G40" s="181"/>
      <c r="H40" s="182"/>
      <c r="I40" s="180"/>
      <c r="J40" s="180"/>
      <c r="K40" s="180"/>
      <c r="L40" s="180"/>
      <c r="M40" s="180"/>
      <c r="N40" s="180"/>
      <c r="O40" s="182"/>
      <c r="P40" s="180"/>
      <c r="Q40" s="180"/>
      <c r="R40" s="182"/>
      <c r="S40" s="180"/>
      <c r="T40" s="180"/>
      <c r="U40" s="180"/>
      <c r="V40" s="180"/>
      <c r="W40" s="181"/>
      <c r="X40" s="182"/>
      <c r="Y40" s="181"/>
      <c r="Z40" s="181"/>
      <c r="AA40" s="181"/>
      <c r="AB40" s="181"/>
      <c r="AC40" s="181"/>
      <c r="AD40" s="181"/>
      <c r="AE40" s="170"/>
      <c r="AF40" s="181" t="str">
        <f>IF(Q40&gt;L40,Q40-L40,"")</f>
        <v/>
      </c>
      <c r="AG40" s="181" t="str">
        <f t="shared" si="3"/>
        <v/>
      </c>
      <c r="AH40" s="170"/>
    </row>
    <row r="41" spans="1:34" ht="12.75">
      <c r="A41" s="161" t="str">
        <f t="shared" si="0"/>
        <v/>
      </c>
      <c r="B41" s="177"/>
      <c r="C41" s="178"/>
      <c r="D41" s="179"/>
      <c r="E41" s="180"/>
      <c r="F41" s="181"/>
      <c r="G41" s="181"/>
      <c r="H41" s="182"/>
      <c r="I41" s="180"/>
      <c r="J41" s="180"/>
      <c r="K41" s="180"/>
      <c r="L41" s="180"/>
      <c r="M41" s="180"/>
      <c r="N41" s="180"/>
      <c r="O41" s="182"/>
      <c r="P41" s="180"/>
      <c r="Q41" s="180"/>
      <c r="R41" s="182"/>
      <c r="S41" s="180"/>
      <c r="T41" s="180"/>
      <c r="U41" s="180"/>
      <c r="V41" s="180"/>
      <c r="W41" s="181"/>
      <c r="X41" s="182"/>
      <c r="Y41" s="181"/>
      <c r="Z41" s="181"/>
      <c r="AA41" s="181"/>
      <c r="AB41" s="181"/>
      <c r="AC41" s="181"/>
      <c r="AD41" s="181"/>
      <c r="AE41" s="170"/>
      <c r="AF41" s="181" t="str">
        <f>IF(Q41&gt;L41,Q41-L41,"")</f>
        <v/>
      </c>
      <c r="AG41" s="181" t="str">
        <f t="shared" si="3"/>
        <v/>
      </c>
      <c r="AH41" s="170"/>
    </row>
    <row r="42" spans="1:34" ht="12.75">
      <c r="A42" s="161" t="str">
        <f t="shared" si="0"/>
        <v/>
      </c>
      <c r="B42" s="177"/>
      <c r="C42" s="178"/>
      <c r="D42" s="179"/>
      <c r="E42" s="180"/>
      <c r="F42" s="181"/>
      <c r="G42" s="181"/>
      <c r="H42" s="182"/>
      <c r="I42" s="180"/>
      <c r="J42" s="180"/>
      <c r="K42" s="180"/>
      <c r="L42" s="180"/>
      <c r="M42" s="180"/>
      <c r="N42" s="180"/>
      <c r="O42" s="182"/>
      <c r="P42" s="180"/>
      <c r="Q42" s="180"/>
      <c r="R42" s="182"/>
      <c r="S42" s="180"/>
      <c r="T42" s="180"/>
      <c r="U42" s="180"/>
      <c r="V42" s="180"/>
      <c r="W42" s="181"/>
      <c r="X42" s="182"/>
      <c r="Y42" s="181"/>
      <c r="Z42" s="181"/>
      <c r="AA42" s="181"/>
      <c r="AB42" s="181"/>
      <c r="AC42" s="181"/>
      <c r="AD42" s="181"/>
      <c r="AE42" s="170"/>
      <c r="AF42" s="181" t="str">
        <f>IF(Q42&gt;L42,Q42-L42,"")</f>
        <v/>
      </c>
      <c r="AG42" s="181" t="str">
        <f t="shared" si="3"/>
        <v/>
      </c>
      <c r="AH42" s="170"/>
    </row>
    <row r="43" spans="1:34" ht="12.75">
      <c r="A43" s="161" t="str">
        <f t="shared" si="0"/>
        <v/>
      </c>
      <c r="B43" s="177"/>
      <c r="C43" s="178"/>
      <c r="D43" s="179"/>
      <c r="E43" s="180"/>
      <c r="F43" s="181"/>
      <c r="G43" s="181"/>
      <c r="H43" s="182"/>
      <c r="I43" s="180"/>
      <c r="J43" s="180"/>
      <c r="K43" s="180"/>
      <c r="L43" s="180"/>
      <c r="M43" s="180"/>
      <c r="N43" s="180"/>
      <c r="O43" s="182"/>
      <c r="P43" s="180"/>
      <c r="Q43" s="180"/>
      <c r="R43" s="182"/>
      <c r="S43" s="180"/>
      <c r="T43" s="180"/>
      <c r="U43" s="180"/>
      <c r="V43" s="180"/>
      <c r="W43" s="181"/>
      <c r="X43" s="182"/>
      <c r="Y43" s="181"/>
      <c r="Z43" s="181"/>
      <c r="AA43" s="181"/>
      <c r="AB43" s="181"/>
      <c r="AC43" s="181"/>
      <c r="AD43" s="181"/>
      <c r="AE43" s="170"/>
      <c r="AF43" s="181" t="str">
        <f>IF(Q43&gt;L43,Q43-L43,"")</f>
        <v/>
      </c>
      <c r="AG43" s="181" t="str">
        <f t="shared" si="3"/>
        <v/>
      </c>
      <c r="AH43" s="170"/>
    </row>
    <row r="44" spans="1:34" ht="12.75">
      <c r="A44" s="161" t="str">
        <f t="shared" si="0"/>
        <v/>
      </c>
      <c r="B44" s="177"/>
      <c r="C44" s="178"/>
      <c r="D44" s="179"/>
      <c r="E44" s="180"/>
      <c r="F44" s="181"/>
      <c r="G44" s="181"/>
      <c r="H44" s="182"/>
      <c r="I44" s="180"/>
      <c r="J44" s="180"/>
      <c r="K44" s="180"/>
      <c r="L44" s="180"/>
      <c r="M44" s="180"/>
      <c r="N44" s="180"/>
      <c r="O44" s="182"/>
      <c r="P44" s="180"/>
      <c r="Q44" s="180"/>
      <c r="R44" s="182"/>
      <c r="S44" s="180"/>
      <c r="T44" s="180"/>
      <c r="U44" s="180"/>
      <c r="V44" s="180"/>
      <c r="W44" s="181"/>
      <c r="X44" s="182"/>
      <c r="Y44" s="181"/>
      <c r="Z44" s="181"/>
      <c r="AA44" s="181"/>
      <c r="AB44" s="181"/>
      <c r="AC44" s="181"/>
      <c r="AD44" s="181"/>
      <c r="AE44" s="170"/>
      <c r="AF44" s="181" t="str">
        <f>IF(Q44&gt;L44,Q44-L44,"")</f>
        <v/>
      </c>
      <c r="AG44" s="181" t="str">
        <f t="shared" si="3"/>
        <v/>
      </c>
      <c r="AH44" s="170"/>
    </row>
    <row r="45" spans="1:34" ht="12.75">
      <c r="A45" s="161" t="str">
        <f t="shared" si="0"/>
        <v/>
      </c>
      <c r="B45" s="177"/>
      <c r="C45" s="178"/>
      <c r="D45" s="179"/>
      <c r="E45" s="180"/>
      <c r="F45" s="181"/>
      <c r="G45" s="181"/>
      <c r="H45" s="182"/>
      <c r="I45" s="180"/>
      <c r="J45" s="180"/>
      <c r="K45" s="180"/>
      <c r="L45" s="180"/>
      <c r="M45" s="180"/>
      <c r="N45" s="180"/>
      <c r="O45" s="182"/>
      <c r="P45" s="180"/>
      <c r="Q45" s="180"/>
      <c r="R45" s="182"/>
      <c r="S45" s="180"/>
      <c r="T45" s="180"/>
      <c r="U45" s="180"/>
      <c r="V45" s="180"/>
      <c r="W45" s="181"/>
      <c r="X45" s="182"/>
      <c r="Y45" s="181"/>
      <c r="Z45" s="181"/>
      <c r="AA45" s="181"/>
      <c r="AB45" s="181"/>
      <c r="AC45" s="181"/>
      <c r="AD45" s="181"/>
      <c r="AE45" s="170"/>
      <c r="AF45" s="181" t="str">
        <f>IF(Q45&gt;L45,Q45-L45,"")</f>
        <v/>
      </c>
      <c r="AG45" s="181" t="str">
        <f t="shared" si="3"/>
        <v/>
      </c>
      <c r="AH45" s="170"/>
    </row>
    <row r="46" spans="1:34" ht="12.75">
      <c r="A46" s="161" t="str">
        <f t="shared" si="0"/>
        <v/>
      </c>
      <c r="B46" s="177"/>
      <c r="C46" s="178"/>
      <c r="D46" s="179"/>
      <c r="E46" s="180"/>
      <c r="F46" s="181"/>
      <c r="G46" s="181"/>
      <c r="H46" s="182"/>
      <c r="I46" s="180"/>
      <c r="J46" s="180"/>
      <c r="K46" s="180"/>
      <c r="L46" s="180"/>
      <c r="M46" s="180"/>
      <c r="N46" s="180"/>
      <c r="O46" s="182"/>
      <c r="P46" s="180"/>
      <c r="Q46" s="180"/>
      <c r="R46" s="182"/>
      <c r="S46" s="180"/>
      <c r="T46" s="180"/>
      <c r="U46" s="180"/>
      <c r="V46" s="180"/>
      <c r="W46" s="181"/>
      <c r="X46" s="182"/>
      <c r="Y46" s="181"/>
      <c r="Z46" s="181"/>
      <c r="AA46" s="181"/>
      <c r="AB46" s="181"/>
      <c r="AC46" s="181"/>
      <c r="AD46" s="181"/>
      <c r="AE46" s="170"/>
      <c r="AF46" s="181" t="str">
        <f>IF(Q46&gt;L46,Q46-L46,"")</f>
        <v/>
      </c>
      <c r="AG46" s="181" t="str">
        <f t="shared" si="3"/>
        <v/>
      </c>
      <c r="AH46" s="170"/>
    </row>
    <row r="47" spans="1:34" ht="12.75">
      <c r="A47" s="161" t="str">
        <f t="shared" si="0"/>
        <v/>
      </c>
      <c r="B47" s="177"/>
      <c r="C47" s="178"/>
      <c r="D47" s="179"/>
      <c r="E47" s="180"/>
      <c r="F47" s="181"/>
      <c r="G47" s="181"/>
      <c r="H47" s="182"/>
      <c r="I47" s="180"/>
      <c r="J47" s="180"/>
      <c r="K47" s="180"/>
      <c r="L47" s="180"/>
      <c r="M47" s="180"/>
      <c r="N47" s="180"/>
      <c r="O47" s="182"/>
      <c r="P47" s="180"/>
      <c r="Q47" s="180"/>
      <c r="R47" s="182"/>
      <c r="S47" s="180"/>
      <c r="T47" s="180"/>
      <c r="U47" s="180"/>
      <c r="V47" s="180"/>
      <c r="W47" s="181"/>
      <c r="X47" s="182"/>
      <c r="Y47" s="181"/>
      <c r="Z47" s="181"/>
      <c r="AA47" s="181"/>
      <c r="AB47" s="181"/>
      <c r="AC47" s="181"/>
      <c r="AD47" s="181"/>
      <c r="AE47" s="170"/>
      <c r="AF47" s="181" t="str">
        <f>IF(Q47&gt;L47,Q47-L47,"")</f>
        <v/>
      </c>
      <c r="AG47" s="181" t="str">
        <f t="shared" si="3"/>
        <v/>
      </c>
      <c r="AH47" s="170"/>
    </row>
    <row r="48" spans="1:34" ht="12.75">
      <c r="A48" s="161" t="str">
        <f t="shared" si="0"/>
        <v/>
      </c>
      <c r="B48" s="177"/>
      <c r="C48" s="178"/>
      <c r="D48" s="179"/>
      <c r="E48" s="180"/>
      <c r="F48" s="181"/>
      <c r="G48" s="181"/>
      <c r="H48" s="182"/>
      <c r="I48" s="180"/>
      <c r="J48" s="180"/>
      <c r="K48" s="180"/>
      <c r="L48" s="180"/>
      <c r="M48" s="180"/>
      <c r="N48" s="180"/>
      <c r="O48" s="182"/>
      <c r="P48" s="180"/>
      <c r="Q48" s="180"/>
      <c r="R48" s="182"/>
      <c r="S48" s="180"/>
      <c r="T48" s="180"/>
      <c r="U48" s="180"/>
      <c r="V48" s="180"/>
      <c r="W48" s="181"/>
      <c r="X48" s="182"/>
      <c r="Y48" s="181"/>
      <c r="Z48" s="181"/>
      <c r="AA48" s="181"/>
      <c r="AB48" s="181"/>
      <c r="AC48" s="181"/>
      <c r="AD48" s="181"/>
      <c r="AE48" s="170"/>
      <c r="AF48" s="181" t="str">
        <f>IF(Q48&gt;L48,Q48-L48,"")</f>
        <v/>
      </c>
      <c r="AG48" s="181" t="str">
        <f t="shared" si="3"/>
        <v/>
      </c>
      <c r="AH48" s="170"/>
    </row>
    <row r="49" spans="1:34" ht="12.75">
      <c r="A49" s="161" t="str">
        <f t="shared" si="0"/>
        <v/>
      </c>
      <c r="B49" s="177"/>
      <c r="C49" s="178"/>
      <c r="D49" s="179"/>
      <c r="E49" s="180"/>
      <c r="F49" s="181"/>
      <c r="G49" s="181"/>
      <c r="H49" s="182"/>
      <c r="I49" s="180"/>
      <c r="J49" s="180"/>
      <c r="K49" s="180"/>
      <c r="L49" s="180"/>
      <c r="M49" s="180"/>
      <c r="N49" s="180"/>
      <c r="O49" s="182"/>
      <c r="P49" s="180"/>
      <c r="Q49" s="180"/>
      <c r="R49" s="182"/>
      <c r="S49" s="180"/>
      <c r="T49" s="180"/>
      <c r="U49" s="180"/>
      <c r="V49" s="180"/>
      <c r="W49" s="181"/>
      <c r="X49" s="182"/>
      <c r="Y49" s="181"/>
      <c r="Z49" s="181"/>
      <c r="AA49" s="181"/>
      <c r="AB49" s="181"/>
      <c r="AC49" s="181"/>
      <c r="AD49" s="181"/>
      <c r="AE49" s="170"/>
      <c r="AF49" s="181" t="str">
        <f>IF(Q49&gt;L49,Q49-L49,"")</f>
        <v/>
      </c>
      <c r="AG49" s="181" t="str">
        <f t="shared" si="3"/>
        <v/>
      </c>
      <c r="AH49" s="170"/>
    </row>
    <row r="50" spans="1:34" ht="12.75">
      <c r="A50" s="161" t="str">
        <f t="shared" si="0"/>
        <v/>
      </c>
      <c r="B50" s="177"/>
      <c r="C50" s="178"/>
      <c r="D50" s="179"/>
      <c r="E50" s="180"/>
      <c r="F50" s="181"/>
      <c r="G50" s="181"/>
      <c r="H50" s="182"/>
      <c r="I50" s="180"/>
      <c r="J50" s="180"/>
      <c r="K50" s="180"/>
      <c r="L50" s="180"/>
      <c r="M50" s="180"/>
      <c r="N50" s="180"/>
      <c r="O50" s="182"/>
      <c r="P50" s="180"/>
      <c r="Q50" s="180"/>
      <c r="R50" s="182"/>
      <c r="S50" s="180"/>
      <c r="T50" s="180"/>
      <c r="U50" s="180"/>
      <c r="V50" s="180"/>
      <c r="W50" s="181"/>
      <c r="X50" s="182"/>
      <c r="Y50" s="181"/>
      <c r="Z50" s="181"/>
      <c r="AA50" s="181"/>
      <c r="AB50" s="181"/>
      <c r="AC50" s="181"/>
      <c r="AD50" s="181"/>
      <c r="AE50" s="170"/>
      <c r="AF50" s="181" t="str">
        <f>IF(Q50&gt;L50,Q50-L50,"")</f>
        <v/>
      </c>
      <c r="AG50" s="181" t="str">
        <f t="shared" si="3"/>
        <v/>
      </c>
      <c r="AH50" s="170"/>
    </row>
    <row r="51" spans="1:34" ht="12.75">
      <c r="A51" s="161" t="str">
        <f t="shared" si="0"/>
        <v/>
      </c>
      <c r="B51" s="177"/>
      <c r="C51" s="178"/>
      <c r="D51" s="179"/>
      <c r="E51" s="180"/>
      <c r="F51" s="181"/>
      <c r="G51" s="181"/>
      <c r="H51" s="182"/>
      <c r="I51" s="180"/>
      <c r="J51" s="180"/>
      <c r="K51" s="180"/>
      <c r="L51" s="180"/>
      <c r="M51" s="180"/>
      <c r="N51" s="180"/>
      <c r="O51" s="182"/>
      <c r="P51" s="180"/>
      <c r="Q51" s="180"/>
      <c r="R51" s="182"/>
      <c r="S51" s="180"/>
      <c r="T51" s="180"/>
      <c r="U51" s="180"/>
      <c r="V51" s="180"/>
      <c r="W51" s="181"/>
      <c r="X51" s="182"/>
      <c r="Y51" s="181"/>
      <c r="Z51" s="181"/>
      <c r="AA51" s="181"/>
      <c r="AB51" s="181"/>
      <c r="AC51" s="181"/>
      <c r="AD51" s="181"/>
      <c r="AE51" s="170"/>
      <c r="AF51" s="181" t="str">
        <f>IF(Q51&gt;L51,Q51-L51,"")</f>
        <v/>
      </c>
      <c r="AG51" s="181" t="str">
        <f t="shared" si="3"/>
        <v/>
      </c>
      <c r="AH51" s="170"/>
    </row>
    <row r="52" spans="1:34" ht="12.75">
      <c r="A52" s="161" t="str">
        <f t="shared" si="0"/>
        <v/>
      </c>
      <c r="B52" s="177"/>
      <c r="C52" s="178"/>
      <c r="D52" s="179"/>
      <c r="E52" s="180"/>
      <c r="F52" s="181"/>
      <c r="G52" s="181"/>
      <c r="H52" s="182"/>
      <c r="I52" s="180"/>
      <c r="J52" s="180"/>
      <c r="K52" s="180"/>
      <c r="L52" s="180"/>
      <c r="M52" s="180"/>
      <c r="N52" s="180"/>
      <c r="O52" s="182"/>
      <c r="P52" s="180"/>
      <c r="Q52" s="180"/>
      <c r="R52" s="182"/>
      <c r="S52" s="180"/>
      <c r="T52" s="180"/>
      <c r="U52" s="180"/>
      <c r="V52" s="180"/>
      <c r="W52" s="181"/>
      <c r="X52" s="182"/>
      <c r="Y52" s="181"/>
      <c r="Z52" s="181"/>
      <c r="AA52" s="181"/>
      <c r="AB52" s="181"/>
      <c r="AC52" s="181"/>
      <c r="AD52" s="181"/>
      <c r="AE52" s="170"/>
      <c r="AF52" s="181" t="str">
        <f>IF(Q52&gt;L52,Q52-L52,"")</f>
        <v/>
      </c>
      <c r="AG52" s="181" t="str">
        <f t="shared" si="3"/>
        <v/>
      </c>
      <c r="AH52" s="170"/>
    </row>
    <row r="53" spans="1:34" ht="12.75">
      <c r="A53" s="161" t="str">
        <f t="shared" si="0"/>
        <v/>
      </c>
      <c r="B53" s="177"/>
      <c r="C53" s="178"/>
      <c r="D53" s="179"/>
      <c r="E53" s="180"/>
      <c r="F53" s="181"/>
      <c r="G53" s="181"/>
      <c r="H53" s="182"/>
      <c r="I53" s="180"/>
      <c r="J53" s="180"/>
      <c r="K53" s="180"/>
      <c r="L53" s="180"/>
      <c r="M53" s="180"/>
      <c r="N53" s="180"/>
      <c r="O53" s="182"/>
      <c r="P53" s="180"/>
      <c r="Q53" s="180"/>
      <c r="R53" s="182"/>
      <c r="S53" s="180"/>
      <c r="T53" s="180"/>
      <c r="U53" s="180"/>
      <c r="V53" s="180"/>
      <c r="W53" s="181"/>
      <c r="X53" s="182"/>
      <c r="Y53" s="181"/>
      <c r="Z53" s="181"/>
      <c r="AA53" s="181"/>
      <c r="AB53" s="181"/>
      <c r="AC53" s="181"/>
      <c r="AD53" s="181"/>
      <c r="AE53" s="170"/>
      <c r="AF53" s="181" t="str">
        <f>IF(Q53&gt;L53,Q53-L53,"")</f>
        <v/>
      </c>
      <c r="AG53" s="181" t="str">
        <f t="shared" si="3"/>
        <v/>
      </c>
      <c r="AH53" s="170"/>
    </row>
    <row r="54" spans="1:34" ht="12.75">
      <c r="A54" s="161" t="str">
        <f t="shared" si="0"/>
        <v/>
      </c>
      <c r="B54" s="177"/>
      <c r="C54" s="178"/>
      <c r="D54" s="179"/>
      <c r="E54" s="180"/>
      <c r="F54" s="181"/>
      <c r="G54" s="181"/>
      <c r="H54" s="182"/>
      <c r="I54" s="180"/>
      <c r="J54" s="180"/>
      <c r="K54" s="180"/>
      <c r="L54" s="180"/>
      <c r="M54" s="180"/>
      <c r="N54" s="180"/>
      <c r="O54" s="182"/>
      <c r="P54" s="180"/>
      <c r="Q54" s="180"/>
      <c r="R54" s="182"/>
      <c r="S54" s="180"/>
      <c r="T54" s="180"/>
      <c r="U54" s="180"/>
      <c r="V54" s="180"/>
      <c r="W54" s="181"/>
      <c r="X54" s="182"/>
      <c r="Y54" s="181"/>
      <c r="Z54" s="181"/>
      <c r="AA54" s="181"/>
      <c r="AB54" s="181"/>
      <c r="AC54" s="181"/>
      <c r="AD54" s="181"/>
      <c r="AE54" s="170"/>
      <c r="AF54" s="181" t="str">
        <f>IF(Q54&gt;L54,Q54-L54,"")</f>
        <v/>
      </c>
      <c r="AG54" s="181" t="str">
        <f t="shared" si="3"/>
        <v/>
      </c>
      <c r="AH54" s="170"/>
    </row>
    <row r="55" spans="1:34" ht="12.75">
      <c r="A55" s="161" t="str">
        <f t="shared" si="0"/>
        <v/>
      </c>
      <c r="B55" s="177"/>
      <c r="C55" s="178"/>
      <c r="D55" s="179"/>
      <c r="E55" s="180"/>
      <c r="F55" s="181"/>
      <c r="G55" s="181"/>
      <c r="H55" s="182"/>
      <c r="I55" s="180"/>
      <c r="J55" s="180"/>
      <c r="K55" s="180"/>
      <c r="L55" s="180"/>
      <c r="M55" s="180"/>
      <c r="N55" s="180"/>
      <c r="O55" s="182"/>
      <c r="P55" s="180"/>
      <c r="Q55" s="180"/>
      <c r="R55" s="182"/>
      <c r="S55" s="180"/>
      <c r="T55" s="180"/>
      <c r="U55" s="180"/>
      <c r="V55" s="180"/>
      <c r="W55" s="181"/>
      <c r="X55" s="182"/>
      <c r="Y55" s="181"/>
      <c r="Z55" s="181"/>
      <c r="AA55" s="181"/>
      <c r="AB55" s="181"/>
      <c r="AC55" s="181"/>
      <c r="AD55" s="181"/>
      <c r="AE55" s="170"/>
      <c r="AF55" s="181" t="str">
        <f>IF(Q55&gt;L55,Q55-L55,"")</f>
        <v/>
      </c>
      <c r="AG55" s="181" t="str">
        <f t="shared" si="3"/>
        <v/>
      </c>
      <c r="AH55" s="170"/>
    </row>
    <row r="56" spans="1:34" ht="12.75">
      <c r="A56" s="161" t="str">
        <f t="shared" si="0"/>
        <v/>
      </c>
      <c r="B56" s="177"/>
      <c r="C56" s="178"/>
      <c r="D56" s="179"/>
      <c r="E56" s="180"/>
      <c r="F56" s="181"/>
      <c r="G56" s="181"/>
      <c r="H56" s="182"/>
      <c r="I56" s="180"/>
      <c r="J56" s="180"/>
      <c r="K56" s="180"/>
      <c r="L56" s="180"/>
      <c r="M56" s="180"/>
      <c r="N56" s="180"/>
      <c r="O56" s="182"/>
      <c r="P56" s="180"/>
      <c r="Q56" s="180"/>
      <c r="R56" s="182"/>
      <c r="S56" s="180"/>
      <c r="T56" s="180"/>
      <c r="U56" s="180"/>
      <c r="V56" s="180"/>
      <c r="W56" s="181"/>
      <c r="X56" s="182"/>
      <c r="Y56" s="181"/>
      <c r="Z56" s="181"/>
      <c r="AA56" s="181"/>
      <c r="AB56" s="181"/>
      <c r="AC56" s="181"/>
      <c r="AD56" s="181"/>
      <c r="AE56" s="170"/>
      <c r="AF56" s="181" t="str">
        <f>IF(Q56&gt;L56,Q56-L56,"")</f>
        <v/>
      </c>
      <c r="AG56" s="181" t="str">
        <f t="shared" si="3"/>
        <v/>
      </c>
      <c r="AH56" s="170"/>
    </row>
    <row r="57" spans="1:34" ht="12.75">
      <c r="A57" s="161" t="str">
        <f t="shared" si="0"/>
        <v/>
      </c>
      <c r="B57" s="177"/>
      <c r="C57" s="178"/>
      <c r="D57" s="179"/>
      <c r="E57" s="180"/>
      <c r="F57" s="181"/>
      <c r="G57" s="181"/>
      <c r="H57" s="182"/>
      <c r="I57" s="180"/>
      <c r="J57" s="180"/>
      <c r="K57" s="180"/>
      <c r="L57" s="180"/>
      <c r="M57" s="180"/>
      <c r="N57" s="180"/>
      <c r="O57" s="182"/>
      <c r="P57" s="180"/>
      <c r="Q57" s="180"/>
      <c r="R57" s="182"/>
      <c r="S57" s="180"/>
      <c r="T57" s="180"/>
      <c r="U57" s="180"/>
      <c r="V57" s="180"/>
      <c r="W57" s="181"/>
      <c r="X57" s="182"/>
      <c r="Y57" s="181"/>
      <c r="Z57" s="181"/>
      <c r="AA57" s="181"/>
      <c r="AB57" s="181"/>
      <c r="AC57" s="181"/>
      <c r="AD57" s="181"/>
      <c r="AE57" s="170"/>
      <c r="AF57" s="181" t="str">
        <f>IF(Q57&gt;L57,Q57-L57,"")</f>
        <v/>
      </c>
      <c r="AG57" s="181" t="str">
        <f t="shared" si="3"/>
        <v/>
      </c>
      <c r="AH57" s="170"/>
    </row>
    <row r="58" spans="1:34" ht="12.75">
      <c r="A58" s="161" t="str">
        <f t="shared" si="0"/>
        <v/>
      </c>
      <c r="B58" s="177"/>
      <c r="C58" s="178"/>
      <c r="D58" s="179"/>
      <c r="E58" s="180"/>
      <c r="F58" s="181"/>
      <c r="G58" s="181"/>
      <c r="H58" s="182"/>
      <c r="I58" s="180"/>
      <c r="J58" s="180"/>
      <c r="K58" s="180"/>
      <c r="L58" s="180"/>
      <c r="M58" s="180"/>
      <c r="N58" s="180"/>
      <c r="O58" s="182"/>
      <c r="P58" s="180"/>
      <c r="Q58" s="180"/>
      <c r="R58" s="182"/>
      <c r="S58" s="180"/>
      <c r="T58" s="180"/>
      <c r="U58" s="180"/>
      <c r="V58" s="180"/>
      <c r="W58" s="181"/>
      <c r="X58" s="182"/>
      <c r="Y58" s="181"/>
      <c r="Z58" s="181"/>
      <c r="AA58" s="181"/>
      <c r="AB58" s="181"/>
      <c r="AC58" s="181"/>
      <c r="AD58" s="181"/>
      <c r="AE58" s="170"/>
      <c r="AF58" s="181" t="str">
        <f>IF(Q58&gt;L58,Q58-L58,"")</f>
        <v/>
      </c>
      <c r="AG58" s="181" t="str">
        <f t="shared" si="3"/>
        <v/>
      </c>
      <c r="AH58" s="170"/>
    </row>
    <row r="59" spans="1:34" ht="12.75">
      <c r="A59" s="161" t="str">
        <f t="shared" si="0"/>
        <v/>
      </c>
      <c r="B59" s="177"/>
      <c r="C59" s="178"/>
      <c r="D59" s="179"/>
      <c r="E59" s="180"/>
      <c r="F59" s="181"/>
      <c r="G59" s="181"/>
      <c r="H59" s="182"/>
      <c r="I59" s="180"/>
      <c r="J59" s="180"/>
      <c r="K59" s="180"/>
      <c r="L59" s="180"/>
      <c r="M59" s="180"/>
      <c r="N59" s="180"/>
      <c r="O59" s="182"/>
      <c r="P59" s="180"/>
      <c r="Q59" s="180"/>
      <c r="R59" s="182"/>
      <c r="S59" s="180"/>
      <c r="T59" s="180"/>
      <c r="U59" s="180"/>
      <c r="V59" s="180"/>
      <c r="W59" s="181"/>
      <c r="X59" s="182"/>
      <c r="Y59" s="181"/>
      <c r="Z59" s="181"/>
      <c r="AA59" s="181"/>
      <c r="AB59" s="181"/>
      <c r="AC59" s="181"/>
      <c r="AD59" s="181"/>
      <c r="AE59" s="170"/>
      <c r="AF59" s="181" t="str">
        <f>IF(Q59&gt;L59,Q59-L59,"")</f>
        <v/>
      </c>
      <c r="AG59" s="181" t="str">
        <f t="shared" si="3"/>
        <v/>
      </c>
      <c r="AH59" s="170"/>
    </row>
    <row r="60" spans="1:34" ht="12.75">
      <c r="A60" s="161" t="str">
        <f t="shared" si="0"/>
        <v/>
      </c>
      <c r="B60" s="177"/>
      <c r="C60" s="178"/>
      <c r="D60" s="179"/>
      <c r="E60" s="180"/>
      <c r="F60" s="181"/>
      <c r="G60" s="181"/>
      <c r="H60" s="182"/>
      <c r="I60" s="180"/>
      <c r="J60" s="180"/>
      <c r="K60" s="180"/>
      <c r="L60" s="180"/>
      <c r="M60" s="180"/>
      <c r="N60" s="180"/>
      <c r="O60" s="182"/>
      <c r="P60" s="180"/>
      <c r="Q60" s="180"/>
      <c r="R60" s="182"/>
      <c r="S60" s="180"/>
      <c r="T60" s="180"/>
      <c r="U60" s="180"/>
      <c r="V60" s="180"/>
      <c r="W60" s="181"/>
      <c r="X60" s="182"/>
      <c r="Y60" s="181"/>
      <c r="Z60" s="181"/>
      <c r="AA60" s="181"/>
      <c r="AB60" s="181"/>
      <c r="AC60" s="181"/>
      <c r="AD60" s="181"/>
      <c r="AE60" s="170"/>
      <c r="AF60" s="181" t="str">
        <f>IF(Q60&gt;L60,Q60-L60,"")</f>
        <v/>
      </c>
      <c r="AG60" s="181" t="str">
        <f t="shared" si="3"/>
        <v/>
      </c>
      <c r="AH60" s="170"/>
    </row>
    <row r="61" spans="1:34" ht="12.75">
      <c r="A61" s="161" t="str">
        <f t="shared" ref="A61:A71" si="4">IF(H61&gt;0,IF(O61&gt;0,IF(R61&gt;0,IF(X61&gt;0,4,3),2),1),"")</f>
        <v/>
      </c>
      <c r="B61" s="177"/>
      <c r="C61" s="178"/>
      <c r="D61" s="179"/>
      <c r="E61" s="180"/>
      <c r="F61" s="181"/>
      <c r="G61" s="181"/>
      <c r="H61" s="182"/>
      <c r="I61" s="180"/>
      <c r="J61" s="180"/>
      <c r="K61" s="180"/>
      <c r="L61" s="180"/>
      <c r="M61" s="180"/>
      <c r="N61" s="180"/>
      <c r="O61" s="182"/>
      <c r="P61" s="180"/>
      <c r="Q61" s="180"/>
      <c r="R61" s="182"/>
      <c r="S61" s="180"/>
      <c r="T61" s="180"/>
      <c r="U61" s="180"/>
      <c r="V61" s="180"/>
      <c r="W61" s="181"/>
      <c r="X61" s="182"/>
      <c r="Y61" s="181"/>
      <c r="Z61" s="181"/>
      <c r="AA61" s="181"/>
      <c r="AB61" s="181"/>
      <c r="AC61" s="181"/>
      <c r="AD61" s="181"/>
      <c r="AE61" s="170"/>
      <c r="AF61" s="181" t="str">
        <f>IF(Q61&gt;L61,Q61-L61,"")</f>
        <v/>
      </c>
      <c r="AG61" s="181" t="str">
        <f t="shared" si="3"/>
        <v/>
      </c>
      <c r="AH61" s="170"/>
    </row>
    <row r="62" spans="1:34" ht="12.75">
      <c r="A62" s="161" t="str">
        <f t="shared" si="4"/>
        <v/>
      </c>
      <c r="B62" s="177"/>
      <c r="C62" s="178"/>
      <c r="D62" s="179"/>
      <c r="E62" s="180"/>
      <c r="F62" s="181"/>
      <c r="G62" s="181"/>
      <c r="H62" s="182"/>
      <c r="I62" s="180"/>
      <c r="J62" s="180"/>
      <c r="K62" s="180"/>
      <c r="L62" s="180"/>
      <c r="M62" s="180"/>
      <c r="N62" s="180"/>
      <c r="O62" s="182"/>
      <c r="P62" s="180"/>
      <c r="Q62" s="180"/>
      <c r="R62" s="182"/>
      <c r="S62" s="180"/>
      <c r="T62" s="180"/>
      <c r="U62" s="180"/>
      <c r="V62" s="180"/>
      <c r="W62" s="181"/>
      <c r="X62" s="182"/>
      <c r="Y62" s="181"/>
      <c r="Z62" s="181"/>
      <c r="AA62" s="181"/>
      <c r="AB62" s="181"/>
      <c r="AC62" s="181"/>
      <c r="AD62" s="181"/>
      <c r="AE62" s="170"/>
      <c r="AF62" s="181" t="str">
        <f>IF(Q62&gt;L62,Q62-L62,"")</f>
        <v/>
      </c>
      <c r="AG62" s="181" t="str">
        <f t="shared" si="3"/>
        <v/>
      </c>
      <c r="AH62" s="170"/>
    </row>
    <row r="63" spans="1:34" ht="12.75">
      <c r="A63" s="161" t="str">
        <f t="shared" si="4"/>
        <v/>
      </c>
      <c r="B63" s="177"/>
      <c r="C63" s="178"/>
      <c r="D63" s="179"/>
      <c r="E63" s="180"/>
      <c r="F63" s="181"/>
      <c r="G63" s="181"/>
      <c r="H63" s="182"/>
      <c r="I63" s="180"/>
      <c r="J63" s="180"/>
      <c r="K63" s="180"/>
      <c r="L63" s="180"/>
      <c r="M63" s="180"/>
      <c r="N63" s="180"/>
      <c r="O63" s="182"/>
      <c r="P63" s="180"/>
      <c r="Q63" s="180"/>
      <c r="R63" s="182"/>
      <c r="S63" s="180"/>
      <c r="T63" s="180"/>
      <c r="U63" s="180"/>
      <c r="V63" s="180"/>
      <c r="W63" s="181"/>
      <c r="X63" s="182"/>
      <c r="Y63" s="181"/>
      <c r="Z63" s="181"/>
      <c r="AA63" s="181"/>
      <c r="AB63" s="181"/>
      <c r="AC63" s="181"/>
      <c r="AD63" s="181"/>
      <c r="AE63" s="170"/>
      <c r="AF63" s="181" t="str">
        <f>IF(Q63&gt;L63,Q63-L63,"")</f>
        <v/>
      </c>
      <c r="AG63" s="181" t="str">
        <f t="shared" si="3"/>
        <v/>
      </c>
      <c r="AH63" s="170"/>
    </row>
    <row r="64" spans="1:34" ht="12.75">
      <c r="A64" s="161" t="str">
        <f t="shared" si="4"/>
        <v/>
      </c>
      <c r="B64" s="177"/>
      <c r="C64" s="178"/>
      <c r="D64" s="179"/>
      <c r="E64" s="180"/>
      <c r="F64" s="181"/>
      <c r="G64" s="181"/>
      <c r="H64" s="182"/>
      <c r="I64" s="180"/>
      <c r="J64" s="180"/>
      <c r="K64" s="180"/>
      <c r="L64" s="180"/>
      <c r="M64" s="180"/>
      <c r="N64" s="180"/>
      <c r="O64" s="182"/>
      <c r="P64" s="180"/>
      <c r="Q64" s="180"/>
      <c r="R64" s="182"/>
      <c r="S64" s="180"/>
      <c r="T64" s="180"/>
      <c r="U64" s="180"/>
      <c r="V64" s="180"/>
      <c r="W64" s="181"/>
      <c r="X64" s="182"/>
      <c r="Y64" s="181"/>
      <c r="Z64" s="181"/>
      <c r="AA64" s="181"/>
      <c r="AB64" s="181"/>
      <c r="AC64" s="181"/>
      <c r="AD64" s="181"/>
      <c r="AE64" s="170"/>
      <c r="AF64" s="181" t="str">
        <f>IF(Q64&gt;L64,Q64-L64,"")</f>
        <v/>
      </c>
      <c r="AG64" s="181" t="str">
        <f t="shared" si="3"/>
        <v/>
      </c>
      <c r="AH64" s="170"/>
    </row>
    <row r="65" spans="1:34" ht="12.75">
      <c r="A65" s="161" t="str">
        <f t="shared" si="4"/>
        <v/>
      </c>
      <c r="B65" s="177"/>
      <c r="C65" s="178"/>
      <c r="D65" s="179"/>
      <c r="E65" s="180"/>
      <c r="F65" s="181"/>
      <c r="G65" s="181"/>
      <c r="H65" s="182"/>
      <c r="I65" s="180"/>
      <c r="J65" s="180"/>
      <c r="K65" s="180"/>
      <c r="L65" s="180"/>
      <c r="M65" s="180"/>
      <c r="N65" s="180"/>
      <c r="O65" s="182"/>
      <c r="P65" s="180"/>
      <c r="Q65" s="180"/>
      <c r="R65" s="182"/>
      <c r="S65" s="180"/>
      <c r="T65" s="180"/>
      <c r="U65" s="180"/>
      <c r="V65" s="180"/>
      <c r="W65" s="181"/>
      <c r="X65" s="182"/>
      <c r="Y65" s="181"/>
      <c r="Z65" s="181"/>
      <c r="AA65" s="181"/>
      <c r="AB65" s="181"/>
      <c r="AC65" s="181"/>
      <c r="AD65" s="181"/>
      <c r="AE65" s="170"/>
      <c r="AF65" s="181" t="str">
        <f>IF(Q65&gt;L65,Q65-L65,"")</f>
        <v/>
      </c>
      <c r="AG65" s="181" t="str">
        <f t="shared" si="3"/>
        <v/>
      </c>
      <c r="AH65" s="170"/>
    </row>
    <row r="66" spans="1:34" ht="12.75">
      <c r="A66" s="161" t="str">
        <f t="shared" si="4"/>
        <v/>
      </c>
      <c r="B66" s="177"/>
      <c r="C66" s="178"/>
      <c r="D66" s="179"/>
      <c r="E66" s="180"/>
      <c r="F66" s="181"/>
      <c r="G66" s="181"/>
      <c r="H66" s="182"/>
      <c r="I66" s="180"/>
      <c r="J66" s="180"/>
      <c r="K66" s="180"/>
      <c r="L66" s="180"/>
      <c r="M66" s="180"/>
      <c r="N66" s="180"/>
      <c r="O66" s="182"/>
      <c r="P66" s="180"/>
      <c r="Q66" s="180"/>
      <c r="R66" s="182"/>
      <c r="S66" s="180"/>
      <c r="T66" s="180"/>
      <c r="U66" s="180"/>
      <c r="V66" s="180"/>
      <c r="W66" s="181"/>
      <c r="X66" s="182"/>
      <c r="Y66" s="181"/>
      <c r="Z66" s="181"/>
      <c r="AA66" s="181"/>
      <c r="AB66" s="181"/>
      <c r="AC66" s="181"/>
      <c r="AD66" s="181"/>
      <c r="AE66" s="170"/>
      <c r="AF66" s="181" t="str">
        <f>IF(Q66&gt;L66,Q66-L66,"")</f>
        <v/>
      </c>
      <c r="AG66" s="181" t="str">
        <f t="shared" si="3"/>
        <v/>
      </c>
      <c r="AH66" s="170"/>
    </row>
    <row r="67" spans="1:34" ht="12.75">
      <c r="A67" s="161" t="str">
        <f t="shared" si="4"/>
        <v/>
      </c>
      <c r="B67" s="177"/>
      <c r="C67" s="178"/>
      <c r="D67" s="179"/>
      <c r="E67" s="180"/>
      <c r="F67" s="181"/>
      <c r="G67" s="181"/>
      <c r="H67" s="182"/>
      <c r="I67" s="180"/>
      <c r="J67" s="180"/>
      <c r="K67" s="180"/>
      <c r="L67" s="180"/>
      <c r="M67" s="180"/>
      <c r="N67" s="180"/>
      <c r="O67" s="182"/>
      <c r="P67" s="180"/>
      <c r="Q67" s="180"/>
      <c r="R67" s="182"/>
      <c r="S67" s="180"/>
      <c r="T67" s="180"/>
      <c r="U67" s="180"/>
      <c r="V67" s="180"/>
      <c r="W67" s="181"/>
      <c r="X67" s="182"/>
      <c r="Y67" s="181"/>
      <c r="Z67" s="181"/>
      <c r="AA67" s="181"/>
      <c r="AB67" s="181"/>
      <c r="AC67" s="181"/>
      <c r="AD67" s="181"/>
      <c r="AE67" s="170"/>
      <c r="AF67" s="181" t="str">
        <f>IF(Q67&gt;L67,Q67-L67,"")</f>
        <v/>
      </c>
      <c r="AG67" s="181" t="str">
        <f t="shared" si="3"/>
        <v/>
      </c>
      <c r="AH67" s="170"/>
    </row>
    <row r="68" spans="1:34" ht="12.75">
      <c r="A68" s="161" t="str">
        <f t="shared" si="4"/>
        <v/>
      </c>
      <c r="B68" s="177"/>
      <c r="C68" s="178"/>
      <c r="D68" s="179"/>
      <c r="E68" s="180"/>
      <c r="F68" s="181"/>
      <c r="G68" s="181"/>
      <c r="H68" s="182"/>
      <c r="I68" s="180"/>
      <c r="J68" s="180"/>
      <c r="K68" s="180"/>
      <c r="L68" s="180"/>
      <c r="M68" s="180"/>
      <c r="N68" s="180"/>
      <c r="O68" s="182"/>
      <c r="P68" s="180"/>
      <c r="Q68" s="180"/>
      <c r="R68" s="182"/>
      <c r="S68" s="180"/>
      <c r="T68" s="180"/>
      <c r="U68" s="180"/>
      <c r="V68" s="180"/>
      <c r="W68" s="181"/>
      <c r="X68" s="182"/>
      <c r="Y68" s="181"/>
      <c r="Z68" s="181"/>
      <c r="AA68" s="181"/>
      <c r="AB68" s="181"/>
      <c r="AC68" s="181"/>
      <c r="AD68" s="181"/>
      <c r="AE68" s="170"/>
      <c r="AF68" s="181" t="str">
        <f>IF(Q68&gt;L68,Q68-L68,"")</f>
        <v/>
      </c>
      <c r="AG68" s="181" t="str">
        <f t="shared" si="3"/>
        <v/>
      </c>
      <c r="AH68" s="170"/>
    </row>
    <row r="69" spans="1:34" ht="12.75">
      <c r="A69" s="161" t="str">
        <f t="shared" si="4"/>
        <v/>
      </c>
      <c r="B69" s="177"/>
      <c r="C69" s="178"/>
      <c r="D69" s="179"/>
      <c r="E69" s="180"/>
      <c r="F69" s="181"/>
      <c r="G69" s="181"/>
      <c r="H69" s="182"/>
      <c r="I69" s="180"/>
      <c r="J69" s="180"/>
      <c r="K69" s="180"/>
      <c r="L69" s="180"/>
      <c r="M69" s="180"/>
      <c r="N69" s="180"/>
      <c r="O69" s="182"/>
      <c r="P69" s="180"/>
      <c r="Q69" s="180"/>
      <c r="R69" s="182"/>
      <c r="S69" s="180"/>
      <c r="T69" s="180"/>
      <c r="U69" s="180"/>
      <c r="V69" s="180"/>
      <c r="W69" s="181"/>
      <c r="X69" s="182"/>
      <c r="Y69" s="181"/>
      <c r="Z69" s="181"/>
      <c r="AA69" s="181"/>
      <c r="AB69" s="181"/>
      <c r="AC69" s="181"/>
      <c r="AD69" s="181"/>
      <c r="AE69" s="170"/>
      <c r="AF69" s="181" t="str">
        <f>IF(Q69&gt;L69,Q69-L69,"")</f>
        <v/>
      </c>
      <c r="AG69" s="181" t="str">
        <f t="shared" si="3"/>
        <v/>
      </c>
      <c r="AH69" s="170"/>
    </row>
    <row r="70" spans="1:34" ht="12.75">
      <c r="A70" s="161" t="str">
        <f t="shared" si="4"/>
        <v/>
      </c>
      <c r="B70" s="177"/>
      <c r="C70" s="178"/>
      <c r="D70" s="179"/>
      <c r="E70" s="180"/>
      <c r="F70" s="181"/>
      <c r="G70" s="181"/>
      <c r="H70" s="182"/>
      <c r="I70" s="180"/>
      <c r="J70" s="180"/>
      <c r="K70" s="180"/>
      <c r="L70" s="180"/>
      <c r="M70" s="180"/>
      <c r="N70" s="180"/>
      <c r="O70" s="182"/>
      <c r="P70" s="180"/>
      <c r="Q70" s="180"/>
      <c r="R70" s="182"/>
      <c r="S70" s="180"/>
      <c r="T70" s="180"/>
      <c r="U70" s="180"/>
      <c r="V70" s="180"/>
      <c r="W70" s="181"/>
      <c r="X70" s="182"/>
      <c r="Y70" s="181"/>
      <c r="Z70" s="181"/>
      <c r="AA70" s="181"/>
      <c r="AB70" s="181"/>
      <c r="AC70" s="181"/>
      <c r="AD70" s="181"/>
      <c r="AE70" s="170"/>
      <c r="AF70" s="181" t="str">
        <f>IF(Q70&gt;L70,Q70-L70,"")</f>
        <v/>
      </c>
      <c r="AG70" s="181" t="str">
        <f t="shared" si="3"/>
        <v/>
      </c>
      <c r="AH70" s="170"/>
    </row>
    <row r="71" spans="1:34" ht="12.75">
      <c r="A71" s="161" t="str">
        <f t="shared" ref="A71" si="5">IF(H71&gt;0,IF(O71&gt;0,IF(R71&gt;0,IF(X71&gt;0,4,3),2),1),"")</f>
        <v/>
      </c>
      <c r="B71" s="177"/>
      <c r="C71" s="178"/>
      <c r="D71" s="179"/>
      <c r="E71" s="180"/>
      <c r="F71" s="181"/>
      <c r="G71" s="181"/>
      <c r="H71" s="182"/>
      <c r="I71" s="180"/>
      <c r="J71" s="180"/>
      <c r="K71" s="180"/>
      <c r="L71" s="180"/>
      <c r="M71" s="180"/>
      <c r="N71" s="180"/>
      <c r="O71" s="182"/>
      <c r="P71" s="180"/>
      <c r="Q71" s="180"/>
      <c r="R71" s="182"/>
      <c r="S71" s="180"/>
      <c r="T71" s="180"/>
      <c r="U71" s="180"/>
      <c r="V71" s="180"/>
      <c r="W71" s="181"/>
      <c r="X71" s="182"/>
      <c r="Y71" s="181"/>
      <c r="Z71" s="181"/>
      <c r="AA71" s="181"/>
      <c r="AB71" s="181"/>
      <c r="AC71" s="181"/>
      <c r="AD71" s="181"/>
      <c r="AE71" s="170"/>
      <c r="AF71" s="181" t="str">
        <f>IF(Q71&gt;L71,Q71-L71,"")</f>
        <v/>
      </c>
      <c r="AG71" s="181" t="str">
        <f t="shared" si="3"/>
        <v/>
      </c>
      <c r="AH71" s="170"/>
    </row>
    <row r="72" spans="1:34" ht="12.75">
      <c r="A72" s="5" t="s">
        <v>31</v>
      </c>
      <c r="B72" s="185"/>
      <c r="C72" s="186"/>
      <c r="D72" s="185"/>
      <c r="E72" s="185"/>
      <c r="F72" s="185"/>
      <c r="G72" s="185"/>
      <c r="H72" s="185"/>
      <c r="I72" s="185"/>
      <c r="J72" s="185">
        <f>SUM(J4:J71)</f>
        <v>43942</v>
      </c>
      <c r="K72" s="185">
        <f>SUM(K4:K71)</f>
        <v>6930</v>
      </c>
      <c r="L72" s="185">
        <f>SUM(L4:L71)</f>
        <v>2536</v>
      </c>
      <c r="M72" s="185">
        <f>SUM(M4:M71)</f>
        <v>89</v>
      </c>
      <c r="N72" s="185">
        <f>SUM(N4:N71)</f>
        <v>297</v>
      </c>
      <c r="O72" s="185"/>
      <c r="P72" s="185">
        <f>SUM(P4:P71)</f>
        <v>16714</v>
      </c>
      <c r="Q72" s="185">
        <f>SUM(Q4:Q71)</f>
        <v>514</v>
      </c>
      <c r="R72" s="185"/>
      <c r="S72" s="185"/>
      <c r="T72" s="185">
        <f>SUM(T4:T71)</f>
        <v>0</v>
      </c>
      <c r="U72" s="185">
        <f>SUM(U4:U71)</f>
        <v>0</v>
      </c>
      <c r="V72" s="185">
        <f>SUM(V4:V71)</f>
        <v>0</v>
      </c>
      <c r="W72" s="185">
        <f>SUM(W4:W71)</f>
        <v>0</v>
      </c>
      <c r="X72" s="185"/>
      <c r="Y72" s="185">
        <f>SUM(Y4:Y71)</f>
        <v>0</v>
      </c>
      <c r="Z72" s="185"/>
      <c r="AA72" s="185"/>
      <c r="AB72" s="185"/>
      <c r="AC72" s="185"/>
      <c r="AD72" s="185"/>
      <c r="AE72" s="170"/>
      <c r="AF72" s="185">
        <f>SUM(AF4:AF71)</f>
        <v>0</v>
      </c>
      <c r="AG72" s="185">
        <f>SUM(AG4:AG71)</f>
        <v>0</v>
      </c>
      <c r="AH72" s="170"/>
    </row>
    <row r="73" spans="1:34" ht="12.75">
      <c r="A73" s="1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</row>
    <row r="74" spans="1:34" ht="15.75" customHeight="1"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</row>
    <row r="75" spans="1:34" ht="15">
      <c r="A75" s="12" t="s">
        <v>32</v>
      </c>
      <c r="B75" s="187"/>
      <c r="C75" s="187"/>
      <c r="D75" s="187"/>
      <c r="E75" s="187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</row>
    <row r="76" spans="1:34" ht="15">
      <c r="A76" s="12"/>
      <c r="B76" s="187"/>
      <c r="C76" s="187"/>
      <c r="D76" s="187"/>
      <c r="E76" s="187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</row>
    <row r="77" spans="1:34" ht="15">
      <c r="A77" s="12" t="s">
        <v>33</v>
      </c>
      <c r="B77" s="138" t="s">
        <v>34</v>
      </c>
      <c r="C77" s="139"/>
      <c r="D77" s="139"/>
      <c r="E77" s="139"/>
    </row>
    <row r="78" spans="1:34" ht="15">
      <c r="A78" s="12"/>
      <c r="B78" s="13" t="s">
        <v>35</v>
      </c>
      <c r="C78" s="13" t="s">
        <v>36</v>
      </c>
      <c r="D78" s="13" t="s">
        <v>35</v>
      </c>
      <c r="E78" s="13" t="s">
        <v>37</v>
      </c>
    </row>
    <row r="79" spans="1:34" ht="15">
      <c r="A79" s="12"/>
      <c r="B79" s="13" t="s">
        <v>38</v>
      </c>
      <c r="C79" s="14">
        <f>SUM(E79:E82)</f>
        <v>53497</v>
      </c>
      <c r="D79" s="13" t="s">
        <v>39</v>
      </c>
      <c r="E79" s="13">
        <f>J72</f>
        <v>43942</v>
      </c>
      <c r="F79" s="1" t="s">
        <v>40</v>
      </c>
    </row>
    <row r="80" spans="1:34" ht="15">
      <c r="A80" s="12"/>
      <c r="B80" s="15"/>
      <c r="C80" s="14"/>
      <c r="D80" s="13" t="s">
        <v>39</v>
      </c>
      <c r="E80" s="13">
        <f>K72</f>
        <v>6930</v>
      </c>
      <c r="F80" s="1" t="s">
        <v>41</v>
      </c>
    </row>
    <row r="81" spans="1:6" ht="15">
      <c r="A81" s="12"/>
      <c r="B81" s="15"/>
      <c r="C81" s="14"/>
      <c r="D81" s="13" t="s">
        <v>39</v>
      </c>
      <c r="E81" s="13">
        <f>L72</f>
        <v>2536</v>
      </c>
      <c r="F81" s="1" t="s">
        <v>62</v>
      </c>
    </row>
    <row r="82" spans="1:6" ht="15">
      <c r="A82" s="16"/>
      <c r="B82" s="144"/>
      <c r="C82" s="144"/>
      <c r="D82" s="143" t="s">
        <v>39</v>
      </c>
      <c r="E82" s="143">
        <f>M72</f>
        <v>89</v>
      </c>
      <c r="F82" s="1" t="s">
        <v>481</v>
      </c>
    </row>
    <row r="83" spans="1:6" ht="15">
      <c r="A83" s="12"/>
      <c r="B83" s="145" t="s">
        <v>482</v>
      </c>
      <c r="C83" s="144">
        <f>N72</f>
        <v>297</v>
      </c>
      <c r="D83" s="145" t="s">
        <v>484</v>
      </c>
      <c r="E83" s="143">
        <f>C83</f>
        <v>297</v>
      </c>
      <c r="F83" s="1" t="s">
        <v>483</v>
      </c>
    </row>
    <row r="84" spans="1:6" ht="15">
      <c r="A84" s="12"/>
      <c r="B84" s="12"/>
      <c r="C84" s="16"/>
      <c r="D84" s="16"/>
      <c r="E84" s="17"/>
    </row>
    <row r="85" spans="1:6" ht="15">
      <c r="A85" s="12" t="s">
        <v>43</v>
      </c>
      <c r="B85" s="12" t="s">
        <v>44</v>
      </c>
      <c r="C85" s="16"/>
      <c r="D85" s="16"/>
      <c r="E85" s="17"/>
    </row>
    <row r="86" spans="1:6" ht="15">
      <c r="A86" s="12"/>
      <c r="B86" s="13" t="s">
        <v>35</v>
      </c>
      <c r="C86" s="13" t="s">
        <v>36</v>
      </c>
      <c r="D86" s="13" t="s">
        <v>35</v>
      </c>
      <c r="E86" s="13" t="s">
        <v>37</v>
      </c>
    </row>
    <row r="87" spans="1:6" ht="15">
      <c r="A87" s="12"/>
      <c r="B87" s="13" t="s">
        <v>27</v>
      </c>
      <c r="C87" s="13">
        <f>P72</f>
        <v>16714</v>
      </c>
      <c r="D87" s="13" t="s">
        <v>45</v>
      </c>
      <c r="E87" s="13">
        <f t="shared" ref="E87:E88" si="6">C87</f>
        <v>16714</v>
      </c>
      <c r="F87" s="1" t="s">
        <v>46</v>
      </c>
    </row>
    <row r="88" spans="1:6" ht="15">
      <c r="A88" s="12"/>
      <c r="B88" s="13" t="s">
        <v>27</v>
      </c>
      <c r="C88" s="13">
        <f>Q72</f>
        <v>514</v>
      </c>
      <c r="D88" s="13" t="s">
        <v>47</v>
      </c>
      <c r="E88" s="13">
        <f t="shared" si="6"/>
        <v>514</v>
      </c>
      <c r="F88" s="1" t="s">
        <v>61</v>
      </c>
    </row>
    <row r="89" spans="1:6" ht="15">
      <c r="A89" s="12"/>
      <c r="B89" s="12"/>
      <c r="C89" s="12"/>
      <c r="D89" s="12"/>
      <c r="E89" s="12"/>
    </row>
    <row r="90" spans="1:6" ht="15">
      <c r="A90" s="12"/>
      <c r="B90" s="12"/>
      <c r="C90" s="12"/>
      <c r="D90" s="12"/>
      <c r="E90" s="12"/>
    </row>
    <row r="91" spans="1:6" ht="15">
      <c r="A91" s="12" t="s">
        <v>48</v>
      </c>
      <c r="B91" s="138" t="s">
        <v>49</v>
      </c>
      <c r="C91" s="139"/>
      <c r="D91" s="139"/>
      <c r="E91" s="139"/>
    </row>
    <row r="92" spans="1:6" ht="15">
      <c r="A92" s="12"/>
      <c r="B92" s="13" t="s">
        <v>35</v>
      </c>
      <c r="C92" s="13" t="s">
        <v>36</v>
      </c>
      <c r="D92" s="13" t="s">
        <v>35</v>
      </c>
      <c r="E92" s="13" t="s">
        <v>37</v>
      </c>
    </row>
    <row r="93" spans="1:6" ht="15">
      <c r="A93" s="12"/>
      <c r="B93" s="13" t="s">
        <v>38</v>
      </c>
      <c r="C93" s="13">
        <f>T72</f>
        <v>0</v>
      </c>
      <c r="D93" s="13" t="s">
        <v>39</v>
      </c>
      <c r="E93" s="13">
        <f t="shared" ref="E93:E94" si="7">C93</f>
        <v>0</v>
      </c>
      <c r="F93" s="1" t="s">
        <v>50</v>
      </c>
    </row>
    <row r="94" spans="1:6" ht="15">
      <c r="A94" s="12"/>
      <c r="B94" s="13" t="s">
        <v>38</v>
      </c>
      <c r="C94" s="13">
        <f>U72</f>
        <v>0</v>
      </c>
      <c r="D94" s="141" t="s">
        <v>39</v>
      </c>
      <c r="E94" s="141">
        <f t="shared" si="7"/>
        <v>0</v>
      </c>
      <c r="F94" s="1" t="s">
        <v>51</v>
      </c>
    </row>
    <row r="95" spans="1:6" ht="15">
      <c r="A95" s="16"/>
      <c r="B95" s="150" t="s">
        <v>38</v>
      </c>
      <c r="C95" s="151">
        <f>V72</f>
        <v>0</v>
      </c>
      <c r="D95" s="152" t="s">
        <v>39</v>
      </c>
      <c r="E95" s="152">
        <f>C95</f>
        <v>0</v>
      </c>
      <c r="F95" s="1" t="s">
        <v>481</v>
      </c>
    </row>
    <row r="96" spans="1:6" ht="15">
      <c r="A96" s="16"/>
      <c r="B96" s="145" t="s">
        <v>482</v>
      </c>
      <c r="C96" s="160">
        <f>W72</f>
        <v>0</v>
      </c>
      <c r="D96" s="152" t="s">
        <v>38</v>
      </c>
      <c r="E96" s="152">
        <f>C96</f>
        <v>0</v>
      </c>
      <c r="F96" s="1" t="s">
        <v>483</v>
      </c>
    </row>
    <row r="97" spans="1:6" ht="15">
      <c r="A97" s="12"/>
      <c r="B97" s="12"/>
      <c r="C97" s="16"/>
      <c r="D97" s="16"/>
      <c r="E97" s="17"/>
    </row>
    <row r="98" spans="1:6" ht="15">
      <c r="A98" s="12" t="s">
        <v>52</v>
      </c>
      <c r="B98" s="12" t="s">
        <v>53</v>
      </c>
      <c r="C98" s="16"/>
      <c r="D98" s="16"/>
      <c r="E98" s="17"/>
    </row>
    <row r="99" spans="1:6" ht="12.75">
      <c r="B99" s="13" t="s">
        <v>35</v>
      </c>
      <c r="C99" s="13" t="s">
        <v>36</v>
      </c>
      <c r="D99" s="13" t="s">
        <v>35</v>
      </c>
      <c r="E99" s="13" t="s">
        <v>37</v>
      </c>
    </row>
    <row r="100" spans="1:6" ht="12.75">
      <c r="B100" s="13" t="s">
        <v>39</v>
      </c>
      <c r="C100" s="13">
        <f>SUMIF($A$4:$A$71,4,$J$4:$J$71)+SUMIF($A$4:$A$71,4,$K$4:$K$71)+SUMIF($A$4:$A$71,4,$L$4:$L$71)+SUMIF($A$4:$A$71,4,$T$4:$T$71)+SUMIF($A$4:$A$71,4,$U$4:$U$71)</f>
        <v>0</v>
      </c>
      <c r="D100" s="13" t="s">
        <v>26</v>
      </c>
      <c r="E100" s="13">
        <f t="shared" ref="E100:E101" si="8">C100</f>
        <v>0</v>
      </c>
      <c r="F100" s="1" t="s">
        <v>54</v>
      </c>
    </row>
    <row r="101" spans="1:6" ht="12.75">
      <c r="B101" s="13" t="s">
        <v>55</v>
      </c>
      <c r="C101" s="13">
        <f>Y72</f>
        <v>0</v>
      </c>
      <c r="D101" s="13" t="s">
        <v>47</v>
      </c>
      <c r="E101" s="13">
        <f t="shared" si="8"/>
        <v>0</v>
      </c>
    </row>
    <row r="102" spans="1:6" ht="12.75">
      <c r="B102" s="13"/>
      <c r="C102" s="13"/>
      <c r="D102" s="13"/>
      <c r="E102" s="13"/>
    </row>
    <row r="105" spans="1:6" ht="15">
      <c r="A105" s="12" t="s">
        <v>56</v>
      </c>
    </row>
    <row r="107" spans="1:6" ht="15">
      <c r="A107" s="12" t="s">
        <v>33</v>
      </c>
      <c r="B107" s="138" t="s">
        <v>34</v>
      </c>
      <c r="C107" s="139"/>
      <c r="D107" s="139"/>
      <c r="E107" s="139"/>
    </row>
    <row r="108" spans="1:6" ht="15">
      <c r="A108" s="12"/>
      <c r="B108" s="13" t="s">
        <v>35</v>
      </c>
      <c r="C108" s="13" t="s">
        <v>36</v>
      </c>
      <c r="D108" s="13" t="s">
        <v>35</v>
      </c>
      <c r="E108" s="13" t="s">
        <v>37</v>
      </c>
    </row>
    <row r="109" spans="1:6" ht="15">
      <c r="A109" s="12"/>
      <c r="B109" s="13" t="s">
        <v>39</v>
      </c>
      <c r="C109" s="14">
        <f>SUMIF($A$4:$A$71,1,$J$4:$J$71)+SUMIF($A$4:$A$71,2,$J$4:$J$71)+SUMIF($A$4:$A$71,3,$J$4:$J$71)</f>
        <v>43942</v>
      </c>
      <c r="D109" s="1" t="s">
        <v>38</v>
      </c>
      <c r="E109" s="13">
        <f>C109+C110+C111</f>
        <v>53408</v>
      </c>
      <c r="F109" s="1" t="s">
        <v>40</v>
      </c>
    </row>
    <row r="110" spans="1:6" ht="15">
      <c r="A110" s="12"/>
      <c r="B110" s="13" t="s">
        <v>39</v>
      </c>
      <c r="C110" s="14">
        <f>SUMIF($A$4:$A$71,1,$K$4:$K$71)+SUMIF($A$4:$A$71,2,$K$4:$K$71)+SUMIF($A$4:$A$71,3,$K$4:$K$71)</f>
        <v>6930</v>
      </c>
      <c r="D110" s="14"/>
      <c r="E110" s="13">
        <f>K102</f>
        <v>0</v>
      </c>
      <c r="F110" s="1" t="s">
        <v>41</v>
      </c>
    </row>
    <row r="111" spans="1:6" ht="15">
      <c r="A111" s="12"/>
      <c r="B111" s="13" t="s">
        <v>39</v>
      </c>
      <c r="C111" s="14">
        <f>SUMIF($A$4:$A$71,1,$L$4:$L$71)+SUMIF($A$4:$A$71,2,$L$4:$L$71)+SUMIF($A$4:$A$71,3,$L$4:$L$71)</f>
        <v>2536</v>
      </c>
      <c r="D111" s="14"/>
      <c r="E111" s="13">
        <f>L102</f>
        <v>0</v>
      </c>
      <c r="F111" s="1" t="s">
        <v>42</v>
      </c>
    </row>
    <row r="112" spans="1:6" ht="15">
      <c r="A112" s="16"/>
      <c r="B112" s="13" t="s">
        <v>39</v>
      </c>
      <c r="C112" s="144">
        <f>SUMIF($A$4:$A$53,1,$M$4:$M$53)+SUMIF($A$4:$A$53,2,$M$4:$M$53)+SUMIF($A$4:$A$53,3,$M$4:$M$53)</f>
        <v>89</v>
      </c>
      <c r="D112" s="144"/>
      <c r="E112" s="143"/>
      <c r="F112" s="1" t="s">
        <v>481</v>
      </c>
    </row>
    <row r="113" spans="1:6" ht="15">
      <c r="A113" s="12"/>
      <c r="B113" s="140" t="s">
        <v>484</v>
      </c>
      <c r="C113" s="144">
        <f>SUMIF($A$4:$A$53,1,$N$4:$N$53)+SUMIF($A$4:$A$53,2,$N$4:$N$53)+SUMIF($A$4:$A$53,3,$N$4:$N$53)</f>
        <v>297</v>
      </c>
      <c r="D113" s="145" t="s">
        <v>482</v>
      </c>
      <c r="E113" s="143">
        <f>C113</f>
        <v>297</v>
      </c>
      <c r="F113" s="1" t="s">
        <v>483</v>
      </c>
    </row>
    <row r="114" spans="1:6" ht="12.75">
      <c r="D114" s="1"/>
    </row>
    <row r="115" spans="1:6" ht="15">
      <c r="A115" s="12" t="s">
        <v>43</v>
      </c>
      <c r="B115" s="12" t="s">
        <v>44</v>
      </c>
      <c r="C115" s="16"/>
      <c r="D115" s="16"/>
      <c r="E115" s="17"/>
    </row>
    <row r="116" spans="1:6" ht="15">
      <c r="A116" s="12"/>
      <c r="B116" s="13" t="s">
        <v>35</v>
      </c>
      <c r="C116" s="13" t="s">
        <v>36</v>
      </c>
      <c r="D116" s="13" t="s">
        <v>35</v>
      </c>
      <c r="E116" s="13" t="s">
        <v>37</v>
      </c>
    </row>
    <row r="117" spans="1:6" ht="15">
      <c r="A117" s="12"/>
      <c r="B117" s="13" t="s">
        <v>45</v>
      </c>
      <c r="C117" s="14">
        <f>SUMIF($A$4:$A$71,1,$P$4:$P$71)+SUMIF($A$4:$A$71,2,$P$4:$P$71)+SUMIF($A$4:$A$71,3,$P$4:$P$71)</f>
        <v>16714</v>
      </c>
      <c r="D117" s="13" t="s">
        <v>27</v>
      </c>
      <c r="E117" s="13">
        <f t="shared" ref="E117:E118" si="9">C117</f>
        <v>16714</v>
      </c>
    </row>
    <row r="118" spans="1:6" ht="15">
      <c r="A118" s="12"/>
      <c r="B118" s="13" t="s">
        <v>47</v>
      </c>
      <c r="C118" s="14">
        <f>SUMIF($A$4:$A$71,1,$Q4:$Q$71)+SUMIF($A$4:$A$71,2,$Q4:$Q$71)+SUMIF($A$4:$A$71,3,$Q4:$Q$71)</f>
        <v>514</v>
      </c>
      <c r="D118" s="13" t="s">
        <v>27</v>
      </c>
      <c r="E118" s="13">
        <f t="shared" si="9"/>
        <v>514</v>
      </c>
    </row>
    <row r="119" spans="1:6" ht="15">
      <c r="A119" s="12"/>
      <c r="B119" s="12"/>
      <c r="C119" s="12"/>
      <c r="D119" s="12"/>
      <c r="E119" s="12"/>
    </row>
    <row r="120" spans="1:6" ht="15">
      <c r="A120" s="12"/>
      <c r="B120" s="12"/>
      <c r="C120" s="12"/>
      <c r="D120" s="12"/>
      <c r="E120" s="12"/>
    </row>
    <row r="121" spans="1:6" ht="15">
      <c r="A121" s="12" t="s">
        <v>48</v>
      </c>
      <c r="B121" s="138" t="s">
        <v>49</v>
      </c>
      <c r="C121" s="139"/>
      <c r="D121" s="139"/>
      <c r="E121" s="139"/>
    </row>
    <row r="122" spans="1:6" ht="15">
      <c r="A122" s="12"/>
      <c r="B122" s="13" t="s">
        <v>35</v>
      </c>
      <c r="C122" s="13" t="s">
        <v>36</v>
      </c>
      <c r="D122" s="13" t="s">
        <v>35</v>
      </c>
      <c r="E122" s="13" t="s">
        <v>37</v>
      </c>
    </row>
    <row r="123" spans="1:6" ht="15">
      <c r="A123" s="12"/>
      <c r="B123" s="13" t="s">
        <v>39</v>
      </c>
      <c r="C123" s="14">
        <f>SUMIF($A$4:$A$71,1,$T$4:$T$71)+SUMIF($A$4:$A$71,2,$T$4:$T$71)+SUMIF($A$4:$A$71,3,$T$4:$T$71)</f>
        <v>0</v>
      </c>
      <c r="D123" s="11" t="s">
        <v>38</v>
      </c>
      <c r="E123" s="13">
        <f t="shared" ref="E123:E125" si="10">C123</f>
        <v>0</v>
      </c>
      <c r="F123" s="1" t="s">
        <v>50</v>
      </c>
    </row>
    <row r="124" spans="1:6" ht="15">
      <c r="A124" s="12"/>
      <c r="B124" s="13" t="s">
        <v>39</v>
      </c>
      <c r="C124" s="14">
        <f>SUMIF($A$4:$A$71,1,$U$4:$U$71)+SUMIF($A$4:$A$71,2,$U$4:$U$71)+SUMIF($A$4:$A$71,3,$U$4:$U$71)</f>
        <v>0</v>
      </c>
      <c r="D124" s="11" t="s">
        <v>38</v>
      </c>
      <c r="E124" s="13">
        <f t="shared" si="10"/>
        <v>0</v>
      </c>
      <c r="F124" s="1" t="s">
        <v>51</v>
      </c>
    </row>
    <row r="125" spans="1:6" ht="15.75" customHeight="1">
      <c r="B125" s="156" t="s">
        <v>39</v>
      </c>
      <c r="C125" s="156">
        <f>SUMIF($A$4:$A$53,1,$V$4:$V$53)+SUMIF($A$4:$A$53,2,$V$4:$V$53)+SUMIF($A$4:$A$53,3,$V$4:$V$53)</f>
        <v>0</v>
      </c>
      <c r="D125" s="152" t="s">
        <v>38</v>
      </c>
      <c r="E125" s="141">
        <f t="shared" si="10"/>
        <v>0</v>
      </c>
      <c r="F125" s="1" t="s">
        <v>481</v>
      </c>
    </row>
    <row r="126" spans="1:6" ht="15.75" customHeight="1">
      <c r="B126" s="156" t="s">
        <v>38</v>
      </c>
      <c r="C126" s="156">
        <f>E126</f>
        <v>0</v>
      </c>
      <c r="D126" s="152" t="s">
        <v>482</v>
      </c>
      <c r="E126" s="142">
        <f>SUMIF($A$4:$A$53,1,$W$4:$W$53)+SUMIF($A$4:$A$53,2,$W$4:$W$53)+SUMIF($A$4:$A$53,3,$W$4:$W$53)</f>
        <v>0</v>
      </c>
      <c r="F126" s="1" t="s">
        <v>483</v>
      </c>
    </row>
  </sheetData>
  <sheetProtection selectLockedCells="1"/>
  <mergeCells count="4">
    <mergeCell ref="B91:E91"/>
    <mergeCell ref="B77:E77"/>
    <mergeCell ref="B107:E107"/>
    <mergeCell ref="B121:E121"/>
  </mergeCells>
  <phoneticPr fontId="22"/>
  <conditionalFormatting sqref="B4:AD4">
    <cfRule type="expression" dxfId="1" priority="2">
      <formula>COUNTIF($G4,"*refund*")</formula>
    </cfRule>
  </conditionalFormatting>
  <conditionalFormatting sqref="B5:AD71">
    <cfRule type="expression" dxfId="0" priority="1">
      <formula>COUNTIF($G5,"*refund*")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Mar16</vt:lpstr>
      <vt:lpstr>April16</vt:lpstr>
      <vt:lpstr>In-store</vt:lpstr>
      <vt:lpstr>Online</vt:lpstr>
      <vt:lpstr>May（In-store）</vt:lpstr>
      <vt:lpstr>May（Online）</vt:lpstr>
      <vt:lpstr>June (In-store)</vt:lpstr>
      <vt:lpstr>June (Online)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稲場啓輔</dc:creator>
  <cp:lastModifiedBy>稲場啓輔</cp:lastModifiedBy>
  <dcterms:created xsi:type="dcterms:W3CDTF">2016-06-09T10:16:01Z</dcterms:created>
  <dcterms:modified xsi:type="dcterms:W3CDTF">2016-06-09T10:16:01Z</dcterms:modified>
</cp:coreProperties>
</file>