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274824\Desktop\Certificados SEFIS 2023\1. Frequência\"/>
    </mc:Choice>
  </mc:AlternateContent>
  <xr:revisionPtr revIDLastSave="0" documentId="13_ncr:1_{F9D153B7-545F-4887-987B-456B26D9B5F9}" xr6:coauthVersionLast="47" xr6:coauthVersionMax="47" xr10:uidLastSave="{00000000-0000-0000-0000-000000000000}"/>
  <bookViews>
    <workbookView xWindow="-110" yWindow="-110" windowWidth="19420" windowHeight="10420" firstSheet="1" activeTab="1" xr2:uid="{0FCB00D5-D214-476E-AF4D-4EBDBCC0D87C}"/>
  </bookViews>
  <sheets>
    <sheet name="CRONOGRAMA" sheetId="3" state="hidden" r:id="rId1"/>
    <sheet name="Frequência Organização" sheetId="1" r:id="rId2"/>
    <sheet name="Mala Direta Organização" sheetId="13" r:id="rId3"/>
    <sheet name="Mala Direta Palestras" sheetId="14" r:id="rId4"/>
    <sheet name="PALESTRAS BRUTA" sheetId="2" state="hidden" r:id="rId5"/>
    <sheet name="PALESTRAS TRATADA" sheetId="4" state="hidden" r:id="rId6"/>
    <sheet name="Palestras organizadores" sheetId="8" state="hidden" r:id="rId7"/>
    <sheet name="Mala Direta MiniCurso" sheetId="15" r:id="rId8"/>
    <sheet name="Palestras Consolidado" sheetId="12" r:id="rId9"/>
    <sheet name="Palestras Visitantes" sheetId="6" state="hidden" r:id="rId10"/>
    <sheet name="LISTA ÚTIL" sheetId="5" r:id="rId11"/>
  </sheets>
  <definedNames>
    <definedName name="_xlnm._FilterDatabase" localSheetId="10" hidden="1">'LISTA ÚTIL'!$B$2:$J$75</definedName>
    <definedName name="_xlnm._FilterDatabase" localSheetId="4" hidden="1">'PALESTRAS BRUTA'!$B$2:$H$403</definedName>
    <definedName name="_xlnm._FilterDatabase" localSheetId="8" hidden="1">'Palestras Consolidado'!$B$2:$L$211</definedName>
    <definedName name="_xlnm._FilterDatabase" localSheetId="6" hidden="1">'Palestras organizadores'!$B$2:$H$117</definedName>
    <definedName name="_xlnm._FilterDatabase" localSheetId="5" hidden="1">'PALESTRAS TRATADA'!$B$2:$I$225</definedName>
    <definedName name="_xlnm._FilterDatabase" localSheetId="9" hidden="1">'Palestras Visitantes'!$B$2:$H$137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4" l="1"/>
  <c r="B3" i="14"/>
  <c r="C3" i="14"/>
  <c r="D3" i="14" s="1"/>
  <c r="A4" i="14"/>
  <c r="B4" i="14"/>
  <c r="C4" i="14"/>
  <c r="D4" i="14" s="1"/>
  <c r="A5" i="14"/>
  <c r="B5" i="14"/>
  <c r="C5" i="14"/>
  <c r="D5" i="14"/>
  <c r="E5" i="14"/>
  <c r="A6" i="14"/>
  <c r="B6" i="14"/>
  <c r="C6" i="14"/>
  <c r="E6" i="14" s="1"/>
  <c r="D6" i="14"/>
  <c r="A7" i="14"/>
  <c r="B7" i="14"/>
  <c r="C7" i="14"/>
  <c r="E7" i="14" s="1"/>
  <c r="D7" i="14"/>
  <c r="A8" i="14"/>
  <c r="B8" i="14"/>
  <c r="C8" i="14"/>
  <c r="D8" i="14"/>
  <c r="E8" i="14"/>
  <c r="A9" i="14"/>
  <c r="B9" i="14"/>
  <c r="C9" i="14"/>
  <c r="D9" i="14" s="1"/>
  <c r="E9" i="14"/>
  <c r="A10" i="14"/>
  <c r="B10" i="14"/>
  <c r="C10" i="14"/>
  <c r="D10" i="14"/>
  <c r="E10" i="14"/>
  <c r="A11" i="14"/>
  <c r="B11" i="14"/>
  <c r="C11" i="14"/>
  <c r="D11" i="14" s="1"/>
  <c r="A12" i="14"/>
  <c r="B12" i="14"/>
  <c r="C12" i="14"/>
  <c r="D12" i="14" s="1"/>
  <c r="A13" i="14"/>
  <c r="B13" i="14"/>
  <c r="C13" i="14"/>
  <c r="D13" i="14"/>
  <c r="E13" i="14"/>
  <c r="A14" i="14"/>
  <c r="B14" i="14"/>
  <c r="C14" i="14"/>
  <c r="E14" i="14" s="1"/>
  <c r="D14" i="14"/>
  <c r="A15" i="14"/>
  <c r="B15" i="14"/>
  <c r="C15" i="14"/>
  <c r="E15" i="14" s="1"/>
  <c r="D15" i="14"/>
  <c r="A16" i="14"/>
  <c r="B16" i="14"/>
  <c r="C16" i="14"/>
  <c r="D16" i="14"/>
  <c r="E16" i="14"/>
  <c r="A17" i="14"/>
  <c r="B17" i="14"/>
  <c r="C17" i="14"/>
  <c r="D17" i="14" s="1"/>
  <c r="E17" i="14"/>
  <c r="A18" i="14"/>
  <c r="B18" i="14"/>
  <c r="C18" i="14"/>
  <c r="D18" i="14"/>
  <c r="E18" i="14"/>
  <c r="A19" i="14"/>
  <c r="B19" i="14"/>
  <c r="C19" i="14"/>
  <c r="D19" i="14" s="1"/>
  <c r="A20" i="14"/>
  <c r="B20" i="14"/>
  <c r="C20" i="14"/>
  <c r="D20" i="14" s="1"/>
  <c r="A21" i="14"/>
  <c r="B21" i="14"/>
  <c r="C21" i="14"/>
  <c r="D21" i="14"/>
  <c r="E21" i="14"/>
  <c r="A22" i="14"/>
  <c r="B22" i="14"/>
  <c r="C22" i="14"/>
  <c r="D22" i="14"/>
  <c r="E22" i="14"/>
  <c r="A23" i="14"/>
  <c r="B23" i="14"/>
  <c r="C23" i="14"/>
  <c r="E23" i="14" s="1"/>
  <c r="D23" i="14"/>
  <c r="A24" i="14"/>
  <c r="B24" i="14"/>
  <c r="C24" i="14"/>
  <c r="D24" i="14"/>
  <c r="E24" i="14"/>
  <c r="A25" i="14"/>
  <c r="B25" i="14"/>
  <c r="C25" i="14"/>
  <c r="D25" i="14" s="1"/>
  <c r="E25" i="14"/>
  <c r="A26" i="14"/>
  <c r="B26" i="14"/>
  <c r="C26" i="14"/>
  <c r="D26" i="14"/>
  <c r="E26" i="14"/>
  <c r="A27" i="14"/>
  <c r="B27" i="14"/>
  <c r="C27" i="14"/>
  <c r="D27" i="14" s="1"/>
  <c r="A28" i="14"/>
  <c r="B28" i="14"/>
  <c r="C28" i="14"/>
  <c r="D28" i="14" s="1"/>
  <c r="A29" i="14"/>
  <c r="B29" i="14"/>
  <c r="C29" i="14"/>
  <c r="D29" i="14"/>
  <c r="E29" i="14"/>
  <c r="A30" i="14"/>
  <c r="B30" i="14"/>
  <c r="C30" i="14"/>
  <c r="D30" i="14"/>
  <c r="E30" i="14"/>
  <c r="A31" i="14"/>
  <c r="B31" i="14"/>
  <c r="C31" i="14"/>
  <c r="E31" i="14" s="1"/>
  <c r="D31" i="14"/>
  <c r="A32" i="14"/>
  <c r="B32" i="14"/>
  <c r="C32" i="14"/>
  <c r="D32" i="14"/>
  <c r="E32" i="14"/>
  <c r="A33" i="14"/>
  <c r="B33" i="14"/>
  <c r="C33" i="14"/>
  <c r="D33" i="14" s="1"/>
  <c r="E33" i="14"/>
  <c r="A34" i="14"/>
  <c r="B34" i="14"/>
  <c r="C34" i="14"/>
  <c r="D34" i="14"/>
  <c r="E34" i="14"/>
  <c r="A35" i="14"/>
  <c r="B35" i="14"/>
  <c r="C35" i="14"/>
  <c r="D35" i="14" s="1"/>
  <c r="A36" i="14"/>
  <c r="B36" i="14"/>
  <c r="C36" i="14"/>
  <c r="D36" i="14" s="1"/>
  <c r="A37" i="14"/>
  <c r="B37" i="14"/>
  <c r="C37" i="14"/>
  <c r="D37" i="14"/>
  <c r="E37" i="14"/>
  <c r="A38" i="14"/>
  <c r="B38" i="14"/>
  <c r="C38" i="14"/>
  <c r="D38" i="14"/>
  <c r="E38" i="14"/>
  <c r="A39" i="14"/>
  <c r="B39" i="14"/>
  <c r="C39" i="14"/>
  <c r="E39" i="14" s="1"/>
  <c r="D39" i="14"/>
  <c r="A40" i="14"/>
  <c r="B40" i="14"/>
  <c r="C40" i="14"/>
  <c r="D40" i="14"/>
  <c r="E40" i="14"/>
  <c r="A41" i="14"/>
  <c r="B41" i="14"/>
  <c r="C41" i="14"/>
  <c r="D41" i="14" s="1"/>
  <c r="E41" i="14"/>
  <c r="A42" i="14"/>
  <c r="B42" i="14"/>
  <c r="C42" i="14"/>
  <c r="D42" i="14"/>
  <c r="E42" i="14"/>
  <c r="A43" i="14"/>
  <c r="B43" i="14"/>
  <c r="C43" i="14"/>
  <c r="D43" i="14" s="1"/>
  <c r="A44" i="14"/>
  <c r="B44" i="14"/>
  <c r="C44" i="14"/>
  <c r="D44" i="14" s="1"/>
  <c r="A45" i="14"/>
  <c r="B45" i="14"/>
  <c r="C45" i="14"/>
  <c r="D45" i="14"/>
  <c r="E45" i="14"/>
  <c r="A46" i="14"/>
  <c r="B46" i="14"/>
  <c r="C46" i="14"/>
  <c r="D46" i="14"/>
  <c r="E46" i="14"/>
  <c r="A47" i="14"/>
  <c r="B47" i="14"/>
  <c r="C47" i="14"/>
  <c r="E47" i="14" s="1"/>
  <c r="D47" i="14"/>
  <c r="A48" i="14"/>
  <c r="B48" i="14"/>
  <c r="C48" i="14"/>
  <c r="D48" i="14"/>
  <c r="E48" i="14"/>
  <c r="A49" i="14"/>
  <c r="B49" i="14"/>
  <c r="C49" i="14"/>
  <c r="D49" i="14" s="1"/>
  <c r="E49" i="14"/>
  <c r="A50" i="14"/>
  <c r="B50" i="14"/>
  <c r="C50" i="14"/>
  <c r="D50" i="14"/>
  <c r="E50" i="14"/>
  <c r="A51" i="14"/>
  <c r="B51" i="14"/>
  <c r="C51" i="14"/>
  <c r="D51" i="14" s="1"/>
  <c r="A52" i="14"/>
  <c r="B52" i="14"/>
  <c r="C52" i="14"/>
  <c r="D52" i="14" s="1"/>
  <c r="A53" i="14"/>
  <c r="B53" i="14"/>
  <c r="C53" i="14"/>
  <c r="D53" i="14"/>
  <c r="E53" i="14"/>
  <c r="A54" i="14"/>
  <c r="B54" i="14"/>
  <c r="C54" i="14"/>
  <c r="D54" i="14"/>
  <c r="E54" i="14"/>
  <c r="A55" i="14"/>
  <c r="B55" i="14"/>
  <c r="C55" i="14"/>
  <c r="E55" i="14" s="1"/>
  <c r="D55" i="14"/>
  <c r="A56" i="14"/>
  <c r="B56" i="14"/>
  <c r="C56" i="14"/>
  <c r="D56" i="14"/>
  <c r="E56" i="14"/>
  <c r="A57" i="14"/>
  <c r="B57" i="14"/>
  <c r="C57" i="14"/>
  <c r="D57" i="14" s="1"/>
  <c r="E57" i="14"/>
  <c r="A58" i="14"/>
  <c r="B58" i="14"/>
  <c r="C58" i="14"/>
  <c r="D58" i="14"/>
  <c r="E58" i="14"/>
  <c r="A59" i="14"/>
  <c r="B59" i="14"/>
  <c r="C59" i="14"/>
  <c r="D59" i="14" s="1"/>
  <c r="A60" i="14"/>
  <c r="B60" i="14"/>
  <c r="C60" i="14"/>
  <c r="D60" i="14" s="1"/>
  <c r="A61" i="14"/>
  <c r="B61" i="14"/>
  <c r="C61" i="14"/>
  <c r="D61" i="14"/>
  <c r="E61" i="14"/>
  <c r="A62" i="14"/>
  <c r="B62" i="14"/>
  <c r="C62" i="14"/>
  <c r="D62" i="14"/>
  <c r="E62" i="14"/>
  <c r="A63" i="14"/>
  <c r="B63" i="14"/>
  <c r="C63" i="14"/>
  <c r="E63" i="14" s="1"/>
  <c r="D63" i="14"/>
  <c r="A64" i="14"/>
  <c r="B64" i="14"/>
  <c r="C64" i="14"/>
  <c r="D64" i="14"/>
  <c r="E64" i="14"/>
  <c r="A65" i="14"/>
  <c r="B65" i="14"/>
  <c r="C65" i="14"/>
  <c r="D65" i="14" s="1"/>
  <c r="E65" i="14"/>
  <c r="A66" i="14"/>
  <c r="B66" i="14"/>
  <c r="C66" i="14"/>
  <c r="D66" i="14"/>
  <c r="E66" i="14"/>
  <c r="A67" i="14"/>
  <c r="B67" i="14"/>
  <c r="C67" i="14"/>
  <c r="D67" i="14" s="1"/>
  <c r="A68" i="14"/>
  <c r="B68" i="14"/>
  <c r="C68" i="14"/>
  <c r="D68" i="14" s="1"/>
  <c r="A69" i="14"/>
  <c r="B69" i="14"/>
  <c r="C69" i="14"/>
  <c r="D69" i="14"/>
  <c r="E69" i="14"/>
  <c r="A70" i="14"/>
  <c r="B70" i="14"/>
  <c r="C70" i="14"/>
  <c r="D70" i="14"/>
  <c r="E70" i="14"/>
  <c r="A71" i="14"/>
  <c r="B71" i="14"/>
  <c r="C71" i="14"/>
  <c r="E71" i="14" s="1"/>
  <c r="D71" i="14"/>
  <c r="A72" i="14"/>
  <c r="B72" i="14"/>
  <c r="C72" i="14"/>
  <c r="D72" i="14"/>
  <c r="E72" i="14"/>
  <c r="A73" i="14"/>
  <c r="B73" i="14"/>
  <c r="C73" i="14"/>
  <c r="D73" i="14" s="1"/>
  <c r="E73" i="14"/>
  <c r="A74" i="14"/>
  <c r="B74" i="14"/>
  <c r="C74" i="14"/>
  <c r="D74" i="14"/>
  <c r="E74" i="14"/>
  <c r="A75" i="14"/>
  <c r="B75" i="14"/>
  <c r="C75" i="14"/>
  <c r="D75" i="14" s="1"/>
  <c r="A76" i="14"/>
  <c r="B76" i="14"/>
  <c r="C76" i="14"/>
  <c r="D76" i="14" s="1"/>
  <c r="A77" i="14"/>
  <c r="B77" i="14"/>
  <c r="C77" i="14"/>
  <c r="D77" i="14"/>
  <c r="E77" i="14"/>
  <c r="A78" i="14"/>
  <c r="B78" i="14"/>
  <c r="C78" i="14"/>
  <c r="D78" i="14"/>
  <c r="E78" i="14"/>
  <c r="A79" i="14"/>
  <c r="B79" i="14"/>
  <c r="C79" i="14"/>
  <c r="E79" i="14" s="1"/>
  <c r="D79" i="14"/>
  <c r="A80" i="14"/>
  <c r="B80" i="14"/>
  <c r="C80" i="14"/>
  <c r="D80" i="14"/>
  <c r="E80" i="14"/>
  <c r="A81" i="14"/>
  <c r="B81" i="14"/>
  <c r="C81" i="14"/>
  <c r="D81" i="14" s="1"/>
  <c r="E81" i="14"/>
  <c r="A82" i="14"/>
  <c r="B82" i="14"/>
  <c r="C82" i="14"/>
  <c r="D82" i="14"/>
  <c r="E82" i="14"/>
  <c r="A83" i="14"/>
  <c r="B83" i="14"/>
  <c r="C83" i="14"/>
  <c r="D83" i="14" s="1"/>
  <c r="A84" i="14"/>
  <c r="B84" i="14"/>
  <c r="C84" i="14"/>
  <c r="D84" i="14" s="1"/>
  <c r="A85" i="14"/>
  <c r="B85" i="14"/>
  <c r="C85" i="14"/>
  <c r="D85" i="14"/>
  <c r="E85" i="14"/>
  <c r="A86" i="14"/>
  <c r="B86" i="14"/>
  <c r="C86" i="14"/>
  <c r="D86" i="14"/>
  <c r="E86" i="14"/>
  <c r="A87" i="14"/>
  <c r="B87" i="14"/>
  <c r="C87" i="14"/>
  <c r="E87" i="14" s="1"/>
  <c r="D87" i="14"/>
  <c r="A88" i="14"/>
  <c r="B88" i="14"/>
  <c r="C88" i="14"/>
  <c r="D88" i="14"/>
  <c r="E88" i="14"/>
  <c r="A89" i="14"/>
  <c r="B89" i="14"/>
  <c r="C89" i="14"/>
  <c r="D89" i="14" s="1"/>
  <c r="E89" i="14"/>
  <c r="A90" i="14"/>
  <c r="B90" i="14"/>
  <c r="C90" i="14"/>
  <c r="D90" i="14"/>
  <c r="E90" i="14"/>
  <c r="A91" i="14"/>
  <c r="B91" i="14"/>
  <c r="C91" i="14"/>
  <c r="D91" i="14" s="1"/>
  <c r="A92" i="14"/>
  <c r="B92" i="14"/>
  <c r="C92" i="14"/>
  <c r="D92" i="14" s="1"/>
  <c r="A93" i="14"/>
  <c r="B93" i="14"/>
  <c r="C93" i="14"/>
  <c r="D93" i="14"/>
  <c r="E93" i="14"/>
  <c r="A94" i="14"/>
  <c r="B94" i="14"/>
  <c r="C94" i="14"/>
  <c r="D94" i="14"/>
  <c r="E94" i="14"/>
  <c r="A95" i="14"/>
  <c r="B95" i="14"/>
  <c r="C95" i="14"/>
  <c r="E95" i="14" s="1"/>
  <c r="D95" i="14"/>
  <c r="A96" i="14"/>
  <c r="B96" i="14"/>
  <c r="C96" i="14"/>
  <c r="D96" i="14"/>
  <c r="E96" i="14"/>
  <c r="A97" i="14"/>
  <c r="B97" i="14"/>
  <c r="C97" i="14"/>
  <c r="D97" i="14" s="1"/>
  <c r="E97" i="14"/>
  <c r="A98" i="14"/>
  <c r="B98" i="14"/>
  <c r="C98" i="14"/>
  <c r="D98" i="14"/>
  <c r="E98" i="14"/>
  <c r="A99" i="14"/>
  <c r="B99" i="14"/>
  <c r="C99" i="14"/>
  <c r="D99" i="14" s="1"/>
  <c r="A100" i="14"/>
  <c r="B100" i="14"/>
  <c r="C100" i="14"/>
  <c r="D100" i="14" s="1"/>
  <c r="A101" i="14"/>
  <c r="B101" i="14"/>
  <c r="C101" i="14"/>
  <c r="D101" i="14"/>
  <c r="E101" i="14"/>
  <c r="A102" i="14"/>
  <c r="B102" i="14"/>
  <c r="C102" i="14"/>
  <c r="D102" i="14"/>
  <c r="E102" i="14"/>
  <c r="A103" i="14"/>
  <c r="B103" i="14"/>
  <c r="C103" i="14"/>
  <c r="E103" i="14" s="1"/>
  <c r="D103" i="14"/>
  <c r="A104" i="14"/>
  <c r="B104" i="14"/>
  <c r="C104" i="14"/>
  <c r="D104" i="14"/>
  <c r="E104" i="14"/>
  <c r="A105" i="14"/>
  <c r="B105" i="14"/>
  <c r="C105" i="14"/>
  <c r="D105" i="14" s="1"/>
  <c r="E105" i="14"/>
  <c r="A106" i="14"/>
  <c r="B106" i="14"/>
  <c r="C106" i="14"/>
  <c r="D106" i="14"/>
  <c r="E106" i="14"/>
  <c r="A107" i="14"/>
  <c r="B107" i="14"/>
  <c r="C107" i="14"/>
  <c r="D107" i="14" s="1"/>
  <c r="A108" i="14"/>
  <c r="B108" i="14"/>
  <c r="C108" i="14"/>
  <c r="D108" i="14" s="1"/>
  <c r="A109" i="14"/>
  <c r="B109" i="14"/>
  <c r="C109" i="14"/>
  <c r="D109" i="14"/>
  <c r="E109" i="14"/>
  <c r="A110" i="14"/>
  <c r="B110" i="14"/>
  <c r="C110" i="14"/>
  <c r="D110" i="14"/>
  <c r="E110" i="14"/>
  <c r="A111" i="14"/>
  <c r="B111" i="14"/>
  <c r="C111" i="14"/>
  <c r="E111" i="14" s="1"/>
  <c r="D111" i="14"/>
  <c r="A112" i="14"/>
  <c r="B112" i="14"/>
  <c r="C112" i="14"/>
  <c r="D112" i="14"/>
  <c r="E112" i="14"/>
  <c r="A113" i="14"/>
  <c r="B113" i="14"/>
  <c r="C113" i="14"/>
  <c r="D113" i="14" s="1"/>
  <c r="E113" i="14"/>
  <c r="A114" i="14"/>
  <c r="B114" i="14"/>
  <c r="C114" i="14"/>
  <c r="D114" i="14"/>
  <c r="E114" i="14"/>
  <c r="A115" i="14"/>
  <c r="B115" i="14"/>
  <c r="C115" i="14"/>
  <c r="D115" i="14" s="1"/>
  <c r="A116" i="14"/>
  <c r="B116" i="14"/>
  <c r="C116" i="14"/>
  <c r="D116" i="14" s="1"/>
  <c r="A117" i="14"/>
  <c r="B117" i="14"/>
  <c r="C117" i="14"/>
  <c r="D117" i="14"/>
  <c r="E117" i="14"/>
  <c r="A118" i="14"/>
  <c r="B118" i="14"/>
  <c r="C118" i="14"/>
  <c r="D118" i="14"/>
  <c r="E118" i="14"/>
  <c r="A119" i="14"/>
  <c r="B119" i="14"/>
  <c r="C119" i="14"/>
  <c r="E119" i="14" s="1"/>
  <c r="D119" i="14"/>
  <c r="A120" i="14"/>
  <c r="B120" i="14"/>
  <c r="C120" i="14"/>
  <c r="D120" i="14"/>
  <c r="E120" i="14"/>
  <c r="A121" i="14"/>
  <c r="B121" i="14"/>
  <c r="C121" i="14"/>
  <c r="D121" i="14" s="1"/>
  <c r="E121" i="14"/>
  <c r="A122" i="14"/>
  <c r="B122" i="14"/>
  <c r="C122" i="14"/>
  <c r="D122" i="14"/>
  <c r="E122" i="14"/>
  <c r="A123" i="14"/>
  <c r="B123" i="14"/>
  <c r="C123" i="14"/>
  <c r="D123" i="14" s="1"/>
  <c r="A124" i="14"/>
  <c r="B124" i="14"/>
  <c r="C124" i="14"/>
  <c r="D124" i="14" s="1"/>
  <c r="A125" i="14"/>
  <c r="B125" i="14"/>
  <c r="C125" i="14"/>
  <c r="D125" i="14"/>
  <c r="E125" i="14"/>
  <c r="A126" i="14"/>
  <c r="B126" i="14"/>
  <c r="C126" i="14"/>
  <c r="D126" i="14"/>
  <c r="E126" i="14"/>
  <c r="A127" i="14"/>
  <c r="B127" i="14"/>
  <c r="C127" i="14"/>
  <c r="E127" i="14" s="1"/>
  <c r="D127" i="14"/>
  <c r="A128" i="14"/>
  <c r="B128" i="14"/>
  <c r="C128" i="14"/>
  <c r="D128" i="14"/>
  <c r="E128" i="14"/>
  <c r="A129" i="14"/>
  <c r="B129" i="14"/>
  <c r="C129" i="14"/>
  <c r="D129" i="14" s="1"/>
  <c r="E129" i="14"/>
  <c r="A130" i="14"/>
  <c r="B130" i="14"/>
  <c r="C130" i="14"/>
  <c r="D130" i="14"/>
  <c r="E130" i="14"/>
  <c r="A131" i="14"/>
  <c r="B131" i="14"/>
  <c r="C131" i="14"/>
  <c r="D131" i="14" s="1"/>
  <c r="A132" i="14"/>
  <c r="B132" i="14"/>
  <c r="C132" i="14"/>
  <c r="D132" i="14" s="1"/>
  <c r="A133" i="14"/>
  <c r="B133" i="14"/>
  <c r="C133" i="14"/>
  <c r="D133" i="14"/>
  <c r="E133" i="14"/>
  <c r="A134" i="14"/>
  <c r="B134" i="14"/>
  <c r="C134" i="14"/>
  <c r="D134" i="14"/>
  <c r="E134" i="14"/>
  <c r="A135" i="14"/>
  <c r="B135" i="14"/>
  <c r="C135" i="14"/>
  <c r="E135" i="14" s="1"/>
  <c r="D135" i="14"/>
  <c r="A136" i="14"/>
  <c r="B136" i="14"/>
  <c r="C136" i="14"/>
  <c r="D136" i="14"/>
  <c r="E136" i="14"/>
  <c r="A137" i="14"/>
  <c r="B137" i="14"/>
  <c r="C137" i="14"/>
  <c r="D137" i="14" s="1"/>
  <c r="E137" i="14"/>
  <c r="A138" i="14"/>
  <c r="B138" i="14"/>
  <c r="C138" i="14"/>
  <c r="D138" i="14"/>
  <c r="E138" i="14"/>
  <c r="A139" i="14"/>
  <c r="B139" i="14"/>
  <c r="C139" i="14"/>
  <c r="D139" i="14" s="1"/>
  <c r="A140" i="14"/>
  <c r="B140" i="14"/>
  <c r="C140" i="14"/>
  <c r="D140" i="14" s="1"/>
  <c r="A141" i="14"/>
  <c r="B141" i="14"/>
  <c r="C141" i="14"/>
  <c r="D141" i="14"/>
  <c r="E141" i="14"/>
  <c r="A142" i="14"/>
  <c r="B142" i="14"/>
  <c r="C142" i="14"/>
  <c r="D142" i="14"/>
  <c r="E142" i="14"/>
  <c r="A143" i="14"/>
  <c r="B143" i="14"/>
  <c r="C143" i="14"/>
  <c r="E143" i="14" s="1"/>
  <c r="D143" i="14"/>
  <c r="A144" i="14"/>
  <c r="B144" i="14"/>
  <c r="C144" i="14"/>
  <c r="D144" i="14"/>
  <c r="E144" i="14"/>
  <c r="A145" i="14"/>
  <c r="B145" i="14"/>
  <c r="C145" i="14"/>
  <c r="D145" i="14" s="1"/>
  <c r="E145" i="14"/>
  <c r="A146" i="14"/>
  <c r="B146" i="14"/>
  <c r="C146" i="14"/>
  <c r="D146" i="14"/>
  <c r="E146" i="14"/>
  <c r="A147" i="14"/>
  <c r="B147" i="14"/>
  <c r="C147" i="14"/>
  <c r="D147" i="14" s="1"/>
  <c r="A148" i="14"/>
  <c r="B148" i="14"/>
  <c r="C148" i="14"/>
  <c r="D148" i="14" s="1"/>
  <c r="A149" i="14"/>
  <c r="B149" i="14"/>
  <c r="C149" i="14"/>
  <c r="D149" i="14"/>
  <c r="E149" i="14"/>
  <c r="A150" i="14"/>
  <c r="B150" i="14"/>
  <c r="C150" i="14"/>
  <c r="D150" i="14"/>
  <c r="E150" i="14"/>
  <c r="A151" i="14"/>
  <c r="B151" i="14"/>
  <c r="C151" i="14"/>
  <c r="E151" i="14" s="1"/>
  <c r="D151" i="14"/>
  <c r="A152" i="14"/>
  <c r="B152" i="14"/>
  <c r="C152" i="14"/>
  <c r="D152" i="14"/>
  <c r="E152" i="14"/>
  <c r="A153" i="14"/>
  <c r="B153" i="14"/>
  <c r="C153" i="14"/>
  <c r="D153" i="14" s="1"/>
  <c r="E153" i="14"/>
  <c r="A154" i="14"/>
  <c r="B154" i="14"/>
  <c r="C154" i="14"/>
  <c r="D154" i="14"/>
  <c r="E154" i="14"/>
  <c r="A155" i="14"/>
  <c r="B155" i="14"/>
  <c r="C155" i="14"/>
  <c r="D155" i="14" s="1"/>
  <c r="A156" i="14"/>
  <c r="B156" i="14"/>
  <c r="C156" i="14"/>
  <c r="D156" i="14" s="1"/>
  <c r="A157" i="14"/>
  <c r="B157" i="14"/>
  <c r="C157" i="14"/>
  <c r="D157" i="14"/>
  <c r="E157" i="14"/>
  <c r="A158" i="14"/>
  <c r="B158" i="14"/>
  <c r="C158" i="14"/>
  <c r="D158" i="14"/>
  <c r="E158" i="14"/>
  <c r="A159" i="14"/>
  <c r="B159" i="14"/>
  <c r="C159" i="14"/>
  <c r="E159" i="14" s="1"/>
  <c r="D159" i="14"/>
  <c r="A160" i="14"/>
  <c r="B160" i="14"/>
  <c r="C160" i="14"/>
  <c r="D160" i="14"/>
  <c r="E160" i="14"/>
  <c r="A161" i="14"/>
  <c r="B161" i="14"/>
  <c r="C161" i="14"/>
  <c r="D161" i="14" s="1"/>
  <c r="E161" i="14"/>
  <c r="A162" i="14"/>
  <c r="B162" i="14"/>
  <c r="C162" i="14"/>
  <c r="D162" i="14"/>
  <c r="E162" i="14"/>
  <c r="A163" i="14"/>
  <c r="B163" i="14"/>
  <c r="C163" i="14"/>
  <c r="D163" i="14" s="1"/>
  <c r="A164" i="14"/>
  <c r="B164" i="14"/>
  <c r="C164" i="14"/>
  <c r="D164" i="14" s="1"/>
  <c r="A165" i="14"/>
  <c r="B165" i="14"/>
  <c r="C165" i="14"/>
  <c r="D165" i="14"/>
  <c r="E165" i="14"/>
  <c r="A166" i="14"/>
  <c r="B166" i="14"/>
  <c r="C166" i="14"/>
  <c r="D166" i="14"/>
  <c r="E166" i="14"/>
  <c r="A167" i="14"/>
  <c r="B167" i="14"/>
  <c r="C167" i="14"/>
  <c r="E167" i="14" s="1"/>
  <c r="D167" i="14"/>
  <c r="A168" i="14"/>
  <c r="B168" i="14"/>
  <c r="C168" i="14"/>
  <c r="D168" i="14"/>
  <c r="E168" i="14"/>
  <c r="A169" i="14"/>
  <c r="B169" i="14"/>
  <c r="C169" i="14"/>
  <c r="D169" i="14" s="1"/>
  <c r="E169" i="14"/>
  <c r="A170" i="14"/>
  <c r="B170" i="14"/>
  <c r="C170" i="14"/>
  <c r="D170" i="14"/>
  <c r="E170" i="14"/>
  <c r="A171" i="14"/>
  <c r="B171" i="14"/>
  <c r="C171" i="14"/>
  <c r="D171" i="14" s="1"/>
  <c r="A172" i="14"/>
  <c r="B172" i="14"/>
  <c r="C172" i="14"/>
  <c r="D172" i="14" s="1"/>
  <c r="A173" i="14"/>
  <c r="B173" i="14"/>
  <c r="C173" i="14"/>
  <c r="D173" i="14"/>
  <c r="E173" i="14"/>
  <c r="A174" i="14"/>
  <c r="B174" i="14"/>
  <c r="C174" i="14"/>
  <c r="D174" i="14"/>
  <c r="E174" i="14"/>
  <c r="A175" i="14"/>
  <c r="B175" i="14"/>
  <c r="C175" i="14"/>
  <c r="E175" i="14" s="1"/>
  <c r="D175" i="14"/>
  <c r="A176" i="14"/>
  <c r="B176" i="14"/>
  <c r="C176" i="14"/>
  <c r="D176" i="14"/>
  <c r="E176" i="14"/>
  <c r="A177" i="14"/>
  <c r="B177" i="14"/>
  <c r="C177" i="14"/>
  <c r="D177" i="14" s="1"/>
  <c r="E177" i="14"/>
  <c r="A178" i="14"/>
  <c r="B178" i="14"/>
  <c r="C178" i="14"/>
  <c r="D178" i="14"/>
  <c r="E178" i="14"/>
  <c r="A179" i="14"/>
  <c r="B179" i="14"/>
  <c r="C179" i="14"/>
  <c r="D179" i="14" s="1"/>
  <c r="A180" i="14"/>
  <c r="B180" i="14"/>
  <c r="C180" i="14"/>
  <c r="D180" i="14" s="1"/>
  <c r="A181" i="14"/>
  <c r="B181" i="14"/>
  <c r="C181" i="14"/>
  <c r="D181" i="14"/>
  <c r="E181" i="14"/>
  <c r="A182" i="14"/>
  <c r="B182" i="14"/>
  <c r="C182" i="14"/>
  <c r="D182" i="14"/>
  <c r="E182" i="14"/>
  <c r="A183" i="14"/>
  <c r="B183" i="14"/>
  <c r="C183" i="14"/>
  <c r="E183" i="14" s="1"/>
  <c r="D183" i="14"/>
  <c r="A184" i="14"/>
  <c r="B184" i="14"/>
  <c r="C184" i="14"/>
  <c r="D184" i="14"/>
  <c r="E184" i="14"/>
  <c r="A185" i="14"/>
  <c r="B185" i="14"/>
  <c r="C185" i="14"/>
  <c r="D185" i="14" s="1"/>
  <c r="E185" i="14"/>
  <c r="A186" i="14"/>
  <c r="B186" i="14"/>
  <c r="C186" i="14"/>
  <c r="D186" i="14"/>
  <c r="E186" i="14"/>
  <c r="A187" i="14"/>
  <c r="B187" i="14"/>
  <c r="C187" i="14"/>
  <c r="D187" i="14" s="1"/>
  <c r="A188" i="14"/>
  <c r="B188" i="14"/>
  <c r="C188" i="14"/>
  <c r="D188" i="14" s="1"/>
  <c r="A189" i="14"/>
  <c r="B189" i="14"/>
  <c r="C189" i="14"/>
  <c r="D189" i="14"/>
  <c r="E189" i="14"/>
  <c r="A190" i="14"/>
  <c r="B190" i="14"/>
  <c r="C190" i="14"/>
  <c r="D190" i="14"/>
  <c r="E190" i="14"/>
  <c r="A191" i="14"/>
  <c r="B191" i="14"/>
  <c r="C191" i="14"/>
  <c r="E191" i="14" s="1"/>
  <c r="D191" i="14"/>
  <c r="A192" i="14"/>
  <c r="B192" i="14"/>
  <c r="C192" i="14"/>
  <c r="D192" i="14"/>
  <c r="E192" i="14"/>
  <c r="A193" i="14"/>
  <c r="B193" i="14"/>
  <c r="C193" i="14"/>
  <c r="D193" i="14" s="1"/>
  <c r="E193" i="14"/>
  <c r="A194" i="14"/>
  <c r="B194" i="14"/>
  <c r="C194" i="14"/>
  <c r="D194" i="14"/>
  <c r="E194" i="14"/>
  <c r="A195" i="14"/>
  <c r="B195" i="14"/>
  <c r="C195" i="14"/>
  <c r="D195" i="14" s="1"/>
  <c r="A196" i="14"/>
  <c r="B196" i="14"/>
  <c r="C196" i="14"/>
  <c r="D196" i="14" s="1"/>
  <c r="A197" i="14"/>
  <c r="B197" i="14"/>
  <c r="C197" i="14"/>
  <c r="D197" i="14"/>
  <c r="E197" i="14"/>
  <c r="A198" i="14"/>
  <c r="B198" i="14"/>
  <c r="C198" i="14"/>
  <c r="D198" i="14"/>
  <c r="E198" i="14"/>
  <c r="A199" i="14"/>
  <c r="B199" i="14"/>
  <c r="C199" i="14"/>
  <c r="E199" i="14" s="1"/>
  <c r="D199" i="14"/>
  <c r="A200" i="14"/>
  <c r="B200" i="14"/>
  <c r="C200" i="14"/>
  <c r="D200" i="14"/>
  <c r="E200" i="14"/>
  <c r="A201" i="14"/>
  <c r="B201" i="14"/>
  <c r="C201" i="14"/>
  <c r="D201" i="14" s="1"/>
  <c r="E201" i="14"/>
  <c r="A202" i="14"/>
  <c r="B202" i="14"/>
  <c r="C202" i="14"/>
  <c r="D202" i="14"/>
  <c r="E202" i="14"/>
  <c r="A203" i="14"/>
  <c r="B203" i="14"/>
  <c r="C203" i="14"/>
  <c r="D203" i="14" s="1"/>
  <c r="A204" i="14"/>
  <c r="B204" i="14"/>
  <c r="C204" i="14"/>
  <c r="D204" i="14" s="1"/>
  <c r="A205" i="14"/>
  <c r="B205" i="14"/>
  <c r="C205" i="14"/>
  <c r="D205" i="14"/>
  <c r="E205" i="14"/>
  <c r="A206" i="14"/>
  <c r="B206" i="14"/>
  <c r="C206" i="14"/>
  <c r="D206" i="14"/>
  <c r="E206" i="14"/>
  <c r="A207" i="14"/>
  <c r="B207" i="14"/>
  <c r="C207" i="14"/>
  <c r="E207" i="14" s="1"/>
  <c r="D207" i="14"/>
  <c r="A208" i="14"/>
  <c r="B208" i="14"/>
  <c r="C208" i="14"/>
  <c r="D208" i="14"/>
  <c r="E208" i="14"/>
  <c r="A209" i="14"/>
  <c r="B209" i="14"/>
  <c r="C209" i="14"/>
  <c r="D209" i="14" s="1"/>
  <c r="E209" i="14"/>
  <c r="A210" i="14"/>
  <c r="B210" i="14"/>
  <c r="C210" i="14"/>
  <c r="D210" i="14"/>
  <c r="E210" i="14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3" i="12"/>
  <c r="L75" i="12"/>
  <c r="L48" i="12"/>
  <c r="L87" i="12"/>
  <c r="L120" i="12"/>
  <c r="L153" i="12"/>
  <c r="J75" i="12"/>
  <c r="J48" i="12"/>
  <c r="J87" i="12"/>
  <c r="J120" i="12"/>
  <c r="J153" i="12"/>
  <c r="B2" i="14"/>
  <c r="C1" i="14"/>
  <c r="B1" i="14"/>
  <c r="A1" i="14"/>
  <c r="B1" i="13"/>
  <c r="A1" i="13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6" i="12"/>
  <c r="L77" i="12"/>
  <c r="L78" i="12"/>
  <c r="L79" i="12"/>
  <c r="L80" i="12"/>
  <c r="L81" i="12"/>
  <c r="L82" i="12"/>
  <c r="L83" i="12"/>
  <c r="L84" i="12"/>
  <c r="L85" i="12"/>
  <c r="L86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6" i="12"/>
  <c r="J77" i="12"/>
  <c r="J78" i="12"/>
  <c r="J79" i="12"/>
  <c r="J80" i="12"/>
  <c r="J81" i="12"/>
  <c r="J82" i="12"/>
  <c r="J83" i="12"/>
  <c r="J84" i="12"/>
  <c r="J85" i="12"/>
  <c r="J86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3" i="12"/>
  <c r="C2" i="14" s="1"/>
  <c r="D2" i="14" s="1"/>
  <c r="C10" i="12"/>
  <c r="C13" i="12"/>
  <c r="C92" i="12"/>
  <c r="C94" i="12"/>
  <c r="C125" i="12"/>
  <c r="C127" i="12"/>
  <c r="C158" i="12"/>
  <c r="C160" i="12"/>
  <c r="C6" i="8"/>
  <c r="C8" i="8"/>
  <c r="C61" i="8"/>
  <c r="C63" i="8"/>
  <c r="C73" i="8"/>
  <c r="C75" i="8"/>
  <c r="C85" i="8"/>
  <c r="C87" i="8"/>
  <c r="C90" i="8"/>
  <c r="C4" i="1"/>
  <c r="U4" i="1" s="1"/>
  <c r="E27" i="5"/>
  <c r="E28" i="5"/>
  <c r="C54" i="12" s="1"/>
  <c r="E29" i="5"/>
  <c r="E30" i="5"/>
  <c r="C18" i="8" s="1"/>
  <c r="E31" i="5"/>
  <c r="C19" i="8" s="1"/>
  <c r="E32" i="5"/>
  <c r="C40" i="12" s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3" i="6"/>
  <c r="X30" i="1"/>
  <c r="V30" i="1"/>
  <c r="X28" i="1"/>
  <c r="V28" i="1"/>
  <c r="X27" i="1"/>
  <c r="W27" i="1"/>
  <c r="V27" i="1"/>
  <c r="X26" i="1"/>
  <c r="W26" i="1"/>
  <c r="X25" i="1"/>
  <c r="W25" i="1"/>
  <c r="V25" i="1"/>
  <c r="X24" i="1"/>
  <c r="W24" i="1"/>
  <c r="V24" i="1"/>
  <c r="X23" i="1"/>
  <c r="V23" i="1"/>
  <c r="X22" i="1"/>
  <c r="W22" i="1"/>
  <c r="V22" i="1"/>
  <c r="X21" i="1"/>
  <c r="W21" i="1"/>
  <c r="V21" i="1"/>
  <c r="X20" i="1"/>
  <c r="V20" i="1"/>
  <c r="X19" i="1"/>
  <c r="X18" i="1"/>
  <c r="V18" i="1"/>
  <c r="X17" i="1"/>
  <c r="W17" i="1"/>
  <c r="V17" i="1"/>
  <c r="X16" i="1"/>
  <c r="W16" i="1"/>
  <c r="V16" i="1"/>
  <c r="X15" i="1"/>
  <c r="W15" i="1"/>
  <c r="V15" i="1"/>
  <c r="X14" i="1"/>
  <c r="W14" i="1"/>
  <c r="V14" i="1"/>
  <c r="X13" i="1"/>
  <c r="W13" i="1"/>
  <c r="V13" i="1"/>
  <c r="X12" i="1"/>
  <c r="W12" i="1"/>
  <c r="V12" i="1"/>
  <c r="W10" i="1"/>
  <c r="W9" i="1"/>
  <c r="V9" i="1"/>
  <c r="X6" i="1"/>
  <c r="U6" i="1"/>
  <c r="U15" i="1"/>
  <c r="U16" i="1"/>
  <c r="U17" i="1"/>
  <c r="U19" i="1"/>
  <c r="U23" i="1"/>
  <c r="U25" i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3" i="4"/>
  <c r="C5" i="1"/>
  <c r="X5" i="1" s="1"/>
  <c r="C6" i="1"/>
  <c r="V6" i="1" s="1"/>
  <c r="C7" i="1"/>
  <c r="U7" i="1" s="1"/>
  <c r="C8" i="1"/>
  <c r="X8" i="1" s="1"/>
  <c r="C9" i="1"/>
  <c r="U9" i="1" s="1"/>
  <c r="C10" i="1"/>
  <c r="X10" i="1" s="1"/>
  <c r="C11" i="1"/>
  <c r="W11" i="1" s="1"/>
  <c r="C12" i="1"/>
  <c r="U12" i="1" s="1"/>
  <c r="C13" i="1"/>
  <c r="U13" i="1" s="1"/>
  <c r="C14" i="1"/>
  <c r="U14" i="1" s="1"/>
  <c r="C15" i="1"/>
  <c r="A13" i="13" s="1"/>
  <c r="C16" i="1"/>
  <c r="A14" i="13" s="1"/>
  <c r="C17" i="1"/>
  <c r="A15" i="13" s="1"/>
  <c r="C18" i="1"/>
  <c r="W18" i="1" s="1"/>
  <c r="C19" i="1"/>
  <c r="W19" i="1" s="1"/>
  <c r="C20" i="1"/>
  <c r="W20" i="1" s="1"/>
  <c r="C21" i="1"/>
  <c r="U21" i="1" s="1"/>
  <c r="C22" i="1"/>
  <c r="U22" i="1" s="1"/>
  <c r="C23" i="1"/>
  <c r="W23" i="1" s="1"/>
  <c r="C24" i="1"/>
  <c r="U24" i="1" s="1"/>
  <c r="C25" i="1"/>
  <c r="A23" i="13" s="1"/>
  <c r="C26" i="1"/>
  <c r="V26" i="1" s="1"/>
  <c r="C27" i="1"/>
  <c r="C28" i="1"/>
  <c r="C29" i="1"/>
  <c r="X29" i="1" s="1"/>
  <c r="C30" i="1"/>
  <c r="E4" i="5"/>
  <c r="C112" i="8" s="1"/>
  <c r="E33" i="5"/>
  <c r="C121" i="12" s="1"/>
  <c r="E34" i="5"/>
  <c r="C3" i="6" s="1"/>
  <c r="E35" i="5"/>
  <c r="C50" i="12" s="1"/>
  <c r="E36" i="5"/>
  <c r="C89" i="12" s="1"/>
  <c r="E5" i="5"/>
  <c r="E37" i="5"/>
  <c r="E38" i="5"/>
  <c r="C7" i="12" s="1"/>
  <c r="E39" i="5"/>
  <c r="C53" i="12" s="1"/>
  <c r="E6" i="5"/>
  <c r="C5" i="8" s="1"/>
  <c r="E40" i="5"/>
  <c r="C9" i="12" s="1"/>
  <c r="E7" i="5"/>
  <c r="E41" i="5"/>
  <c r="C55" i="12" s="1"/>
  <c r="E42" i="5"/>
  <c r="C11" i="12" s="1"/>
  <c r="E8" i="5"/>
  <c r="E10" i="5"/>
  <c r="C14" i="12" s="1"/>
  <c r="E43" i="5"/>
  <c r="C57" i="12" s="1"/>
  <c r="E11" i="5"/>
  <c r="C96" i="12" s="1"/>
  <c r="E12" i="5"/>
  <c r="C11" i="8" s="1"/>
  <c r="E44" i="5"/>
  <c r="C60" i="12" s="1"/>
  <c r="E45" i="5"/>
  <c r="C61" i="12" s="1"/>
  <c r="E46" i="5"/>
  <c r="C100" i="12" s="1"/>
  <c r="E13" i="5"/>
  <c r="E14" i="5"/>
  <c r="E15" i="5"/>
  <c r="C12" i="8" s="1"/>
  <c r="E47" i="5"/>
  <c r="C102" i="12" s="1"/>
  <c r="E48" i="5"/>
  <c r="C20" i="12" s="1"/>
  <c r="E16" i="5"/>
  <c r="E49" i="5"/>
  <c r="C137" i="12" s="1"/>
  <c r="E17" i="5"/>
  <c r="C13" i="8" s="1"/>
  <c r="E18" i="5"/>
  <c r="C138" i="12" s="1"/>
  <c r="E19" i="5"/>
  <c r="C82" i="8" s="1"/>
  <c r="E50" i="5"/>
  <c r="C24" i="12" s="1"/>
  <c r="E51" i="5"/>
  <c r="C205" i="12" s="1"/>
  <c r="E52" i="5"/>
  <c r="C25" i="12" s="1"/>
  <c r="E53" i="5"/>
  <c r="C66" i="12" s="1"/>
  <c r="E54" i="5"/>
  <c r="C26" i="12" s="1"/>
  <c r="E55" i="5"/>
  <c r="C27" i="12" s="1"/>
  <c r="E56" i="5"/>
  <c r="C109" i="12" s="1"/>
  <c r="E57" i="5"/>
  <c r="C141" i="12" s="1"/>
  <c r="E58" i="5"/>
  <c r="C110" i="12" s="1"/>
  <c r="E59" i="5"/>
  <c r="C206" i="12" s="1"/>
  <c r="E20" i="5"/>
  <c r="C84" i="12" s="1"/>
  <c r="E60" i="5"/>
  <c r="C111" i="12" s="1"/>
  <c r="E61" i="5"/>
  <c r="C30" i="12" s="1"/>
  <c r="E21" i="5"/>
  <c r="E22" i="5"/>
  <c r="C31" i="12" s="1"/>
  <c r="E62" i="5"/>
  <c r="C113" i="12" s="1"/>
  <c r="E63" i="5"/>
  <c r="C33" i="12" s="1"/>
  <c r="E64" i="5"/>
  <c r="C36" i="12" s="1"/>
  <c r="E65" i="5"/>
  <c r="C37" i="12" s="1"/>
  <c r="E23" i="5"/>
  <c r="C70" i="12" s="1"/>
  <c r="E24" i="5"/>
  <c r="C21" i="8" s="1"/>
  <c r="E66" i="5"/>
  <c r="C209" i="12" s="1"/>
  <c r="E67" i="5"/>
  <c r="C147" i="12" s="1"/>
  <c r="E68" i="5"/>
  <c r="C115" i="12" s="1"/>
  <c r="E69" i="5"/>
  <c r="C116" i="12" s="1"/>
  <c r="E70" i="5"/>
  <c r="C42" i="12" s="1"/>
  <c r="E71" i="5"/>
  <c r="C72" i="12" s="1"/>
  <c r="E72" i="5"/>
  <c r="C118" i="12" s="1"/>
  <c r="E25" i="5"/>
  <c r="C23" i="8" s="1"/>
  <c r="E73" i="5"/>
  <c r="C73" i="12" s="1"/>
  <c r="E74" i="5"/>
  <c r="C46" i="12" s="1"/>
  <c r="E75" i="5"/>
  <c r="C198" i="12" s="1"/>
  <c r="E26" i="5"/>
  <c r="E3" i="5"/>
  <c r="C3" i="12" s="1"/>
  <c r="A2" i="14" s="1"/>
  <c r="S5" i="1"/>
  <c r="R5" i="1"/>
  <c r="Q5" i="1"/>
  <c r="P5" i="1"/>
  <c r="O5" i="1"/>
  <c r="N5" i="1"/>
  <c r="M5" i="1"/>
  <c r="L5" i="1"/>
  <c r="S6" i="1"/>
  <c r="R6" i="1"/>
  <c r="Q6" i="1"/>
  <c r="P6" i="1"/>
  <c r="O6" i="1"/>
  <c r="N6" i="1"/>
  <c r="M6" i="1"/>
  <c r="L6" i="1"/>
  <c r="S30" i="1"/>
  <c r="R30" i="1"/>
  <c r="Q30" i="1"/>
  <c r="P30" i="1"/>
  <c r="O30" i="1"/>
  <c r="N30" i="1"/>
  <c r="M30" i="1"/>
  <c r="S29" i="1"/>
  <c r="R29" i="1"/>
  <c r="Q29" i="1"/>
  <c r="P29" i="1"/>
  <c r="O29" i="1"/>
  <c r="N29" i="1"/>
  <c r="M29" i="1"/>
  <c r="S28" i="1"/>
  <c r="R28" i="1"/>
  <c r="Q28" i="1"/>
  <c r="P28" i="1"/>
  <c r="O28" i="1"/>
  <c r="N28" i="1"/>
  <c r="M28" i="1"/>
  <c r="S27" i="1"/>
  <c r="R27" i="1"/>
  <c r="Q27" i="1"/>
  <c r="P27" i="1"/>
  <c r="O27" i="1"/>
  <c r="N27" i="1"/>
  <c r="M27" i="1"/>
  <c r="S26" i="1"/>
  <c r="R26" i="1"/>
  <c r="Q26" i="1"/>
  <c r="P26" i="1"/>
  <c r="O26" i="1"/>
  <c r="N26" i="1"/>
  <c r="M26" i="1"/>
  <c r="S25" i="1"/>
  <c r="R25" i="1"/>
  <c r="Q25" i="1"/>
  <c r="P25" i="1"/>
  <c r="O25" i="1"/>
  <c r="N25" i="1"/>
  <c r="M25" i="1"/>
  <c r="S24" i="1"/>
  <c r="R24" i="1"/>
  <c r="Q24" i="1"/>
  <c r="P24" i="1"/>
  <c r="O24" i="1"/>
  <c r="N24" i="1"/>
  <c r="M24" i="1"/>
  <c r="S23" i="1"/>
  <c r="R23" i="1"/>
  <c r="Q23" i="1"/>
  <c r="P23" i="1"/>
  <c r="O23" i="1"/>
  <c r="N23" i="1"/>
  <c r="M23" i="1"/>
  <c r="S22" i="1"/>
  <c r="R22" i="1"/>
  <c r="Q22" i="1"/>
  <c r="P22" i="1"/>
  <c r="O22" i="1"/>
  <c r="N22" i="1"/>
  <c r="M22" i="1"/>
  <c r="S21" i="1"/>
  <c r="R21" i="1"/>
  <c r="Q21" i="1"/>
  <c r="P21" i="1"/>
  <c r="O21" i="1"/>
  <c r="N21" i="1"/>
  <c r="M21" i="1"/>
  <c r="S20" i="1"/>
  <c r="R20" i="1"/>
  <c r="Q20" i="1"/>
  <c r="P20" i="1"/>
  <c r="O20" i="1"/>
  <c r="N20" i="1"/>
  <c r="M20" i="1"/>
  <c r="S19" i="1"/>
  <c r="R19" i="1"/>
  <c r="Q19" i="1"/>
  <c r="P19" i="1"/>
  <c r="O19" i="1"/>
  <c r="N19" i="1"/>
  <c r="M19" i="1"/>
  <c r="S18" i="1"/>
  <c r="R18" i="1"/>
  <c r="Q18" i="1"/>
  <c r="P18" i="1"/>
  <c r="O18" i="1"/>
  <c r="N18" i="1"/>
  <c r="M18" i="1"/>
  <c r="S17" i="1"/>
  <c r="R17" i="1"/>
  <c r="Q17" i="1"/>
  <c r="P17" i="1"/>
  <c r="O17" i="1"/>
  <c r="N17" i="1"/>
  <c r="M17" i="1"/>
  <c r="S16" i="1"/>
  <c r="R16" i="1"/>
  <c r="Q16" i="1"/>
  <c r="P16" i="1"/>
  <c r="O16" i="1"/>
  <c r="N16" i="1"/>
  <c r="M16" i="1"/>
  <c r="S15" i="1"/>
  <c r="R15" i="1"/>
  <c r="Q15" i="1"/>
  <c r="P15" i="1"/>
  <c r="O15" i="1"/>
  <c r="N15" i="1"/>
  <c r="M15" i="1"/>
  <c r="S14" i="1"/>
  <c r="R14" i="1"/>
  <c r="Q14" i="1"/>
  <c r="P14" i="1"/>
  <c r="O14" i="1"/>
  <c r="N14" i="1"/>
  <c r="M14" i="1"/>
  <c r="S13" i="1"/>
  <c r="R13" i="1"/>
  <c r="Q13" i="1"/>
  <c r="P13" i="1"/>
  <c r="O13" i="1"/>
  <c r="N13" i="1"/>
  <c r="M13" i="1"/>
  <c r="S12" i="1"/>
  <c r="R12" i="1"/>
  <c r="Q12" i="1"/>
  <c r="P12" i="1"/>
  <c r="O12" i="1"/>
  <c r="N12" i="1"/>
  <c r="M12" i="1"/>
  <c r="S11" i="1"/>
  <c r="R11" i="1"/>
  <c r="Q11" i="1"/>
  <c r="P11" i="1"/>
  <c r="O11" i="1"/>
  <c r="N11" i="1"/>
  <c r="M11" i="1"/>
  <c r="S10" i="1"/>
  <c r="R10" i="1"/>
  <c r="Q10" i="1"/>
  <c r="P10" i="1"/>
  <c r="O10" i="1"/>
  <c r="N10" i="1"/>
  <c r="M10" i="1"/>
  <c r="S9" i="1"/>
  <c r="R9" i="1"/>
  <c r="Q9" i="1"/>
  <c r="P9" i="1"/>
  <c r="O9" i="1"/>
  <c r="N9" i="1"/>
  <c r="M9" i="1"/>
  <c r="S8" i="1"/>
  <c r="R8" i="1"/>
  <c r="Q8" i="1"/>
  <c r="P8" i="1"/>
  <c r="O8" i="1"/>
  <c r="N8" i="1"/>
  <c r="M8" i="1"/>
  <c r="S7" i="1"/>
  <c r="R7" i="1"/>
  <c r="Q7" i="1"/>
  <c r="P7" i="1"/>
  <c r="O7" i="1"/>
  <c r="N7" i="1"/>
  <c r="M7" i="1"/>
  <c r="S4" i="1"/>
  <c r="R4" i="1"/>
  <c r="Q4" i="1"/>
  <c r="P4" i="1"/>
  <c r="O4" i="1"/>
  <c r="N4" i="1"/>
  <c r="M4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4" i="1"/>
  <c r="E203" i="14" l="1"/>
  <c r="E195" i="14"/>
  <c r="E187" i="14"/>
  <c r="E179" i="14"/>
  <c r="E171" i="14"/>
  <c r="E163" i="14"/>
  <c r="E155" i="14"/>
  <c r="E147" i="14"/>
  <c r="E139" i="14"/>
  <c r="E131" i="14"/>
  <c r="E123" i="14"/>
  <c r="E115" i="14"/>
  <c r="E107" i="14"/>
  <c r="E99" i="14"/>
  <c r="E91" i="14"/>
  <c r="E83" i="14"/>
  <c r="E75" i="14"/>
  <c r="E67" i="14"/>
  <c r="E59" i="14"/>
  <c r="E51" i="14"/>
  <c r="E43" i="14"/>
  <c r="E35" i="14"/>
  <c r="E27" i="14"/>
  <c r="E19" i="14"/>
  <c r="E11" i="14"/>
  <c r="E3" i="14"/>
  <c r="E204" i="14"/>
  <c r="E196" i="14"/>
  <c r="E188" i="14"/>
  <c r="E180" i="14"/>
  <c r="E172" i="14"/>
  <c r="E164" i="14"/>
  <c r="E156" i="14"/>
  <c r="E148" i="14"/>
  <c r="E140" i="14"/>
  <c r="E132" i="14"/>
  <c r="E124" i="14"/>
  <c r="E116" i="14"/>
  <c r="E108" i="14"/>
  <c r="E100" i="14"/>
  <c r="E92" i="14"/>
  <c r="E84" i="14"/>
  <c r="E76" i="14"/>
  <c r="E68" i="14"/>
  <c r="E60" i="14"/>
  <c r="E52" i="14"/>
  <c r="E44" i="14"/>
  <c r="E36" i="14"/>
  <c r="E28" i="14"/>
  <c r="E20" i="14"/>
  <c r="E12" i="14"/>
  <c r="E4" i="14"/>
  <c r="D46" i="12"/>
  <c r="D147" i="12"/>
  <c r="E2" i="14"/>
  <c r="C118" i="8"/>
  <c r="D75" i="12"/>
  <c r="D158" i="12"/>
  <c r="C115" i="8"/>
  <c r="D36" i="12"/>
  <c r="C116" i="8"/>
  <c r="C117" i="8"/>
  <c r="D153" i="12"/>
  <c r="D100" i="12"/>
  <c r="D66" i="12"/>
  <c r="D72" i="12"/>
  <c r="D20" i="12"/>
  <c r="D7" i="12"/>
  <c r="V29" i="1"/>
  <c r="D120" i="12"/>
  <c r="W29" i="1"/>
  <c r="C24" i="8"/>
  <c r="C114" i="8"/>
  <c r="D87" i="12"/>
  <c r="D13" i="12"/>
  <c r="C113" i="8"/>
  <c r="D48" i="12"/>
  <c r="C26" i="8"/>
  <c r="D206" i="12"/>
  <c r="D137" i="12"/>
  <c r="D121" i="12"/>
  <c r="D96" i="12"/>
  <c r="D70" i="12"/>
  <c r="D54" i="12"/>
  <c r="D42" i="12"/>
  <c r="D26" i="12"/>
  <c r="D11" i="12"/>
  <c r="A18" i="13"/>
  <c r="A10" i="13"/>
  <c r="A2" i="13"/>
  <c r="D205" i="12"/>
  <c r="D111" i="12"/>
  <c r="D61" i="12"/>
  <c r="D53" i="12"/>
  <c r="D33" i="12"/>
  <c r="D25" i="12"/>
  <c r="D10" i="12"/>
  <c r="A17" i="13"/>
  <c r="A9" i="13"/>
  <c r="A21" i="13"/>
  <c r="C72" i="8"/>
  <c r="C22" i="8"/>
  <c r="D3" i="12"/>
  <c r="D198" i="12"/>
  <c r="D160" i="12"/>
  <c r="D127" i="12"/>
  <c r="D118" i="12"/>
  <c r="D110" i="12"/>
  <c r="D102" i="12"/>
  <c r="D94" i="12"/>
  <c r="D60" i="12"/>
  <c r="D40" i="12"/>
  <c r="D24" i="12"/>
  <c r="D9" i="12"/>
  <c r="A16" i="13"/>
  <c r="A8" i="13"/>
  <c r="A20" i="13"/>
  <c r="C97" i="8"/>
  <c r="C66" i="8"/>
  <c r="C10" i="8"/>
  <c r="D109" i="12"/>
  <c r="D84" i="12"/>
  <c r="D31" i="12"/>
  <c r="A7" i="13"/>
  <c r="A19" i="13"/>
  <c r="D141" i="12"/>
  <c r="D125" i="12"/>
  <c r="D116" i="12"/>
  <c r="D92" i="12"/>
  <c r="D50" i="12"/>
  <c r="D30" i="12"/>
  <c r="A6" i="13"/>
  <c r="A22" i="13"/>
  <c r="D209" i="12"/>
  <c r="D115" i="12"/>
  <c r="D73" i="12"/>
  <c r="D57" i="12"/>
  <c r="D37" i="12"/>
  <c r="D14" i="12"/>
  <c r="A5" i="13"/>
  <c r="A24" i="13"/>
  <c r="C42" i="8"/>
  <c r="A12" i="13"/>
  <c r="A4" i="13"/>
  <c r="A27" i="13"/>
  <c r="U30" i="1"/>
  <c r="A28" i="13"/>
  <c r="W28" i="1"/>
  <c r="A26" i="13"/>
  <c r="U27" i="1"/>
  <c r="A25" i="13"/>
  <c r="C78" i="8"/>
  <c r="C33" i="8"/>
  <c r="D138" i="12"/>
  <c r="D113" i="12"/>
  <c r="D89" i="12"/>
  <c r="D55" i="12"/>
  <c r="D27" i="12"/>
  <c r="A11" i="13"/>
  <c r="A3" i="13"/>
  <c r="C111" i="8"/>
  <c r="C96" i="8"/>
  <c r="C89" i="8"/>
  <c r="C81" i="8"/>
  <c r="C65" i="8"/>
  <c r="C57" i="8"/>
  <c r="C49" i="8"/>
  <c r="C41" i="8"/>
  <c r="C25" i="8"/>
  <c r="C17" i="8"/>
  <c r="C9" i="8"/>
  <c r="C137" i="6"/>
  <c r="C129" i="6"/>
  <c r="C121" i="6"/>
  <c r="C113" i="6"/>
  <c r="C105" i="6"/>
  <c r="C97" i="6"/>
  <c r="C89" i="6"/>
  <c r="C81" i="6"/>
  <c r="C73" i="6"/>
  <c r="C65" i="6"/>
  <c r="C57" i="6"/>
  <c r="C49" i="6"/>
  <c r="C41" i="6"/>
  <c r="C33" i="6"/>
  <c r="C25" i="6"/>
  <c r="C17" i="6"/>
  <c r="C9" i="6"/>
  <c r="C211" i="12"/>
  <c r="C196" i="12"/>
  <c r="C154" i="12"/>
  <c r="C174" i="12"/>
  <c r="C144" i="12"/>
  <c r="C149" i="12"/>
  <c r="C135" i="12"/>
  <c r="C88" i="12"/>
  <c r="C108" i="12"/>
  <c r="C76" i="12"/>
  <c r="C71" i="12"/>
  <c r="C52" i="12"/>
  <c r="C41" i="12"/>
  <c r="C19" i="12"/>
  <c r="C207" i="12"/>
  <c r="C195" i="12"/>
  <c r="C161" i="12"/>
  <c r="C134" i="12"/>
  <c r="C124" i="12"/>
  <c r="C95" i="12"/>
  <c r="C83" i="12"/>
  <c r="C69" i="12"/>
  <c r="C29" i="12"/>
  <c r="C110" i="8"/>
  <c r="C103" i="8"/>
  <c r="C88" i="8"/>
  <c r="C80" i="8"/>
  <c r="C64" i="8"/>
  <c r="C56" i="8"/>
  <c r="C48" i="8"/>
  <c r="C40" i="8"/>
  <c r="C32" i="8"/>
  <c r="C16" i="8"/>
  <c r="C136" i="6"/>
  <c r="C128" i="6"/>
  <c r="C120" i="6"/>
  <c r="C112" i="6"/>
  <c r="C104" i="6"/>
  <c r="C96" i="6"/>
  <c r="C88" i="6"/>
  <c r="C80" i="6"/>
  <c r="C72" i="6"/>
  <c r="C64" i="6"/>
  <c r="C56" i="6"/>
  <c r="C48" i="6"/>
  <c r="C40" i="6"/>
  <c r="C32" i="6"/>
  <c r="C24" i="6"/>
  <c r="C16" i="6"/>
  <c r="C8" i="6"/>
  <c r="C210" i="12"/>
  <c r="C193" i="12"/>
  <c r="C180" i="12"/>
  <c r="C173" i="12"/>
  <c r="C142" i="12"/>
  <c r="C148" i="12"/>
  <c r="C132" i="12"/>
  <c r="C114" i="12"/>
  <c r="C107" i="12"/>
  <c r="C78" i="12"/>
  <c r="C67" i="12"/>
  <c r="C51" i="12"/>
  <c r="C17" i="12"/>
  <c r="C203" i="12"/>
  <c r="C194" i="12"/>
  <c r="C178" i="12"/>
  <c r="C131" i="12"/>
  <c r="C112" i="12"/>
  <c r="C82" i="12"/>
  <c r="C68" i="12"/>
  <c r="C44" i="12"/>
  <c r="C23" i="12"/>
  <c r="C12" i="12"/>
  <c r="C109" i="8"/>
  <c r="C102" i="8"/>
  <c r="C95" i="8"/>
  <c r="C79" i="8"/>
  <c r="C71" i="8"/>
  <c r="C55" i="8"/>
  <c r="C47" i="8"/>
  <c r="C39" i="8"/>
  <c r="C31" i="8"/>
  <c r="C15" i="8"/>
  <c r="C7" i="8"/>
  <c r="C135" i="6"/>
  <c r="C127" i="6"/>
  <c r="C119" i="6"/>
  <c r="C111" i="6"/>
  <c r="C103" i="6"/>
  <c r="C95" i="6"/>
  <c r="C87" i="6"/>
  <c r="C79" i="6"/>
  <c r="C71" i="6"/>
  <c r="C63" i="6"/>
  <c r="C55" i="6"/>
  <c r="C47" i="6"/>
  <c r="C39" i="6"/>
  <c r="C31" i="6"/>
  <c r="C23" i="6"/>
  <c r="C15" i="6"/>
  <c r="C7" i="6"/>
  <c r="C192" i="12"/>
  <c r="C185" i="12"/>
  <c r="C170" i="12"/>
  <c r="C133" i="12"/>
  <c r="C146" i="12"/>
  <c r="C123" i="12"/>
  <c r="C119" i="12"/>
  <c r="C104" i="12"/>
  <c r="C65" i="12"/>
  <c r="C32" i="12"/>
  <c r="C15" i="12"/>
  <c r="C202" i="12"/>
  <c r="C190" i="12"/>
  <c r="C172" i="12"/>
  <c r="C159" i="12"/>
  <c r="C130" i="12"/>
  <c r="C106" i="12"/>
  <c r="C93" i="12"/>
  <c r="C81" i="12"/>
  <c r="C64" i="12"/>
  <c r="C22" i="12"/>
  <c r="C108" i="8"/>
  <c r="C101" i="8"/>
  <c r="C94" i="8"/>
  <c r="C86" i="8"/>
  <c r="C70" i="8"/>
  <c r="C62" i="8"/>
  <c r="C54" i="8"/>
  <c r="C46" i="8"/>
  <c r="C38" i="8"/>
  <c r="C30" i="8"/>
  <c r="C14" i="8"/>
  <c r="C134" i="6"/>
  <c r="C126" i="6"/>
  <c r="C118" i="6"/>
  <c r="C110" i="6"/>
  <c r="C102" i="6"/>
  <c r="C94" i="6"/>
  <c r="C86" i="6"/>
  <c r="C78" i="6"/>
  <c r="C70" i="6"/>
  <c r="C62" i="6"/>
  <c r="C54" i="6"/>
  <c r="C46" i="6"/>
  <c r="C38" i="6"/>
  <c r="C30" i="6"/>
  <c r="C22" i="6"/>
  <c r="C14" i="6"/>
  <c r="C6" i="6"/>
  <c r="C191" i="12"/>
  <c r="C183" i="12"/>
  <c r="C169" i="12"/>
  <c r="C151" i="12"/>
  <c r="C143" i="12"/>
  <c r="C122" i="12"/>
  <c r="C117" i="12"/>
  <c r="C103" i="12"/>
  <c r="C49" i="12"/>
  <c r="C63" i="12"/>
  <c r="C201" i="12"/>
  <c r="C189" i="12"/>
  <c r="C171" i="12"/>
  <c r="C129" i="12"/>
  <c r="C105" i="12"/>
  <c r="C80" i="12"/>
  <c r="C62" i="12"/>
  <c r="C39" i="12"/>
  <c r="C21" i="12"/>
  <c r="C8" i="12"/>
  <c r="C107" i="8"/>
  <c r="C100" i="8"/>
  <c r="C93" i="8"/>
  <c r="C77" i="8"/>
  <c r="C69" i="8"/>
  <c r="C53" i="8"/>
  <c r="C45" i="8"/>
  <c r="C37" i="8"/>
  <c r="C29" i="8"/>
  <c r="C133" i="6"/>
  <c r="C125" i="6"/>
  <c r="C117" i="6"/>
  <c r="C109" i="6"/>
  <c r="C101" i="6"/>
  <c r="C93" i="6"/>
  <c r="C85" i="6"/>
  <c r="C77" i="6"/>
  <c r="C69" i="6"/>
  <c r="C61" i="6"/>
  <c r="C53" i="6"/>
  <c r="C45" i="6"/>
  <c r="C37" i="6"/>
  <c r="C29" i="6"/>
  <c r="C21" i="6"/>
  <c r="C13" i="6"/>
  <c r="C5" i="6"/>
  <c r="C177" i="12"/>
  <c r="C182" i="12"/>
  <c r="C168" i="12"/>
  <c r="C47" i="12"/>
  <c r="C28" i="12"/>
  <c r="C200" i="12"/>
  <c r="C188" i="12"/>
  <c r="C167" i="12"/>
  <c r="C157" i="12"/>
  <c r="C128" i="12"/>
  <c r="C101" i="12"/>
  <c r="C91" i="12"/>
  <c r="C79" i="12"/>
  <c r="C59" i="12"/>
  <c r="C38" i="12"/>
  <c r="C18" i="12"/>
  <c r="C106" i="8"/>
  <c r="C99" i="8"/>
  <c r="C92" i="8"/>
  <c r="C84" i="8"/>
  <c r="C76" i="8"/>
  <c r="C68" i="8"/>
  <c r="C60" i="8"/>
  <c r="C52" i="8"/>
  <c r="C44" i="8"/>
  <c r="C36" i="8"/>
  <c r="C28" i="8"/>
  <c r="C20" i="8"/>
  <c r="C4" i="8"/>
  <c r="C132" i="6"/>
  <c r="C124" i="6"/>
  <c r="C116" i="6"/>
  <c r="C108" i="6"/>
  <c r="C100" i="6"/>
  <c r="C92" i="6"/>
  <c r="C84" i="6"/>
  <c r="C76" i="6"/>
  <c r="C68" i="6"/>
  <c r="C60" i="6"/>
  <c r="C52" i="6"/>
  <c r="C44" i="6"/>
  <c r="C36" i="6"/>
  <c r="C28" i="6"/>
  <c r="C20" i="6"/>
  <c r="C12" i="6"/>
  <c r="C4" i="6"/>
  <c r="C204" i="12"/>
  <c r="C175" i="12"/>
  <c r="C181" i="12"/>
  <c r="C165" i="12"/>
  <c r="C140" i="12"/>
  <c r="C99" i="12"/>
  <c r="C74" i="12"/>
  <c r="C45" i="12"/>
  <c r="C6" i="12"/>
  <c r="C187" i="12"/>
  <c r="C164" i="12"/>
  <c r="C145" i="12"/>
  <c r="C98" i="12"/>
  <c r="C86" i="12"/>
  <c r="C77" i="12"/>
  <c r="C58" i="12"/>
  <c r="C35" i="12"/>
  <c r="C16" i="12"/>
  <c r="C105" i="8"/>
  <c r="C98" i="8"/>
  <c r="C91" i="8"/>
  <c r="C83" i="8"/>
  <c r="C67" i="8"/>
  <c r="C59" i="8"/>
  <c r="C51" i="8"/>
  <c r="C43" i="8"/>
  <c r="C35" i="8"/>
  <c r="C27" i="8"/>
  <c r="C3" i="8"/>
  <c r="C131" i="6"/>
  <c r="C123" i="6"/>
  <c r="C115" i="6"/>
  <c r="C107" i="6"/>
  <c r="C99" i="6"/>
  <c r="C91" i="6"/>
  <c r="C83" i="6"/>
  <c r="C75" i="6"/>
  <c r="C67" i="6"/>
  <c r="C59" i="6"/>
  <c r="C51" i="6"/>
  <c r="C43" i="6"/>
  <c r="C35" i="6"/>
  <c r="C27" i="6"/>
  <c r="C19" i="6"/>
  <c r="C11" i="6"/>
  <c r="C4" i="12"/>
  <c r="C166" i="12"/>
  <c r="C179" i="12"/>
  <c r="C156" i="12"/>
  <c r="C152" i="12"/>
  <c r="C90" i="12"/>
  <c r="C43" i="12"/>
  <c r="C5" i="12"/>
  <c r="C199" i="12"/>
  <c r="C163" i="12"/>
  <c r="C139" i="12"/>
  <c r="C126" i="12"/>
  <c r="C97" i="12"/>
  <c r="C85" i="12"/>
  <c r="C56" i="12"/>
  <c r="C34" i="12"/>
  <c r="C104" i="8"/>
  <c r="C74" i="8"/>
  <c r="C58" i="8"/>
  <c r="C50" i="8"/>
  <c r="C34" i="8"/>
  <c r="C130" i="6"/>
  <c r="C122" i="6"/>
  <c r="C114" i="6"/>
  <c r="C106" i="6"/>
  <c r="C98" i="6"/>
  <c r="C90" i="6"/>
  <c r="C82" i="6"/>
  <c r="C74" i="6"/>
  <c r="C66" i="6"/>
  <c r="C58" i="6"/>
  <c r="C50" i="6"/>
  <c r="C42" i="6"/>
  <c r="C34" i="6"/>
  <c r="C26" i="6"/>
  <c r="C18" i="6"/>
  <c r="C10" i="6"/>
  <c r="C197" i="12"/>
  <c r="C184" i="12"/>
  <c r="C176" i="12"/>
  <c r="C155" i="12"/>
  <c r="C150" i="12"/>
  <c r="C136" i="12"/>
  <c r="C208" i="12"/>
  <c r="C186" i="12"/>
  <c r="C162" i="12"/>
  <c r="G3" i="5"/>
  <c r="U29" i="1"/>
  <c r="U5" i="1"/>
  <c r="W6" i="1"/>
  <c r="X11" i="1"/>
  <c r="W30" i="1"/>
  <c r="U28" i="1"/>
  <c r="U20" i="1"/>
  <c r="V4" i="1"/>
  <c r="U11" i="1"/>
  <c r="W4" i="1"/>
  <c r="V7" i="1"/>
  <c r="X9" i="1"/>
  <c r="U26" i="1"/>
  <c r="U18" i="1"/>
  <c r="U10" i="1"/>
  <c r="X4" i="1"/>
  <c r="W7" i="1"/>
  <c r="V10" i="1"/>
  <c r="V5" i="1"/>
  <c r="X7" i="1"/>
  <c r="U8" i="1"/>
  <c r="W5" i="1"/>
  <c r="V8" i="1"/>
  <c r="W8" i="1"/>
  <c r="V11" i="1"/>
  <c r="V19" i="1"/>
  <c r="T23" i="1"/>
  <c r="B21" i="13" s="1"/>
  <c r="T15" i="1"/>
  <c r="B13" i="13" s="1"/>
  <c r="T7" i="1"/>
  <c r="B5" i="13" s="1"/>
  <c r="T13" i="1"/>
  <c r="B11" i="13" s="1"/>
  <c r="T5" i="1"/>
  <c r="B3" i="13" s="1"/>
  <c r="T6" i="1"/>
  <c r="B4" i="13" s="1"/>
  <c r="T30" i="1"/>
  <c r="B28" i="13" s="1"/>
  <c r="T22" i="1"/>
  <c r="B20" i="13" s="1"/>
  <c r="T14" i="1"/>
  <c r="B12" i="13" s="1"/>
  <c r="T12" i="1"/>
  <c r="B10" i="13" s="1"/>
  <c r="T28" i="1"/>
  <c r="B26" i="13" s="1"/>
  <c r="T20" i="1"/>
  <c r="B18" i="13" s="1"/>
  <c r="T29" i="1"/>
  <c r="B27" i="13" s="1"/>
  <c r="T27" i="1"/>
  <c r="B25" i="13" s="1"/>
  <c r="T11" i="1"/>
  <c r="B9" i="13" s="1"/>
  <c r="T26" i="1"/>
  <c r="B24" i="13" s="1"/>
  <c r="T18" i="1"/>
  <c r="B16" i="13" s="1"/>
  <c r="T10" i="1"/>
  <c r="B8" i="13" s="1"/>
  <c r="T25" i="1"/>
  <c r="B23" i="13" s="1"/>
  <c r="T17" i="1"/>
  <c r="B15" i="13" s="1"/>
  <c r="T9" i="1"/>
  <c r="B7" i="13" s="1"/>
  <c r="T21" i="1"/>
  <c r="B19" i="13" s="1"/>
  <c r="T24" i="1"/>
  <c r="B22" i="13" s="1"/>
  <c r="T16" i="1"/>
  <c r="B14" i="13" s="1"/>
  <c r="T8" i="1"/>
  <c r="B6" i="13" s="1"/>
  <c r="T4" i="1"/>
  <c r="B2" i="13" s="1"/>
  <c r="T19" i="1"/>
  <c r="B17" i="13" s="1"/>
  <c r="D56" i="12" l="1"/>
  <c r="D76" i="12"/>
  <c r="D196" i="12"/>
  <c r="D114" i="12"/>
  <c r="D207" i="12"/>
  <c r="D108" i="12"/>
  <c r="D211" i="12"/>
  <c r="D203" i="12"/>
  <c r="D132" i="12"/>
  <c r="D83" i="12"/>
  <c r="D19" i="12"/>
  <c r="D88" i="12"/>
  <c r="D148" i="12"/>
  <c r="D95" i="12"/>
  <c r="D41" i="12"/>
  <c r="D135" i="12"/>
  <c r="D124" i="12"/>
  <c r="D52" i="12"/>
  <c r="D149" i="12"/>
  <c r="D29" i="12"/>
  <c r="D134" i="12"/>
  <c r="D71" i="12"/>
  <c r="D144" i="12"/>
  <c r="D161" i="12"/>
  <c r="D174" i="12"/>
  <c r="D186" i="12"/>
  <c r="D197" i="12"/>
  <c r="D156" i="12"/>
  <c r="D35" i="12"/>
  <c r="D164" i="12"/>
  <c r="D59" i="12"/>
  <c r="D188" i="12"/>
  <c r="D182" i="12"/>
  <c r="D62" i="12"/>
  <c r="D143" i="12"/>
  <c r="D130" i="12"/>
  <c r="D65" i="12"/>
  <c r="D170" i="12"/>
  <c r="D23" i="12"/>
  <c r="D178" i="12"/>
  <c r="D107" i="12"/>
  <c r="D210" i="12"/>
  <c r="D69" i="12"/>
  <c r="D195" i="12"/>
  <c r="D208" i="12"/>
  <c r="D199" i="12"/>
  <c r="D179" i="12"/>
  <c r="D187" i="12"/>
  <c r="D99" i="12"/>
  <c r="D200" i="12"/>
  <c r="D177" i="12"/>
  <c r="D63" i="12"/>
  <c r="D151" i="12"/>
  <c r="D22" i="12"/>
  <c r="D159" i="12"/>
  <c r="D185" i="12"/>
  <c r="D44" i="12"/>
  <c r="D194" i="12"/>
  <c r="D5" i="12"/>
  <c r="D166" i="12"/>
  <c r="D58" i="12"/>
  <c r="D140" i="12"/>
  <c r="D79" i="12"/>
  <c r="D28" i="12"/>
  <c r="D80" i="12"/>
  <c r="D49" i="12"/>
  <c r="D169" i="12"/>
  <c r="D172" i="12"/>
  <c r="D192" i="12"/>
  <c r="D136" i="12"/>
  <c r="D85" i="12"/>
  <c r="D43" i="12"/>
  <c r="D4" i="12"/>
  <c r="D6" i="12"/>
  <c r="D165" i="12"/>
  <c r="D91" i="12"/>
  <c r="D47" i="12"/>
  <c r="D105" i="12"/>
  <c r="D183" i="12"/>
  <c r="D64" i="12"/>
  <c r="D190" i="12"/>
  <c r="D104" i="12"/>
  <c r="D68" i="12"/>
  <c r="D17" i="12"/>
  <c r="D150" i="12"/>
  <c r="D97" i="12"/>
  <c r="D77" i="12"/>
  <c r="D45" i="12"/>
  <c r="D181" i="12"/>
  <c r="D101" i="12"/>
  <c r="D8" i="12"/>
  <c r="D129" i="12"/>
  <c r="D191" i="12"/>
  <c r="D202" i="12"/>
  <c r="D119" i="12"/>
  <c r="D51" i="12"/>
  <c r="D142" i="12"/>
  <c r="D155" i="12"/>
  <c r="D126" i="12"/>
  <c r="D86" i="12"/>
  <c r="D175" i="12"/>
  <c r="D18" i="12"/>
  <c r="D128" i="12"/>
  <c r="D21" i="12"/>
  <c r="D171" i="12"/>
  <c r="D103" i="12"/>
  <c r="D81" i="12"/>
  <c r="D15" i="12"/>
  <c r="D123" i="12"/>
  <c r="D82" i="12"/>
  <c r="D67" i="12"/>
  <c r="D173" i="12"/>
  <c r="D176" i="12"/>
  <c r="D34" i="12"/>
  <c r="D139" i="12"/>
  <c r="D90" i="12"/>
  <c r="D98" i="12"/>
  <c r="D74" i="12"/>
  <c r="D204" i="12"/>
  <c r="D38" i="12"/>
  <c r="D157" i="12"/>
  <c r="D39" i="12"/>
  <c r="D189" i="12"/>
  <c r="D117" i="12"/>
  <c r="D93" i="12"/>
  <c r="D32" i="12"/>
  <c r="D146" i="12"/>
  <c r="D112" i="12"/>
  <c r="D180" i="12"/>
  <c r="D162" i="12"/>
  <c r="D184" i="12"/>
  <c r="D163" i="12"/>
  <c r="D152" i="12"/>
  <c r="D16" i="12"/>
  <c r="D145" i="12"/>
  <c r="D167" i="12"/>
  <c r="D168" i="12"/>
  <c r="D201" i="12"/>
  <c r="D122" i="12"/>
  <c r="D106" i="12"/>
  <c r="D133" i="12"/>
  <c r="D12" i="12"/>
  <c r="D131" i="12"/>
  <c r="D78" i="12"/>
  <c r="D193" i="12"/>
  <c r="D154" i="12"/>
</calcChain>
</file>

<file path=xl/sharedStrings.xml><?xml version="1.0" encoding="utf-8"?>
<sst xmlns="http://schemas.openxmlformats.org/spreadsheetml/2006/main" count="3493" uniqueCount="368">
  <si>
    <t>ERIKA</t>
  </si>
  <si>
    <t>IDRA</t>
  </si>
  <si>
    <t>JENNIFER</t>
  </si>
  <si>
    <t>JULIA</t>
  </si>
  <si>
    <t>LUDMILA</t>
  </si>
  <si>
    <t>MARCELA</t>
  </si>
  <si>
    <t>NAYRON</t>
  </si>
  <si>
    <t>VINICIUS</t>
  </si>
  <si>
    <t>ALICE</t>
  </si>
  <si>
    <t>ANTONIO</t>
  </si>
  <si>
    <t>BRUNO</t>
  </si>
  <si>
    <t>DANIEL</t>
  </si>
  <si>
    <t>GABRIELA</t>
  </si>
  <si>
    <t>GUSTAVO</t>
  </si>
  <si>
    <t>JULIO</t>
  </si>
  <si>
    <t>PALOMA</t>
  </si>
  <si>
    <t>EDUARDO</t>
  </si>
  <si>
    <t>GREGÓRIO</t>
  </si>
  <si>
    <t>RAPHAEL</t>
  </si>
  <si>
    <t>YASMIN</t>
  </si>
  <si>
    <t>RAFAELA</t>
  </si>
  <si>
    <t>RENATO</t>
  </si>
  <si>
    <t>EVANDRO</t>
  </si>
  <si>
    <t>ALINE</t>
  </si>
  <si>
    <t>GABI (021)</t>
  </si>
  <si>
    <t>RIFAS COSF</t>
  </si>
  <si>
    <t>SOLSTÍCIO(10H)</t>
  </si>
  <si>
    <t>RIFAS COSF II</t>
  </si>
  <si>
    <t>SEGUNDA 16H (10H)</t>
  </si>
  <si>
    <t>SEGUNDA 20H</t>
  </si>
  <si>
    <t>TERÇA 20H</t>
  </si>
  <si>
    <t>QUARTA 20H</t>
  </si>
  <si>
    <t>SEXTA 20H</t>
  </si>
  <si>
    <t>TOTAL</t>
  </si>
  <si>
    <t>X</t>
  </si>
  <si>
    <t>NOME</t>
  </si>
  <si>
    <t>GABRIEL</t>
  </si>
  <si>
    <t>JULLYANA</t>
  </si>
  <si>
    <t>SOLSTÍCIO</t>
  </si>
  <si>
    <t>SEGUNDA 16H</t>
  </si>
  <si>
    <t>HORAS  =&gt;</t>
  </si>
  <si>
    <t>Nome</t>
  </si>
  <si>
    <t>RA</t>
  </si>
  <si>
    <t>E-mail</t>
  </si>
  <si>
    <t>Data</t>
  </si>
  <si>
    <t>Hora início</t>
  </si>
  <si>
    <t>Hora fim</t>
  </si>
  <si>
    <t>Descrição</t>
  </si>
  <si>
    <t>Alice Affonso Sassmannshausen</t>
  </si>
  <si>
    <t>aliceas@estudante.ufscar.br</t>
  </si>
  <si>
    <t>Palestra sobre "Nascimento, vida e morte de estrelas", Prof. Dr. Roberto Boczko da USP</t>
  </si>
  <si>
    <t>Ana Laura Zanetti Barboza</t>
  </si>
  <si>
    <t>analauzanetti@gmail.com</t>
  </si>
  <si>
    <t>Ana Luiza Sanches de Souza</t>
  </si>
  <si>
    <t>ana.sanches@estudante.ufscar.br</t>
  </si>
  <si>
    <t>Ana Rackel Venâncio Carneiro Lopes</t>
  </si>
  <si>
    <t>anarackel5@gmail.com</t>
  </si>
  <si>
    <t>Anabela Unterkircher Barros</t>
  </si>
  <si>
    <t>anabela@estudante.ufscar.br</t>
  </si>
  <si>
    <t>Andressa Nailda Alves da Silva</t>
  </si>
  <si>
    <t>andressa@estudante.ufscar.br</t>
  </si>
  <si>
    <t>Anna Laura de Holanda Espin</t>
  </si>
  <si>
    <t>annalhe@estudante.ufscar.br</t>
  </si>
  <si>
    <t>Bruna Lima Lyrio</t>
  </si>
  <si>
    <t>brunalyrio37@gmail.com</t>
  </si>
  <si>
    <t>Bruno Santos Porciúncula</t>
  </si>
  <si>
    <t>bruno.porciuncula@estudante.ufscar.br</t>
  </si>
  <si>
    <t>Caio de Oliveira Paixão</t>
  </si>
  <si>
    <t>anapaulaperpetuo@hotmail.com</t>
  </si>
  <si>
    <t>Cauã Vieira Almeida</t>
  </si>
  <si>
    <t>cauav_almeida@hotmail.com</t>
  </si>
  <si>
    <t>Cristhian Ximenes Oliveira de Souza</t>
  </si>
  <si>
    <t>cristhianxos@estudante.ufscar.br</t>
  </si>
  <si>
    <t>Déborah Favalli</t>
  </si>
  <si>
    <t>deborahfavalli@estudante.ufscar.br</t>
  </si>
  <si>
    <t>Eduardo Henrique de Camargo Reis</t>
  </si>
  <si>
    <t>educamargoreis@gmail.com</t>
  </si>
  <si>
    <t>Eduardo Poltronieri Matias</t>
  </si>
  <si>
    <t>eduardopoltronieri@estudante.ufscar.br</t>
  </si>
  <si>
    <t>Elaine Fabiola Soares</t>
  </si>
  <si>
    <t>elaine.soares@estudate.ufscar.br</t>
  </si>
  <si>
    <t>Elisa de Paula Gonçalves</t>
  </si>
  <si>
    <t>paulaelisa58@gmail.com</t>
  </si>
  <si>
    <t>Ellen Victória Piedade Moreira</t>
  </si>
  <si>
    <t>ellenvictoriapm@gmail.com</t>
  </si>
  <si>
    <t>Enzo Dondi Severo</t>
  </si>
  <si>
    <t>enzodondisevero@gmail.com</t>
  </si>
  <si>
    <t>Erika Caroline Dalzoto Albuquerque da Costa</t>
  </si>
  <si>
    <t>carolinedadacosta95937@gmail.com</t>
  </si>
  <si>
    <t>Erika Sayuri Sakata</t>
  </si>
  <si>
    <t>erikasakata@estudante.ufscar.br</t>
  </si>
  <si>
    <t>Felipe Jamas dos Santos</t>
  </si>
  <si>
    <t>Vanessa.baixinha26@hotmail.com</t>
  </si>
  <si>
    <t>Frederico Bresler</t>
  </si>
  <si>
    <t>Bresler.bio@gmail.com</t>
  </si>
  <si>
    <t>Gabriel Moreira Cunha de Souza</t>
  </si>
  <si>
    <t>gamocuso@gmail.com</t>
  </si>
  <si>
    <t>Gabriella Ribeiro de Almeida</t>
  </si>
  <si>
    <t>gabriella.almeida@estudante.ufscar.br</t>
  </si>
  <si>
    <t>Giovanna de Carvalho Koga</t>
  </si>
  <si>
    <t>gkoga@estudante.ufscar.br</t>
  </si>
  <si>
    <t>Gustavo Henrique Alcantara Idra</t>
  </si>
  <si>
    <t>gidra@estudante.ufscar.br</t>
  </si>
  <si>
    <t>Gustavo Marques Takahaschi</t>
  </si>
  <si>
    <t>gustavo42@estudante.ufscar.br</t>
  </si>
  <si>
    <t>Helio Hugo Marques Araujo</t>
  </si>
  <si>
    <t>helhugo@outlook.com</t>
  </si>
  <si>
    <t>Helton Carlos de Lima</t>
  </si>
  <si>
    <t>helton190783@gmail.com</t>
  </si>
  <si>
    <t>Henrique Botignon Pires Carvalho</t>
  </si>
  <si>
    <t>jurure@hotmail.com</t>
  </si>
  <si>
    <t>João Augusto Gutierres da Silva</t>
  </si>
  <si>
    <t>joaogutierres@estudante.ufscar.br</t>
  </si>
  <si>
    <t>João Pedro Ribeiro Barrile</t>
  </si>
  <si>
    <t>Joaobarrile@estudante.ufscar.br</t>
  </si>
  <si>
    <t>José Antonio de Almeida Silva</t>
  </si>
  <si>
    <t>jose.almeida@estudante.ufscar.br</t>
  </si>
  <si>
    <t>Juan Vinícius de Souza Oliveira</t>
  </si>
  <si>
    <t>Juan_vinicius15@hotmail.com.br</t>
  </si>
  <si>
    <t>Julia Elisa Barbosa da Silva</t>
  </si>
  <si>
    <t>Juliana Andrea de Camargo Crepaldi</t>
  </si>
  <si>
    <t>Julianacrepaldi@estudante.ufscar.br</t>
  </si>
  <si>
    <t>JULIO CESAR MORETTI SOARES</t>
  </si>
  <si>
    <t>julio.moretti@estudante.ufscar.br</t>
  </si>
  <si>
    <t>Jullyana Mendes Vasconcelos</t>
  </si>
  <si>
    <t>jullyanamvasconcelos@gmail.com</t>
  </si>
  <si>
    <t>Kainan Vinícius Valim de Camargo Viera</t>
  </si>
  <si>
    <t>Kainanvvcv@estudante.ufscar.br</t>
  </si>
  <si>
    <t>Kaio Takeshi Nakamura</t>
  </si>
  <si>
    <t>kaionakamura@estudante.ufscar.br</t>
  </si>
  <si>
    <t>Larissa de Moraes Patterman Corrêa Peres</t>
  </si>
  <si>
    <t>Larissaperes@estudante.ufscar.br</t>
  </si>
  <si>
    <t>Lucas da Silva Fontes</t>
  </si>
  <si>
    <t>Lucasfontes@estudante.ufscar.br</t>
  </si>
  <si>
    <t>Lucas Dalzoto Albuquerque da Costa</t>
  </si>
  <si>
    <t>lucasdalzoto.alb.costa@gmail.com</t>
  </si>
  <si>
    <t>Lucas Gomes</t>
  </si>
  <si>
    <t>lucas.gomes@estudante.ufscar.br</t>
  </si>
  <si>
    <t>Ludmila Vitória Ribeiro Rocumba</t>
  </si>
  <si>
    <t>ludmilarocumba@estudante.ufscar.br</t>
  </si>
  <si>
    <t>Luiz Mariano de Oliveira Neto</t>
  </si>
  <si>
    <t>luizmon@estudante.ufscar.br</t>
  </si>
  <si>
    <t>Marcela Guinther Medeiros</t>
  </si>
  <si>
    <t>Marcelaguinther@estudante.ufscar.br</t>
  </si>
  <si>
    <t>Mariana Paula Martins Messias</t>
  </si>
  <si>
    <t>Marianapmm@estudante.ufscar.br</t>
  </si>
  <si>
    <t>Mateus de Paula dos Santos Silva</t>
  </si>
  <si>
    <t>teu1227@gmail.com</t>
  </si>
  <si>
    <t>Nataly Santiago</t>
  </si>
  <si>
    <t>natalysantiago2006@gmail.com</t>
  </si>
  <si>
    <t>Paloma dos Santos</t>
  </si>
  <si>
    <t>Paloma.santos@estudante.ufscar.br</t>
  </si>
  <si>
    <t>Rafaela cristo ferreira</t>
  </si>
  <si>
    <t>rafacrisfe@gmail.com</t>
  </si>
  <si>
    <t>Rafaela Escribano</t>
  </si>
  <si>
    <t>rafaelaescribano@estudante.ufscar.br</t>
  </si>
  <si>
    <t>Raphael Leonardo de Almeida</t>
  </si>
  <si>
    <t>Rlalmeida@estudante.ufscar.br</t>
  </si>
  <si>
    <t>Rodrigo Dantas da Silva</t>
  </si>
  <si>
    <t>rodrigao.hp@gmail.com</t>
  </si>
  <si>
    <t>Sarah Isabella Nascimento</t>
  </si>
  <si>
    <t>sarahnascimento2008@hotmail.com</t>
  </si>
  <si>
    <t>Sophia Gabriella Galvane</t>
  </si>
  <si>
    <t>sophiagalvane@estudante.ufscar.br</t>
  </si>
  <si>
    <t>Stefani Vitória Lemes Maciel</t>
  </si>
  <si>
    <t>stefani.v.l.m@gmail.com</t>
  </si>
  <si>
    <t>Stephany Azzola Oliveira</t>
  </si>
  <si>
    <t>itstephanyazzola@gmail.com</t>
  </si>
  <si>
    <t>Theo Diogo Martins Pinto</t>
  </si>
  <si>
    <t>theodmp@estudante.ufscar.br</t>
  </si>
  <si>
    <t>Vinicius Matheus Petry</t>
  </si>
  <si>
    <t>viniciusmatheuspetry@estudante.ufscar.br</t>
  </si>
  <si>
    <t>Vitor Rafael de Carvalho Zazieski</t>
  </si>
  <si>
    <t>zazieskivitor@gmail.com</t>
  </si>
  <si>
    <t>Wesley de Souza Pereira</t>
  </si>
  <si>
    <t>wesleysp@estudante.br</t>
  </si>
  <si>
    <t>Yasmim de Souza Gama</t>
  </si>
  <si>
    <t>Yasmimgama@estudante.ufscar.br</t>
  </si>
  <si>
    <t>Yasmin Mendes Lopes</t>
  </si>
  <si>
    <t>ylopes@estudante.ufscar.br</t>
  </si>
  <si>
    <t>Jennifer Schroder Gerlach</t>
  </si>
  <si>
    <t>jenniferschroder@estudante.ufscar.br</t>
  </si>
  <si>
    <t>Evandro Messias</t>
  </si>
  <si>
    <t>evandromessias@estudante.ufscar.br</t>
  </si>
  <si>
    <t>Pedro de Carvalho Aleixo Costa</t>
  </si>
  <si>
    <t>pedrocosta@estudante.ufscar.br</t>
  </si>
  <si>
    <t>Miguel Felder Pelentir</t>
  </si>
  <si>
    <t>miguelfelder@estudante.ufscar.br</t>
  </si>
  <si>
    <t>Diego Isquierdo Pereira</t>
  </si>
  <si>
    <t>diegoisquierdo@estudante.ufscar.br</t>
  </si>
  <si>
    <t>Willian Wallace Silva</t>
  </si>
  <si>
    <t>williamsilva@estudante.ufscar.br</t>
  </si>
  <si>
    <t>Leonardo Henrique Monteiro Leme</t>
  </si>
  <si>
    <t>leo.monteiro.lem@gmail.com</t>
  </si>
  <si>
    <t>Leticia Pontes Veiga</t>
  </si>
  <si>
    <t>lepontesveiga@gmail.com</t>
  </si>
  <si>
    <t>Atividade prática: Montagem de um kit pedagógico (microscópio de força atômica ou cinema 3D)</t>
  </si>
  <si>
    <t>Helen Aparecida Jamas dos Santos</t>
  </si>
  <si>
    <t>helenjamas@estudante.ufscar.br</t>
  </si>
  <si>
    <t>Raquel Martins Porto</t>
  </si>
  <si>
    <t>raquelmartinsporto@yahoo.com.br</t>
  </si>
  <si>
    <t>Aline Parmezan Ramos Fernandes</t>
  </si>
  <si>
    <t>aline.fernandes@estudante.ufscar.br</t>
  </si>
  <si>
    <t>Gabriel Torres Cavalcante Barros</t>
  </si>
  <si>
    <t>gabriel.cavalcante@estudante.ufscar.br</t>
  </si>
  <si>
    <t>Atividade teórica: Mecânica Clássica vs. Mecânica Quântica</t>
  </si>
  <si>
    <t>Frederico D'Leon Frank Candido de Oliveira</t>
  </si>
  <si>
    <t>fredericodleon5@gmail.com</t>
  </si>
  <si>
    <t>juliaebs@estudante.ufscar.br</t>
  </si>
  <si>
    <t>pedrocac2015@gmail.com</t>
  </si>
  <si>
    <t>Marcela Guinther</t>
  </si>
  <si>
    <t>marcelaguinther@estudante.ufscar.br</t>
  </si>
  <si>
    <t>Jennifer S</t>
  </si>
  <si>
    <t>Leonardo Henrique Monteiro</t>
  </si>
  <si>
    <t>Anna Laura de Holanda</t>
  </si>
  <si>
    <t>Francisco Lustosa Tambara</t>
  </si>
  <si>
    <t>francisco.tambara@uirapuru.g12.br</t>
  </si>
  <si>
    <t>Antonio Àdamo Pereira Lacerda</t>
  </si>
  <si>
    <t>antonio.2016.adamo@gmail.com</t>
  </si>
  <si>
    <t>Atividade teórica e prática: Simulações computacionais em Python e experimentação utilizando um interferômetro de Fabry Perot</t>
  </si>
  <si>
    <t>Palestra "Sensoriamento Quântico com Átomos Frios e Ondas de Matéria" por Philippe Courteille</t>
  </si>
  <si>
    <t>Gregório Marques Rodrigues</t>
  </si>
  <si>
    <t>gregorio.rodrigues@estudante.ufscar.br</t>
  </si>
  <si>
    <t>Júlia de Camargo Peres</t>
  </si>
  <si>
    <t>julia.peres@outlook.com</t>
  </si>
  <si>
    <t>Lucas Alexander Nunes</t>
  </si>
  <si>
    <t>lucasalexander@estudante.ufscar.br</t>
  </si>
  <si>
    <t>Márcio Vinícius Domingues ross</t>
  </si>
  <si>
    <t>marcio.ross@estudante.ufscar.br</t>
  </si>
  <si>
    <t>Renan Suana Grothe Garcia</t>
  </si>
  <si>
    <t>renangrothe@estudante.ufscar.br</t>
  </si>
  <si>
    <t>Anna Laura De Holanda</t>
  </si>
  <si>
    <t>Tobias Machado Clemente</t>
  </si>
  <si>
    <t>tobias@estudante.ufscar.br</t>
  </si>
  <si>
    <t>igor guilherme nascimento</t>
  </si>
  <si>
    <t>igornascimento@estudante.ufscar.br</t>
  </si>
  <si>
    <t>Gabriela Mori</t>
  </si>
  <si>
    <t>Yasmin Lopes</t>
  </si>
  <si>
    <t>Lucas aAntonio da Costa</t>
  </si>
  <si>
    <t>lucas.costa@estudante.ufscar.br</t>
  </si>
  <si>
    <t>Luigi de Morais Bonadil Grande</t>
  </si>
  <si>
    <t>luigi.bonadil@estudante.ufscar.br</t>
  </si>
  <si>
    <t>Portas Quânticas Topológicas. Pesquisadora Isabela Pereira Lima Dias da USP de São Paulo e da Universidade de Uppsala, Suécia</t>
  </si>
  <si>
    <t>Armadilha de Átomos Frios em uma Cavidade Óptica. Pesquisador Gustavo Henrique de França da USP de São Carlos</t>
  </si>
  <si>
    <t>Qubits supercondutores: usando engenharia de Hamiltonianos para desenvolver computadores quânticos. Pesquisador Bruno Veloso da UFSCar de São Carlos</t>
  </si>
  <si>
    <t>Projeto Medalhei Olimpíadas Científicas, por Eduardo Guarglia</t>
  </si>
  <si>
    <t>Laisa Santos de Carvalho</t>
  </si>
  <si>
    <t>laisasantosdecarvalho@gmail.com</t>
  </si>
  <si>
    <t>Jennifer Schroder</t>
  </si>
  <si>
    <t>Palestra "Iniciação científica no Ensino Médio com bolsa CNPQ" por Wesley Boracchi</t>
  </si>
  <si>
    <t>Segunda 16/10</t>
  </si>
  <si>
    <t>Terça 17/10</t>
  </si>
  <si>
    <t>Quarta 18/10</t>
  </si>
  <si>
    <t>Quinta 19/10</t>
  </si>
  <si>
    <t>Sexta 20/10</t>
  </si>
  <si>
    <t>MANHÃ</t>
  </si>
  <si>
    <t>Passeio São Carlos</t>
  </si>
  <si>
    <t>Saída UFSCar (So): 6h</t>
  </si>
  <si>
    <r>
      <t>10h30-12h</t>
    </r>
    <r>
      <rPr>
        <sz val="10"/>
        <color rgb="FF1F1F1F"/>
        <rFont val="Arial"/>
        <family val="2"/>
      </rPr>
      <t xml:space="preserve"> Passeio 1: USP Laboratório Philippe; biblioteca e pós-graduação</t>
    </r>
  </si>
  <si>
    <t>Feira de profissões para o físico</t>
  </si>
  <si>
    <r>
      <t>15h-18h</t>
    </r>
    <r>
      <rPr>
        <sz val="10"/>
        <color theme="1"/>
        <rFont val="Arial"/>
        <family val="2"/>
      </rPr>
      <t xml:space="preserve"> Montagem microscópio atômico - Gustavo </t>
    </r>
    <r>
      <rPr>
        <b/>
        <sz val="10"/>
        <color theme="1"/>
        <rFont val="Arial"/>
        <family val="2"/>
      </rPr>
      <t>(WORK SHOP THOR LABS)</t>
    </r>
  </si>
  <si>
    <r>
      <t>12h-13h</t>
    </r>
    <r>
      <rPr>
        <sz val="10"/>
        <color theme="1"/>
        <rFont val="Arial"/>
        <family val="2"/>
      </rPr>
      <t xml:space="preserve"> Almoço </t>
    </r>
  </si>
  <si>
    <r>
      <t>13h-14h30</t>
    </r>
    <r>
      <rPr>
        <sz val="10"/>
        <color rgb="FF1F1F1F"/>
        <rFont val="Arial"/>
        <family val="2"/>
      </rPr>
      <t xml:space="preserve"> Passeio 2: USP Laboratório Bagnato</t>
    </r>
  </si>
  <si>
    <r>
      <t xml:space="preserve">15h-16h30 </t>
    </r>
    <r>
      <rPr>
        <sz val="10"/>
        <color theme="1"/>
        <rFont val="Arial"/>
        <family val="2"/>
      </rPr>
      <t>Passeio 3: UFSCar SC</t>
    </r>
  </si>
  <si>
    <t>18h - 19h</t>
  </si>
  <si>
    <t>Coffe break (16h30 - 17h30)</t>
  </si>
  <si>
    <t>Saída São Carlos: 17h</t>
  </si>
  <si>
    <t>19h - 20h30</t>
  </si>
  <si>
    <t>Observações ou amostras de telescópios - Clube Centauri</t>
  </si>
  <si>
    <r>
      <t>19h-20h30</t>
    </r>
    <r>
      <rPr>
        <sz val="10"/>
        <color theme="1"/>
        <rFont val="Arial"/>
        <family val="2"/>
      </rPr>
      <t xml:space="preserve"> Mecânica clássica X mecânica quântica - James</t>
    </r>
  </si>
  <si>
    <r>
      <t xml:space="preserve">19h-20h30 </t>
    </r>
    <r>
      <rPr>
        <sz val="10"/>
        <color theme="1"/>
        <rFont val="Arial"/>
        <family val="2"/>
      </rPr>
      <t>Projeto medalhei - Guariglia</t>
    </r>
  </si>
  <si>
    <t>20h30 - 21h</t>
  </si>
  <si>
    <t>Coffe break</t>
  </si>
  <si>
    <r>
      <t xml:space="preserve">Coffe break </t>
    </r>
    <r>
      <rPr>
        <b/>
        <sz val="10"/>
        <color theme="1"/>
        <rFont val="Arial"/>
        <family val="2"/>
      </rPr>
      <t>(Thorlabs)</t>
    </r>
  </si>
  <si>
    <t>21h - 22h30</t>
  </si>
  <si>
    <t>Palestra - Bosco</t>
  </si>
  <si>
    <r>
      <t xml:space="preserve">21h -22h </t>
    </r>
    <r>
      <rPr>
        <sz val="10"/>
        <color theme="1"/>
        <rFont val="Arial"/>
        <family val="2"/>
      </rPr>
      <t>Cavidade óptica e simulações - Gustavo e James</t>
    </r>
  </si>
  <si>
    <t>21h - 21h25: Isabela
21h30 - 21h55: Gustavo
22h - 22h25: Bruno</t>
  </si>
  <si>
    <r>
      <t>21h-22h</t>
    </r>
    <r>
      <rPr>
        <sz val="10"/>
        <color theme="1"/>
        <rFont val="Arial"/>
        <family val="2"/>
      </rPr>
      <t xml:space="preserve"> Iniciação científica no ensino médio com auxílio do CNPQ - Wesley Boracchi</t>
    </r>
  </si>
  <si>
    <r>
      <t>22h</t>
    </r>
    <r>
      <rPr>
        <sz val="10"/>
        <color theme="1"/>
        <rFont val="Arial"/>
        <family val="2"/>
      </rPr>
      <t xml:space="preserve"> Encerramento</t>
    </r>
  </si>
  <si>
    <r>
      <t>19h-20h30</t>
    </r>
    <r>
      <rPr>
        <sz val="10"/>
        <color theme="1"/>
        <rFont val="Arial"/>
        <family val="2"/>
      </rPr>
      <t xml:space="preserve"> Palestra - Philippe</t>
    </r>
  </si>
  <si>
    <t>SEMANA DA FÍSICA</t>
  </si>
  <si>
    <t xml:space="preserve">
15h - 18h</t>
  </si>
  <si>
    <t>HORÁRIO</t>
  </si>
  <si>
    <t>COPIAR ANTERIOR</t>
  </si>
  <si>
    <t>Igor Guilherme Nascimento</t>
  </si>
  <si>
    <t>Julio Cesar Moretti Soares</t>
  </si>
  <si>
    <t>Lucas Antonio da Costa</t>
  </si>
  <si>
    <t>Rafaela Cristo Ferreira</t>
  </si>
  <si>
    <t>VERIFICAÇÃO</t>
  </si>
  <si>
    <t>CORRETO</t>
  </si>
  <si>
    <t>Nayron Costa Alves</t>
  </si>
  <si>
    <t>Gustavo da Silva Rodrigues</t>
  </si>
  <si>
    <t>Gabriela da Silva Amaral Mori</t>
  </si>
  <si>
    <t>NOME COMPLETO</t>
  </si>
  <si>
    <t>Renato Magaroti Junior</t>
  </si>
  <si>
    <t>Evandro Messias da Silva</t>
  </si>
  <si>
    <t>Organizador?</t>
  </si>
  <si>
    <t>ID</t>
  </si>
  <si>
    <t>DESC FORMS</t>
  </si>
  <si>
    <t>DESC CERTIFICADO</t>
  </si>
  <si>
    <t>HORAS</t>
  </si>
  <si>
    <t>DIA</t>
  </si>
  <si>
    <t>SEGUNDA</t>
  </si>
  <si>
    <t>TERÇA</t>
  </si>
  <si>
    <t>QUARTA</t>
  </si>
  <si>
    <t>SEXTA</t>
  </si>
  <si>
    <t>PARTICIPANTES NAS DATAS</t>
  </si>
  <si>
    <t>ID PALESTRA</t>
  </si>
  <si>
    <t>Daniel Cardoso</t>
  </si>
  <si>
    <t>dapcardoso@estudante.ufscar.br</t>
  </si>
  <si>
    <t>gabrielcavalcante@estudante.ufscar.br</t>
  </si>
  <si>
    <t>gabrielamori@estudante.ufscar.br</t>
  </si>
  <si>
    <t>gregoria.rodrigues@estudante.ufscar.br</t>
  </si>
  <si>
    <t>gsrodrigues@estudante.ufscar.br</t>
  </si>
  <si>
    <t>jullyana@estudante.ufscar.br</t>
  </si>
  <si>
    <t>nayronalves@estudante.ufscar.br</t>
  </si>
  <si>
    <t>paloma.santos@estudante.ufscar.br</t>
  </si>
  <si>
    <t>rlalmeida@estudante.ufscar.br</t>
  </si>
  <si>
    <t>renatomj@estudante.ufscar.br</t>
  </si>
  <si>
    <t>vinicius84@estudante.ufscar.br</t>
  </si>
  <si>
    <t>NOME CORRETO</t>
  </si>
  <si>
    <t>CATEGORIA</t>
  </si>
  <si>
    <t>ORGANIZADOR</t>
  </si>
  <si>
    <t>VISITANTE</t>
  </si>
  <si>
    <t>Nome FORMS</t>
  </si>
  <si>
    <t>Descrição FORMS</t>
  </si>
  <si>
    <t>Descrição Correta</t>
  </si>
  <si>
    <t>Horas</t>
  </si>
  <si>
    <t>Categoria</t>
  </si>
  <si>
    <t>RIFAS COSF2</t>
  </si>
  <si>
    <t>RIFAS COSF II3</t>
  </si>
  <si>
    <t>SEGUNDA 20H4</t>
  </si>
  <si>
    <t>TERÇA 20H5</t>
  </si>
  <si>
    <t>QUARTA 20H6</t>
  </si>
  <si>
    <t>SEXTA 20H7</t>
  </si>
  <si>
    <t>E-MAIL</t>
  </si>
  <si>
    <t>Título Arquivo</t>
  </si>
  <si>
    <t>DESC TÍTULO ARQUIVO</t>
  </si>
  <si>
    <t>Prof. Dr. Roberto Boczko (USP São Paulo)</t>
  </si>
  <si>
    <t>Prof. Dr. James Alves de Souza (UFSCar Sorocaba)</t>
  </si>
  <si>
    <t>Prof. Dr. Philippe Wilhelm Courteille (USP São Carlos)</t>
  </si>
  <si>
    <t>Pesquisadora Isabela Pereira Lima Dias (USP São Paulo e Universidade de Uppsala Suécia)</t>
  </si>
  <si>
    <t>Pesquisador Gustavo Henrique de França (USP São Carlos)</t>
  </si>
  <si>
    <t>Pesquisador Bruno Veloso (UFSCar São Carlos)</t>
  </si>
  <si>
    <t>Prof. Ms. Carlos Eduardo Guarglia (UFSCar Sorocaba)</t>
  </si>
  <si>
    <t>Prof. Ms. Wesley Moura Boracchi (UFSCar Sorocaba)</t>
  </si>
  <si>
    <t>Palestra "Nascimento, vida e morte de estrelas"</t>
  </si>
  <si>
    <t>Palestra "Sensoriamento Quântico com Átomos Frios e Ondas de Matéria"</t>
  </si>
  <si>
    <t>Palestra "Qubits supercondutores: usando engenharia de Hamiltonianos para desenvolver computadores quânticos"</t>
  </si>
  <si>
    <t>MINISTRADA</t>
  </si>
  <si>
    <t>Ministrada</t>
  </si>
  <si>
    <t>Palestra "Mecânica Clássica vs. Mecânica Quântica"</t>
  </si>
  <si>
    <t>Palestra "Portas quânticas topológicas"</t>
  </si>
  <si>
    <t>Palestra "Armadilhamento de Átomos Frios em uma Cavidade Óptica"</t>
  </si>
  <si>
    <t>Palestra "Projeto Medalhei"</t>
  </si>
  <si>
    <t>Palestra "Iniciação científica e Desenvolvimento de pesquisa no ensino básico"</t>
  </si>
  <si>
    <t>Palestra - Nascimento, vida e morte de estrelas</t>
  </si>
  <si>
    <t>Palestra - Mecânica Clássica vs. Mecânica Quântica</t>
  </si>
  <si>
    <t>Palestra - Sensoriamento Quântico com Átomos Frios e Ondas de Matéria</t>
  </si>
  <si>
    <t>Palestra - Portas quânticas topológicas</t>
  </si>
  <si>
    <t>Palestra - Armadilhamento de Átomos Frios em uma Cavidade Óptica</t>
  </si>
  <si>
    <t>Palestra - Projeto Medalhei</t>
  </si>
  <si>
    <t>Palestra - Iniciação científica e Desenvolvimento de pesquisa no ensino básico</t>
  </si>
  <si>
    <t>Minicurso "Entendendo a Mecânica Quântica e a Implementação de Tecnologias Quânticas"</t>
  </si>
  <si>
    <t>Minicurso</t>
  </si>
  <si>
    <t>Minicurso - Entendendo a Mecânica Quântica e a Implementação de Tecnologias Quânticas</t>
  </si>
  <si>
    <t>Palestra - Qubits supercondutores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</si>
</sst>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sz val="10"/>
      <color theme="1"/>
      <name val="Georgia"/>
      <family val="1"/>
    </font>
    <font>
      <sz val="10"/>
      <color theme="1"/>
      <name val="Calibri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rgb="FF1F1F1F"/>
      <name val="Google Sans"/>
    </font>
    <font>
      <b/>
      <sz val="10"/>
      <color rgb="FF1F1F1F"/>
      <name val="Google Sans"/>
    </font>
    <font>
      <b/>
      <sz val="10"/>
      <color rgb="FF1F1F1F"/>
      <name val="Arial"/>
      <family val="2"/>
    </font>
    <font>
      <sz val="10"/>
      <color rgb="FF1F1F1F"/>
      <name val="Arial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66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8E7CC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34A853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A4C2F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9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5" fillId="7" borderId="4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14" fontId="3" fillId="6" borderId="5" xfId="0" applyNumberFormat="1" applyFont="1" applyFill="1" applyBorder="1" applyAlignment="1">
      <alignment horizontal="center" vertical="center"/>
    </xf>
    <xf numFmtId="21" fontId="3" fillId="6" borderId="5" xfId="0" applyNumberFormat="1" applyFont="1" applyFill="1" applyBorder="1" applyAlignment="1">
      <alignment horizontal="center" vertical="center"/>
    </xf>
    <xf numFmtId="0" fontId="4" fillId="6" borderId="5" xfId="0" applyFont="1" applyFill="1" applyBorder="1" applyAlignment="1">
      <alignment vertical="center"/>
    </xf>
    <xf numFmtId="0" fontId="3" fillId="7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5" fillId="6" borderId="5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14" fontId="5" fillId="6" borderId="3" xfId="0" applyNumberFormat="1" applyFont="1" applyFill="1" applyBorder="1" applyAlignment="1">
      <alignment horizontal="center" vertical="center" wrapText="1"/>
    </xf>
    <xf numFmtId="21" fontId="5" fillId="6" borderId="3" xfId="0" applyNumberFormat="1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14" fontId="5" fillId="6" borderId="5" xfId="0" applyNumberFormat="1" applyFont="1" applyFill="1" applyBorder="1" applyAlignment="1">
      <alignment horizontal="center" vertical="center" wrapText="1"/>
    </xf>
    <xf numFmtId="21" fontId="5" fillId="6" borderId="5" xfId="0" applyNumberFormat="1" applyFont="1" applyFill="1" applyBorder="1" applyAlignment="1">
      <alignment horizontal="center" vertical="center" wrapText="1"/>
    </xf>
    <xf numFmtId="0" fontId="5" fillId="11" borderId="4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vertical="center" wrapText="1"/>
    </xf>
    <xf numFmtId="0" fontId="6" fillId="6" borderId="6" xfId="0" applyFont="1" applyFill="1" applyBorder="1" applyAlignment="1">
      <alignment vertical="center" wrapText="1"/>
    </xf>
    <xf numFmtId="0" fontId="5" fillId="12" borderId="2" xfId="0" applyFont="1" applyFill="1" applyBorder="1" applyAlignment="1">
      <alignment horizontal="center" vertical="center" wrapText="1"/>
    </xf>
    <xf numFmtId="0" fontId="5" fillId="12" borderId="4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4" fontId="3" fillId="6" borderId="1" xfId="0" applyNumberFormat="1" applyFont="1" applyFill="1" applyBorder="1" applyAlignment="1">
      <alignment horizontal="center" vertical="center"/>
    </xf>
    <xf numFmtId="21" fontId="3" fillId="6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6" borderId="1" xfId="0" applyFont="1" applyFill="1" applyBorder="1" applyAlignment="1">
      <alignment horizontal="center" vertical="center" wrapText="1"/>
    </xf>
    <xf numFmtId="14" fontId="5" fillId="6" borderId="1" xfId="0" applyNumberFormat="1" applyFont="1" applyFill="1" applyBorder="1" applyAlignment="1">
      <alignment horizontal="center" vertical="center" wrapText="1"/>
    </xf>
    <xf numFmtId="21" fontId="5" fillId="6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center"/>
    </xf>
    <xf numFmtId="0" fontId="0" fillId="0" borderId="7" xfId="0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3" borderId="9" xfId="0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2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7" fillId="0" borderId="0" xfId="1"/>
    <xf numFmtId="14" fontId="0" fillId="0" borderId="0" xfId="0" applyNumberFormat="1"/>
    <xf numFmtId="0" fontId="15" fillId="0" borderId="0" xfId="0" applyFont="1" applyAlignment="1">
      <alignment horizontal="left"/>
    </xf>
    <xf numFmtId="0" fontId="0" fillId="0" borderId="0" xfId="0" applyAlignment="1">
      <alignment horizontal="left"/>
    </xf>
    <xf numFmtId="0" fontId="16" fillId="3" borderId="1" xfId="0" applyFont="1" applyFill="1" applyBorder="1" applyAlignment="1">
      <alignment horizontal="left"/>
    </xf>
    <xf numFmtId="0" fontId="14" fillId="3" borderId="1" xfId="0" applyFont="1" applyFill="1" applyBorder="1" applyAlignment="1">
      <alignment horizontal="left"/>
    </xf>
    <xf numFmtId="0" fontId="15" fillId="0" borderId="1" xfId="0" applyFont="1" applyBorder="1" applyAlignment="1">
      <alignment horizontal="left"/>
    </xf>
    <xf numFmtId="14" fontId="3" fillId="6" borderId="1" xfId="0" applyNumberFormat="1" applyFont="1" applyFill="1" applyBorder="1" applyAlignment="1">
      <alignment horizontal="left"/>
    </xf>
    <xf numFmtId="21" fontId="3" fillId="6" borderId="1" xfId="0" applyNumberFormat="1" applyFont="1" applyFill="1" applyBorder="1" applyAlignment="1">
      <alignment horizontal="left"/>
    </xf>
    <xf numFmtId="14" fontId="3" fillId="6" borderId="0" xfId="0" applyNumberFormat="1" applyFont="1" applyFill="1" applyAlignment="1">
      <alignment horizontal="left"/>
    </xf>
    <xf numFmtId="21" fontId="3" fillId="6" borderId="0" xfId="0" applyNumberFormat="1" applyFont="1" applyFill="1" applyAlignment="1">
      <alignment horizontal="left"/>
    </xf>
    <xf numFmtId="0" fontId="15" fillId="0" borderId="0" xfId="0" applyFont="1" applyAlignment="1">
      <alignment horizontal="center"/>
    </xf>
    <xf numFmtId="0" fontId="9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669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669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669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669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669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669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669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669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4E9329-40AB-4390-A65D-913BF41129B5}" name="tabela_organizadores" displayName="tabela_organizadores" ref="B3:T30" totalsRowShown="0" headerRowDxfId="24" dataDxfId="22" headerRowBorderDxfId="23" tableBorderDxfId="21" totalsRowBorderDxfId="20">
  <autoFilter ref="B3:T30" xr:uid="{E94E9329-40AB-4390-A65D-913BF41129B5}"/>
  <tableColumns count="19">
    <tableColumn id="1" xr3:uid="{0C8162FC-EFC8-4A72-9A25-7A42F6C14B04}" name="NOME" dataDxfId="19"/>
    <tableColumn id="2" xr3:uid="{BC6EBE59-A518-48DB-B2F9-5995964191B3}" name="NOME COMPLETO" dataDxfId="18">
      <calculatedColumnFormula>_xlfn.XLOOKUP(B4,'LISTA ÚTIL'!H:H,'LISTA ÚTIL'!I:I,"")</calculatedColumnFormula>
    </tableColumn>
    <tableColumn id="3" xr3:uid="{957ECB02-C29E-429A-BF9E-90BC189C393F}" name="RIFAS COSF" dataDxfId="17"/>
    <tableColumn id="4" xr3:uid="{A8752F6D-ACEA-4CEA-85DA-F99B1DB7A438}" name="SOLSTÍCIO" dataDxfId="16"/>
    <tableColumn id="5" xr3:uid="{A7D2366B-7F6F-4089-A854-3B84D0098F17}" name="RIFAS COSF II" dataDxfId="15"/>
    <tableColumn id="6" xr3:uid="{5E2E1FC5-85BA-49EF-B82B-AE1778573340}" name="SEGUNDA 16H" dataDxfId="14"/>
    <tableColumn id="7" xr3:uid="{DB6F65E3-418D-4304-A22A-7940A548C034}" name="SEGUNDA 20H" dataDxfId="13"/>
    <tableColumn id="8" xr3:uid="{2F77F419-8EFA-4790-A735-ABC5A7F2583B}" name="TERÇA 20H" dataDxfId="12"/>
    <tableColumn id="9" xr3:uid="{EB666621-33DD-4216-B5F3-D053C67BE210}" name="QUARTA 20H" dataDxfId="11"/>
    <tableColumn id="10" xr3:uid="{50BF9246-8574-44C1-87F4-0F6BEC8F2488}" name="SEXTA 20H" dataDxfId="10"/>
    <tableColumn id="11" xr3:uid="{00662D5A-C78C-4386-9ECD-DF50653E6B61}" name="RIFAS COSF2" dataDxfId="9">
      <calculatedColumnFormula>IF(D4="X",D$2,0)</calculatedColumnFormula>
    </tableColumn>
    <tableColumn id="12" xr3:uid="{9CF58CD1-B7FD-44FB-BE46-6B29B356CCD0}" name="SOLSTÍCIO(10H)" dataDxfId="8">
      <calculatedColumnFormula>IF(E4="X",E$2,0)</calculatedColumnFormula>
    </tableColumn>
    <tableColumn id="13" xr3:uid="{5AA0E076-F72B-46B9-BDAA-38C2F76AD6AD}" name="RIFAS COSF II3" dataDxfId="7">
      <calculatedColumnFormula>IF(F4="X",F$2,0)</calculatedColumnFormula>
    </tableColumn>
    <tableColumn id="14" xr3:uid="{36CBC51E-DD90-4CDE-85B1-86ADC51677F8}" name="SEGUNDA 16H (10H)" dataDxfId="6">
      <calculatedColumnFormula>IF(G4="X",G$2,0)</calculatedColumnFormula>
    </tableColumn>
    <tableColumn id="15" xr3:uid="{05D81C8E-9B49-4C78-B84E-A666640939DB}" name="SEGUNDA 20H4" dataDxfId="5">
      <calculatedColumnFormula>IF(H4="X",H$2,0)</calculatedColumnFormula>
    </tableColumn>
    <tableColumn id="16" xr3:uid="{D8266CCE-FC86-4D49-9A42-E5CD06BFF774}" name="TERÇA 20H5" dataDxfId="4">
      <calculatedColumnFormula>IF(I4="X",I$2,0)</calculatedColumnFormula>
    </tableColumn>
    <tableColumn id="17" xr3:uid="{D7BC8D0C-0967-4FF0-9183-48CB8D65FC02}" name="QUARTA 20H6" dataDxfId="3">
      <calculatedColumnFormula>IF(J4="X",J$2,0)</calculatedColumnFormula>
    </tableColumn>
    <tableColumn id="18" xr3:uid="{AE8B2159-20C5-4545-9C78-F49626DAEAD4}" name="SEXTA 20H7" dataDxfId="2">
      <calculatedColumnFormula>IF(K4="X",K$2,0)</calculatedColumnFormula>
    </tableColumn>
    <tableColumn id="19" xr3:uid="{DAFD2B5D-DE47-4503-A0D5-D84DAC20525E}" name="TOTAL" dataDxfId="1">
      <calculatedColumnFormula>SUM(L4:S4)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0A2CB-2074-466A-816D-10507E718324}">
  <dimension ref="B2:G15"/>
  <sheetViews>
    <sheetView showGridLines="0" workbookViewId="0">
      <selection activeCell="B2" sqref="B2:G2"/>
    </sheetView>
  </sheetViews>
  <sheetFormatPr defaultRowHeight="14.5"/>
  <cols>
    <col min="1" max="1" width="8.7265625" style="9"/>
    <col min="2" max="7" width="23.54296875" style="9" customWidth="1"/>
    <col min="8" max="16384" width="8.7265625" style="9"/>
  </cols>
  <sheetData>
    <row r="2" spans="2:7" ht="18">
      <c r="B2" s="95" t="s">
        <v>281</v>
      </c>
      <c r="C2" s="95"/>
      <c r="D2" s="95"/>
      <c r="E2" s="95"/>
      <c r="F2" s="95"/>
      <c r="G2" s="95"/>
    </row>
    <row r="3" spans="2:7">
      <c r="B3" s="44" t="s">
        <v>283</v>
      </c>
      <c r="C3" s="44" t="s">
        <v>250</v>
      </c>
      <c r="D3" s="44" t="s">
        <v>251</v>
      </c>
      <c r="E3" s="44" t="s">
        <v>252</v>
      </c>
      <c r="F3" s="44" t="s">
        <v>253</v>
      </c>
      <c r="G3" s="44" t="s">
        <v>254</v>
      </c>
    </row>
    <row r="4" spans="2:7">
      <c r="B4" s="92" t="s">
        <v>255</v>
      </c>
      <c r="C4" s="94"/>
      <c r="D4" s="94"/>
      <c r="E4" s="94"/>
      <c r="F4" s="46" t="s">
        <v>256</v>
      </c>
      <c r="G4" s="94"/>
    </row>
    <row r="5" spans="2:7">
      <c r="B5" s="92"/>
      <c r="C5" s="94"/>
      <c r="D5" s="94"/>
      <c r="E5" s="94"/>
      <c r="F5" s="47" t="s">
        <v>257</v>
      </c>
      <c r="G5" s="94"/>
    </row>
    <row r="6" spans="2:7" ht="38">
      <c r="B6" s="92"/>
      <c r="C6" s="94"/>
      <c r="D6" s="94"/>
      <c r="E6" s="94"/>
      <c r="F6" s="48" t="s">
        <v>258</v>
      </c>
      <c r="G6" s="94"/>
    </row>
    <row r="7" spans="2:7">
      <c r="B7" s="92" t="s">
        <v>282</v>
      </c>
      <c r="C7" s="93" t="s">
        <v>259</v>
      </c>
      <c r="D7" s="91" t="s">
        <v>260</v>
      </c>
      <c r="E7" s="94"/>
      <c r="F7" s="49" t="s">
        <v>261</v>
      </c>
      <c r="G7" s="94"/>
    </row>
    <row r="8" spans="2:7" ht="25.5">
      <c r="B8" s="92"/>
      <c r="C8" s="93"/>
      <c r="D8" s="91"/>
      <c r="E8" s="94"/>
      <c r="F8" s="48" t="s">
        <v>262</v>
      </c>
      <c r="G8" s="94"/>
    </row>
    <row r="9" spans="2:7" ht="25.5">
      <c r="B9" s="92"/>
      <c r="C9" s="93"/>
      <c r="D9" s="91"/>
      <c r="E9" s="94"/>
      <c r="F9" s="49" t="s">
        <v>263</v>
      </c>
      <c r="G9" s="94"/>
    </row>
    <row r="10" spans="2:7" ht="25">
      <c r="B10" s="45" t="s">
        <v>264</v>
      </c>
      <c r="C10" s="50" t="s">
        <v>265</v>
      </c>
      <c r="D10" s="51"/>
      <c r="E10" s="94"/>
      <c r="F10" s="47" t="s">
        <v>266</v>
      </c>
      <c r="G10" s="94"/>
    </row>
    <row r="11" spans="2:7" ht="20.5" customHeight="1">
      <c r="B11" s="92" t="s">
        <v>267</v>
      </c>
      <c r="C11" s="93" t="s">
        <v>268</v>
      </c>
      <c r="D11" s="91" t="s">
        <v>269</v>
      </c>
      <c r="E11" s="91" t="s">
        <v>280</v>
      </c>
      <c r="F11" s="94"/>
      <c r="G11" s="91" t="s">
        <v>270</v>
      </c>
    </row>
    <row r="12" spans="2:7" ht="20.5" customHeight="1">
      <c r="B12" s="92"/>
      <c r="C12" s="93"/>
      <c r="D12" s="91"/>
      <c r="E12" s="91"/>
      <c r="F12" s="94"/>
      <c r="G12" s="91"/>
    </row>
    <row r="13" spans="2:7">
      <c r="B13" s="45" t="s">
        <v>271</v>
      </c>
      <c r="C13" s="50" t="s">
        <v>272</v>
      </c>
      <c r="D13" s="50" t="s">
        <v>272</v>
      </c>
      <c r="E13" s="50" t="s">
        <v>273</v>
      </c>
      <c r="F13" s="94"/>
      <c r="G13" s="50" t="s">
        <v>272</v>
      </c>
    </row>
    <row r="14" spans="2:7" ht="50.5">
      <c r="B14" s="92" t="s">
        <v>274</v>
      </c>
      <c r="C14" s="93" t="s">
        <v>275</v>
      </c>
      <c r="D14" s="91" t="s">
        <v>276</v>
      </c>
      <c r="E14" s="91" t="s">
        <v>277</v>
      </c>
      <c r="F14" s="94"/>
      <c r="G14" s="49" t="s">
        <v>278</v>
      </c>
    </row>
    <row r="15" spans="2:7">
      <c r="B15" s="92"/>
      <c r="C15" s="93"/>
      <c r="D15" s="91"/>
      <c r="E15" s="91"/>
      <c r="F15" s="94"/>
      <c r="G15" s="49" t="s">
        <v>279</v>
      </c>
    </row>
  </sheetData>
  <mergeCells count="21">
    <mergeCell ref="B2:G2"/>
    <mergeCell ref="B4:B6"/>
    <mergeCell ref="C4:C6"/>
    <mergeCell ref="D4:D6"/>
    <mergeCell ref="E4:E6"/>
    <mergeCell ref="G4:G6"/>
    <mergeCell ref="B7:B9"/>
    <mergeCell ref="C7:C9"/>
    <mergeCell ref="D7:D9"/>
    <mergeCell ref="E7:E10"/>
    <mergeCell ref="G7:G10"/>
    <mergeCell ref="G11:G12"/>
    <mergeCell ref="B14:B15"/>
    <mergeCell ref="C14:C15"/>
    <mergeCell ref="D14:D15"/>
    <mergeCell ref="E14:E15"/>
    <mergeCell ref="B11:B12"/>
    <mergeCell ref="C11:C12"/>
    <mergeCell ref="D11:D12"/>
    <mergeCell ref="E11:E12"/>
    <mergeCell ref="F11:F15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44C74-8E70-4A5D-9D66-A5C6E7BCCF0B}">
  <dimension ref="B1:H137"/>
  <sheetViews>
    <sheetView showGridLines="0" workbookViewId="0">
      <selection activeCell="B2" sqref="B2"/>
    </sheetView>
  </sheetViews>
  <sheetFormatPr defaultRowHeight="13" customHeight="1"/>
  <cols>
    <col min="1" max="1" width="3.7265625" customWidth="1"/>
    <col min="2" max="2" width="33.54296875" style="9" bestFit="1" customWidth="1"/>
    <col min="3" max="3" width="33.54296875" style="9" customWidth="1"/>
    <col min="4" max="4" width="9.54296875" style="9" bestFit="1" customWidth="1"/>
    <col min="5" max="5" width="13.6328125" style="9" bestFit="1" customWidth="1"/>
    <col min="6" max="6" width="12" style="9" bestFit="1" customWidth="1"/>
    <col min="7" max="7" width="123.81640625" style="9" bestFit="1" customWidth="1"/>
    <col min="8" max="8" width="12.7265625" style="9" bestFit="1" customWidth="1"/>
  </cols>
  <sheetData>
    <row r="1" spans="2:8" ht="14.5"/>
    <row r="2" spans="2:8" s="9" customFormat="1" ht="15" customHeight="1">
      <c r="B2" s="67" t="s">
        <v>325</v>
      </c>
      <c r="C2" s="67" t="s">
        <v>321</v>
      </c>
      <c r="D2" s="67" t="s">
        <v>44</v>
      </c>
      <c r="E2" s="67" t="s">
        <v>45</v>
      </c>
      <c r="F2" s="67" t="s">
        <v>46</v>
      </c>
      <c r="G2" s="68" t="s">
        <v>47</v>
      </c>
      <c r="H2" s="68" t="s">
        <v>308</v>
      </c>
    </row>
    <row r="3" spans="2:8" s="9" customFormat="1" ht="15" customHeight="1">
      <c r="B3" s="52" t="s">
        <v>61</v>
      </c>
      <c r="C3" s="52" t="str">
        <f>_xlfn.XLOOKUP(B3,'LISTA ÚTIL'!C:C,'LISTA ÚTIL'!E:E,B3)</f>
        <v>Anna Laura de Holanda Espin</v>
      </c>
      <c r="D3" s="54">
        <v>45215</v>
      </c>
      <c r="E3" s="55">
        <v>0.79166666666666663</v>
      </c>
      <c r="F3" s="55">
        <v>0.85416666666666663</v>
      </c>
      <c r="G3" s="65" t="s">
        <v>50</v>
      </c>
      <c r="H3" s="65">
        <f>_xlfn.XLOOKUP(G3,'LISTA ÚTIL'!M:M,'LISTA ÚTIL'!L:L,"")</f>
        <v>1</v>
      </c>
    </row>
    <row r="4" spans="2:8" s="9" customFormat="1" ht="15" customHeight="1">
      <c r="B4" s="52" t="s">
        <v>71</v>
      </c>
      <c r="C4" s="52" t="str">
        <f>_xlfn.XLOOKUP(B4,'LISTA ÚTIL'!C:C,'LISTA ÚTIL'!E:E,B4)</f>
        <v>Cristhian Ximenes Oliveira de Souza</v>
      </c>
      <c r="D4" s="54">
        <v>45215</v>
      </c>
      <c r="E4" s="55">
        <v>0.79166666666666663</v>
      </c>
      <c r="F4" s="55">
        <v>0.85416666666666663</v>
      </c>
      <c r="G4" s="65" t="s">
        <v>50</v>
      </c>
      <c r="H4" s="65">
        <f>_xlfn.XLOOKUP(G4,'LISTA ÚTIL'!M:M,'LISTA ÚTIL'!L:L,"")</f>
        <v>1</v>
      </c>
    </row>
    <row r="5" spans="2:8" s="9" customFormat="1" ht="15" customHeight="1">
      <c r="B5" s="52" t="s">
        <v>81</v>
      </c>
      <c r="C5" s="52" t="str">
        <f>_xlfn.XLOOKUP(B5,'LISTA ÚTIL'!C:C,'LISTA ÚTIL'!E:E,B5)</f>
        <v>Elisa de Paula Gonçalves</v>
      </c>
      <c r="D5" s="54">
        <v>45215</v>
      </c>
      <c r="E5" s="55">
        <v>0.79166666666666663</v>
      </c>
      <c r="F5" s="55">
        <v>0.85416666666666663</v>
      </c>
      <c r="G5" s="65" t="s">
        <v>50</v>
      </c>
      <c r="H5" s="65">
        <f>_xlfn.XLOOKUP(G5,'LISTA ÚTIL'!M:M,'LISTA ÚTIL'!L:L,"")</f>
        <v>1</v>
      </c>
    </row>
    <row r="6" spans="2:8" s="9" customFormat="1" ht="15" customHeight="1">
      <c r="B6" s="52" t="s">
        <v>93</v>
      </c>
      <c r="C6" s="52" t="str">
        <f>_xlfn.XLOOKUP(B6,'LISTA ÚTIL'!C:C,'LISTA ÚTIL'!E:E,B6)</f>
        <v>Frederico Bresler</v>
      </c>
      <c r="D6" s="54">
        <v>45215</v>
      </c>
      <c r="E6" s="55">
        <v>0.79166666666666663</v>
      </c>
      <c r="F6" s="55">
        <v>0.85416666666666663</v>
      </c>
      <c r="G6" s="65" t="s">
        <v>50</v>
      </c>
      <c r="H6" s="65">
        <f>_xlfn.XLOOKUP(G6,'LISTA ÚTIL'!M:M,'LISTA ÚTIL'!L:L,"")</f>
        <v>1</v>
      </c>
    </row>
    <row r="7" spans="2:8" s="9" customFormat="1" ht="15" customHeight="1">
      <c r="B7" s="52" t="s">
        <v>99</v>
      </c>
      <c r="C7" s="52" t="str">
        <f>_xlfn.XLOOKUP(B7,'LISTA ÚTIL'!C:C,'LISTA ÚTIL'!E:E,B7)</f>
        <v>Giovanna de Carvalho Koga</v>
      </c>
      <c r="D7" s="54">
        <v>45215</v>
      </c>
      <c r="E7" s="55">
        <v>0.79166666666666663</v>
      </c>
      <c r="F7" s="55">
        <v>0.85416666666666663</v>
      </c>
      <c r="G7" s="65" t="s">
        <v>50</v>
      </c>
      <c r="H7" s="65">
        <f>_xlfn.XLOOKUP(G7,'LISTA ÚTIL'!M:M,'LISTA ÚTIL'!L:L,"")</f>
        <v>1</v>
      </c>
    </row>
    <row r="8" spans="2:8" s="9" customFormat="1" ht="15" customHeight="1">
      <c r="B8" s="52" t="s">
        <v>103</v>
      </c>
      <c r="C8" s="52" t="str">
        <f>_xlfn.XLOOKUP(B8,'LISTA ÚTIL'!C:C,'LISTA ÚTIL'!E:E,B8)</f>
        <v>Gustavo Marques Takahaschi</v>
      </c>
      <c r="D8" s="54">
        <v>45215</v>
      </c>
      <c r="E8" s="55">
        <v>0.79166666666666663</v>
      </c>
      <c r="F8" s="55">
        <v>0.85416666666666663</v>
      </c>
      <c r="G8" s="65" t="s">
        <v>50</v>
      </c>
      <c r="H8" s="65">
        <f>_xlfn.XLOOKUP(G8,'LISTA ÚTIL'!M:M,'LISTA ÚTIL'!L:L,"")</f>
        <v>1</v>
      </c>
    </row>
    <row r="9" spans="2:8" s="9" customFormat="1" ht="15" customHeight="1">
      <c r="B9" s="52" t="s">
        <v>111</v>
      </c>
      <c r="C9" s="52" t="str">
        <f>_xlfn.XLOOKUP(B9,'LISTA ÚTIL'!C:C,'LISTA ÚTIL'!E:E,B9)</f>
        <v>João Augusto Gutierres da Silva</v>
      </c>
      <c r="D9" s="54">
        <v>45215</v>
      </c>
      <c r="E9" s="55">
        <v>0.79166666666666663</v>
      </c>
      <c r="F9" s="55">
        <v>0.85416666666666663</v>
      </c>
      <c r="G9" s="65" t="s">
        <v>50</v>
      </c>
      <c r="H9" s="65">
        <f>_xlfn.XLOOKUP(G9,'LISTA ÚTIL'!M:M,'LISTA ÚTIL'!L:L,"")</f>
        <v>1</v>
      </c>
    </row>
    <row r="10" spans="2:8" s="9" customFormat="1" ht="15" customHeight="1">
      <c r="B10" s="52" t="s">
        <v>113</v>
      </c>
      <c r="C10" s="52" t="str">
        <f>_xlfn.XLOOKUP(B10,'LISTA ÚTIL'!C:C,'LISTA ÚTIL'!E:E,B10)</f>
        <v>João Pedro Ribeiro Barrile</v>
      </c>
      <c r="D10" s="54">
        <v>45215</v>
      </c>
      <c r="E10" s="55">
        <v>0.79166666666666663</v>
      </c>
      <c r="F10" s="55">
        <v>0.85416666666666663</v>
      </c>
      <c r="G10" s="65" t="s">
        <v>50</v>
      </c>
      <c r="H10" s="65">
        <f>_xlfn.XLOOKUP(G10,'LISTA ÚTIL'!M:M,'LISTA ÚTIL'!L:L,"")</f>
        <v>1</v>
      </c>
    </row>
    <row r="11" spans="2:8" s="9" customFormat="1" ht="15" customHeight="1">
      <c r="B11" s="52" t="s">
        <v>126</v>
      </c>
      <c r="C11" s="52" t="str">
        <f>_xlfn.XLOOKUP(B11,'LISTA ÚTIL'!C:C,'LISTA ÚTIL'!E:E,B11)</f>
        <v>Kainan Vinícius Valim de Camargo Viera</v>
      </c>
      <c r="D11" s="54">
        <v>45215</v>
      </c>
      <c r="E11" s="55">
        <v>0.79166666666666663</v>
      </c>
      <c r="F11" s="55">
        <v>0.85416666666666663</v>
      </c>
      <c r="G11" s="65" t="s">
        <v>50</v>
      </c>
      <c r="H11" s="65">
        <f>_xlfn.XLOOKUP(G11,'LISTA ÚTIL'!M:M,'LISTA ÚTIL'!L:L,"")</f>
        <v>1</v>
      </c>
    </row>
    <row r="12" spans="2:8" s="9" customFormat="1" ht="15" customHeight="1">
      <c r="B12" s="52" t="s">
        <v>130</v>
      </c>
      <c r="C12" s="52" t="str">
        <f>_xlfn.XLOOKUP(B12,'LISTA ÚTIL'!C:C,'LISTA ÚTIL'!E:E,B12)</f>
        <v>Larissa de Moraes Patterman Corrêa Peres</v>
      </c>
      <c r="D12" s="54">
        <v>45215</v>
      </c>
      <c r="E12" s="55">
        <v>0.79166666666666663</v>
      </c>
      <c r="F12" s="55">
        <v>0.85416666666666663</v>
      </c>
      <c r="G12" s="65" t="s">
        <v>50</v>
      </c>
      <c r="H12" s="65">
        <f>_xlfn.XLOOKUP(G12,'LISTA ÚTIL'!M:M,'LISTA ÚTIL'!L:L,"")</f>
        <v>1</v>
      </c>
    </row>
    <row r="13" spans="2:8" s="9" customFormat="1" ht="15" customHeight="1">
      <c r="B13" s="52" t="s">
        <v>132</v>
      </c>
      <c r="C13" s="52" t="str">
        <f>_xlfn.XLOOKUP(B13,'LISTA ÚTIL'!C:C,'LISTA ÚTIL'!E:E,B13)</f>
        <v>Lucas da Silva Fontes</v>
      </c>
      <c r="D13" s="54">
        <v>45215</v>
      </c>
      <c r="E13" s="55">
        <v>0.79166666666666663</v>
      </c>
      <c r="F13" s="55">
        <v>0.85416666666666663</v>
      </c>
      <c r="G13" s="65" t="s">
        <v>50</v>
      </c>
      <c r="H13" s="65">
        <f>_xlfn.XLOOKUP(G13,'LISTA ÚTIL'!M:M,'LISTA ÚTIL'!L:L,"")</f>
        <v>1</v>
      </c>
    </row>
    <row r="14" spans="2:8" s="9" customFormat="1" ht="15" customHeight="1">
      <c r="B14" s="52" t="s">
        <v>140</v>
      </c>
      <c r="C14" s="52" t="str">
        <f>_xlfn.XLOOKUP(B14,'LISTA ÚTIL'!C:C,'LISTA ÚTIL'!E:E,B14)</f>
        <v>Luiz Mariano de Oliveira Neto</v>
      </c>
      <c r="D14" s="54">
        <v>45215</v>
      </c>
      <c r="E14" s="55">
        <v>0.79166666666666663</v>
      </c>
      <c r="F14" s="55">
        <v>0.85416666666666663</v>
      </c>
      <c r="G14" s="65" t="s">
        <v>50</v>
      </c>
      <c r="H14" s="65">
        <f>_xlfn.XLOOKUP(G14,'LISTA ÚTIL'!M:M,'LISTA ÚTIL'!L:L,"")</f>
        <v>1</v>
      </c>
    </row>
    <row r="15" spans="2:8" s="9" customFormat="1" ht="15" customHeight="1">
      <c r="B15" s="52" t="s">
        <v>144</v>
      </c>
      <c r="C15" s="52" t="str">
        <f>_xlfn.XLOOKUP(B15,'LISTA ÚTIL'!C:C,'LISTA ÚTIL'!E:E,B15)</f>
        <v>Mariana Paula Martins Messias</v>
      </c>
      <c r="D15" s="54">
        <v>45215</v>
      </c>
      <c r="E15" s="55">
        <v>0.79166666666666663</v>
      </c>
      <c r="F15" s="55">
        <v>0.85416666666666663</v>
      </c>
      <c r="G15" s="65" t="s">
        <v>50</v>
      </c>
      <c r="H15" s="65">
        <f>_xlfn.XLOOKUP(G15,'LISTA ÚTIL'!M:M,'LISTA ÚTIL'!L:L,"")</f>
        <v>1</v>
      </c>
    </row>
    <row r="16" spans="2:8" s="9" customFormat="1" ht="15" customHeight="1">
      <c r="B16" s="52" t="s">
        <v>152</v>
      </c>
      <c r="C16" s="52" t="str">
        <f>_xlfn.XLOOKUP(B16,'LISTA ÚTIL'!C:C,'LISTA ÚTIL'!E:E,B16)</f>
        <v>Rafaela Cristo Ferreira</v>
      </c>
      <c r="D16" s="54">
        <v>45215</v>
      </c>
      <c r="E16" s="55">
        <v>0.79166666666666663</v>
      </c>
      <c r="F16" s="55">
        <v>0.85416666666666663</v>
      </c>
      <c r="G16" s="65" t="s">
        <v>50</v>
      </c>
      <c r="H16" s="65">
        <f>_xlfn.XLOOKUP(G16,'LISTA ÚTIL'!M:M,'LISTA ÚTIL'!L:L,"")</f>
        <v>1</v>
      </c>
    </row>
    <row r="17" spans="2:8" s="9" customFormat="1" ht="15" customHeight="1">
      <c r="B17" s="52" t="s">
        <v>158</v>
      </c>
      <c r="C17" s="52" t="str">
        <f>_xlfn.XLOOKUP(B17,'LISTA ÚTIL'!C:C,'LISTA ÚTIL'!E:E,B17)</f>
        <v>Rodrigo Dantas da Silva</v>
      </c>
      <c r="D17" s="54">
        <v>45215</v>
      </c>
      <c r="E17" s="55">
        <v>0.79166666666666663</v>
      </c>
      <c r="F17" s="55">
        <v>0.85416666666666663</v>
      </c>
      <c r="G17" s="65" t="s">
        <v>50</v>
      </c>
      <c r="H17" s="65">
        <f>_xlfn.XLOOKUP(G17,'LISTA ÚTIL'!M:M,'LISTA ÚTIL'!L:L,"")</f>
        <v>1</v>
      </c>
    </row>
    <row r="18" spans="2:8" s="9" customFormat="1" ht="15" customHeight="1">
      <c r="B18" s="52" t="s">
        <v>164</v>
      </c>
      <c r="C18" s="52" t="str">
        <f>_xlfn.XLOOKUP(B18,'LISTA ÚTIL'!C:C,'LISTA ÚTIL'!E:E,B18)</f>
        <v>Stefani Vitória Lemes Maciel</v>
      </c>
      <c r="D18" s="54">
        <v>45215</v>
      </c>
      <c r="E18" s="55">
        <v>0.79166666666666663</v>
      </c>
      <c r="F18" s="55">
        <v>0.85416666666666663</v>
      </c>
      <c r="G18" s="65" t="s">
        <v>50</v>
      </c>
      <c r="H18" s="65">
        <f>_xlfn.XLOOKUP(G18,'LISTA ÚTIL'!M:M,'LISTA ÚTIL'!L:L,"")</f>
        <v>1</v>
      </c>
    </row>
    <row r="19" spans="2:8" s="9" customFormat="1" ht="15" customHeight="1">
      <c r="B19" s="52" t="s">
        <v>168</v>
      </c>
      <c r="C19" s="52" t="str">
        <f>_xlfn.XLOOKUP(B19,'LISTA ÚTIL'!C:C,'LISTA ÚTIL'!E:E,B19)</f>
        <v>Theo Diogo Martins Pinto</v>
      </c>
      <c r="D19" s="54">
        <v>45215</v>
      </c>
      <c r="E19" s="55">
        <v>0.79166666666666663</v>
      </c>
      <c r="F19" s="55">
        <v>0.85416666666666663</v>
      </c>
      <c r="G19" s="65" t="s">
        <v>50</v>
      </c>
      <c r="H19" s="65">
        <f>_xlfn.XLOOKUP(G19,'LISTA ÚTIL'!M:M,'LISTA ÚTIL'!L:L,"")</f>
        <v>1</v>
      </c>
    </row>
    <row r="20" spans="2:8" s="9" customFormat="1" ht="15" customHeight="1">
      <c r="B20" s="52" t="s">
        <v>174</v>
      </c>
      <c r="C20" s="52" t="str">
        <f>_xlfn.XLOOKUP(B20,'LISTA ÚTIL'!C:C,'LISTA ÚTIL'!E:E,B20)</f>
        <v>Wesley de Souza Pereira</v>
      </c>
      <c r="D20" s="54">
        <v>45215</v>
      </c>
      <c r="E20" s="55">
        <v>0.79166666666666663</v>
      </c>
      <c r="F20" s="55">
        <v>0.85416666666666663</v>
      </c>
      <c r="G20" s="65" t="s">
        <v>50</v>
      </c>
      <c r="H20" s="65">
        <f>_xlfn.XLOOKUP(G20,'LISTA ÚTIL'!M:M,'LISTA ÚTIL'!L:L,"")</f>
        <v>1</v>
      </c>
    </row>
    <row r="21" spans="2:8" s="9" customFormat="1" ht="15" customHeight="1">
      <c r="B21" s="52" t="s">
        <v>176</v>
      </c>
      <c r="C21" s="52" t="str">
        <f>_xlfn.XLOOKUP(B21,'LISTA ÚTIL'!C:C,'LISTA ÚTIL'!E:E,B21)</f>
        <v>Yasmim de Souza Gama</v>
      </c>
      <c r="D21" s="54">
        <v>45215</v>
      </c>
      <c r="E21" s="55">
        <v>0.79166666666666663</v>
      </c>
      <c r="F21" s="55">
        <v>0.85416666666666663</v>
      </c>
      <c r="G21" s="65" t="s">
        <v>50</v>
      </c>
      <c r="H21" s="65">
        <f>_xlfn.XLOOKUP(G21,'LISTA ÚTIL'!M:M,'LISTA ÚTIL'!L:L,"")</f>
        <v>1</v>
      </c>
    </row>
    <row r="22" spans="2:8" s="9" customFormat="1" ht="15" customHeight="1">
      <c r="B22" s="56" t="s">
        <v>184</v>
      </c>
      <c r="C22" s="52" t="str">
        <f>_xlfn.XLOOKUP(B22,'LISTA ÚTIL'!C:C,'LISTA ÚTIL'!E:E,B22)</f>
        <v>Pedro de Carvalho Aleixo Costa</v>
      </c>
      <c r="D22" s="54">
        <v>45215</v>
      </c>
      <c r="E22" s="55">
        <v>0.79166666666666663</v>
      </c>
      <c r="F22" s="55">
        <v>0.85416666666666663</v>
      </c>
      <c r="G22" s="65" t="s">
        <v>50</v>
      </c>
      <c r="H22" s="65">
        <f>_xlfn.XLOOKUP(G22,'LISTA ÚTIL'!M:M,'LISTA ÚTIL'!L:L,"")</f>
        <v>1</v>
      </c>
    </row>
    <row r="23" spans="2:8" s="9" customFormat="1" ht="15" customHeight="1">
      <c r="B23" s="56" t="s">
        <v>186</v>
      </c>
      <c r="C23" s="52" t="str">
        <f>_xlfn.XLOOKUP(B23,'LISTA ÚTIL'!C:C,'LISTA ÚTIL'!E:E,B23)</f>
        <v>Miguel Felder Pelentir</v>
      </c>
      <c r="D23" s="54">
        <v>45215</v>
      </c>
      <c r="E23" s="55">
        <v>0.79166666666666663</v>
      </c>
      <c r="F23" s="55">
        <v>0.85416666666666663</v>
      </c>
      <c r="G23" s="65" t="s">
        <v>50</v>
      </c>
      <c r="H23" s="65">
        <f>_xlfn.XLOOKUP(G23,'LISTA ÚTIL'!M:M,'LISTA ÚTIL'!L:L,"")</f>
        <v>1</v>
      </c>
    </row>
    <row r="24" spans="2:8" s="9" customFormat="1" ht="15" customHeight="1">
      <c r="B24" s="56" t="s">
        <v>188</v>
      </c>
      <c r="C24" s="52" t="str">
        <f>_xlfn.XLOOKUP(B24,'LISTA ÚTIL'!C:C,'LISTA ÚTIL'!E:E,B24)</f>
        <v>Diego Isquierdo Pereira</v>
      </c>
      <c r="D24" s="54">
        <v>45215</v>
      </c>
      <c r="E24" s="55">
        <v>0.79166666666666663</v>
      </c>
      <c r="F24" s="55">
        <v>0.85416666666666663</v>
      </c>
      <c r="G24" s="65" t="s">
        <v>50</v>
      </c>
      <c r="H24" s="65">
        <f>_xlfn.XLOOKUP(G24,'LISTA ÚTIL'!M:M,'LISTA ÚTIL'!L:L,"")</f>
        <v>1</v>
      </c>
    </row>
    <row r="25" spans="2:8" s="9" customFormat="1" ht="15" customHeight="1">
      <c r="B25" s="56" t="s">
        <v>190</v>
      </c>
      <c r="C25" s="52" t="str">
        <f>_xlfn.XLOOKUP(B25,'LISTA ÚTIL'!C:C,'LISTA ÚTIL'!E:E,B25)</f>
        <v>Willian Wallace Silva</v>
      </c>
      <c r="D25" s="54">
        <v>45215</v>
      </c>
      <c r="E25" s="55">
        <v>0.79166666666666663</v>
      </c>
      <c r="F25" s="55">
        <v>0.85416666666666663</v>
      </c>
      <c r="G25" s="65" t="s">
        <v>50</v>
      </c>
      <c r="H25" s="65">
        <f>_xlfn.XLOOKUP(G25,'LISTA ÚTIL'!M:M,'LISTA ÚTIL'!L:L,"")</f>
        <v>1</v>
      </c>
    </row>
    <row r="26" spans="2:8" s="9" customFormat="1" ht="15" customHeight="1">
      <c r="B26" s="56" t="s">
        <v>192</v>
      </c>
      <c r="C26" s="52" t="str">
        <f>_xlfn.XLOOKUP(B26,'LISTA ÚTIL'!C:C,'LISTA ÚTIL'!E:E,B26)</f>
        <v>Leonardo Henrique Monteiro Leme</v>
      </c>
      <c r="D26" s="54">
        <v>45215</v>
      </c>
      <c r="E26" s="55">
        <v>0.79166666666666663</v>
      </c>
      <c r="F26" s="55">
        <v>0.85416666666666663</v>
      </c>
      <c r="G26" s="65" t="s">
        <v>50</v>
      </c>
      <c r="H26" s="65">
        <f>_xlfn.XLOOKUP(G26,'LISTA ÚTIL'!M:M,'LISTA ÚTIL'!L:L,"")</f>
        <v>1</v>
      </c>
    </row>
    <row r="27" spans="2:8" s="9" customFormat="1" ht="15" customHeight="1">
      <c r="B27" s="56" t="s">
        <v>194</v>
      </c>
      <c r="C27" s="52" t="str">
        <f>_xlfn.XLOOKUP(B27,'LISTA ÚTIL'!C:C,'LISTA ÚTIL'!E:E,B27)</f>
        <v>Leticia Pontes Veiga</v>
      </c>
      <c r="D27" s="54">
        <v>45215</v>
      </c>
      <c r="E27" s="55">
        <v>0.79166666666666663</v>
      </c>
      <c r="F27" s="55">
        <v>0.85416666666666663</v>
      </c>
      <c r="G27" s="65" t="s">
        <v>50</v>
      </c>
      <c r="H27" s="65">
        <f>_xlfn.XLOOKUP(G27,'LISTA ÚTIL'!M:M,'LISTA ÚTIL'!L:L,"")</f>
        <v>1</v>
      </c>
    </row>
    <row r="28" spans="2:8" s="9" customFormat="1" ht="15" customHeight="1">
      <c r="B28" s="56" t="s">
        <v>71</v>
      </c>
      <c r="C28" s="52" t="str">
        <f>_xlfn.XLOOKUP(B28,'LISTA ÚTIL'!C:C,'LISTA ÚTIL'!E:E,B28)</f>
        <v>Cristhian Ximenes Oliveira de Souza</v>
      </c>
      <c r="D28" s="60">
        <v>45216</v>
      </c>
      <c r="E28" s="61">
        <v>0.625</v>
      </c>
      <c r="F28" s="61">
        <v>0.75</v>
      </c>
      <c r="G28" s="66" t="s">
        <v>196</v>
      </c>
      <c r="H28" s="66" t="str">
        <f>_xlfn.XLOOKUP(G28,'LISTA ÚTIL'!M:M,'LISTA ÚTIL'!L:L,"")</f>
        <v/>
      </c>
    </row>
    <row r="29" spans="2:8" s="9" customFormat="1" ht="15" customHeight="1">
      <c r="B29" s="56" t="s">
        <v>126</v>
      </c>
      <c r="C29" s="52" t="str">
        <f>_xlfn.XLOOKUP(B29,'LISTA ÚTIL'!C:C,'LISTA ÚTIL'!E:E,B29)</f>
        <v>Kainan Vinícius Valim de Camargo Viera</v>
      </c>
      <c r="D29" s="60">
        <v>45216</v>
      </c>
      <c r="E29" s="61">
        <v>0.625</v>
      </c>
      <c r="F29" s="61">
        <v>0.75</v>
      </c>
      <c r="G29" s="66" t="s">
        <v>196</v>
      </c>
      <c r="H29" s="66" t="str">
        <f>_xlfn.XLOOKUP(G29,'LISTA ÚTIL'!M:M,'LISTA ÚTIL'!L:L,"")</f>
        <v/>
      </c>
    </row>
    <row r="30" spans="2:8" s="9" customFormat="1" ht="15" customHeight="1">
      <c r="B30" s="56" t="s">
        <v>176</v>
      </c>
      <c r="C30" s="52" t="str">
        <f>_xlfn.XLOOKUP(B30,'LISTA ÚTIL'!C:C,'LISTA ÚTIL'!E:E,B30)</f>
        <v>Yasmim de Souza Gama</v>
      </c>
      <c r="D30" s="60">
        <v>45216</v>
      </c>
      <c r="E30" s="61">
        <v>0.625</v>
      </c>
      <c r="F30" s="61">
        <v>0.75</v>
      </c>
      <c r="G30" s="66" t="s">
        <v>196</v>
      </c>
      <c r="H30" s="66" t="str">
        <f>_xlfn.XLOOKUP(G30,'LISTA ÚTIL'!M:M,'LISTA ÚTIL'!L:L,"")</f>
        <v/>
      </c>
    </row>
    <row r="31" spans="2:8" s="9" customFormat="1" ht="15" customHeight="1">
      <c r="B31" s="56" t="s">
        <v>140</v>
      </c>
      <c r="C31" s="52" t="str">
        <f>_xlfn.XLOOKUP(B31,'LISTA ÚTIL'!C:C,'LISTA ÚTIL'!E:E,B31)</f>
        <v>Luiz Mariano de Oliveira Neto</v>
      </c>
      <c r="D31" s="60">
        <v>45216</v>
      </c>
      <c r="E31" s="61">
        <v>0.625</v>
      </c>
      <c r="F31" s="61">
        <v>0.75</v>
      </c>
      <c r="G31" s="66" t="s">
        <v>196</v>
      </c>
      <c r="H31" s="66" t="str">
        <f>_xlfn.XLOOKUP(G31,'LISTA ÚTIL'!M:M,'LISTA ÚTIL'!L:L,"")</f>
        <v/>
      </c>
    </row>
    <row r="32" spans="2:8" s="9" customFormat="1" ht="15" customHeight="1">
      <c r="B32" s="64" t="s">
        <v>63</v>
      </c>
      <c r="C32" s="52" t="str">
        <f>_xlfn.XLOOKUP(B32,'LISTA ÚTIL'!C:C,'LISTA ÚTIL'!E:E,B32)</f>
        <v>Bruna Lima Lyrio</v>
      </c>
      <c r="D32" s="60">
        <v>45216</v>
      </c>
      <c r="E32" s="61">
        <v>0.79166666666666663</v>
      </c>
      <c r="F32" s="61">
        <v>0.85416666666666663</v>
      </c>
      <c r="G32" s="66" t="s">
        <v>205</v>
      </c>
      <c r="H32" s="66">
        <f>_xlfn.XLOOKUP(G32,'LISTA ÚTIL'!M:M,'LISTA ÚTIL'!L:L,"")</f>
        <v>3</v>
      </c>
    </row>
    <row r="33" spans="2:8" s="9" customFormat="1" ht="15" customHeight="1">
      <c r="B33" s="64" t="s">
        <v>71</v>
      </c>
      <c r="C33" s="52" t="str">
        <f>_xlfn.XLOOKUP(B33,'LISTA ÚTIL'!C:C,'LISTA ÚTIL'!E:E,B33)</f>
        <v>Cristhian Ximenes Oliveira de Souza</v>
      </c>
      <c r="D33" s="60">
        <v>45216</v>
      </c>
      <c r="E33" s="61">
        <v>0.79166666666666663</v>
      </c>
      <c r="F33" s="61">
        <v>0.85416666666666663</v>
      </c>
      <c r="G33" s="66" t="s">
        <v>205</v>
      </c>
      <c r="H33" s="66">
        <f>_xlfn.XLOOKUP(G33,'LISTA ÚTIL'!M:M,'LISTA ÚTIL'!L:L,"")</f>
        <v>3</v>
      </c>
    </row>
    <row r="34" spans="2:8" s="9" customFormat="1" ht="15" customHeight="1">
      <c r="B34" s="64" t="s">
        <v>75</v>
      </c>
      <c r="C34" s="52" t="str">
        <f>_xlfn.XLOOKUP(B34,'LISTA ÚTIL'!C:C,'LISTA ÚTIL'!E:E,B34)</f>
        <v>Eduardo Henrique de Camargo Reis</v>
      </c>
      <c r="D34" s="60">
        <v>45216</v>
      </c>
      <c r="E34" s="61">
        <v>0.79166666666666663</v>
      </c>
      <c r="F34" s="61">
        <v>0.85416666666666663</v>
      </c>
      <c r="G34" s="66" t="s">
        <v>205</v>
      </c>
      <c r="H34" s="66">
        <f>_xlfn.XLOOKUP(G34,'LISTA ÚTIL'!M:M,'LISTA ÚTIL'!L:L,"")</f>
        <v>3</v>
      </c>
    </row>
    <row r="35" spans="2:8" s="9" customFormat="1" ht="15" customHeight="1">
      <c r="B35" s="64" t="s">
        <v>99</v>
      </c>
      <c r="C35" s="52" t="str">
        <f>_xlfn.XLOOKUP(B35,'LISTA ÚTIL'!C:C,'LISTA ÚTIL'!E:E,B35)</f>
        <v>Giovanna de Carvalho Koga</v>
      </c>
      <c r="D35" s="60">
        <v>45216</v>
      </c>
      <c r="E35" s="61">
        <v>0.79166666666666663</v>
      </c>
      <c r="F35" s="61">
        <v>0.85416666666666663</v>
      </c>
      <c r="G35" s="66" t="s">
        <v>205</v>
      </c>
      <c r="H35" s="66">
        <f>_xlfn.XLOOKUP(G35,'LISTA ÚTIL'!M:M,'LISTA ÚTIL'!L:L,"")</f>
        <v>3</v>
      </c>
    </row>
    <row r="36" spans="2:8" s="9" customFormat="1" ht="15" customHeight="1">
      <c r="B36" s="64" t="s">
        <v>103</v>
      </c>
      <c r="C36" s="52" t="str">
        <f>_xlfn.XLOOKUP(B36,'LISTA ÚTIL'!C:C,'LISTA ÚTIL'!E:E,B36)</f>
        <v>Gustavo Marques Takahaschi</v>
      </c>
      <c r="D36" s="60">
        <v>45216</v>
      </c>
      <c r="E36" s="61">
        <v>0.79166666666666663</v>
      </c>
      <c r="F36" s="61">
        <v>0.85416666666666663</v>
      </c>
      <c r="G36" s="66" t="s">
        <v>205</v>
      </c>
      <c r="H36" s="66">
        <f>_xlfn.XLOOKUP(G36,'LISTA ÚTIL'!M:M,'LISTA ÚTIL'!L:L,"")</f>
        <v>3</v>
      </c>
    </row>
    <row r="37" spans="2:8" s="9" customFormat="1" ht="15" customHeight="1">
      <c r="B37" s="64" t="s">
        <v>197</v>
      </c>
      <c r="C37" s="52" t="str">
        <f>_xlfn.XLOOKUP(B37,'LISTA ÚTIL'!C:C,'LISTA ÚTIL'!E:E,B37)</f>
        <v>Helen Aparecida Jamas dos Santos</v>
      </c>
      <c r="D37" s="60">
        <v>45216</v>
      </c>
      <c r="E37" s="61">
        <v>0.79166666666666663</v>
      </c>
      <c r="F37" s="61">
        <v>0.85416666666666663</v>
      </c>
      <c r="G37" s="66" t="s">
        <v>205</v>
      </c>
      <c r="H37" s="66">
        <f>_xlfn.XLOOKUP(G37,'LISTA ÚTIL'!M:M,'LISTA ÚTIL'!L:L,"")</f>
        <v>3</v>
      </c>
    </row>
    <row r="38" spans="2:8" s="9" customFormat="1" ht="15" customHeight="1">
      <c r="B38" s="64" t="s">
        <v>111</v>
      </c>
      <c r="C38" s="52" t="str">
        <f>_xlfn.XLOOKUP(B38,'LISTA ÚTIL'!C:C,'LISTA ÚTIL'!E:E,B38)</f>
        <v>João Augusto Gutierres da Silva</v>
      </c>
      <c r="D38" s="60">
        <v>45216</v>
      </c>
      <c r="E38" s="61">
        <v>0.79166666666666663</v>
      </c>
      <c r="F38" s="61">
        <v>0.85416666666666663</v>
      </c>
      <c r="G38" s="66" t="s">
        <v>205</v>
      </c>
      <c r="H38" s="66">
        <f>_xlfn.XLOOKUP(G38,'LISTA ÚTIL'!M:M,'LISTA ÚTIL'!L:L,"")</f>
        <v>3</v>
      </c>
    </row>
    <row r="39" spans="2:8" s="9" customFormat="1" ht="15" customHeight="1">
      <c r="B39" s="64" t="s">
        <v>126</v>
      </c>
      <c r="C39" s="52" t="str">
        <f>_xlfn.XLOOKUP(B39,'LISTA ÚTIL'!C:C,'LISTA ÚTIL'!E:E,B39)</f>
        <v>Kainan Vinícius Valim de Camargo Viera</v>
      </c>
      <c r="D39" s="60">
        <v>45216</v>
      </c>
      <c r="E39" s="61">
        <v>0.79166666666666663</v>
      </c>
      <c r="F39" s="61">
        <v>0.85416666666666663</v>
      </c>
      <c r="G39" s="66" t="s">
        <v>205</v>
      </c>
      <c r="H39" s="66">
        <f>_xlfn.XLOOKUP(G39,'LISTA ÚTIL'!M:M,'LISTA ÚTIL'!L:L,"")</f>
        <v>3</v>
      </c>
    </row>
    <row r="40" spans="2:8" s="9" customFormat="1" ht="15" customHeight="1">
      <c r="B40" s="64" t="s">
        <v>132</v>
      </c>
      <c r="C40" s="52" t="str">
        <f>_xlfn.XLOOKUP(B40,'LISTA ÚTIL'!C:C,'LISTA ÚTIL'!E:E,B40)</f>
        <v>Lucas da Silva Fontes</v>
      </c>
      <c r="D40" s="60">
        <v>45216</v>
      </c>
      <c r="E40" s="61">
        <v>0.79166666666666663</v>
      </c>
      <c r="F40" s="61">
        <v>0.85416666666666663</v>
      </c>
      <c r="G40" s="66" t="s">
        <v>205</v>
      </c>
      <c r="H40" s="66">
        <f>_xlfn.XLOOKUP(G40,'LISTA ÚTIL'!M:M,'LISTA ÚTIL'!L:L,"")</f>
        <v>3</v>
      </c>
    </row>
    <row r="41" spans="2:8" s="9" customFormat="1" ht="15" customHeight="1">
      <c r="B41" s="64" t="s">
        <v>164</v>
      </c>
      <c r="C41" s="52" t="str">
        <f>_xlfn.XLOOKUP(B41,'LISTA ÚTIL'!C:C,'LISTA ÚTIL'!E:E,B41)</f>
        <v>Stefani Vitória Lemes Maciel</v>
      </c>
      <c r="D41" s="60">
        <v>45216</v>
      </c>
      <c r="E41" s="61">
        <v>0.79166666666666663</v>
      </c>
      <c r="F41" s="61">
        <v>0.85416666666666663</v>
      </c>
      <c r="G41" s="66" t="s">
        <v>205</v>
      </c>
      <c r="H41" s="66">
        <f>_xlfn.XLOOKUP(G41,'LISTA ÚTIL'!M:M,'LISTA ÚTIL'!L:L,"")</f>
        <v>3</v>
      </c>
    </row>
    <row r="42" spans="2:8" s="9" customFormat="1" ht="15" customHeight="1">
      <c r="B42" s="64" t="s">
        <v>168</v>
      </c>
      <c r="C42" s="52" t="str">
        <f>_xlfn.XLOOKUP(B42,'LISTA ÚTIL'!C:C,'LISTA ÚTIL'!E:E,B42)</f>
        <v>Theo Diogo Martins Pinto</v>
      </c>
      <c r="D42" s="60">
        <v>45216</v>
      </c>
      <c r="E42" s="61">
        <v>0.79166666666666663</v>
      </c>
      <c r="F42" s="61">
        <v>0.85416666666666663</v>
      </c>
      <c r="G42" s="66" t="s">
        <v>205</v>
      </c>
      <c r="H42" s="66">
        <f>_xlfn.XLOOKUP(G42,'LISTA ÚTIL'!M:M,'LISTA ÚTIL'!L:L,"")</f>
        <v>3</v>
      </c>
    </row>
    <row r="43" spans="2:8" s="9" customFormat="1" ht="15" customHeight="1">
      <c r="B43" s="64" t="s">
        <v>174</v>
      </c>
      <c r="C43" s="52" t="str">
        <f>_xlfn.XLOOKUP(B43,'LISTA ÚTIL'!C:C,'LISTA ÚTIL'!E:E,B43)</f>
        <v>Wesley de Souza Pereira</v>
      </c>
      <c r="D43" s="60">
        <v>45216</v>
      </c>
      <c r="E43" s="61">
        <v>0.79166666666666663</v>
      </c>
      <c r="F43" s="61">
        <v>0.85416666666666663</v>
      </c>
      <c r="G43" s="66" t="s">
        <v>205</v>
      </c>
      <c r="H43" s="66">
        <f>_xlfn.XLOOKUP(G43,'LISTA ÚTIL'!M:M,'LISTA ÚTIL'!L:L,"")</f>
        <v>3</v>
      </c>
    </row>
    <row r="44" spans="2:8" s="9" customFormat="1" ht="15" customHeight="1">
      <c r="B44" s="64" t="s">
        <v>176</v>
      </c>
      <c r="C44" s="52" t="str">
        <f>_xlfn.XLOOKUP(B44,'LISTA ÚTIL'!C:C,'LISTA ÚTIL'!E:E,B44)</f>
        <v>Yasmim de Souza Gama</v>
      </c>
      <c r="D44" s="60">
        <v>45216</v>
      </c>
      <c r="E44" s="61">
        <v>0.79166666666666663</v>
      </c>
      <c r="F44" s="61">
        <v>0.85416666666666663</v>
      </c>
      <c r="G44" s="66" t="s">
        <v>205</v>
      </c>
      <c r="H44" s="66">
        <f>_xlfn.XLOOKUP(G44,'LISTA ÚTIL'!M:M,'LISTA ÚTIL'!L:L,"")</f>
        <v>3</v>
      </c>
    </row>
    <row r="45" spans="2:8" s="9" customFormat="1" ht="15" customHeight="1">
      <c r="B45" s="64" t="s">
        <v>213</v>
      </c>
      <c r="C45" s="52" t="str">
        <f>_xlfn.XLOOKUP(B45,'LISTA ÚTIL'!C:C,'LISTA ÚTIL'!E:E,B45)</f>
        <v>Leonardo Henrique Monteiro</v>
      </c>
      <c r="D45" s="60">
        <v>45216</v>
      </c>
      <c r="E45" s="61">
        <v>0.79166666666666663</v>
      </c>
      <c r="F45" s="61">
        <v>0.85416666666666663</v>
      </c>
      <c r="G45" s="66" t="s">
        <v>205</v>
      </c>
      <c r="H45" s="66">
        <f>_xlfn.XLOOKUP(G45,'LISTA ÚTIL'!M:M,'LISTA ÚTIL'!L:L,"")</f>
        <v>3</v>
      </c>
    </row>
    <row r="46" spans="2:8" s="9" customFormat="1" ht="15" customHeight="1">
      <c r="B46" s="64" t="s">
        <v>214</v>
      </c>
      <c r="C46" s="52" t="str">
        <f>_xlfn.XLOOKUP(B46,'LISTA ÚTIL'!C:C,'LISTA ÚTIL'!E:E,B46)</f>
        <v>Anna Laura de Holanda Espin</v>
      </c>
      <c r="D46" s="60">
        <v>45216</v>
      </c>
      <c r="E46" s="61">
        <v>0.79166666666666663</v>
      </c>
      <c r="F46" s="61">
        <v>0.85416666666666663</v>
      </c>
      <c r="G46" s="66" t="s">
        <v>205</v>
      </c>
      <c r="H46" s="66">
        <f>_xlfn.XLOOKUP(G46,'LISTA ÚTIL'!M:M,'LISTA ÚTIL'!L:L,"")</f>
        <v>3</v>
      </c>
    </row>
    <row r="47" spans="2:8" s="9" customFormat="1" ht="15" customHeight="1">
      <c r="B47" s="64" t="s">
        <v>215</v>
      </c>
      <c r="C47" s="52" t="str">
        <f>_xlfn.XLOOKUP(B47,'LISTA ÚTIL'!C:C,'LISTA ÚTIL'!E:E,B47)</f>
        <v>Francisco Lustosa Tambara</v>
      </c>
      <c r="D47" s="60">
        <v>45216</v>
      </c>
      <c r="E47" s="61">
        <v>0.79166666666666663</v>
      </c>
      <c r="F47" s="61">
        <v>0.85416666666666663</v>
      </c>
      <c r="G47" s="66" t="s">
        <v>205</v>
      </c>
      <c r="H47" s="66">
        <f>_xlfn.XLOOKUP(G47,'LISTA ÚTIL'!M:M,'LISTA ÚTIL'!L:L,"")</f>
        <v>3</v>
      </c>
    </row>
    <row r="48" spans="2:8" s="9" customFormat="1" ht="15" customHeight="1">
      <c r="B48" s="64" t="s">
        <v>217</v>
      </c>
      <c r="C48" s="52" t="str">
        <f>_xlfn.XLOOKUP(B48,'LISTA ÚTIL'!C:C,'LISTA ÚTIL'!E:E,B48)</f>
        <v>Antonio Àdamo Pereira Lacerda</v>
      </c>
      <c r="D48" s="60">
        <v>45216</v>
      </c>
      <c r="E48" s="61">
        <v>0.79166666666666663</v>
      </c>
      <c r="F48" s="61">
        <v>0.85416666666666663</v>
      </c>
      <c r="G48" s="66" t="s">
        <v>205</v>
      </c>
      <c r="H48" s="66">
        <f>_xlfn.XLOOKUP(G48,'LISTA ÚTIL'!M:M,'LISTA ÚTIL'!L:L,"")</f>
        <v>3</v>
      </c>
    </row>
    <row r="49" spans="2:8" s="9" customFormat="1" ht="15" customHeight="1">
      <c r="B49" s="64" t="s">
        <v>63</v>
      </c>
      <c r="C49" s="52" t="str">
        <f>_xlfn.XLOOKUP(B49,'LISTA ÚTIL'!C:C,'LISTA ÚTIL'!E:E,B49)</f>
        <v>Bruna Lima Lyrio</v>
      </c>
      <c r="D49" s="60">
        <v>45216</v>
      </c>
      <c r="E49" s="61">
        <v>0.79166666666666663</v>
      </c>
      <c r="F49" s="61">
        <v>0.85416666666666663</v>
      </c>
      <c r="G49" s="66" t="s">
        <v>219</v>
      </c>
      <c r="H49" s="66" t="str">
        <f>_xlfn.XLOOKUP(G49,'LISTA ÚTIL'!M:M,'LISTA ÚTIL'!L:L,"")</f>
        <v/>
      </c>
    </row>
    <row r="50" spans="2:8" s="9" customFormat="1" ht="15" customHeight="1">
      <c r="B50" s="64" t="s">
        <v>71</v>
      </c>
      <c r="C50" s="52" t="str">
        <f>_xlfn.XLOOKUP(B50,'LISTA ÚTIL'!C:C,'LISTA ÚTIL'!E:E,B50)</f>
        <v>Cristhian Ximenes Oliveira de Souza</v>
      </c>
      <c r="D50" s="60">
        <v>45216</v>
      </c>
      <c r="E50" s="61">
        <v>0.79166666666666663</v>
      </c>
      <c r="F50" s="61">
        <v>0.85416666666666663</v>
      </c>
      <c r="G50" s="66" t="s">
        <v>219</v>
      </c>
      <c r="H50" s="66" t="str">
        <f>_xlfn.XLOOKUP(G50,'LISTA ÚTIL'!M:M,'LISTA ÚTIL'!L:L,"")</f>
        <v/>
      </c>
    </row>
    <row r="51" spans="2:8" s="9" customFormat="1" ht="15" customHeight="1">
      <c r="B51" s="64" t="s">
        <v>75</v>
      </c>
      <c r="C51" s="52" t="str">
        <f>_xlfn.XLOOKUP(B51,'LISTA ÚTIL'!C:C,'LISTA ÚTIL'!E:E,B51)</f>
        <v>Eduardo Henrique de Camargo Reis</v>
      </c>
      <c r="D51" s="60">
        <v>45216</v>
      </c>
      <c r="E51" s="61">
        <v>0.79166666666666663</v>
      </c>
      <c r="F51" s="61">
        <v>0.85416666666666663</v>
      </c>
      <c r="G51" s="66" t="s">
        <v>219</v>
      </c>
      <c r="H51" s="66" t="str">
        <f>_xlfn.XLOOKUP(G51,'LISTA ÚTIL'!M:M,'LISTA ÚTIL'!L:L,"")</f>
        <v/>
      </c>
    </row>
    <row r="52" spans="2:8" s="9" customFormat="1" ht="15" customHeight="1">
      <c r="B52" s="64" t="s">
        <v>99</v>
      </c>
      <c r="C52" s="52" t="str">
        <f>_xlfn.XLOOKUP(B52,'LISTA ÚTIL'!C:C,'LISTA ÚTIL'!E:E,B52)</f>
        <v>Giovanna de Carvalho Koga</v>
      </c>
      <c r="D52" s="60">
        <v>45216</v>
      </c>
      <c r="E52" s="61">
        <v>0.79166666666666663</v>
      </c>
      <c r="F52" s="61">
        <v>0.85416666666666663</v>
      </c>
      <c r="G52" s="66" t="s">
        <v>219</v>
      </c>
      <c r="H52" s="66" t="str">
        <f>_xlfn.XLOOKUP(G52,'LISTA ÚTIL'!M:M,'LISTA ÚTIL'!L:L,"")</f>
        <v/>
      </c>
    </row>
    <row r="53" spans="2:8" s="9" customFormat="1" ht="15" customHeight="1">
      <c r="B53" s="64" t="s">
        <v>103</v>
      </c>
      <c r="C53" s="52" t="str">
        <f>_xlfn.XLOOKUP(B53,'LISTA ÚTIL'!C:C,'LISTA ÚTIL'!E:E,B53)</f>
        <v>Gustavo Marques Takahaschi</v>
      </c>
      <c r="D53" s="60">
        <v>45216</v>
      </c>
      <c r="E53" s="61">
        <v>0.79166666666666663</v>
      </c>
      <c r="F53" s="61">
        <v>0.85416666666666663</v>
      </c>
      <c r="G53" s="66" t="s">
        <v>219</v>
      </c>
      <c r="H53" s="66" t="str">
        <f>_xlfn.XLOOKUP(G53,'LISTA ÚTIL'!M:M,'LISTA ÚTIL'!L:L,"")</f>
        <v/>
      </c>
    </row>
    <row r="54" spans="2:8" s="9" customFormat="1" ht="15" customHeight="1">
      <c r="B54" s="64" t="s">
        <v>197</v>
      </c>
      <c r="C54" s="52" t="str">
        <f>_xlfn.XLOOKUP(B54,'LISTA ÚTIL'!C:C,'LISTA ÚTIL'!E:E,B54)</f>
        <v>Helen Aparecida Jamas dos Santos</v>
      </c>
      <c r="D54" s="60">
        <v>45216</v>
      </c>
      <c r="E54" s="61">
        <v>0.79166666666666663</v>
      </c>
      <c r="F54" s="61">
        <v>0.85416666666666663</v>
      </c>
      <c r="G54" s="66" t="s">
        <v>219</v>
      </c>
      <c r="H54" s="66" t="str">
        <f>_xlfn.XLOOKUP(G54,'LISTA ÚTIL'!M:M,'LISTA ÚTIL'!L:L,"")</f>
        <v/>
      </c>
    </row>
    <row r="55" spans="2:8" s="9" customFormat="1" ht="15" customHeight="1">
      <c r="B55" s="64" t="s">
        <v>111</v>
      </c>
      <c r="C55" s="52" t="str">
        <f>_xlfn.XLOOKUP(B55,'LISTA ÚTIL'!C:C,'LISTA ÚTIL'!E:E,B55)</f>
        <v>João Augusto Gutierres da Silva</v>
      </c>
      <c r="D55" s="60">
        <v>45216</v>
      </c>
      <c r="E55" s="61">
        <v>0.79166666666666663</v>
      </c>
      <c r="F55" s="61">
        <v>0.85416666666666663</v>
      </c>
      <c r="G55" s="66" t="s">
        <v>219</v>
      </c>
      <c r="H55" s="66" t="str">
        <f>_xlfn.XLOOKUP(G55,'LISTA ÚTIL'!M:M,'LISTA ÚTIL'!L:L,"")</f>
        <v/>
      </c>
    </row>
    <row r="56" spans="2:8" s="9" customFormat="1" ht="15" customHeight="1">
      <c r="B56" s="64" t="s">
        <v>126</v>
      </c>
      <c r="C56" s="52" t="str">
        <f>_xlfn.XLOOKUP(B56,'LISTA ÚTIL'!C:C,'LISTA ÚTIL'!E:E,B56)</f>
        <v>Kainan Vinícius Valim de Camargo Viera</v>
      </c>
      <c r="D56" s="60">
        <v>45216</v>
      </c>
      <c r="E56" s="61">
        <v>0.79166666666666663</v>
      </c>
      <c r="F56" s="61">
        <v>0.85416666666666663</v>
      </c>
      <c r="G56" s="66" t="s">
        <v>219</v>
      </c>
      <c r="H56" s="66" t="str">
        <f>_xlfn.XLOOKUP(G56,'LISTA ÚTIL'!M:M,'LISTA ÚTIL'!L:L,"")</f>
        <v/>
      </c>
    </row>
    <row r="57" spans="2:8" s="9" customFormat="1" ht="15" customHeight="1">
      <c r="B57" s="64" t="s">
        <v>132</v>
      </c>
      <c r="C57" s="52" t="str">
        <f>_xlfn.XLOOKUP(B57,'LISTA ÚTIL'!C:C,'LISTA ÚTIL'!E:E,B57)</f>
        <v>Lucas da Silva Fontes</v>
      </c>
      <c r="D57" s="60">
        <v>45216</v>
      </c>
      <c r="E57" s="61">
        <v>0.79166666666666663</v>
      </c>
      <c r="F57" s="61">
        <v>0.85416666666666663</v>
      </c>
      <c r="G57" s="66" t="s">
        <v>219</v>
      </c>
      <c r="H57" s="66" t="str">
        <f>_xlfn.XLOOKUP(G57,'LISTA ÚTIL'!M:M,'LISTA ÚTIL'!L:L,"")</f>
        <v/>
      </c>
    </row>
    <row r="58" spans="2:8" s="9" customFormat="1" ht="15" customHeight="1">
      <c r="B58" s="64" t="s">
        <v>164</v>
      </c>
      <c r="C58" s="52" t="str">
        <f>_xlfn.XLOOKUP(B58,'LISTA ÚTIL'!C:C,'LISTA ÚTIL'!E:E,B58)</f>
        <v>Stefani Vitória Lemes Maciel</v>
      </c>
      <c r="D58" s="60">
        <v>45216</v>
      </c>
      <c r="E58" s="61">
        <v>0.79166666666666663</v>
      </c>
      <c r="F58" s="61">
        <v>0.85416666666666663</v>
      </c>
      <c r="G58" s="66" t="s">
        <v>219</v>
      </c>
      <c r="H58" s="66" t="str">
        <f>_xlfn.XLOOKUP(G58,'LISTA ÚTIL'!M:M,'LISTA ÚTIL'!L:L,"")</f>
        <v/>
      </c>
    </row>
    <row r="59" spans="2:8" s="9" customFormat="1" ht="15" customHeight="1">
      <c r="B59" s="64" t="s">
        <v>168</v>
      </c>
      <c r="C59" s="52" t="str">
        <f>_xlfn.XLOOKUP(B59,'LISTA ÚTIL'!C:C,'LISTA ÚTIL'!E:E,B59)</f>
        <v>Theo Diogo Martins Pinto</v>
      </c>
      <c r="D59" s="60">
        <v>45216</v>
      </c>
      <c r="E59" s="61">
        <v>0.79166666666666663</v>
      </c>
      <c r="F59" s="61">
        <v>0.85416666666666663</v>
      </c>
      <c r="G59" s="66" t="s">
        <v>219</v>
      </c>
      <c r="H59" s="66" t="str">
        <f>_xlfn.XLOOKUP(G59,'LISTA ÚTIL'!M:M,'LISTA ÚTIL'!L:L,"")</f>
        <v/>
      </c>
    </row>
    <row r="60" spans="2:8" s="9" customFormat="1" ht="15" customHeight="1">
      <c r="B60" s="64" t="s">
        <v>174</v>
      </c>
      <c r="C60" s="52" t="str">
        <f>_xlfn.XLOOKUP(B60,'LISTA ÚTIL'!C:C,'LISTA ÚTIL'!E:E,B60)</f>
        <v>Wesley de Souza Pereira</v>
      </c>
      <c r="D60" s="60">
        <v>45216</v>
      </c>
      <c r="E60" s="61">
        <v>0.79166666666666663</v>
      </c>
      <c r="F60" s="61">
        <v>0.85416666666666663</v>
      </c>
      <c r="G60" s="66" t="s">
        <v>219</v>
      </c>
      <c r="H60" s="66" t="str">
        <f>_xlfn.XLOOKUP(G60,'LISTA ÚTIL'!M:M,'LISTA ÚTIL'!L:L,"")</f>
        <v/>
      </c>
    </row>
    <row r="61" spans="2:8" s="9" customFormat="1" ht="15" customHeight="1">
      <c r="B61" s="64" t="s">
        <v>176</v>
      </c>
      <c r="C61" s="52" t="str">
        <f>_xlfn.XLOOKUP(B61,'LISTA ÚTIL'!C:C,'LISTA ÚTIL'!E:E,B61)</f>
        <v>Yasmim de Souza Gama</v>
      </c>
      <c r="D61" s="60">
        <v>45216</v>
      </c>
      <c r="E61" s="61">
        <v>0.79166666666666663</v>
      </c>
      <c r="F61" s="61">
        <v>0.85416666666666663</v>
      </c>
      <c r="G61" s="66" t="s">
        <v>219</v>
      </c>
      <c r="H61" s="66" t="str">
        <f>_xlfn.XLOOKUP(G61,'LISTA ÚTIL'!M:M,'LISTA ÚTIL'!L:L,"")</f>
        <v/>
      </c>
    </row>
    <row r="62" spans="2:8" s="9" customFormat="1" ht="15" customHeight="1">
      <c r="B62" s="64" t="s">
        <v>213</v>
      </c>
      <c r="C62" s="52" t="str">
        <f>_xlfn.XLOOKUP(B62,'LISTA ÚTIL'!C:C,'LISTA ÚTIL'!E:E,B62)</f>
        <v>Leonardo Henrique Monteiro</v>
      </c>
      <c r="D62" s="60">
        <v>45216</v>
      </c>
      <c r="E62" s="61">
        <v>0.79166666666666663</v>
      </c>
      <c r="F62" s="61">
        <v>0.85416666666666663</v>
      </c>
      <c r="G62" s="66" t="s">
        <v>219</v>
      </c>
      <c r="H62" s="66" t="str">
        <f>_xlfn.XLOOKUP(G62,'LISTA ÚTIL'!M:M,'LISTA ÚTIL'!L:L,"")</f>
        <v/>
      </c>
    </row>
    <row r="63" spans="2:8" s="9" customFormat="1" ht="15" customHeight="1">
      <c r="B63" s="64" t="s">
        <v>214</v>
      </c>
      <c r="C63" s="52" t="str">
        <f>_xlfn.XLOOKUP(B63,'LISTA ÚTIL'!C:C,'LISTA ÚTIL'!E:E,B63)</f>
        <v>Anna Laura de Holanda Espin</v>
      </c>
      <c r="D63" s="60">
        <v>45216</v>
      </c>
      <c r="E63" s="61">
        <v>0.79166666666666663</v>
      </c>
      <c r="F63" s="61">
        <v>0.85416666666666663</v>
      </c>
      <c r="G63" s="66" t="s">
        <v>219</v>
      </c>
      <c r="H63" s="66" t="str">
        <f>_xlfn.XLOOKUP(G63,'LISTA ÚTIL'!M:M,'LISTA ÚTIL'!L:L,"")</f>
        <v/>
      </c>
    </row>
    <row r="64" spans="2:8" s="9" customFormat="1" ht="15" customHeight="1">
      <c r="B64" s="64" t="s">
        <v>215</v>
      </c>
      <c r="C64" s="52" t="str">
        <f>_xlfn.XLOOKUP(B64,'LISTA ÚTIL'!C:C,'LISTA ÚTIL'!E:E,B64)</f>
        <v>Francisco Lustosa Tambara</v>
      </c>
      <c r="D64" s="60">
        <v>45216</v>
      </c>
      <c r="E64" s="61">
        <v>0.79166666666666663</v>
      </c>
      <c r="F64" s="61">
        <v>0.85416666666666663</v>
      </c>
      <c r="G64" s="66" t="s">
        <v>220</v>
      </c>
      <c r="H64" s="66">
        <f>_xlfn.XLOOKUP(G64,'LISTA ÚTIL'!M:M,'LISTA ÚTIL'!L:L,"")</f>
        <v>5</v>
      </c>
    </row>
    <row r="65" spans="2:8" s="9" customFormat="1" ht="15" customHeight="1">
      <c r="B65" s="64" t="s">
        <v>217</v>
      </c>
      <c r="C65" s="52" t="str">
        <f>_xlfn.XLOOKUP(B65,'LISTA ÚTIL'!C:C,'LISTA ÚTIL'!E:E,B65)</f>
        <v>Antonio Àdamo Pereira Lacerda</v>
      </c>
      <c r="D65" s="60">
        <v>45216</v>
      </c>
      <c r="E65" s="61">
        <v>0.79166666666666663</v>
      </c>
      <c r="F65" s="61">
        <v>0.85416666666666663</v>
      </c>
      <c r="G65" s="66" t="s">
        <v>220</v>
      </c>
      <c r="H65" s="66">
        <f>_xlfn.XLOOKUP(G65,'LISTA ÚTIL'!M:M,'LISTA ÚTIL'!L:L,"")</f>
        <v>5</v>
      </c>
    </row>
    <row r="66" spans="2:8" s="9" customFormat="1" ht="15" customHeight="1">
      <c r="B66" s="64" t="s">
        <v>63</v>
      </c>
      <c r="C66" s="52" t="str">
        <f>_xlfn.XLOOKUP(B66,'LISTA ÚTIL'!C:C,'LISTA ÚTIL'!E:E,B66)</f>
        <v>Bruna Lima Lyrio</v>
      </c>
      <c r="D66" s="60">
        <v>45217</v>
      </c>
      <c r="E66" s="61">
        <v>0.875</v>
      </c>
      <c r="F66" s="61">
        <v>0.89236111111111116</v>
      </c>
      <c r="G66" s="66" t="s">
        <v>242</v>
      </c>
      <c r="H66" s="66">
        <f>_xlfn.XLOOKUP(G66,'LISTA ÚTIL'!M:M,'LISTA ÚTIL'!L:L,"")</f>
        <v>6</v>
      </c>
    </row>
    <row r="67" spans="2:8" s="9" customFormat="1" ht="15" customHeight="1">
      <c r="B67" s="64" t="s">
        <v>71</v>
      </c>
      <c r="C67" s="52" t="str">
        <f>_xlfn.XLOOKUP(B67,'LISTA ÚTIL'!C:C,'LISTA ÚTIL'!E:E,B67)</f>
        <v>Cristhian Ximenes Oliveira de Souza</v>
      </c>
      <c r="D67" s="60">
        <v>45217</v>
      </c>
      <c r="E67" s="61">
        <v>0.875</v>
      </c>
      <c r="F67" s="61">
        <v>0.89236111111111116</v>
      </c>
      <c r="G67" s="66" t="s">
        <v>242</v>
      </c>
      <c r="H67" s="66">
        <f>_xlfn.XLOOKUP(G67,'LISTA ÚTIL'!M:M,'LISTA ÚTIL'!L:L,"")</f>
        <v>6</v>
      </c>
    </row>
    <row r="68" spans="2:8" s="9" customFormat="1" ht="15" customHeight="1">
      <c r="B68" s="64" t="s">
        <v>103</v>
      </c>
      <c r="C68" s="52" t="str">
        <f>_xlfn.XLOOKUP(B68,'LISTA ÚTIL'!C:C,'LISTA ÚTIL'!E:E,B68)</f>
        <v>Gustavo Marques Takahaschi</v>
      </c>
      <c r="D68" s="60">
        <v>45217</v>
      </c>
      <c r="E68" s="61">
        <v>0.875</v>
      </c>
      <c r="F68" s="61">
        <v>0.89236111111111116</v>
      </c>
      <c r="G68" s="66" t="s">
        <v>242</v>
      </c>
      <c r="H68" s="66">
        <f>_xlfn.XLOOKUP(G68,'LISTA ÚTIL'!M:M,'LISTA ÚTIL'!L:L,"")</f>
        <v>6</v>
      </c>
    </row>
    <row r="69" spans="2:8" s="9" customFormat="1" ht="15" customHeight="1">
      <c r="B69" s="64" t="s">
        <v>111</v>
      </c>
      <c r="C69" s="52" t="str">
        <f>_xlfn.XLOOKUP(B69,'LISTA ÚTIL'!C:C,'LISTA ÚTIL'!E:E,B69)</f>
        <v>João Augusto Gutierres da Silva</v>
      </c>
      <c r="D69" s="60">
        <v>45217</v>
      </c>
      <c r="E69" s="61">
        <v>0.875</v>
      </c>
      <c r="F69" s="61">
        <v>0.89236111111111116</v>
      </c>
      <c r="G69" s="66" t="s">
        <v>242</v>
      </c>
      <c r="H69" s="66">
        <f>_xlfn.XLOOKUP(G69,'LISTA ÚTIL'!M:M,'LISTA ÚTIL'!L:L,"")</f>
        <v>6</v>
      </c>
    </row>
    <row r="70" spans="2:8" s="9" customFormat="1" ht="15" customHeight="1">
      <c r="B70" s="64" t="s">
        <v>113</v>
      </c>
      <c r="C70" s="52" t="str">
        <f>_xlfn.XLOOKUP(B70,'LISTA ÚTIL'!C:C,'LISTA ÚTIL'!E:E,B70)</f>
        <v>João Pedro Ribeiro Barrile</v>
      </c>
      <c r="D70" s="60">
        <v>45217</v>
      </c>
      <c r="E70" s="61">
        <v>0.875</v>
      </c>
      <c r="F70" s="61">
        <v>0.89236111111111116</v>
      </c>
      <c r="G70" s="66" t="s">
        <v>242</v>
      </c>
      <c r="H70" s="66">
        <f>_xlfn.XLOOKUP(G70,'LISTA ÚTIL'!M:M,'LISTA ÚTIL'!L:L,"")</f>
        <v>6</v>
      </c>
    </row>
    <row r="71" spans="2:8" s="9" customFormat="1" ht="15" customHeight="1">
      <c r="B71" s="64" t="s">
        <v>223</v>
      </c>
      <c r="C71" s="52" t="str">
        <f>_xlfn.XLOOKUP(B71,'LISTA ÚTIL'!C:C,'LISTA ÚTIL'!E:E,B71)</f>
        <v>Júlia de Camargo Peres</v>
      </c>
      <c r="D71" s="60">
        <v>45217</v>
      </c>
      <c r="E71" s="61">
        <v>0.875</v>
      </c>
      <c r="F71" s="61">
        <v>0.89236111111111116</v>
      </c>
      <c r="G71" s="66" t="s">
        <v>242</v>
      </c>
      <c r="H71" s="66">
        <f>_xlfn.XLOOKUP(G71,'LISTA ÚTIL'!M:M,'LISTA ÚTIL'!L:L,"")</f>
        <v>6</v>
      </c>
    </row>
    <row r="72" spans="2:8" s="9" customFormat="1" ht="15" customHeight="1">
      <c r="B72" s="64" t="s">
        <v>126</v>
      </c>
      <c r="C72" s="52" t="str">
        <f>_xlfn.XLOOKUP(B72,'LISTA ÚTIL'!C:C,'LISTA ÚTIL'!E:E,B72)</f>
        <v>Kainan Vinícius Valim de Camargo Viera</v>
      </c>
      <c r="D72" s="60">
        <v>45217</v>
      </c>
      <c r="E72" s="61">
        <v>0.875</v>
      </c>
      <c r="F72" s="61">
        <v>0.89236111111111116</v>
      </c>
      <c r="G72" s="66" t="s">
        <v>242</v>
      </c>
      <c r="H72" s="66">
        <f>_xlfn.XLOOKUP(G72,'LISTA ÚTIL'!M:M,'LISTA ÚTIL'!L:L,"")</f>
        <v>6</v>
      </c>
    </row>
    <row r="73" spans="2:8" s="9" customFormat="1" ht="15" customHeight="1">
      <c r="B73" s="64" t="s">
        <v>225</v>
      </c>
      <c r="C73" s="52" t="str">
        <f>_xlfn.XLOOKUP(B73,'LISTA ÚTIL'!C:C,'LISTA ÚTIL'!E:E,B73)</f>
        <v>Lucas Alexander Nunes</v>
      </c>
      <c r="D73" s="60">
        <v>45217</v>
      </c>
      <c r="E73" s="61">
        <v>0.875</v>
      </c>
      <c r="F73" s="61">
        <v>0.89236111111111116</v>
      </c>
      <c r="G73" s="66" t="s">
        <v>242</v>
      </c>
      <c r="H73" s="66">
        <f>_xlfn.XLOOKUP(G73,'LISTA ÚTIL'!M:M,'LISTA ÚTIL'!L:L,"")</f>
        <v>6</v>
      </c>
    </row>
    <row r="74" spans="2:8" s="9" customFormat="1" ht="15" customHeight="1">
      <c r="B74" s="64" t="s">
        <v>132</v>
      </c>
      <c r="C74" s="52" t="str">
        <f>_xlfn.XLOOKUP(B74,'LISTA ÚTIL'!C:C,'LISTA ÚTIL'!E:E,B74)</f>
        <v>Lucas da Silva Fontes</v>
      </c>
      <c r="D74" s="60">
        <v>45217</v>
      </c>
      <c r="E74" s="61">
        <v>0.875</v>
      </c>
      <c r="F74" s="61">
        <v>0.89236111111111116</v>
      </c>
      <c r="G74" s="66" t="s">
        <v>242</v>
      </c>
      <c r="H74" s="66">
        <f>_xlfn.XLOOKUP(G74,'LISTA ÚTIL'!M:M,'LISTA ÚTIL'!L:L,"")</f>
        <v>6</v>
      </c>
    </row>
    <row r="75" spans="2:8" s="9" customFormat="1" ht="15" customHeight="1">
      <c r="B75" s="64" t="s">
        <v>144</v>
      </c>
      <c r="C75" s="52" t="str">
        <f>_xlfn.XLOOKUP(B75,'LISTA ÚTIL'!C:C,'LISTA ÚTIL'!E:E,B75)</f>
        <v>Mariana Paula Martins Messias</v>
      </c>
      <c r="D75" s="60">
        <v>45217</v>
      </c>
      <c r="E75" s="61">
        <v>0.875</v>
      </c>
      <c r="F75" s="61">
        <v>0.89236111111111116</v>
      </c>
      <c r="G75" s="66" t="s">
        <v>242</v>
      </c>
      <c r="H75" s="66">
        <f>_xlfn.XLOOKUP(G75,'LISTA ÚTIL'!M:M,'LISTA ÚTIL'!L:L,"")</f>
        <v>6</v>
      </c>
    </row>
    <row r="76" spans="2:8" s="9" customFormat="1" ht="15" customHeight="1">
      <c r="B76" s="64" t="s">
        <v>158</v>
      </c>
      <c r="C76" s="52" t="str">
        <f>_xlfn.XLOOKUP(B76,'LISTA ÚTIL'!C:C,'LISTA ÚTIL'!E:E,B76)</f>
        <v>Rodrigo Dantas da Silva</v>
      </c>
      <c r="D76" s="60">
        <v>45217</v>
      </c>
      <c r="E76" s="61">
        <v>0.875</v>
      </c>
      <c r="F76" s="61">
        <v>0.89236111111111116</v>
      </c>
      <c r="G76" s="66" t="s">
        <v>242</v>
      </c>
      <c r="H76" s="66">
        <f>_xlfn.XLOOKUP(G76,'LISTA ÚTIL'!M:M,'LISTA ÚTIL'!L:L,"")</f>
        <v>6</v>
      </c>
    </row>
    <row r="77" spans="2:8" s="9" customFormat="1" ht="15" customHeight="1">
      <c r="B77" s="64" t="s">
        <v>162</v>
      </c>
      <c r="C77" s="52" t="str">
        <f>_xlfn.XLOOKUP(B77,'LISTA ÚTIL'!C:C,'LISTA ÚTIL'!E:E,B77)</f>
        <v>Sophia Gabriella Galvane</v>
      </c>
      <c r="D77" s="60">
        <v>45217</v>
      </c>
      <c r="E77" s="61">
        <v>0.875</v>
      </c>
      <c r="F77" s="61">
        <v>0.89236111111111116</v>
      </c>
      <c r="G77" s="66" t="s">
        <v>242</v>
      </c>
      <c r="H77" s="66">
        <f>_xlfn.XLOOKUP(G77,'LISTA ÚTIL'!M:M,'LISTA ÚTIL'!L:L,"")</f>
        <v>6</v>
      </c>
    </row>
    <row r="78" spans="2:8" s="9" customFormat="1" ht="15" customHeight="1">
      <c r="B78" s="64" t="s">
        <v>168</v>
      </c>
      <c r="C78" s="52" t="str">
        <f>_xlfn.XLOOKUP(B78,'LISTA ÚTIL'!C:C,'LISTA ÚTIL'!E:E,B78)</f>
        <v>Theo Diogo Martins Pinto</v>
      </c>
      <c r="D78" s="60">
        <v>45217</v>
      </c>
      <c r="E78" s="61">
        <v>0.875</v>
      </c>
      <c r="F78" s="61">
        <v>0.89236111111111116</v>
      </c>
      <c r="G78" s="66" t="s">
        <v>242</v>
      </c>
      <c r="H78" s="66">
        <f>_xlfn.XLOOKUP(G78,'LISTA ÚTIL'!M:M,'LISTA ÚTIL'!L:L,"")</f>
        <v>6</v>
      </c>
    </row>
    <row r="79" spans="2:8" s="9" customFormat="1" ht="15" customHeight="1">
      <c r="B79" s="64" t="s">
        <v>174</v>
      </c>
      <c r="C79" s="52" t="str">
        <f>_xlfn.XLOOKUP(B79,'LISTA ÚTIL'!C:C,'LISTA ÚTIL'!E:E,B79)</f>
        <v>Wesley de Souza Pereira</v>
      </c>
      <c r="D79" s="60">
        <v>45217</v>
      </c>
      <c r="E79" s="61">
        <v>0.875</v>
      </c>
      <c r="F79" s="61">
        <v>0.89236111111111116</v>
      </c>
      <c r="G79" s="66" t="s">
        <v>242</v>
      </c>
      <c r="H79" s="66">
        <f>_xlfn.XLOOKUP(G79,'LISTA ÚTIL'!M:M,'LISTA ÚTIL'!L:L,"")</f>
        <v>6</v>
      </c>
    </row>
    <row r="80" spans="2:8" s="9" customFormat="1" ht="15" customHeight="1">
      <c r="B80" s="64" t="s">
        <v>229</v>
      </c>
      <c r="C80" s="52" t="str">
        <f>_xlfn.XLOOKUP(B80,'LISTA ÚTIL'!C:C,'LISTA ÚTIL'!E:E,B80)</f>
        <v>Renan Suana Grothe Garcia</v>
      </c>
      <c r="D80" s="60">
        <v>45217</v>
      </c>
      <c r="E80" s="61">
        <v>0.875</v>
      </c>
      <c r="F80" s="61">
        <v>0.89236111111111116</v>
      </c>
      <c r="G80" s="66" t="s">
        <v>242</v>
      </c>
      <c r="H80" s="66">
        <f>_xlfn.XLOOKUP(G80,'LISTA ÚTIL'!M:M,'LISTA ÚTIL'!L:L,"")</f>
        <v>6</v>
      </c>
    </row>
    <row r="81" spans="2:8" s="9" customFormat="1" ht="15" customHeight="1">
      <c r="B81" s="64" t="s">
        <v>231</v>
      </c>
      <c r="C81" s="52" t="str">
        <f>_xlfn.XLOOKUP(B81,'LISTA ÚTIL'!C:C,'LISTA ÚTIL'!E:E,B81)</f>
        <v>Anna Laura de Holanda Espin</v>
      </c>
      <c r="D81" s="60">
        <v>45217</v>
      </c>
      <c r="E81" s="61">
        <v>0.875</v>
      </c>
      <c r="F81" s="61">
        <v>0.89236111111111116</v>
      </c>
      <c r="G81" s="66" t="s">
        <v>242</v>
      </c>
      <c r="H81" s="66">
        <f>_xlfn.XLOOKUP(G81,'LISTA ÚTIL'!M:M,'LISTA ÚTIL'!L:L,"")</f>
        <v>6</v>
      </c>
    </row>
    <row r="82" spans="2:8" s="9" customFormat="1" ht="15" customHeight="1">
      <c r="B82" s="64" t="s">
        <v>232</v>
      </c>
      <c r="C82" s="52" t="str">
        <f>_xlfn.XLOOKUP(B82,'LISTA ÚTIL'!C:C,'LISTA ÚTIL'!E:E,B82)</f>
        <v>Tobias Machado Clemente</v>
      </c>
      <c r="D82" s="60">
        <v>45217</v>
      </c>
      <c r="E82" s="61">
        <v>0.875</v>
      </c>
      <c r="F82" s="61">
        <v>0.89236111111111116</v>
      </c>
      <c r="G82" s="66" t="s">
        <v>242</v>
      </c>
      <c r="H82" s="66">
        <f>_xlfn.XLOOKUP(G82,'LISTA ÚTIL'!M:M,'LISTA ÚTIL'!L:L,"")</f>
        <v>6</v>
      </c>
    </row>
    <row r="83" spans="2:8" s="9" customFormat="1" ht="15" customHeight="1">
      <c r="B83" s="64" t="s">
        <v>234</v>
      </c>
      <c r="C83" s="52" t="str">
        <f>_xlfn.XLOOKUP(B83,'LISTA ÚTIL'!C:C,'LISTA ÚTIL'!E:E,B83)</f>
        <v>Igor Guilherme Nascimento</v>
      </c>
      <c r="D83" s="60">
        <v>45217</v>
      </c>
      <c r="E83" s="61">
        <v>0.875</v>
      </c>
      <c r="F83" s="61">
        <v>0.89236111111111116</v>
      </c>
      <c r="G83" s="66" t="s">
        <v>242</v>
      </c>
      <c r="H83" s="66">
        <f>_xlfn.XLOOKUP(G83,'LISTA ÚTIL'!M:M,'LISTA ÚTIL'!L:L,"")</f>
        <v>6</v>
      </c>
    </row>
    <row r="84" spans="2:8" s="9" customFormat="1" ht="15" customHeight="1">
      <c r="B84" s="64" t="s">
        <v>238</v>
      </c>
      <c r="C84" s="52" t="str">
        <f>_xlfn.XLOOKUP(B84,'LISTA ÚTIL'!C:C,'LISTA ÚTIL'!E:E,B84)</f>
        <v>Lucas Antonio da Costa</v>
      </c>
      <c r="D84" s="60">
        <v>45217</v>
      </c>
      <c r="E84" s="61">
        <v>0.875</v>
      </c>
      <c r="F84" s="61">
        <v>0.89236111111111116</v>
      </c>
      <c r="G84" s="66" t="s">
        <v>242</v>
      </c>
      <c r="H84" s="66">
        <f>_xlfn.XLOOKUP(G84,'LISTA ÚTIL'!M:M,'LISTA ÚTIL'!L:L,"")</f>
        <v>6</v>
      </c>
    </row>
    <row r="85" spans="2:8" s="9" customFormat="1" ht="15" customHeight="1">
      <c r="B85" s="64" t="s">
        <v>240</v>
      </c>
      <c r="C85" s="52" t="str">
        <f>_xlfn.XLOOKUP(B85,'LISTA ÚTIL'!C:C,'LISTA ÚTIL'!E:E,B85)</f>
        <v>Luigi de Morais Bonadil Grande</v>
      </c>
      <c r="D85" s="60">
        <v>45217</v>
      </c>
      <c r="E85" s="61">
        <v>0.875</v>
      </c>
      <c r="F85" s="61">
        <v>0.89236111111111116</v>
      </c>
      <c r="G85" s="66" t="s">
        <v>242</v>
      </c>
      <c r="H85" s="66">
        <f>_xlfn.XLOOKUP(G85,'LISTA ÚTIL'!M:M,'LISTA ÚTIL'!L:L,"")</f>
        <v>6</v>
      </c>
    </row>
    <row r="86" spans="2:8" s="9" customFormat="1" ht="15" customHeight="1">
      <c r="B86" s="64" t="s">
        <v>63</v>
      </c>
      <c r="C86" s="52" t="str">
        <f>_xlfn.XLOOKUP(B86,'LISTA ÚTIL'!C:C,'LISTA ÚTIL'!E:E,B86)</f>
        <v>Bruna Lima Lyrio</v>
      </c>
      <c r="D86" s="60">
        <v>45217</v>
      </c>
      <c r="E86" s="61">
        <v>0.89583333333333337</v>
      </c>
      <c r="F86" s="61">
        <v>0.91319444444444453</v>
      </c>
      <c r="G86" s="66" t="s">
        <v>243</v>
      </c>
      <c r="H86" s="66">
        <f>_xlfn.XLOOKUP(G86,'LISTA ÚTIL'!M:M,'LISTA ÚTIL'!L:L,"")</f>
        <v>7</v>
      </c>
    </row>
    <row r="87" spans="2:8" s="9" customFormat="1" ht="15" customHeight="1">
      <c r="B87" s="64" t="s">
        <v>71</v>
      </c>
      <c r="C87" s="52" t="str">
        <f>_xlfn.XLOOKUP(B87,'LISTA ÚTIL'!C:C,'LISTA ÚTIL'!E:E,B87)</f>
        <v>Cristhian Ximenes Oliveira de Souza</v>
      </c>
      <c r="D87" s="60">
        <v>45217</v>
      </c>
      <c r="E87" s="61">
        <v>0.89583333333333337</v>
      </c>
      <c r="F87" s="61">
        <v>0.91319444444444453</v>
      </c>
      <c r="G87" s="66" t="s">
        <v>243</v>
      </c>
      <c r="H87" s="66">
        <f>_xlfn.XLOOKUP(G87,'LISTA ÚTIL'!M:M,'LISTA ÚTIL'!L:L,"")</f>
        <v>7</v>
      </c>
    </row>
    <row r="88" spans="2:8" s="9" customFormat="1" ht="15" customHeight="1">
      <c r="B88" s="64" t="s">
        <v>103</v>
      </c>
      <c r="C88" s="52" t="str">
        <f>_xlfn.XLOOKUP(B88,'LISTA ÚTIL'!C:C,'LISTA ÚTIL'!E:E,B88)</f>
        <v>Gustavo Marques Takahaschi</v>
      </c>
      <c r="D88" s="60">
        <v>45217</v>
      </c>
      <c r="E88" s="61">
        <v>0.89583333333333337</v>
      </c>
      <c r="F88" s="61">
        <v>0.91319444444444453</v>
      </c>
      <c r="G88" s="66" t="s">
        <v>243</v>
      </c>
      <c r="H88" s="66">
        <f>_xlfn.XLOOKUP(G88,'LISTA ÚTIL'!M:M,'LISTA ÚTIL'!L:L,"")</f>
        <v>7</v>
      </c>
    </row>
    <row r="89" spans="2:8" s="9" customFormat="1" ht="15" customHeight="1">
      <c r="B89" s="64" t="s">
        <v>111</v>
      </c>
      <c r="C89" s="52" t="str">
        <f>_xlfn.XLOOKUP(B89,'LISTA ÚTIL'!C:C,'LISTA ÚTIL'!E:E,B89)</f>
        <v>João Augusto Gutierres da Silva</v>
      </c>
      <c r="D89" s="60">
        <v>45217</v>
      </c>
      <c r="E89" s="61">
        <v>0.89583333333333337</v>
      </c>
      <c r="F89" s="61">
        <v>0.91319444444444453</v>
      </c>
      <c r="G89" s="66" t="s">
        <v>243</v>
      </c>
      <c r="H89" s="66">
        <f>_xlfn.XLOOKUP(G89,'LISTA ÚTIL'!M:M,'LISTA ÚTIL'!L:L,"")</f>
        <v>7</v>
      </c>
    </row>
    <row r="90" spans="2:8" s="9" customFormat="1" ht="15" customHeight="1">
      <c r="B90" s="64" t="s">
        <v>113</v>
      </c>
      <c r="C90" s="52" t="str">
        <f>_xlfn.XLOOKUP(B90,'LISTA ÚTIL'!C:C,'LISTA ÚTIL'!E:E,B90)</f>
        <v>João Pedro Ribeiro Barrile</v>
      </c>
      <c r="D90" s="60">
        <v>45217</v>
      </c>
      <c r="E90" s="61">
        <v>0.89583333333333337</v>
      </c>
      <c r="F90" s="61">
        <v>0.91319444444444453</v>
      </c>
      <c r="G90" s="66" t="s">
        <v>243</v>
      </c>
      <c r="H90" s="66">
        <f>_xlfn.XLOOKUP(G90,'LISTA ÚTIL'!M:M,'LISTA ÚTIL'!L:L,"")</f>
        <v>7</v>
      </c>
    </row>
    <row r="91" spans="2:8" s="9" customFormat="1" ht="15" customHeight="1">
      <c r="B91" s="64" t="s">
        <v>223</v>
      </c>
      <c r="C91" s="52" t="str">
        <f>_xlfn.XLOOKUP(B91,'LISTA ÚTIL'!C:C,'LISTA ÚTIL'!E:E,B91)</f>
        <v>Júlia de Camargo Peres</v>
      </c>
      <c r="D91" s="60">
        <v>45217</v>
      </c>
      <c r="E91" s="61">
        <v>0.89583333333333337</v>
      </c>
      <c r="F91" s="61">
        <v>0.91319444444444453</v>
      </c>
      <c r="G91" s="66" t="s">
        <v>243</v>
      </c>
      <c r="H91" s="66">
        <f>_xlfn.XLOOKUP(G91,'LISTA ÚTIL'!M:M,'LISTA ÚTIL'!L:L,"")</f>
        <v>7</v>
      </c>
    </row>
    <row r="92" spans="2:8" s="9" customFormat="1" ht="15" customHeight="1">
      <c r="B92" s="64" t="s">
        <v>126</v>
      </c>
      <c r="C92" s="52" t="str">
        <f>_xlfn.XLOOKUP(B92,'LISTA ÚTIL'!C:C,'LISTA ÚTIL'!E:E,B92)</f>
        <v>Kainan Vinícius Valim de Camargo Viera</v>
      </c>
      <c r="D92" s="60">
        <v>45217</v>
      </c>
      <c r="E92" s="61">
        <v>0.89583333333333337</v>
      </c>
      <c r="F92" s="61">
        <v>0.91319444444444453</v>
      </c>
      <c r="G92" s="66" t="s">
        <v>243</v>
      </c>
      <c r="H92" s="66">
        <f>_xlfn.XLOOKUP(G92,'LISTA ÚTIL'!M:M,'LISTA ÚTIL'!L:L,"")</f>
        <v>7</v>
      </c>
    </row>
    <row r="93" spans="2:8" s="9" customFormat="1" ht="15" customHeight="1">
      <c r="B93" s="64" t="s">
        <v>225</v>
      </c>
      <c r="C93" s="52" t="str">
        <f>_xlfn.XLOOKUP(B93,'LISTA ÚTIL'!C:C,'LISTA ÚTIL'!E:E,B93)</f>
        <v>Lucas Alexander Nunes</v>
      </c>
      <c r="D93" s="60">
        <v>45217</v>
      </c>
      <c r="E93" s="61">
        <v>0.89583333333333337</v>
      </c>
      <c r="F93" s="61">
        <v>0.91319444444444453</v>
      </c>
      <c r="G93" s="66" t="s">
        <v>243</v>
      </c>
      <c r="H93" s="66">
        <f>_xlfn.XLOOKUP(G93,'LISTA ÚTIL'!M:M,'LISTA ÚTIL'!L:L,"")</f>
        <v>7</v>
      </c>
    </row>
    <row r="94" spans="2:8" s="9" customFormat="1" ht="15" customHeight="1">
      <c r="B94" s="64" t="s">
        <v>132</v>
      </c>
      <c r="C94" s="52" t="str">
        <f>_xlfn.XLOOKUP(B94,'LISTA ÚTIL'!C:C,'LISTA ÚTIL'!E:E,B94)</f>
        <v>Lucas da Silva Fontes</v>
      </c>
      <c r="D94" s="60">
        <v>45217</v>
      </c>
      <c r="E94" s="61">
        <v>0.89583333333333337</v>
      </c>
      <c r="F94" s="61">
        <v>0.91319444444444453</v>
      </c>
      <c r="G94" s="66" t="s">
        <v>243</v>
      </c>
      <c r="H94" s="66">
        <f>_xlfn.XLOOKUP(G94,'LISTA ÚTIL'!M:M,'LISTA ÚTIL'!L:L,"")</f>
        <v>7</v>
      </c>
    </row>
    <row r="95" spans="2:8" s="9" customFormat="1" ht="15" customHeight="1">
      <c r="B95" s="64" t="s">
        <v>144</v>
      </c>
      <c r="C95" s="52" t="str">
        <f>_xlfn.XLOOKUP(B95,'LISTA ÚTIL'!C:C,'LISTA ÚTIL'!E:E,B95)</f>
        <v>Mariana Paula Martins Messias</v>
      </c>
      <c r="D95" s="60">
        <v>45217</v>
      </c>
      <c r="E95" s="61">
        <v>0.89583333333333337</v>
      </c>
      <c r="F95" s="61">
        <v>0.91319444444444453</v>
      </c>
      <c r="G95" s="66" t="s">
        <v>243</v>
      </c>
      <c r="H95" s="66">
        <f>_xlfn.XLOOKUP(G95,'LISTA ÚTIL'!M:M,'LISTA ÚTIL'!L:L,"")</f>
        <v>7</v>
      </c>
    </row>
    <row r="96" spans="2:8" s="9" customFormat="1" ht="15" customHeight="1">
      <c r="B96" s="64" t="s">
        <v>158</v>
      </c>
      <c r="C96" s="52" t="str">
        <f>_xlfn.XLOOKUP(B96,'LISTA ÚTIL'!C:C,'LISTA ÚTIL'!E:E,B96)</f>
        <v>Rodrigo Dantas da Silva</v>
      </c>
      <c r="D96" s="60">
        <v>45217</v>
      </c>
      <c r="E96" s="61">
        <v>0.89583333333333337</v>
      </c>
      <c r="F96" s="61">
        <v>0.91319444444444453</v>
      </c>
      <c r="G96" s="66" t="s">
        <v>243</v>
      </c>
      <c r="H96" s="66">
        <f>_xlfn.XLOOKUP(G96,'LISTA ÚTIL'!M:M,'LISTA ÚTIL'!L:L,"")</f>
        <v>7</v>
      </c>
    </row>
    <row r="97" spans="2:8" s="9" customFormat="1" ht="15" customHeight="1">
      <c r="B97" s="64" t="s">
        <v>162</v>
      </c>
      <c r="C97" s="52" t="str">
        <f>_xlfn.XLOOKUP(B97,'LISTA ÚTIL'!C:C,'LISTA ÚTIL'!E:E,B97)</f>
        <v>Sophia Gabriella Galvane</v>
      </c>
      <c r="D97" s="60">
        <v>45217</v>
      </c>
      <c r="E97" s="61">
        <v>0.89583333333333337</v>
      </c>
      <c r="F97" s="61">
        <v>0.91319444444444453</v>
      </c>
      <c r="G97" s="66" t="s">
        <v>243</v>
      </c>
      <c r="H97" s="66">
        <f>_xlfn.XLOOKUP(G97,'LISTA ÚTIL'!M:M,'LISTA ÚTIL'!L:L,"")</f>
        <v>7</v>
      </c>
    </row>
    <row r="98" spans="2:8" s="9" customFormat="1" ht="15" customHeight="1">
      <c r="B98" s="64" t="s">
        <v>168</v>
      </c>
      <c r="C98" s="52" t="str">
        <f>_xlfn.XLOOKUP(B98,'LISTA ÚTIL'!C:C,'LISTA ÚTIL'!E:E,B98)</f>
        <v>Theo Diogo Martins Pinto</v>
      </c>
      <c r="D98" s="60">
        <v>45217</v>
      </c>
      <c r="E98" s="61">
        <v>0.89583333333333337</v>
      </c>
      <c r="F98" s="61">
        <v>0.91319444444444453</v>
      </c>
      <c r="G98" s="66" t="s">
        <v>243</v>
      </c>
      <c r="H98" s="66">
        <f>_xlfn.XLOOKUP(G98,'LISTA ÚTIL'!M:M,'LISTA ÚTIL'!L:L,"")</f>
        <v>7</v>
      </c>
    </row>
    <row r="99" spans="2:8" s="9" customFormat="1" ht="15" customHeight="1">
      <c r="B99" s="64" t="s">
        <v>174</v>
      </c>
      <c r="C99" s="52" t="str">
        <f>_xlfn.XLOOKUP(B99,'LISTA ÚTIL'!C:C,'LISTA ÚTIL'!E:E,B99)</f>
        <v>Wesley de Souza Pereira</v>
      </c>
      <c r="D99" s="60">
        <v>45217</v>
      </c>
      <c r="E99" s="61">
        <v>0.89583333333333337</v>
      </c>
      <c r="F99" s="61">
        <v>0.91319444444444453</v>
      </c>
      <c r="G99" s="66" t="s">
        <v>243</v>
      </c>
      <c r="H99" s="66">
        <f>_xlfn.XLOOKUP(G99,'LISTA ÚTIL'!M:M,'LISTA ÚTIL'!L:L,"")</f>
        <v>7</v>
      </c>
    </row>
    <row r="100" spans="2:8" s="9" customFormat="1" ht="15" customHeight="1">
      <c r="B100" s="64" t="s">
        <v>229</v>
      </c>
      <c r="C100" s="52" t="str">
        <f>_xlfn.XLOOKUP(B100,'LISTA ÚTIL'!C:C,'LISTA ÚTIL'!E:E,B100)</f>
        <v>Renan Suana Grothe Garcia</v>
      </c>
      <c r="D100" s="60">
        <v>45217</v>
      </c>
      <c r="E100" s="61">
        <v>0.89583333333333337</v>
      </c>
      <c r="F100" s="61">
        <v>0.91319444444444453</v>
      </c>
      <c r="G100" s="66" t="s">
        <v>243</v>
      </c>
      <c r="H100" s="66">
        <f>_xlfn.XLOOKUP(G100,'LISTA ÚTIL'!M:M,'LISTA ÚTIL'!L:L,"")</f>
        <v>7</v>
      </c>
    </row>
    <row r="101" spans="2:8" s="9" customFormat="1" ht="15" customHeight="1">
      <c r="B101" s="64" t="s">
        <v>231</v>
      </c>
      <c r="C101" s="52" t="str">
        <f>_xlfn.XLOOKUP(B101,'LISTA ÚTIL'!C:C,'LISTA ÚTIL'!E:E,B101)</f>
        <v>Anna Laura de Holanda Espin</v>
      </c>
      <c r="D101" s="60">
        <v>45217</v>
      </c>
      <c r="E101" s="61">
        <v>0.89583333333333337</v>
      </c>
      <c r="F101" s="61">
        <v>0.91319444444444453</v>
      </c>
      <c r="G101" s="66" t="s">
        <v>243</v>
      </c>
      <c r="H101" s="66">
        <f>_xlfn.XLOOKUP(G101,'LISTA ÚTIL'!M:M,'LISTA ÚTIL'!L:L,"")</f>
        <v>7</v>
      </c>
    </row>
    <row r="102" spans="2:8" s="9" customFormat="1" ht="15" customHeight="1">
      <c r="B102" s="64" t="s">
        <v>232</v>
      </c>
      <c r="C102" s="52" t="str">
        <f>_xlfn.XLOOKUP(B102,'LISTA ÚTIL'!C:C,'LISTA ÚTIL'!E:E,B102)</f>
        <v>Tobias Machado Clemente</v>
      </c>
      <c r="D102" s="60">
        <v>45217</v>
      </c>
      <c r="E102" s="61">
        <v>0.89583333333333337</v>
      </c>
      <c r="F102" s="61">
        <v>0.91319444444444453</v>
      </c>
      <c r="G102" s="66" t="s">
        <v>243</v>
      </c>
      <c r="H102" s="66">
        <f>_xlfn.XLOOKUP(G102,'LISTA ÚTIL'!M:M,'LISTA ÚTIL'!L:L,"")</f>
        <v>7</v>
      </c>
    </row>
    <row r="103" spans="2:8" s="9" customFormat="1" ht="15" customHeight="1">
      <c r="B103" s="64" t="s">
        <v>234</v>
      </c>
      <c r="C103" s="52" t="str">
        <f>_xlfn.XLOOKUP(B103,'LISTA ÚTIL'!C:C,'LISTA ÚTIL'!E:E,B103)</f>
        <v>Igor Guilherme Nascimento</v>
      </c>
      <c r="D103" s="60">
        <v>45217</v>
      </c>
      <c r="E103" s="61">
        <v>0.89583333333333337</v>
      </c>
      <c r="F103" s="61">
        <v>0.91319444444444453</v>
      </c>
      <c r="G103" s="66" t="s">
        <v>243</v>
      </c>
      <c r="H103" s="66">
        <f>_xlfn.XLOOKUP(G103,'LISTA ÚTIL'!M:M,'LISTA ÚTIL'!L:L,"")</f>
        <v>7</v>
      </c>
    </row>
    <row r="104" spans="2:8" s="9" customFormat="1" ht="15" customHeight="1">
      <c r="B104" s="64" t="s">
        <v>238</v>
      </c>
      <c r="C104" s="52" t="str">
        <f>_xlfn.XLOOKUP(B104,'LISTA ÚTIL'!C:C,'LISTA ÚTIL'!E:E,B104)</f>
        <v>Lucas Antonio da Costa</v>
      </c>
      <c r="D104" s="60">
        <v>45217</v>
      </c>
      <c r="E104" s="61">
        <v>0.89583333333333337</v>
      </c>
      <c r="F104" s="61">
        <v>0.91319444444444453</v>
      </c>
      <c r="G104" s="66" t="s">
        <v>243</v>
      </c>
      <c r="H104" s="66">
        <f>_xlfn.XLOOKUP(G104,'LISTA ÚTIL'!M:M,'LISTA ÚTIL'!L:L,"")</f>
        <v>7</v>
      </c>
    </row>
    <row r="105" spans="2:8" s="9" customFormat="1" ht="15" customHeight="1">
      <c r="B105" s="64" t="s">
        <v>240</v>
      </c>
      <c r="C105" s="52" t="str">
        <f>_xlfn.XLOOKUP(B105,'LISTA ÚTIL'!C:C,'LISTA ÚTIL'!E:E,B105)</f>
        <v>Luigi de Morais Bonadil Grande</v>
      </c>
      <c r="D105" s="60">
        <v>45217</v>
      </c>
      <c r="E105" s="61">
        <v>0.89583333333333337</v>
      </c>
      <c r="F105" s="61">
        <v>0.91319444444444453</v>
      </c>
      <c r="G105" s="66" t="s">
        <v>243</v>
      </c>
      <c r="H105" s="66">
        <f>_xlfn.XLOOKUP(G105,'LISTA ÚTIL'!M:M,'LISTA ÚTIL'!L:L,"")</f>
        <v>7</v>
      </c>
    </row>
    <row r="106" spans="2:8" s="9" customFormat="1" ht="15" customHeight="1">
      <c r="B106" s="64" t="s">
        <v>63</v>
      </c>
      <c r="C106" s="52" t="str">
        <f>_xlfn.XLOOKUP(B106,'LISTA ÚTIL'!C:C,'LISTA ÚTIL'!E:E,B106)</f>
        <v>Bruna Lima Lyrio</v>
      </c>
      <c r="D106" s="60">
        <v>45217</v>
      </c>
      <c r="E106" s="61">
        <v>0.91666666666666663</v>
      </c>
      <c r="F106" s="61">
        <v>0.93402777777777779</v>
      </c>
      <c r="G106" s="66" t="s">
        <v>244</v>
      </c>
      <c r="H106" s="66">
        <f>_xlfn.XLOOKUP(G106,'LISTA ÚTIL'!M:M,'LISTA ÚTIL'!L:L,"")</f>
        <v>8</v>
      </c>
    </row>
    <row r="107" spans="2:8" s="9" customFormat="1" ht="15" customHeight="1">
      <c r="B107" s="64" t="s">
        <v>71</v>
      </c>
      <c r="C107" s="52" t="str">
        <f>_xlfn.XLOOKUP(B107,'LISTA ÚTIL'!C:C,'LISTA ÚTIL'!E:E,B107)</f>
        <v>Cristhian Ximenes Oliveira de Souza</v>
      </c>
      <c r="D107" s="60">
        <v>45217</v>
      </c>
      <c r="E107" s="61">
        <v>0.91666666666666663</v>
      </c>
      <c r="F107" s="61">
        <v>0.93402777777777779</v>
      </c>
      <c r="G107" s="66" t="s">
        <v>244</v>
      </c>
      <c r="H107" s="66">
        <f>_xlfn.XLOOKUP(G107,'LISTA ÚTIL'!M:M,'LISTA ÚTIL'!L:L,"")</f>
        <v>8</v>
      </c>
    </row>
    <row r="108" spans="2:8" s="9" customFormat="1" ht="15" customHeight="1">
      <c r="B108" s="64" t="s">
        <v>103</v>
      </c>
      <c r="C108" s="52" t="str">
        <f>_xlfn.XLOOKUP(B108,'LISTA ÚTIL'!C:C,'LISTA ÚTIL'!E:E,B108)</f>
        <v>Gustavo Marques Takahaschi</v>
      </c>
      <c r="D108" s="60">
        <v>45217</v>
      </c>
      <c r="E108" s="61">
        <v>0.91666666666666663</v>
      </c>
      <c r="F108" s="61">
        <v>0.93402777777777779</v>
      </c>
      <c r="G108" s="66" t="s">
        <v>244</v>
      </c>
      <c r="H108" s="66">
        <f>_xlfn.XLOOKUP(G108,'LISTA ÚTIL'!M:M,'LISTA ÚTIL'!L:L,"")</f>
        <v>8</v>
      </c>
    </row>
    <row r="109" spans="2:8" s="9" customFormat="1" ht="15" customHeight="1">
      <c r="B109" s="64" t="s">
        <v>111</v>
      </c>
      <c r="C109" s="52" t="str">
        <f>_xlfn.XLOOKUP(B109,'LISTA ÚTIL'!C:C,'LISTA ÚTIL'!E:E,B109)</f>
        <v>João Augusto Gutierres da Silva</v>
      </c>
      <c r="D109" s="60">
        <v>45217</v>
      </c>
      <c r="E109" s="61">
        <v>0.91666666666666663</v>
      </c>
      <c r="F109" s="61">
        <v>0.93402777777777779</v>
      </c>
      <c r="G109" s="66" t="s">
        <v>244</v>
      </c>
      <c r="H109" s="66">
        <f>_xlfn.XLOOKUP(G109,'LISTA ÚTIL'!M:M,'LISTA ÚTIL'!L:L,"")</f>
        <v>8</v>
      </c>
    </row>
    <row r="110" spans="2:8" s="9" customFormat="1" ht="15" customHeight="1">
      <c r="B110" s="64" t="s">
        <v>113</v>
      </c>
      <c r="C110" s="52" t="str">
        <f>_xlfn.XLOOKUP(B110,'LISTA ÚTIL'!C:C,'LISTA ÚTIL'!E:E,B110)</f>
        <v>João Pedro Ribeiro Barrile</v>
      </c>
      <c r="D110" s="60">
        <v>45217</v>
      </c>
      <c r="E110" s="61">
        <v>0.91666666666666663</v>
      </c>
      <c r="F110" s="61">
        <v>0.93402777777777779</v>
      </c>
      <c r="G110" s="66" t="s">
        <v>244</v>
      </c>
      <c r="H110" s="66">
        <f>_xlfn.XLOOKUP(G110,'LISTA ÚTIL'!M:M,'LISTA ÚTIL'!L:L,"")</f>
        <v>8</v>
      </c>
    </row>
    <row r="111" spans="2:8" s="9" customFormat="1" ht="15" customHeight="1">
      <c r="B111" s="64" t="s">
        <v>223</v>
      </c>
      <c r="C111" s="52" t="str">
        <f>_xlfn.XLOOKUP(B111,'LISTA ÚTIL'!C:C,'LISTA ÚTIL'!E:E,B111)</f>
        <v>Júlia de Camargo Peres</v>
      </c>
      <c r="D111" s="60">
        <v>45217</v>
      </c>
      <c r="E111" s="61">
        <v>0.91666666666666663</v>
      </c>
      <c r="F111" s="61">
        <v>0.93402777777777779</v>
      </c>
      <c r="G111" s="66" t="s">
        <v>244</v>
      </c>
      <c r="H111" s="66">
        <f>_xlfn.XLOOKUP(G111,'LISTA ÚTIL'!M:M,'LISTA ÚTIL'!L:L,"")</f>
        <v>8</v>
      </c>
    </row>
    <row r="112" spans="2:8" s="9" customFormat="1" ht="15" customHeight="1">
      <c r="B112" s="64" t="s">
        <v>126</v>
      </c>
      <c r="C112" s="52" t="str">
        <f>_xlfn.XLOOKUP(B112,'LISTA ÚTIL'!C:C,'LISTA ÚTIL'!E:E,B112)</f>
        <v>Kainan Vinícius Valim de Camargo Viera</v>
      </c>
      <c r="D112" s="60">
        <v>45217</v>
      </c>
      <c r="E112" s="61">
        <v>0.91666666666666663</v>
      </c>
      <c r="F112" s="61">
        <v>0.93402777777777779</v>
      </c>
      <c r="G112" s="66" t="s">
        <v>244</v>
      </c>
      <c r="H112" s="66">
        <f>_xlfn.XLOOKUP(G112,'LISTA ÚTIL'!M:M,'LISTA ÚTIL'!L:L,"")</f>
        <v>8</v>
      </c>
    </row>
    <row r="113" spans="2:8" s="9" customFormat="1" ht="15" customHeight="1">
      <c r="B113" s="64" t="s">
        <v>225</v>
      </c>
      <c r="C113" s="52" t="str">
        <f>_xlfn.XLOOKUP(B113,'LISTA ÚTIL'!C:C,'LISTA ÚTIL'!E:E,B113)</f>
        <v>Lucas Alexander Nunes</v>
      </c>
      <c r="D113" s="60">
        <v>45217</v>
      </c>
      <c r="E113" s="61">
        <v>0.91666666666666663</v>
      </c>
      <c r="F113" s="61">
        <v>0.93402777777777779</v>
      </c>
      <c r="G113" s="66" t="s">
        <v>244</v>
      </c>
      <c r="H113" s="66">
        <f>_xlfn.XLOOKUP(G113,'LISTA ÚTIL'!M:M,'LISTA ÚTIL'!L:L,"")</f>
        <v>8</v>
      </c>
    </row>
    <row r="114" spans="2:8" s="9" customFormat="1" ht="15" customHeight="1">
      <c r="B114" s="64" t="s">
        <v>132</v>
      </c>
      <c r="C114" s="52" t="str">
        <f>_xlfn.XLOOKUP(B114,'LISTA ÚTIL'!C:C,'LISTA ÚTIL'!E:E,B114)</f>
        <v>Lucas da Silva Fontes</v>
      </c>
      <c r="D114" s="60">
        <v>45217</v>
      </c>
      <c r="E114" s="61">
        <v>0.91666666666666663</v>
      </c>
      <c r="F114" s="61">
        <v>0.93402777777777779</v>
      </c>
      <c r="G114" s="66" t="s">
        <v>244</v>
      </c>
      <c r="H114" s="66">
        <f>_xlfn.XLOOKUP(G114,'LISTA ÚTIL'!M:M,'LISTA ÚTIL'!L:L,"")</f>
        <v>8</v>
      </c>
    </row>
    <row r="115" spans="2:8" s="9" customFormat="1" ht="15" customHeight="1">
      <c r="B115" s="64" t="s">
        <v>144</v>
      </c>
      <c r="C115" s="52" t="str">
        <f>_xlfn.XLOOKUP(B115,'LISTA ÚTIL'!C:C,'LISTA ÚTIL'!E:E,B115)</f>
        <v>Mariana Paula Martins Messias</v>
      </c>
      <c r="D115" s="60">
        <v>45217</v>
      </c>
      <c r="E115" s="61">
        <v>0.91666666666666663</v>
      </c>
      <c r="F115" s="61">
        <v>0.93402777777777779</v>
      </c>
      <c r="G115" s="66" t="s">
        <v>244</v>
      </c>
      <c r="H115" s="66">
        <f>_xlfn.XLOOKUP(G115,'LISTA ÚTIL'!M:M,'LISTA ÚTIL'!L:L,"")</f>
        <v>8</v>
      </c>
    </row>
    <row r="116" spans="2:8" s="9" customFormat="1" ht="15" customHeight="1">
      <c r="B116" s="64" t="s">
        <v>158</v>
      </c>
      <c r="C116" s="52" t="str">
        <f>_xlfn.XLOOKUP(B116,'LISTA ÚTIL'!C:C,'LISTA ÚTIL'!E:E,B116)</f>
        <v>Rodrigo Dantas da Silva</v>
      </c>
      <c r="D116" s="60">
        <v>45217</v>
      </c>
      <c r="E116" s="61">
        <v>0.91666666666666663</v>
      </c>
      <c r="F116" s="61">
        <v>0.93402777777777779</v>
      </c>
      <c r="G116" s="66" t="s">
        <v>244</v>
      </c>
      <c r="H116" s="66">
        <f>_xlfn.XLOOKUP(G116,'LISTA ÚTIL'!M:M,'LISTA ÚTIL'!L:L,"")</f>
        <v>8</v>
      </c>
    </row>
    <row r="117" spans="2:8" s="9" customFormat="1" ht="15" customHeight="1">
      <c r="B117" s="64" t="s">
        <v>162</v>
      </c>
      <c r="C117" s="52" t="str">
        <f>_xlfn.XLOOKUP(B117,'LISTA ÚTIL'!C:C,'LISTA ÚTIL'!E:E,B117)</f>
        <v>Sophia Gabriella Galvane</v>
      </c>
      <c r="D117" s="60">
        <v>45217</v>
      </c>
      <c r="E117" s="61">
        <v>0.91666666666666663</v>
      </c>
      <c r="F117" s="61">
        <v>0.93402777777777779</v>
      </c>
      <c r="G117" s="66" t="s">
        <v>244</v>
      </c>
      <c r="H117" s="66">
        <f>_xlfn.XLOOKUP(G117,'LISTA ÚTIL'!M:M,'LISTA ÚTIL'!L:L,"")</f>
        <v>8</v>
      </c>
    </row>
    <row r="118" spans="2:8" s="9" customFormat="1" ht="15" customHeight="1">
      <c r="B118" s="64" t="s">
        <v>168</v>
      </c>
      <c r="C118" s="52" t="str">
        <f>_xlfn.XLOOKUP(B118,'LISTA ÚTIL'!C:C,'LISTA ÚTIL'!E:E,B118)</f>
        <v>Theo Diogo Martins Pinto</v>
      </c>
      <c r="D118" s="60">
        <v>45217</v>
      </c>
      <c r="E118" s="61">
        <v>0.91666666666666663</v>
      </c>
      <c r="F118" s="61">
        <v>0.93402777777777779</v>
      </c>
      <c r="G118" s="66" t="s">
        <v>244</v>
      </c>
      <c r="H118" s="66">
        <f>_xlfn.XLOOKUP(G118,'LISTA ÚTIL'!M:M,'LISTA ÚTIL'!L:L,"")</f>
        <v>8</v>
      </c>
    </row>
    <row r="119" spans="2:8" s="9" customFormat="1" ht="15" customHeight="1">
      <c r="B119" s="64" t="s">
        <v>174</v>
      </c>
      <c r="C119" s="52" t="str">
        <f>_xlfn.XLOOKUP(B119,'LISTA ÚTIL'!C:C,'LISTA ÚTIL'!E:E,B119)</f>
        <v>Wesley de Souza Pereira</v>
      </c>
      <c r="D119" s="60">
        <v>45217</v>
      </c>
      <c r="E119" s="61">
        <v>0.91666666666666663</v>
      </c>
      <c r="F119" s="61">
        <v>0.93402777777777779</v>
      </c>
      <c r="G119" s="66" t="s">
        <v>244</v>
      </c>
      <c r="H119" s="66">
        <f>_xlfn.XLOOKUP(G119,'LISTA ÚTIL'!M:M,'LISTA ÚTIL'!L:L,"")</f>
        <v>8</v>
      </c>
    </row>
    <row r="120" spans="2:8" s="9" customFormat="1" ht="15" customHeight="1">
      <c r="B120" s="64" t="s">
        <v>229</v>
      </c>
      <c r="C120" s="52" t="str">
        <f>_xlfn.XLOOKUP(B120,'LISTA ÚTIL'!C:C,'LISTA ÚTIL'!E:E,B120)</f>
        <v>Renan Suana Grothe Garcia</v>
      </c>
      <c r="D120" s="60">
        <v>45217</v>
      </c>
      <c r="E120" s="61">
        <v>0.91666666666666663</v>
      </c>
      <c r="F120" s="61">
        <v>0.93402777777777779</v>
      </c>
      <c r="G120" s="66" t="s">
        <v>244</v>
      </c>
      <c r="H120" s="66">
        <f>_xlfn.XLOOKUP(G120,'LISTA ÚTIL'!M:M,'LISTA ÚTIL'!L:L,"")</f>
        <v>8</v>
      </c>
    </row>
    <row r="121" spans="2:8" s="9" customFormat="1" ht="15" customHeight="1">
      <c r="B121" s="64" t="s">
        <v>231</v>
      </c>
      <c r="C121" s="52" t="str">
        <f>_xlfn.XLOOKUP(B121,'LISTA ÚTIL'!C:C,'LISTA ÚTIL'!E:E,B121)</f>
        <v>Anna Laura de Holanda Espin</v>
      </c>
      <c r="D121" s="60">
        <v>45217</v>
      </c>
      <c r="E121" s="61">
        <v>0.91666666666666663</v>
      </c>
      <c r="F121" s="61">
        <v>0.93402777777777779</v>
      </c>
      <c r="G121" s="66" t="s">
        <v>244</v>
      </c>
      <c r="H121" s="66">
        <f>_xlfn.XLOOKUP(G121,'LISTA ÚTIL'!M:M,'LISTA ÚTIL'!L:L,"")</f>
        <v>8</v>
      </c>
    </row>
    <row r="122" spans="2:8" s="9" customFormat="1" ht="15" customHeight="1">
      <c r="B122" s="64" t="s">
        <v>232</v>
      </c>
      <c r="C122" s="52" t="str">
        <f>_xlfn.XLOOKUP(B122,'LISTA ÚTIL'!C:C,'LISTA ÚTIL'!E:E,B122)</f>
        <v>Tobias Machado Clemente</v>
      </c>
      <c r="D122" s="60">
        <v>45217</v>
      </c>
      <c r="E122" s="61">
        <v>0.91666666666666663</v>
      </c>
      <c r="F122" s="61">
        <v>0.93402777777777779</v>
      </c>
      <c r="G122" s="66" t="s">
        <v>244</v>
      </c>
      <c r="H122" s="66">
        <f>_xlfn.XLOOKUP(G122,'LISTA ÚTIL'!M:M,'LISTA ÚTIL'!L:L,"")</f>
        <v>8</v>
      </c>
    </row>
    <row r="123" spans="2:8" s="9" customFormat="1" ht="15" customHeight="1">
      <c r="B123" s="64" t="s">
        <v>234</v>
      </c>
      <c r="C123" s="52" t="str">
        <f>_xlfn.XLOOKUP(B123,'LISTA ÚTIL'!C:C,'LISTA ÚTIL'!E:E,B123)</f>
        <v>Igor Guilherme Nascimento</v>
      </c>
      <c r="D123" s="60">
        <v>45217</v>
      </c>
      <c r="E123" s="61">
        <v>0.91666666666666663</v>
      </c>
      <c r="F123" s="61">
        <v>0.93402777777777779</v>
      </c>
      <c r="G123" s="66" t="s">
        <v>244</v>
      </c>
      <c r="H123" s="66">
        <f>_xlfn.XLOOKUP(G123,'LISTA ÚTIL'!M:M,'LISTA ÚTIL'!L:L,"")</f>
        <v>8</v>
      </c>
    </row>
    <row r="124" spans="2:8" s="9" customFormat="1" ht="15" customHeight="1">
      <c r="B124" s="64" t="s">
        <v>238</v>
      </c>
      <c r="C124" s="52" t="str">
        <f>_xlfn.XLOOKUP(B124,'LISTA ÚTIL'!C:C,'LISTA ÚTIL'!E:E,B124)</f>
        <v>Lucas Antonio da Costa</v>
      </c>
      <c r="D124" s="60">
        <v>45217</v>
      </c>
      <c r="E124" s="61">
        <v>0.91666666666666663</v>
      </c>
      <c r="F124" s="61">
        <v>0.93402777777777779</v>
      </c>
      <c r="G124" s="66" t="s">
        <v>244</v>
      </c>
      <c r="H124" s="66">
        <f>_xlfn.XLOOKUP(G124,'LISTA ÚTIL'!M:M,'LISTA ÚTIL'!L:L,"")</f>
        <v>8</v>
      </c>
    </row>
    <row r="125" spans="2:8" s="9" customFormat="1" ht="15" customHeight="1">
      <c r="B125" s="64" t="s">
        <v>240</v>
      </c>
      <c r="C125" s="52" t="str">
        <f>_xlfn.XLOOKUP(B125,'LISTA ÚTIL'!C:C,'LISTA ÚTIL'!E:E,B125)</f>
        <v>Luigi de Morais Bonadil Grande</v>
      </c>
      <c r="D125" s="60">
        <v>45217</v>
      </c>
      <c r="E125" s="61">
        <v>0.91666666666666663</v>
      </c>
      <c r="F125" s="61">
        <v>0.93402777777777779</v>
      </c>
      <c r="G125" s="66" t="s">
        <v>244</v>
      </c>
      <c r="H125" s="66">
        <f>_xlfn.XLOOKUP(G125,'LISTA ÚTIL'!M:M,'LISTA ÚTIL'!L:L,"")</f>
        <v>8</v>
      </c>
    </row>
    <row r="126" spans="2:8" s="9" customFormat="1" ht="15" customHeight="1">
      <c r="B126" s="64" t="s">
        <v>126</v>
      </c>
      <c r="C126" s="52" t="str">
        <f>_xlfn.XLOOKUP(B126,'LISTA ÚTIL'!C:C,'LISTA ÚTIL'!E:E,B126)</f>
        <v>Kainan Vinícius Valim de Camargo Viera</v>
      </c>
      <c r="D126" s="60">
        <v>45219</v>
      </c>
      <c r="E126" s="61">
        <v>0.79166666666666663</v>
      </c>
      <c r="F126" s="61">
        <v>0.83333333333333337</v>
      </c>
      <c r="G126" s="66" t="s">
        <v>245</v>
      </c>
      <c r="H126" s="66">
        <f>_xlfn.XLOOKUP(G126,'LISTA ÚTIL'!M:M,'LISTA ÚTIL'!L:L,"")</f>
        <v>9</v>
      </c>
    </row>
    <row r="127" spans="2:8" s="9" customFormat="1" ht="15" customHeight="1">
      <c r="B127" s="64" t="s">
        <v>246</v>
      </c>
      <c r="C127" s="52" t="str">
        <f>_xlfn.XLOOKUP(B127,'LISTA ÚTIL'!C:C,'LISTA ÚTIL'!E:E,B127)</f>
        <v>Laisa Santos de Carvalho</v>
      </c>
      <c r="D127" s="60">
        <v>45219</v>
      </c>
      <c r="E127" s="61">
        <v>0.79166666666666663</v>
      </c>
      <c r="F127" s="61">
        <v>0.83333333333333337</v>
      </c>
      <c r="G127" s="66" t="s">
        <v>245</v>
      </c>
      <c r="H127" s="66">
        <f>_xlfn.XLOOKUP(G127,'LISTA ÚTIL'!M:M,'LISTA ÚTIL'!L:L,"")</f>
        <v>9</v>
      </c>
    </row>
    <row r="128" spans="2:8" s="9" customFormat="1" ht="15" customHeight="1">
      <c r="B128" s="64" t="s">
        <v>136</v>
      </c>
      <c r="C128" s="52" t="str">
        <f>_xlfn.XLOOKUP(B128,'LISTA ÚTIL'!C:C,'LISTA ÚTIL'!E:E,B128)</f>
        <v>Lucas Gomes</v>
      </c>
      <c r="D128" s="60">
        <v>45219</v>
      </c>
      <c r="E128" s="61">
        <v>0.79166666666666663</v>
      </c>
      <c r="F128" s="61">
        <v>0.83333333333333337</v>
      </c>
      <c r="G128" s="66" t="s">
        <v>245</v>
      </c>
      <c r="H128" s="66">
        <f>_xlfn.XLOOKUP(G128,'LISTA ÚTIL'!M:M,'LISTA ÚTIL'!L:L,"")</f>
        <v>9</v>
      </c>
    </row>
    <row r="129" spans="2:8" s="9" customFormat="1" ht="15" customHeight="1">
      <c r="B129" s="64" t="s">
        <v>199</v>
      </c>
      <c r="C129" s="52" t="str">
        <f>_xlfn.XLOOKUP(B129,'LISTA ÚTIL'!C:C,'LISTA ÚTIL'!E:E,B129)</f>
        <v>Raquel Martins Porto</v>
      </c>
      <c r="D129" s="60">
        <v>45219</v>
      </c>
      <c r="E129" s="61">
        <v>0.79166666666666663</v>
      </c>
      <c r="F129" s="61">
        <v>0.83333333333333337</v>
      </c>
      <c r="G129" s="66" t="s">
        <v>245</v>
      </c>
      <c r="H129" s="66">
        <f>_xlfn.XLOOKUP(G129,'LISTA ÚTIL'!M:M,'LISTA ÚTIL'!L:L,"")</f>
        <v>9</v>
      </c>
    </row>
    <row r="130" spans="2:8" s="9" customFormat="1" ht="15" customHeight="1">
      <c r="B130" s="64" t="s">
        <v>164</v>
      </c>
      <c r="C130" s="52" t="str">
        <f>_xlfn.XLOOKUP(B130,'LISTA ÚTIL'!C:C,'LISTA ÚTIL'!E:E,B130)</f>
        <v>Stefani Vitória Lemes Maciel</v>
      </c>
      <c r="D130" s="60">
        <v>45219</v>
      </c>
      <c r="E130" s="61">
        <v>0.79166666666666663</v>
      </c>
      <c r="F130" s="61">
        <v>0.83333333333333337</v>
      </c>
      <c r="G130" s="66" t="s">
        <v>245</v>
      </c>
      <c r="H130" s="66">
        <f>_xlfn.XLOOKUP(G130,'LISTA ÚTIL'!M:M,'LISTA ÚTIL'!L:L,"")</f>
        <v>9</v>
      </c>
    </row>
    <row r="131" spans="2:8" s="9" customFormat="1" ht="15" customHeight="1">
      <c r="B131" s="64" t="s">
        <v>176</v>
      </c>
      <c r="C131" s="52" t="str">
        <f>_xlfn.XLOOKUP(B131,'LISTA ÚTIL'!C:C,'LISTA ÚTIL'!E:E,B131)</f>
        <v>Yasmim de Souza Gama</v>
      </c>
      <c r="D131" s="60">
        <v>45219</v>
      </c>
      <c r="E131" s="61">
        <v>0.79166666666666663</v>
      </c>
      <c r="F131" s="61">
        <v>0.83333333333333337</v>
      </c>
      <c r="G131" s="66" t="s">
        <v>245</v>
      </c>
      <c r="H131" s="66">
        <f>_xlfn.XLOOKUP(G131,'LISTA ÚTIL'!M:M,'LISTA ÚTIL'!L:L,"")</f>
        <v>9</v>
      </c>
    </row>
    <row r="132" spans="2:8" s="9" customFormat="1" ht="15" customHeight="1">
      <c r="B132" s="64" t="s">
        <v>126</v>
      </c>
      <c r="C132" s="52" t="str">
        <f>_xlfn.XLOOKUP(B132,'LISTA ÚTIL'!C:C,'LISTA ÚTIL'!E:E,B132)</f>
        <v>Kainan Vinícius Valim de Camargo Viera</v>
      </c>
      <c r="D132" s="60">
        <v>45219</v>
      </c>
      <c r="E132" s="61">
        <v>0.85416666666666663</v>
      </c>
      <c r="F132" s="61">
        <v>0.89583333333333337</v>
      </c>
      <c r="G132" s="66" t="s">
        <v>249</v>
      </c>
      <c r="H132" s="66">
        <f>_xlfn.XLOOKUP(G132,'LISTA ÚTIL'!M:M,'LISTA ÚTIL'!L:L,"")</f>
        <v>10</v>
      </c>
    </row>
    <row r="133" spans="2:8" s="9" customFormat="1" ht="15" customHeight="1">
      <c r="B133" s="64" t="s">
        <v>246</v>
      </c>
      <c r="C133" s="52" t="str">
        <f>_xlfn.XLOOKUP(B133,'LISTA ÚTIL'!C:C,'LISTA ÚTIL'!E:E,B133)</f>
        <v>Laisa Santos de Carvalho</v>
      </c>
      <c r="D133" s="60">
        <v>45219</v>
      </c>
      <c r="E133" s="61">
        <v>0.85416666666666663</v>
      </c>
      <c r="F133" s="61">
        <v>0.89583333333333337</v>
      </c>
      <c r="G133" s="66" t="s">
        <v>249</v>
      </c>
      <c r="H133" s="66">
        <f>_xlfn.XLOOKUP(G133,'LISTA ÚTIL'!M:M,'LISTA ÚTIL'!L:L,"")</f>
        <v>10</v>
      </c>
    </row>
    <row r="134" spans="2:8" s="9" customFormat="1" ht="15" customHeight="1">
      <c r="B134" s="64" t="s">
        <v>136</v>
      </c>
      <c r="C134" s="52" t="str">
        <f>_xlfn.XLOOKUP(B134,'LISTA ÚTIL'!C:C,'LISTA ÚTIL'!E:E,B134)</f>
        <v>Lucas Gomes</v>
      </c>
      <c r="D134" s="60">
        <v>45219</v>
      </c>
      <c r="E134" s="61">
        <v>0.85416666666666663</v>
      </c>
      <c r="F134" s="61">
        <v>0.89583333333333337</v>
      </c>
      <c r="G134" s="66" t="s">
        <v>249</v>
      </c>
      <c r="H134" s="66">
        <f>_xlfn.XLOOKUP(G134,'LISTA ÚTIL'!M:M,'LISTA ÚTIL'!L:L,"")</f>
        <v>10</v>
      </c>
    </row>
    <row r="135" spans="2:8" s="9" customFormat="1" ht="15" customHeight="1">
      <c r="B135" s="64" t="s">
        <v>199</v>
      </c>
      <c r="C135" s="52" t="str">
        <f>_xlfn.XLOOKUP(B135,'LISTA ÚTIL'!C:C,'LISTA ÚTIL'!E:E,B135)</f>
        <v>Raquel Martins Porto</v>
      </c>
      <c r="D135" s="60">
        <v>45219</v>
      </c>
      <c r="E135" s="61">
        <v>0.85416666666666663</v>
      </c>
      <c r="F135" s="61">
        <v>0.89583333333333337</v>
      </c>
      <c r="G135" s="66" t="s">
        <v>249</v>
      </c>
      <c r="H135" s="66">
        <f>_xlfn.XLOOKUP(G135,'LISTA ÚTIL'!M:M,'LISTA ÚTIL'!L:L,"")</f>
        <v>10</v>
      </c>
    </row>
    <row r="136" spans="2:8" s="9" customFormat="1" ht="15" customHeight="1">
      <c r="B136" s="64" t="s">
        <v>164</v>
      </c>
      <c r="C136" s="52" t="str">
        <f>_xlfn.XLOOKUP(B136,'LISTA ÚTIL'!C:C,'LISTA ÚTIL'!E:E,B136)</f>
        <v>Stefani Vitória Lemes Maciel</v>
      </c>
      <c r="D136" s="60">
        <v>45219</v>
      </c>
      <c r="E136" s="61">
        <v>0.85416666666666663</v>
      </c>
      <c r="F136" s="61">
        <v>0.89583333333333337</v>
      </c>
      <c r="G136" s="66" t="s">
        <v>249</v>
      </c>
      <c r="H136" s="66">
        <f>_xlfn.XLOOKUP(G136,'LISTA ÚTIL'!M:M,'LISTA ÚTIL'!L:L,"")</f>
        <v>10</v>
      </c>
    </row>
    <row r="137" spans="2:8" s="9" customFormat="1" ht="15" customHeight="1">
      <c r="B137" s="64" t="s">
        <v>176</v>
      </c>
      <c r="C137" s="52" t="str">
        <f>_xlfn.XLOOKUP(B137,'LISTA ÚTIL'!C:C,'LISTA ÚTIL'!E:E,B137)</f>
        <v>Yasmim de Souza Gama</v>
      </c>
      <c r="D137" s="60">
        <v>45219</v>
      </c>
      <c r="E137" s="61">
        <v>0.85416666666666663</v>
      </c>
      <c r="F137" s="61">
        <v>0.89583333333333337</v>
      </c>
      <c r="G137" s="66" t="s">
        <v>249</v>
      </c>
      <c r="H137" s="66">
        <f>_xlfn.XLOOKUP(G137,'LISTA ÚTIL'!M:M,'LISTA ÚTIL'!L:L,"")</f>
        <v>10</v>
      </c>
    </row>
  </sheetData>
  <autoFilter ref="B2:H137" xr:uid="{E0E44C74-8E70-4A5D-9D66-A5C6E7BCCF0B}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C9E8A-D01D-492F-A223-31F7CEA4C642}">
  <sheetPr>
    <pageSetUpPr fitToPage="1"/>
  </sheetPr>
  <dimension ref="B1:U75"/>
  <sheetViews>
    <sheetView showGridLines="0" topLeftCell="K1" workbookViewId="0">
      <selection activeCell="L2" sqref="L2"/>
    </sheetView>
  </sheetViews>
  <sheetFormatPr defaultRowHeight="15" customHeight="1"/>
  <cols>
    <col min="1" max="1" width="8.7265625" style="82"/>
    <col min="2" max="2" width="13.453125" style="81" bestFit="1" customWidth="1"/>
    <col min="3" max="3" width="36.6328125" style="81" bestFit="1" customWidth="1"/>
    <col min="4" max="4" width="30.54296875" style="81" bestFit="1" customWidth="1"/>
    <col min="5" max="5" width="36.6328125" style="81" bestFit="1" customWidth="1"/>
    <col min="6" max="6" width="36.6328125" style="81" customWidth="1"/>
    <col min="7" max="7" width="8.7265625" style="81"/>
    <col min="8" max="8" width="9.81640625" style="81" bestFit="1" customWidth="1"/>
    <col min="9" max="9" width="29.453125" style="81" bestFit="1" customWidth="1"/>
    <col min="10" max="10" width="35.453125" style="81" bestFit="1" customWidth="1"/>
    <col min="11" max="11" width="33.1796875" style="81" bestFit="1" customWidth="1"/>
    <col min="12" max="12" width="8.7265625" style="81"/>
    <col min="13" max="16" width="34.90625" style="81" customWidth="1"/>
    <col min="17" max="18" width="8.7265625" style="81"/>
    <col min="19" max="19" width="9.54296875" style="81" bestFit="1" customWidth="1"/>
    <col min="20" max="20" width="9.08984375" style="81" bestFit="1" customWidth="1"/>
    <col min="21" max="21" width="7.453125" style="81" bestFit="1" customWidth="1"/>
    <col min="22" max="16384" width="8.7265625" style="82"/>
  </cols>
  <sheetData>
    <row r="1" spans="2:21" ht="14.5"/>
    <row r="2" spans="2:21" ht="15" customHeight="1">
      <c r="B2" s="83" t="s">
        <v>322</v>
      </c>
      <c r="C2" s="83" t="s">
        <v>35</v>
      </c>
      <c r="D2" s="83" t="s">
        <v>289</v>
      </c>
      <c r="E2" s="83" t="s">
        <v>290</v>
      </c>
      <c r="F2" s="83" t="s">
        <v>43</v>
      </c>
      <c r="H2" s="83" t="s">
        <v>35</v>
      </c>
      <c r="I2" s="83" t="s">
        <v>294</v>
      </c>
      <c r="J2" s="83" t="s">
        <v>43</v>
      </c>
      <c r="L2" s="83" t="s">
        <v>298</v>
      </c>
      <c r="M2" s="83" t="s">
        <v>299</v>
      </c>
      <c r="N2" s="83" t="s">
        <v>300</v>
      </c>
      <c r="O2" s="83" t="s">
        <v>350</v>
      </c>
      <c r="P2" s="83" t="s">
        <v>338</v>
      </c>
      <c r="Q2" s="83" t="s">
        <v>301</v>
      </c>
      <c r="R2" s="83" t="s">
        <v>302</v>
      </c>
      <c r="S2" s="84" t="s">
        <v>44</v>
      </c>
      <c r="T2" s="84" t="s">
        <v>45</v>
      </c>
      <c r="U2" s="84" t="s">
        <v>46</v>
      </c>
    </row>
    <row r="3" spans="2:21" ht="15" customHeight="1">
      <c r="B3" s="85" t="s">
        <v>323</v>
      </c>
      <c r="C3" s="85" t="s">
        <v>48</v>
      </c>
      <c r="D3" s="85"/>
      <c r="E3" s="85" t="str">
        <f t="shared" ref="E3:E8" si="0">IF(D3="",C3,D3)</f>
        <v>Alice Affonso Sassmannshausen</v>
      </c>
      <c r="F3" s="85" t="s">
        <v>49</v>
      </c>
      <c r="G3" s="81" t="str">
        <f>IF(_xlfn.XLOOKUP(F3,J:J,I:I,E3)&lt;&gt;E3,"ver","")</f>
        <v/>
      </c>
      <c r="H3" s="85" t="s">
        <v>8</v>
      </c>
      <c r="I3" s="85" t="s">
        <v>48</v>
      </c>
      <c r="J3" s="85" t="s">
        <v>49</v>
      </c>
      <c r="L3" s="85">
        <v>1</v>
      </c>
      <c r="M3" s="85" t="s">
        <v>50</v>
      </c>
      <c r="N3" s="85" t="s">
        <v>347</v>
      </c>
      <c r="O3" s="85" t="s">
        <v>339</v>
      </c>
      <c r="P3" s="85" t="s">
        <v>357</v>
      </c>
      <c r="Q3" s="85">
        <v>2</v>
      </c>
      <c r="R3" s="85" t="s">
        <v>303</v>
      </c>
      <c r="S3" s="86">
        <v>45215</v>
      </c>
      <c r="T3" s="87">
        <v>0.79166666666666663</v>
      </c>
      <c r="U3" s="87">
        <v>0.85416666666666663</v>
      </c>
    </row>
    <row r="4" spans="2:21" ht="15" customHeight="1">
      <c r="B4" s="85" t="s">
        <v>323</v>
      </c>
      <c r="C4" s="85" t="s">
        <v>201</v>
      </c>
      <c r="D4" s="85"/>
      <c r="E4" s="85" t="str">
        <f t="shared" si="0"/>
        <v>Aline Parmezan Ramos Fernandes</v>
      </c>
      <c r="F4" s="85" t="s">
        <v>202</v>
      </c>
      <c r="H4" s="85" t="s">
        <v>23</v>
      </c>
      <c r="I4" s="85" t="s">
        <v>201</v>
      </c>
      <c r="J4" s="85" t="s">
        <v>202</v>
      </c>
      <c r="L4" s="85">
        <v>3</v>
      </c>
      <c r="M4" s="85" t="s">
        <v>205</v>
      </c>
      <c r="N4" s="85" t="s">
        <v>352</v>
      </c>
      <c r="O4" s="85" t="s">
        <v>340</v>
      </c>
      <c r="P4" s="85" t="s">
        <v>358</v>
      </c>
      <c r="Q4" s="85">
        <v>2</v>
      </c>
      <c r="R4" s="85" t="s">
        <v>304</v>
      </c>
      <c r="S4" s="86">
        <v>45216</v>
      </c>
      <c r="T4" s="87">
        <v>0.79166666666666663</v>
      </c>
      <c r="U4" s="87">
        <v>0.85416666666666663</v>
      </c>
    </row>
    <row r="5" spans="2:21" ht="15" customHeight="1">
      <c r="B5" s="85" t="s">
        <v>323</v>
      </c>
      <c r="C5" s="85" t="s">
        <v>65</v>
      </c>
      <c r="D5" s="85"/>
      <c r="E5" s="85" t="str">
        <f t="shared" si="0"/>
        <v>Bruno Santos Porciúncula</v>
      </c>
      <c r="F5" s="85" t="s">
        <v>66</v>
      </c>
      <c r="H5" s="85" t="s">
        <v>22</v>
      </c>
      <c r="I5" s="85" t="s">
        <v>296</v>
      </c>
      <c r="J5" s="85" t="s">
        <v>183</v>
      </c>
      <c r="L5" s="85">
        <v>5</v>
      </c>
      <c r="M5" s="85" t="s">
        <v>220</v>
      </c>
      <c r="N5" s="85" t="s">
        <v>348</v>
      </c>
      <c r="O5" s="85" t="s">
        <v>341</v>
      </c>
      <c r="P5" s="85" t="s">
        <v>359</v>
      </c>
      <c r="Q5" s="85">
        <v>2</v>
      </c>
      <c r="R5" s="85" t="s">
        <v>304</v>
      </c>
      <c r="S5" s="86">
        <v>45216</v>
      </c>
      <c r="T5" s="87">
        <v>0.79166666666666663</v>
      </c>
      <c r="U5" s="87">
        <v>0.85416666666666663</v>
      </c>
    </row>
    <row r="6" spans="2:21" ht="15" customHeight="1">
      <c r="B6" s="85" t="s">
        <v>323</v>
      </c>
      <c r="C6" s="85" t="s">
        <v>77</v>
      </c>
      <c r="D6" s="85"/>
      <c r="E6" s="85" t="str">
        <f t="shared" si="0"/>
        <v>Eduardo Poltronieri Matias</v>
      </c>
      <c r="F6" s="85" t="s">
        <v>78</v>
      </c>
      <c r="H6" s="85" t="s">
        <v>17</v>
      </c>
      <c r="I6" s="85" t="s">
        <v>221</v>
      </c>
      <c r="J6" s="85" t="s">
        <v>313</v>
      </c>
      <c r="L6" s="85">
        <v>6</v>
      </c>
      <c r="M6" s="85" t="s">
        <v>242</v>
      </c>
      <c r="N6" s="85" t="s">
        <v>353</v>
      </c>
      <c r="O6" s="85" t="s">
        <v>342</v>
      </c>
      <c r="P6" s="85" t="s">
        <v>360</v>
      </c>
      <c r="Q6" s="85">
        <v>2</v>
      </c>
      <c r="R6" s="85" t="s">
        <v>305</v>
      </c>
      <c r="S6" s="86">
        <v>45217</v>
      </c>
      <c r="T6" s="87">
        <v>0.875</v>
      </c>
      <c r="U6" s="87">
        <v>0.89236111111111116</v>
      </c>
    </row>
    <row r="7" spans="2:21" ht="15" customHeight="1">
      <c r="B7" s="85" t="s">
        <v>323</v>
      </c>
      <c r="C7" s="85" t="s">
        <v>182</v>
      </c>
      <c r="D7" s="85" t="s">
        <v>296</v>
      </c>
      <c r="E7" s="85" t="str">
        <f t="shared" si="0"/>
        <v>Evandro Messias da Silva</v>
      </c>
      <c r="F7" s="85" t="s">
        <v>183</v>
      </c>
      <c r="H7" s="85" t="s">
        <v>1</v>
      </c>
      <c r="I7" s="85" t="s">
        <v>101</v>
      </c>
      <c r="J7" s="85" t="s">
        <v>102</v>
      </c>
      <c r="L7" s="85">
        <v>7</v>
      </c>
      <c r="M7" s="85" t="s">
        <v>243</v>
      </c>
      <c r="N7" s="85" t="s">
        <v>354</v>
      </c>
      <c r="O7" s="85" t="s">
        <v>343</v>
      </c>
      <c r="P7" s="85" t="s">
        <v>361</v>
      </c>
      <c r="Q7" s="85">
        <v>2</v>
      </c>
      <c r="R7" s="85" t="s">
        <v>305</v>
      </c>
      <c r="S7" s="86">
        <v>45217</v>
      </c>
      <c r="T7" s="87">
        <v>0.89583333333333337</v>
      </c>
      <c r="U7" s="87">
        <v>0.91319444444444453</v>
      </c>
    </row>
    <row r="8" spans="2:21" ht="15" customHeight="1">
      <c r="B8" s="85" t="s">
        <v>323</v>
      </c>
      <c r="C8" s="85" t="s">
        <v>203</v>
      </c>
      <c r="D8" s="85"/>
      <c r="E8" s="85" t="str">
        <f t="shared" si="0"/>
        <v>Gabriel Torres Cavalcante Barros</v>
      </c>
      <c r="F8" s="85" t="s">
        <v>311</v>
      </c>
      <c r="H8" s="85" t="s">
        <v>3</v>
      </c>
      <c r="I8" s="85" t="s">
        <v>119</v>
      </c>
      <c r="J8" s="85" t="s">
        <v>208</v>
      </c>
      <c r="L8" s="85">
        <v>8</v>
      </c>
      <c r="M8" s="85" t="s">
        <v>244</v>
      </c>
      <c r="N8" s="85" t="s">
        <v>349</v>
      </c>
      <c r="O8" s="85" t="s">
        <v>344</v>
      </c>
      <c r="P8" s="85" t="s">
        <v>367</v>
      </c>
      <c r="Q8" s="85">
        <v>2</v>
      </c>
      <c r="R8" s="85" t="s">
        <v>305</v>
      </c>
      <c r="S8" s="86">
        <v>45217</v>
      </c>
      <c r="T8" s="87">
        <v>0.91666666666666663</v>
      </c>
      <c r="U8" s="87">
        <v>0.93402777777777779</v>
      </c>
    </row>
    <row r="9" spans="2:21" ht="15" customHeight="1">
      <c r="B9" s="85" t="s">
        <v>323</v>
      </c>
      <c r="C9" s="85" t="s">
        <v>236</v>
      </c>
      <c r="D9" s="85"/>
      <c r="E9" s="85" t="s">
        <v>293</v>
      </c>
      <c r="F9" s="85" t="s">
        <v>312</v>
      </c>
      <c r="H9" s="85" t="s">
        <v>14</v>
      </c>
      <c r="I9" s="85" t="s">
        <v>286</v>
      </c>
      <c r="J9" s="85" t="s">
        <v>123</v>
      </c>
      <c r="L9" s="85">
        <v>9</v>
      </c>
      <c r="M9" s="85" t="s">
        <v>245</v>
      </c>
      <c r="N9" s="85" t="s">
        <v>355</v>
      </c>
      <c r="O9" s="85" t="s">
        <v>345</v>
      </c>
      <c r="P9" s="85" t="s">
        <v>362</v>
      </c>
      <c r="Q9" s="85">
        <v>2</v>
      </c>
      <c r="R9" s="85" t="s">
        <v>306</v>
      </c>
      <c r="S9" s="86">
        <v>45219</v>
      </c>
      <c r="T9" s="87">
        <v>0.79166666666666663</v>
      </c>
      <c r="U9" s="87">
        <v>0.83333333333333337</v>
      </c>
    </row>
    <row r="10" spans="2:21" ht="15" customHeight="1">
      <c r="B10" s="85" t="s">
        <v>323</v>
      </c>
      <c r="C10" s="85" t="s">
        <v>97</v>
      </c>
      <c r="D10" s="85"/>
      <c r="E10" s="85" t="str">
        <f t="shared" ref="E10:E41" si="1">IF(D10="",C10,D10)</f>
        <v>Gabriella Ribeiro de Almeida</v>
      </c>
      <c r="F10" s="85" t="s">
        <v>98</v>
      </c>
      <c r="H10" s="85" t="s">
        <v>37</v>
      </c>
      <c r="I10" s="85" t="s">
        <v>124</v>
      </c>
      <c r="J10" s="85" t="s">
        <v>315</v>
      </c>
      <c r="L10" s="85">
        <v>10</v>
      </c>
      <c r="M10" s="85" t="s">
        <v>249</v>
      </c>
      <c r="N10" s="85" t="s">
        <v>356</v>
      </c>
      <c r="O10" s="85" t="s">
        <v>346</v>
      </c>
      <c r="P10" s="85" t="s">
        <v>363</v>
      </c>
      <c r="Q10" s="85">
        <v>2</v>
      </c>
      <c r="R10" s="85" t="s">
        <v>306</v>
      </c>
      <c r="S10" s="86">
        <v>45219</v>
      </c>
      <c r="T10" s="87">
        <v>0.85416666666666663</v>
      </c>
      <c r="U10" s="87">
        <v>0.89583333333333337</v>
      </c>
    </row>
    <row r="11" spans="2:21" ht="15" customHeight="1">
      <c r="B11" s="85" t="s">
        <v>323</v>
      </c>
      <c r="C11" s="85" t="s">
        <v>221</v>
      </c>
      <c r="D11" s="85"/>
      <c r="E11" s="85" t="str">
        <f t="shared" si="1"/>
        <v>Gregório Marques Rodrigues</v>
      </c>
      <c r="F11" s="85" t="s">
        <v>313</v>
      </c>
      <c r="H11" s="85" t="s">
        <v>5</v>
      </c>
      <c r="I11" s="85" t="s">
        <v>142</v>
      </c>
      <c r="J11" s="85" t="s">
        <v>211</v>
      </c>
      <c r="L11" s="85">
        <v>11</v>
      </c>
      <c r="M11" s="85" t="s">
        <v>365</v>
      </c>
      <c r="N11" s="85" t="s">
        <v>364</v>
      </c>
      <c r="O11" s="85" t="s">
        <v>340</v>
      </c>
      <c r="P11" s="85" t="s">
        <v>366</v>
      </c>
      <c r="Q11" s="85">
        <v>6</v>
      </c>
      <c r="R11" s="85" t="s">
        <v>304</v>
      </c>
      <c r="S11" s="86">
        <v>45216</v>
      </c>
      <c r="T11" s="87"/>
      <c r="U11" s="87"/>
    </row>
    <row r="12" spans="2:21" ht="15" customHeight="1">
      <c r="B12" s="85" t="s">
        <v>323</v>
      </c>
      <c r="C12" s="85" t="s">
        <v>101</v>
      </c>
      <c r="D12" s="85"/>
      <c r="E12" s="85" t="str">
        <f t="shared" si="1"/>
        <v>Gustavo Henrique Alcantara Idra</v>
      </c>
      <c r="F12" s="85" t="s">
        <v>102</v>
      </c>
      <c r="H12" s="85" t="s">
        <v>6</v>
      </c>
      <c r="I12" s="85" t="s">
        <v>291</v>
      </c>
      <c r="J12" s="85" t="s">
        <v>316</v>
      </c>
    </row>
    <row r="13" spans="2:21" ht="15" customHeight="1">
      <c r="B13" s="85" t="s">
        <v>323</v>
      </c>
      <c r="C13" s="85" t="s">
        <v>212</v>
      </c>
      <c r="D13" s="85" t="s">
        <v>180</v>
      </c>
      <c r="E13" s="85" t="str">
        <f t="shared" si="1"/>
        <v>Jennifer Schroder Gerlach</v>
      </c>
      <c r="F13" s="85" t="s">
        <v>181</v>
      </c>
      <c r="H13" s="85" t="s">
        <v>21</v>
      </c>
      <c r="I13" s="85" t="s">
        <v>295</v>
      </c>
      <c r="J13" s="85" t="s">
        <v>319</v>
      </c>
    </row>
    <row r="14" spans="2:21" ht="15" customHeight="1">
      <c r="B14" s="85" t="s">
        <v>323</v>
      </c>
      <c r="C14" s="85" t="s">
        <v>248</v>
      </c>
      <c r="D14" s="85" t="s">
        <v>180</v>
      </c>
      <c r="E14" s="85" t="str">
        <f t="shared" si="1"/>
        <v>Jennifer Schroder Gerlach</v>
      </c>
      <c r="F14" s="85" t="s">
        <v>181</v>
      </c>
      <c r="H14" s="85" t="s">
        <v>7</v>
      </c>
      <c r="I14" s="85" t="s">
        <v>170</v>
      </c>
      <c r="J14" s="85" t="s">
        <v>320</v>
      </c>
      <c r="S14" s="88"/>
      <c r="T14" s="89"/>
      <c r="U14" s="89"/>
    </row>
    <row r="15" spans="2:21" ht="15" customHeight="1">
      <c r="B15" s="85" t="s">
        <v>323</v>
      </c>
      <c r="C15" s="85" t="s">
        <v>180</v>
      </c>
      <c r="D15" s="85"/>
      <c r="E15" s="85" t="str">
        <f t="shared" si="1"/>
        <v>Jennifer Schroder Gerlach</v>
      </c>
      <c r="F15" s="85" t="s">
        <v>181</v>
      </c>
      <c r="H15" s="85" t="s">
        <v>19</v>
      </c>
      <c r="I15" s="85" t="s">
        <v>178</v>
      </c>
      <c r="J15" s="85" t="s">
        <v>179</v>
      </c>
    </row>
    <row r="16" spans="2:21" ht="15" customHeight="1">
      <c r="B16" s="85" t="s">
        <v>323</v>
      </c>
      <c r="C16" s="85" t="s">
        <v>115</v>
      </c>
      <c r="D16" s="85"/>
      <c r="E16" s="85" t="str">
        <f t="shared" si="1"/>
        <v>José Antonio de Almeida Silva</v>
      </c>
      <c r="F16" s="85" t="s">
        <v>116</v>
      </c>
      <c r="H16" s="85" t="s">
        <v>10</v>
      </c>
      <c r="I16" s="85" t="s">
        <v>65</v>
      </c>
      <c r="J16" s="85" t="s">
        <v>66</v>
      </c>
    </row>
    <row r="17" spans="2:10" ht="15" customHeight="1">
      <c r="B17" s="85" t="s">
        <v>323</v>
      </c>
      <c r="C17" s="85" t="s">
        <v>119</v>
      </c>
      <c r="D17" s="85"/>
      <c r="E17" s="85" t="str">
        <f t="shared" si="1"/>
        <v>Julia Elisa Barbosa da Silva</v>
      </c>
      <c r="F17" s="85" t="s">
        <v>208</v>
      </c>
      <c r="H17" s="85" t="s">
        <v>11</v>
      </c>
      <c r="I17" s="85" t="s">
        <v>309</v>
      </c>
      <c r="J17" s="85" t="s">
        <v>310</v>
      </c>
    </row>
    <row r="18" spans="2:10" ht="15" customHeight="1">
      <c r="B18" s="85" t="s">
        <v>323</v>
      </c>
      <c r="C18" s="85" t="s">
        <v>122</v>
      </c>
      <c r="D18" s="85" t="s">
        <v>286</v>
      </c>
      <c r="E18" s="85" t="str">
        <f t="shared" si="1"/>
        <v>Julio Cesar Moretti Soares</v>
      </c>
      <c r="F18" s="85" t="s">
        <v>123</v>
      </c>
      <c r="H18" s="85" t="s">
        <v>16</v>
      </c>
      <c r="I18" s="85" t="s">
        <v>77</v>
      </c>
      <c r="J18" s="85" t="s">
        <v>78</v>
      </c>
    </row>
    <row r="19" spans="2:10" ht="15" customHeight="1">
      <c r="B19" s="85" t="s">
        <v>323</v>
      </c>
      <c r="C19" s="85" t="s">
        <v>124</v>
      </c>
      <c r="D19" s="85"/>
      <c r="E19" s="85" t="str">
        <f t="shared" si="1"/>
        <v>Jullyana Mendes Vasconcelos</v>
      </c>
      <c r="F19" s="85" t="s">
        <v>315</v>
      </c>
      <c r="H19" s="85" t="s">
        <v>0</v>
      </c>
      <c r="I19" s="85" t="s">
        <v>89</v>
      </c>
      <c r="J19" s="85" t="s">
        <v>90</v>
      </c>
    </row>
    <row r="20" spans="2:10" ht="15" customHeight="1">
      <c r="B20" s="85" t="s">
        <v>323</v>
      </c>
      <c r="C20" s="85" t="s">
        <v>138</v>
      </c>
      <c r="D20" s="85"/>
      <c r="E20" s="85" t="str">
        <f t="shared" si="1"/>
        <v>Ludmila Vitória Ribeiro Rocumba</v>
      </c>
      <c r="F20" s="85" t="s">
        <v>139</v>
      </c>
      <c r="H20" s="85" t="s">
        <v>36</v>
      </c>
      <c r="I20" s="85" t="s">
        <v>203</v>
      </c>
      <c r="J20" s="85" t="s">
        <v>311</v>
      </c>
    </row>
    <row r="21" spans="2:10" ht="15" customHeight="1">
      <c r="B21" s="85" t="s">
        <v>323</v>
      </c>
      <c r="C21" s="85" t="s">
        <v>210</v>
      </c>
      <c r="D21" s="85" t="s">
        <v>142</v>
      </c>
      <c r="E21" s="85" t="str">
        <f t="shared" si="1"/>
        <v>Marcela Guinther Medeiros</v>
      </c>
      <c r="F21" s="85" t="s">
        <v>211</v>
      </c>
      <c r="H21" s="85" t="s">
        <v>12</v>
      </c>
      <c r="I21" s="85" t="s">
        <v>293</v>
      </c>
      <c r="J21" s="85" t="s">
        <v>312</v>
      </c>
    </row>
    <row r="22" spans="2:10" ht="15" customHeight="1">
      <c r="B22" s="85" t="s">
        <v>323</v>
      </c>
      <c r="C22" s="85" t="s">
        <v>142</v>
      </c>
      <c r="D22" s="85"/>
      <c r="E22" s="85" t="str">
        <f t="shared" si="1"/>
        <v>Marcela Guinther Medeiros</v>
      </c>
      <c r="F22" s="85" t="s">
        <v>211</v>
      </c>
      <c r="H22" s="85" t="s">
        <v>24</v>
      </c>
      <c r="I22" s="85" t="s">
        <v>97</v>
      </c>
      <c r="J22" s="85" t="s">
        <v>98</v>
      </c>
    </row>
    <row r="23" spans="2:10" ht="15" customHeight="1">
      <c r="B23" s="85" t="s">
        <v>323</v>
      </c>
      <c r="C23" s="85" t="s">
        <v>154</v>
      </c>
      <c r="D23" s="85"/>
      <c r="E23" s="85" t="str">
        <f t="shared" si="1"/>
        <v>Rafaela Escribano</v>
      </c>
      <c r="F23" s="85" t="s">
        <v>155</v>
      </c>
      <c r="H23" s="85" t="s">
        <v>13</v>
      </c>
      <c r="I23" s="85" t="s">
        <v>292</v>
      </c>
      <c r="J23" s="85" t="s">
        <v>314</v>
      </c>
    </row>
    <row r="24" spans="2:10" ht="15" customHeight="1">
      <c r="B24" s="85" t="s">
        <v>323</v>
      </c>
      <c r="C24" s="85" t="s">
        <v>156</v>
      </c>
      <c r="D24" s="85"/>
      <c r="E24" s="85" t="str">
        <f t="shared" si="1"/>
        <v>Raphael Leonardo de Almeida</v>
      </c>
      <c r="F24" s="85" t="s">
        <v>318</v>
      </c>
      <c r="H24" s="85" t="s">
        <v>2</v>
      </c>
      <c r="I24" s="85" t="s">
        <v>180</v>
      </c>
      <c r="J24" s="85" t="s">
        <v>181</v>
      </c>
    </row>
    <row r="25" spans="2:10" ht="15" customHeight="1">
      <c r="B25" s="85" t="s">
        <v>323</v>
      </c>
      <c r="C25" s="85" t="s">
        <v>170</v>
      </c>
      <c r="D25" s="85"/>
      <c r="E25" s="85" t="str">
        <f t="shared" si="1"/>
        <v>Vinicius Matheus Petry</v>
      </c>
      <c r="F25" s="85" t="s">
        <v>320</v>
      </c>
      <c r="H25" s="85" t="s">
        <v>9</v>
      </c>
      <c r="I25" s="85" t="s">
        <v>115</v>
      </c>
      <c r="J25" s="85" t="s">
        <v>116</v>
      </c>
    </row>
    <row r="26" spans="2:10" ht="15" customHeight="1">
      <c r="B26" s="85" t="s">
        <v>323</v>
      </c>
      <c r="C26" s="85" t="s">
        <v>237</v>
      </c>
      <c r="D26" s="85" t="s">
        <v>178</v>
      </c>
      <c r="E26" s="85" t="str">
        <f t="shared" si="1"/>
        <v>Yasmin Mendes Lopes</v>
      </c>
      <c r="F26" s="85" t="s">
        <v>179</v>
      </c>
      <c r="H26" s="85" t="s">
        <v>4</v>
      </c>
      <c r="I26" s="85" t="s">
        <v>138</v>
      </c>
      <c r="J26" s="85" t="s">
        <v>139</v>
      </c>
    </row>
    <row r="27" spans="2:10" ht="15" customHeight="1">
      <c r="B27" s="85" t="s">
        <v>323</v>
      </c>
      <c r="C27" s="85" t="s">
        <v>309</v>
      </c>
      <c r="D27" s="85"/>
      <c r="E27" s="85" t="str">
        <f t="shared" si="1"/>
        <v>Daniel Cardoso</v>
      </c>
      <c r="F27" s="85" t="s">
        <v>310</v>
      </c>
      <c r="H27" s="85" t="s">
        <v>15</v>
      </c>
      <c r="I27" s="85" t="s">
        <v>150</v>
      </c>
      <c r="J27" s="85" t="s">
        <v>317</v>
      </c>
    </row>
    <row r="28" spans="2:10" ht="15" customHeight="1">
      <c r="B28" s="85" t="s">
        <v>323</v>
      </c>
      <c r="C28" s="85" t="s">
        <v>89</v>
      </c>
      <c r="D28" s="85"/>
      <c r="E28" s="85" t="str">
        <f t="shared" si="1"/>
        <v>Erika Sayuri Sakata</v>
      </c>
      <c r="F28" s="85" t="s">
        <v>90</v>
      </c>
      <c r="H28" s="85" t="s">
        <v>20</v>
      </c>
      <c r="I28" s="85" t="s">
        <v>154</v>
      </c>
      <c r="J28" s="85" t="s">
        <v>155</v>
      </c>
    </row>
    <row r="29" spans="2:10" ht="15" customHeight="1">
      <c r="B29" s="85" t="s">
        <v>323</v>
      </c>
      <c r="C29" s="85" t="s">
        <v>292</v>
      </c>
      <c r="D29" s="85"/>
      <c r="E29" s="85" t="str">
        <f t="shared" si="1"/>
        <v>Gustavo da Silva Rodrigues</v>
      </c>
      <c r="F29" s="85" t="s">
        <v>314</v>
      </c>
      <c r="H29" s="85" t="s">
        <v>18</v>
      </c>
      <c r="I29" s="85" t="s">
        <v>156</v>
      </c>
      <c r="J29" s="85" t="s">
        <v>318</v>
      </c>
    </row>
    <row r="30" spans="2:10" ht="15" customHeight="1">
      <c r="B30" s="85" t="s">
        <v>323</v>
      </c>
      <c r="C30" s="85" t="s">
        <v>291</v>
      </c>
      <c r="D30" s="85"/>
      <c r="E30" s="85" t="str">
        <f t="shared" si="1"/>
        <v>Nayron Costa Alves</v>
      </c>
      <c r="F30" s="85" t="s">
        <v>316</v>
      </c>
    </row>
    <row r="31" spans="2:10" ht="15" customHeight="1">
      <c r="B31" s="85" t="s">
        <v>323</v>
      </c>
      <c r="C31" s="85" t="s">
        <v>150</v>
      </c>
      <c r="D31" s="85"/>
      <c r="E31" s="85" t="str">
        <f t="shared" si="1"/>
        <v>Paloma dos Santos</v>
      </c>
      <c r="F31" s="85" t="s">
        <v>317</v>
      </c>
    </row>
    <row r="32" spans="2:10" ht="15" customHeight="1">
      <c r="B32" s="85" t="s">
        <v>323</v>
      </c>
      <c r="C32" s="85" t="s">
        <v>295</v>
      </c>
      <c r="D32" s="85"/>
      <c r="E32" s="85" t="str">
        <f t="shared" si="1"/>
        <v>Renato Magaroti Junior</v>
      </c>
      <c r="F32" s="85" t="s">
        <v>319</v>
      </c>
    </row>
    <row r="33" spans="2:6" ht="15" customHeight="1">
      <c r="B33" s="85" t="s">
        <v>324</v>
      </c>
      <c r="C33" s="85" t="s">
        <v>214</v>
      </c>
      <c r="D33" s="85" t="s">
        <v>61</v>
      </c>
      <c r="E33" s="85" t="str">
        <f t="shared" si="1"/>
        <v>Anna Laura de Holanda Espin</v>
      </c>
      <c r="F33" s="85" t="s">
        <v>62</v>
      </c>
    </row>
    <row r="34" spans="2:6" ht="15" customHeight="1">
      <c r="B34" s="85" t="s">
        <v>324</v>
      </c>
      <c r="C34" s="85" t="s">
        <v>61</v>
      </c>
      <c r="D34" s="85"/>
      <c r="E34" s="85" t="str">
        <f t="shared" si="1"/>
        <v>Anna Laura de Holanda Espin</v>
      </c>
      <c r="F34" s="85" t="s">
        <v>62</v>
      </c>
    </row>
    <row r="35" spans="2:6" ht="15" customHeight="1">
      <c r="B35" s="85" t="s">
        <v>324</v>
      </c>
      <c r="C35" s="85" t="s">
        <v>217</v>
      </c>
      <c r="D35" s="85"/>
      <c r="E35" s="85" t="str">
        <f t="shared" si="1"/>
        <v>Antonio Àdamo Pereira Lacerda</v>
      </c>
      <c r="F35" s="85" t="s">
        <v>218</v>
      </c>
    </row>
    <row r="36" spans="2:6" ht="15" customHeight="1">
      <c r="B36" s="85" t="s">
        <v>324</v>
      </c>
      <c r="C36" s="85" t="s">
        <v>63</v>
      </c>
      <c r="D36" s="85"/>
      <c r="E36" s="85" t="str">
        <f t="shared" si="1"/>
        <v>Bruna Lima Lyrio</v>
      </c>
      <c r="F36" s="85" t="s">
        <v>64</v>
      </c>
    </row>
    <row r="37" spans="2:6" ht="15" customHeight="1">
      <c r="B37" s="85" t="s">
        <v>324</v>
      </c>
      <c r="C37" s="85" t="s">
        <v>71</v>
      </c>
      <c r="D37" s="85"/>
      <c r="E37" s="85" t="str">
        <f t="shared" si="1"/>
        <v>Cristhian Ximenes Oliveira de Souza</v>
      </c>
      <c r="F37" s="85" t="s">
        <v>72</v>
      </c>
    </row>
    <row r="38" spans="2:6" ht="15" customHeight="1">
      <c r="B38" s="85" t="s">
        <v>324</v>
      </c>
      <c r="C38" s="85" t="s">
        <v>188</v>
      </c>
      <c r="D38" s="85"/>
      <c r="E38" s="85" t="str">
        <f t="shared" si="1"/>
        <v>Diego Isquierdo Pereira</v>
      </c>
      <c r="F38" s="85" t="s">
        <v>189</v>
      </c>
    </row>
    <row r="39" spans="2:6" ht="15" customHeight="1">
      <c r="B39" s="85" t="s">
        <v>324</v>
      </c>
      <c r="C39" s="85" t="s">
        <v>75</v>
      </c>
      <c r="D39" s="85"/>
      <c r="E39" s="85" t="str">
        <f t="shared" si="1"/>
        <v>Eduardo Henrique de Camargo Reis</v>
      </c>
      <c r="F39" s="85" t="s">
        <v>76</v>
      </c>
    </row>
    <row r="40" spans="2:6" ht="15" customHeight="1">
      <c r="B40" s="85" t="s">
        <v>324</v>
      </c>
      <c r="C40" s="85" t="s">
        <v>81</v>
      </c>
      <c r="D40" s="85"/>
      <c r="E40" s="85" t="str">
        <f t="shared" si="1"/>
        <v>Elisa de Paula Gonçalves</v>
      </c>
      <c r="F40" s="85" t="s">
        <v>82</v>
      </c>
    </row>
    <row r="41" spans="2:6" ht="15" customHeight="1">
      <c r="B41" s="85" t="s">
        <v>324</v>
      </c>
      <c r="C41" s="85" t="s">
        <v>215</v>
      </c>
      <c r="D41" s="85"/>
      <c r="E41" s="85" t="str">
        <f t="shared" si="1"/>
        <v>Francisco Lustosa Tambara</v>
      </c>
      <c r="F41" s="85" t="s">
        <v>216</v>
      </c>
    </row>
    <row r="42" spans="2:6" ht="15" customHeight="1">
      <c r="B42" s="85" t="s">
        <v>324</v>
      </c>
      <c r="C42" s="85" t="s">
        <v>93</v>
      </c>
      <c r="D42" s="85"/>
      <c r="E42" s="85" t="str">
        <f t="shared" ref="E42:E73" si="2">IF(D42="",C42,D42)</f>
        <v>Frederico Bresler</v>
      </c>
      <c r="F42" s="85" t="s">
        <v>94</v>
      </c>
    </row>
    <row r="43" spans="2:6" ht="15" customHeight="1">
      <c r="B43" s="85" t="s">
        <v>324</v>
      </c>
      <c r="C43" s="85" t="s">
        <v>99</v>
      </c>
      <c r="D43" s="85"/>
      <c r="E43" s="85" t="str">
        <f t="shared" si="2"/>
        <v>Giovanna de Carvalho Koga</v>
      </c>
      <c r="F43" s="85" t="s">
        <v>100</v>
      </c>
    </row>
    <row r="44" spans="2:6" ht="15" customHeight="1">
      <c r="B44" s="85" t="s">
        <v>324</v>
      </c>
      <c r="C44" s="85" t="s">
        <v>103</v>
      </c>
      <c r="D44" s="85"/>
      <c r="E44" s="85" t="str">
        <f t="shared" si="2"/>
        <v>Gustavo Marques Takahaschi</v>
      </c>
      <c r="F44" s="85" t="s">
        <v>104</v>
      </c>
    </row>
    <row r="45" spans="2:6" ht="15" customHeight="1">
      <c r="B45" s="85" t="s">
        <v>324</v>
      </c>
      <c r="C45" s="85" t="s">
        <v>197</v>
      </c>
      <c r="D45" s="85"/>
      <c r="E45" s="85" t="str">
        <f t="shared" si="2"/>
        <v>Helen Aparecida Jamas dos Santos</v>
      </c>
      <c r="F45" s="85" t="s">
        <v>198</v>
      </c>
    </row>
    <row r="46" spans="2:6" ht="15" customHeight="1">
      <c r="B46" s="85" t="s">
        <v>324</v>
      </c>
      <c r="C46" s="85" t="s">
        <v>234</v>
      </c>
      <c r="D46" s="85" t="s">
        <v>285</v>
      </c>
      <c r="E46" s="85" t="str">
        <f t="shared" si="2"/>
        <v>Igor Guilherme Nascimento</v>
      </c>
      <c r="F46" s="85" t="s">
        <v>235</v>
      </c>
    </row>
    <row r="47" spans="2:6" ht="15" customHeight="1">
      <c r="B47" s="85" t="s">
        <v>324</v>
      </c>
      <c r="C47" s="85" t="s">
        <v>111</v>
      </c>
      <c r="D47" s="85"/>
      <c r="E47" s="85" t="str">
        <f t="shared" si="2"/>
        <v>João Augusto Gutierres da Silva</v>
      </c>
      <c r="F47" s="85" t="s">
        <v>112</v>
      </c>
    </row>
    <row r="48" spans="2:6" ht="15" customHeight="1">
      <c r="B48" s="85" t="s">
        <v>324</v>
      </c>
      <c r="C48" s="85" t="s">
        <v>113</v>
      </c>
      <c r="D48" s="85"/>
      <c r="E48" s="85" t="str">
        <f t="shared" si="2"/>
        <v>João Pedro Ribeiro Barrile</v>
      </c>
      <c r="F48" s="85" t="s">
        <v>114</v>
      </c>
    </row>
    <row r="49" spans="2:6" ht="15" customHeight="1">
      <c r="B49" s="85" t="s">
        <v>324</v>
      </c>
      <c r="C49" s="85" t="s">
        <v>223</v>
      </c>
      <c r="D49" s="85"/>
      <c r="E49" s="85" t="str">
        <f t="shared" si="2"/>
        <v>Júlia de Camargo Peres</v>
      </c>
      <c r="F49" s="85" t="s">
        <v>224</v>
      </c>
    </row>
    <row r="50" spans="2:6" ht="15" customHeight="1">
      <c r="B50" s="85" t="s">
        <v>324</v>
      </c>
      <c r="C50" s="85" t="s">
        <v>126</v>
      </c>
      <c r="D50" s="85"/>
      <c r="E50" s="85" t="str">
        <f t="shared" si="2"/>
        <v>Kainan Vinícius Valim de Camargo Viera</v>
      </c>
      <c r="F50" s="85" t="s">
        <v>127</v>
      </c>
    </row>
    <row r="51" spans="2:6" ht="15" customHeight="1">
      <c r="B51" s="85" t="s">
        <v>324</v>
      </c>
      <c r="C51" s="85" t="s">
        <v>246</v>
      </c>
      <c r="D51" s="85"/>
      <c r="E51" s="85" t="str">
        <f t="shared" si="2"/>
        <v>Laisa Santos de Carvalho</v>
      </c>
      <c r="F51" s="85" t="s">
        <v>247</v>
      </c>
    </row>
    <row r="52" spans="2:6" ht="15" customHeight="1">
      <c r="B52" s="85" t="s">
        <v>324</v>
      </c>
      <c r="C52" s="85" t="s">
        <v>130</v>
      </c>
      <c r="D52" s="85"/>
      <c r="E52" s="85" t="str">
        <f t="shared" si="2"/>
        <v>Larissa de Moraes Patterman Corrêa Peres</v>
      </c>
      <c r="F52" s="85" t="s">
        <v>131</v>
      </c>
    </row>
    <row r="53" spans="2:6" ht="15" customHeight="1">
      <c r="B53" s="85" t="s">
        <v>324</v>
      </c>
      <c r="C53" s="85" t="s">
        <v>213</v>
      </c>
      <c r="D53" s="85"/>
      <c r="E53" s="85" t="str">
        <f t="shared" si="2"/>
        <v>Leonardo Henrique Monteiro</v>
      </c>
      <c r="F53" s="85" t="s">
        <v>193</v>
      </c>
    </row>
    <row r="54" spans="2:6" ht="15" customHeight="1">
      <c r="B54" s="85" t="s">
        <v>324</v>
      </c>
      <c r="C54" s="85" t="s">
        <v>192</v>
      </c>
      <c r="D54" s="85" t="s">
        <v>192</v>
      </c>
      <c r="E54" s="85" t="str">
        <f t="shared" si="2"/>
        <v>Leonardo Henrique Monteiro Leme</v>
      </c>
      <c r="F54" s="85" t="s">
        <v>193</v>
      </c>
    </row>
    <row r="55" spans="2:6" ht="15" customHeight="1">
      <c r="B55" s="85" t="s">
        <v>324</v>
      </c>
      <c r="C55" s="85" t="s">
        <v>194</v>
      </c>
      <c r="D55" s="85"/>
      <c r="E55" s="85" t="str">
        <f t="shared" si="2"/>
        <v>Leticia Pontes Veiga</v>
      </c>
      <c r="F55" s="85" t="s">
        <v>195</v>
      </c>
    </row>
    <row r="56" spans="2:6" ht="15" customHeight="1">
      <c r="B56" s="85" t="s">
        <v>324</v>
      </c>
      <c r="C56" s="85" t="s">
        <v>238</v>
      </c>
      <c r="D56" s="85" t="s">
        <v>287</v>
      </c>
      <c r="E56" s="85" t="str">
        <f t="shared" si="2"/>
        <v>Lucas Antonio da Costa</v>
      </c>
      <c r="F56" s="85" t="s">
        <v>239</v>
      </c>
    </row>
    <row r="57" spans="2:6" ht="15" customHeight="1">
      <c r="B57" s="85" t="s">
        <v>324</v>
      </c>
      <c r="C57" s="85" t="s">
        <v>225</v>
      </c>
      <c r="D57" s="85"/>
      <c r="E57" s="85" t="str">
        <f t="shared" si="2"/>
        <v>Lucas Alexander Nunes</v>
      </c>
      <c r="F57" s="85" t="s">
        <v>226</v>
      </c>
    </row>
    <row r="58" spans="2:6" ht="15" customHeight="1">
      <c r="B58" s="85" t="s">
        <v>324</v>
      </c>
      <c r="C58" s="85" t="s">
        <v>132</v>
      </c>
      <c r="D58" s="85"/>
      <c r="E58" s="85" t="str">
        <f t="shared" si="2"/>
        <v>Lucas da Silva Fontes</v>
      </c>
      <c r="F58" s="85" t="s">
        <v>133</v>
      </c>
    </row>
    <row r="59" spans="2:6" ht="15" customHeight="1">
      <c r="B59" s="85" t="s">
        <v>324</v>
      </c>
      <c r="C59" s="85" t="s">
        <v>136</v>
      </c>
      <c r="D59" s="85"/>
      <c r="E59" s="85" t="str">
        <f t="shared" si="2"/>
        <v>Lucas Gomes</v>
      </c>
      <c r="F59" s="85" t="s">
        <v>137</v>
      </c>
    </row>
    <row r="60" spans="2:6" ht="15" customHeight="1">
      <c r="B60" s="85" t="s">
        <v>324</v>
      </c>
      <c r="C60" s="85" t="s">
        <v>240</v>
      </c>
      <c r="D60" s="85"/>
      <c r="E60" s="85" t="str">
        <f t="shared" si="2"/>
        <v>Luigi de Morais Bonadil Grande</v>
      </c>
      <c r="F60" s="85" t="s">
        <v>241</v>
      </c>
    </row>
    <row r="61" spans="2:6" ht="15" customHeight="1">
      <c r="B61" s="85" t="s">
        <v>324</v>
      </c>
      <c r="C61" s="85" t="s">
        <v>140</v>
      </c>
      <c r="D61" s="85"/>
      <c r="E61" s="85" t="str">
        <f t="shared" si="2"/>
        <v>Luiz Mariano de Oliveira Neto</v>
      </c>
      <c r="F61" s="85" t="s">
        <v>141</v>
      </c>
    </row>
    <row r="62" spans="2:6" ht="15" customHeight="1">
      <c r="B62" s="85" t="s">
        <v>324</v>
      </c>
      <c r="C62" s="85" t="s">
        <v>144</v>
      </c>
      <c r="D62" s="85"/>
      <c r="E62" s="85" t="str">
        <f t="shared" si="2"/>
        <v>Mariana Paula Martins Messias</v>
      </c>
      <c r="F62" s="85" t="s">
        <v>145</v>
      </c>
    </row>
    <row r="63" spans="2:6" ht="15" customHeight="1">
      <c r="B63" s="85" t="s">
        <v>324</v>
      </c>
      <c r="C63" s="85" t="s">
        <v>186</v>
      </c>
      <c r="D63" s="85"/>
      <c r="E63" s="85" t="str">
        <f t="shared" si="2"/>
        <v>Miguel Felder Pelentir</v>
      </c>
      <c r="F63" s="85" t="s">
        <v>187</v>
      </c>
    </row>
    <row r="64" spans="2:6" ht="15" customHeight="1">
      <c r="B64" s="85" t="s">
        <v>324</v>
      </c>
      <c r="C64" s="85" t="s">
        <v>184</v>
      </c>
      <c r="D64" s="85"/>
      <c r="E64" s="85" t="str">
        <f t="shared" si="2"/>
        <v>Pedro de Carvalho Aleixo Costa</v>
      </c>
      <c r="F64" s="85" t="s">
        <v>185</v>
      </c>
    </row>
    <row r="65" spans="2:6" ht="15" customHeight="1">
      <c r="B65" s="85" t="s">
        <v>324</v>
      </c>
      <c r="C65" s="85" t="s">
        <v>152</v>
      </c>
      <c r="D65" s="85" t="s">
        <v>288</v>
      </c>
      <c r="E65" s="85" t="str">
        <f t="shared" si="2"/>
        <v>Rafaela Cristo Ferreira</v>
      </c>
      <c r="F65" s="85" t="s">
        <v>153</v>
      </c>
    </row>
    <row r="66" spans="2:6" ht="15" customHeight="1">
      <c r="B66" s="85" t="s">
        <v>324</v>
      </c>
      <c r="C66" s="85" t="s">
        <v>199</v>
      </c>
      <c r="D66" s="85"/>
      <c r="E66" s="85" t="str">
        <f t="shared" si="2"/>
        <v>Raquel Martins Porto</v>
      </c>
      <c r="F66" s="85" t="s">
        <v>200</v>
      </c>
    </row>
    <row r="67" spans="2:6" ht="15" customHeight="1">
      <c r="B67" s="85" t="s">
        <v>324</v>
      </c>
      <c r="C67" s="85" t="s">
        <v>229</v>
      </c>
      <c r="D67" s="85"/>
      <c r="E67" s="85" t="str">
        <f t="shared" si="2"/>
        <v>Renan Suana Grothe Garcia</v>
      </c>
      <c r="F67" s="85" t="s">
        <v>230</v>
      </c>
    </row>
    <row r="68" spans="2:6" ht="15" customHeight="1">
      <c r="B68" s="85" t="s">
        <v>324</v>
      </c>
      <c r="C68" s="85" t="s">
        <v>158</v>
      </c>
      <c r="D68" s="85"/>
      <c r="E68" s="85" t="str">
        <f t="shared" si="2"/>
        <v>Rodrigo Dantas da Silva</v>
      </c>
      <c r="F68" s="85" t="s">
        <v>159</v>
      </c>
    </row>
    <row r="69" spans="2:6" ht="15" customHeight="1">
      <c r="B69" s="85" t="s">
        <v>324</v>
      </c>
      <c r="C69" s="85" t="s">
        <v>162</v>
      </c>
      <c r="D69" s="85"/>
      <c r="E69" s="85" t="str">
        <f t="shared" si="2"/>
        <v>Sophia Gabriella Galvane</v>
      </c>
      <c r="F69" s="85" t="s">
        <v>163</v>
      </c>
    </row>
    <row r="70" spans="2:6" ht="15" customHeight="1">
      <c r="B70" s="85" t="s">
        <v>324</v>
      </c>
      <c r="C70" s="85" t="s">
        <v>164</v>
      </c>
      <c r="D70" s="85"/>
      <c r="E70" s="85" t="str">
        <f t="shared" si="2"/>
        <v>Stefani Vitória Lemes Maciel</v>
      </c>
      <c r="F70" s="85" t="s">
        <v>165</v>
      </c>
    </row>
    <row r="71" spans="2:6" ht="15" customHeight="1">
      <c r="B71" s="85" t="s">
        <v>324</v>
      </c>
      <c r="C71" s="85" t="s">
        <v>168</v>
      </c>
      <c r="D71" s="85"/>
      <c r="E71" s="85" t="str">
        <f t="shared" si="2"/>
        <v>Theo Diogo Martins Pinto</v>
      </c>
      <c r="F71" s="85" t="s">
        <v>169</v>
      </c>
    </row>
    <row r="72" spans="2:6" ht="15" customHeight="1">
      <c r="B72" s="85" t="s">
        <v>324</v>
      </c>
      <c r="C72" s="85" t="s">
        <v>232</v>
      </c>
      <c r="D72" s="85"/>
      <c r="E72" s="85" t="str">
        <f t="shared" si="2"/>
        <v>Tobias Machado Clemente</v>
      </c>
      <c r="F72" s="85" t="s">
        <v>233</v>
      </c>
    </row>
    <row r="73" spans="2:6" ht="15" customHeight="1">
      <c r="B73" s="85" t="s">
        <v>324</v>
      </c>
      <c r="C73" s="85" t="s">
        <v>174</v>
      </c>
      <c r="D73" s="85"/>
      <c r="E73" s="85" t="str">
        <f t="shared" si="2"/>
        <v>Wesley de Souza Pereira</v>
      </c>
      <c r="F73" s="85" t="s">
        <v>175</v>
      </c>
    </row>
    <row r="74" spans="2:6" ht="15" customHeight="1">
      <c r="B74" s="85" t="s">
        <v>324</v>
      </c>
      <c r="C74" s="85" t="s">
        <v>190</v>
      </c>
      <c r="D74" s="85"/>
      <c r="E74" s="85" t="str">
        <f t="shared" ref="E74:E75" si="3">IF(D74="",C74,D74)</f>
        <v>Willian Wallace Silva</v>
      </c>
      <c r="F74" s="85" t="s">
        <v>191</v>
      </c>
    </row>
    <row r="75" spans="2:6" ht="15" customHeight="1">
      <c r="B75" s="85" t="s">
        <v>324</v>
      </c>
      <c r="C75" s="85" t="s">
        <v>176</v>
      </c>
      <c r="D75" s="85"/>
      <c r="E75" s="85" t="str">
        <f t="shared" si="3"/>
        <v>Yasmim de Souza Gama</v>
      </c>
      <c r="F75" s="85" t="s">
        <v>177</v>
      </c>
    </row>
  </sheetData>
  <sortState xmlns:xlrd2="http://schemas.microsoft.com/office/spreadsheetml/2017/richdata2" ref="H3:J29">
    <sortCondition ref="I3:I29"/>
  </sortState>
  <pageMargins left="0.511811024" right="0.511811024" top="0.78740157499999996" bottom="0.78740157499999996" header="0.31496062000000002" footer="0.31496062000000002"/>
  <pageSetup paperSize="9" scale="2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6DDA1-22B7-49B9-B412-09B6D48169C5}">
  <sheetPr>
    <pageSetUpPr fitToPage="1"/>
  </sheetPr>
  <dimension ref="B2:X51"/>
  <sheetViews>
    <sheetView showGridLines="0" tabSelected="1" zoomScale="60" zoomScaleNormal="60" workbookViewId="0">
      <selection activeCell="B3" sqref="B3"/>
    </sheetView>
  </sheetViews>
  <sheetFormatPr defaultRowHeight="14.5"/>
  <cols>
    <col min="2" max="2" width="9.81640625" bestFit="1" customWidth="1"/>
    <col min="3" max="3" width="29.6328125" customWidth="1"/>
    <col min="4" max="5" width="13.26953125" style="3" customWidth="1"/>
    <col min="6" max="6" width="13.453125" style="3" customWidth="1"/>
    <col min="7" max="8" width="14.7265625" style="3" customWidth="1"/>
    <col min="9" max="9" width="13.26953125" style="3" customWidth="1"/>
    <col min="10" max="10" width="13.6328125" style="3" customWidth="1"/>
    <col min="11" max="11" width="13.26953125" style="3" customWidth="1"/>
    <col min="12" max="12" width="10.1796875" style="3" hidden="1" customWidth="1"/>
    <col min="13" max="13" width="14" style="3" hidden="1" customWidth="1"/>
    <col min="14" max="14" width="11.7265625" style="3" hidden="1" customWidth="1"/>
    <col min="15" max="15" width="17.90625" style="3" hidden="1" customWidth="1"/>
    <col min="16" max="16" width="12.7265625" style="3" hidden="1" customWidth="1"/>
    <col min="17" max="17" width="9.90625" style="3" hidden="1" customWidth="1"/>
    <col min="18" max="18" width="11.6328125" style="3" hidden="1" customWidth="1"/>
    <col min="19" max="19" width="9.6328125" style="3" hidden="1" customWidth="1"/>
    <col min="20" max="20" width="8.1796875" style="6" customWidth="1"/>
    <col min="21" max="21" width="29.6328125" hidden="1" customWidth="1"/>
    <col min="22" max="23" width="29.36328125" hidden="1" customWidth="1"/>
    <col min="24" max="24" width="29.6328125" hidden="1" customWidth="1"/>
  </cols>
  <sheetData>
    <row r="2" spans="2:24">
      <c r="B2" s="5"/>
      <c r="C2" s="5" t="s">
        <v>40</v>
      </c>
      <c r="D2" s="6">
        <v>5</v>
      </c>
      <c r="E2" s="6">
        <v>10</v>
      </c>
      <c r="F2" s="6">
        <v>5</v>
      </c>
      <c r="G2" s="6">
        <v>10</v>
      </c>
      <c r="H2" s="6">
        <v>5</v>
      </c>
      <c r="I2" s="6">
        <v>5</v>
      </c>
      <c r="J2" s="6">
        <v>5</v>
      </c>
      <c r="K2" s="6">
        <v>5</v>
      </c>
      <c r="U2" t="s">
        <v>307</v>
      </c>
    </row>
    <row r="3" spans="2:24">
      <c r="B3" s="71" t="s">
        <v>35</v>
      </c>
      <c r="C3" s="72" t="s">
        <v>294</v>
      </c>
      <c r="D3" s="73" t="s">
        <v>25</v>
      </c>
      <c r="E3" s="73" t="s">
        <v>38</v>
      </c>
      <c r="F3" s="73" t="s">
        <v>27</v>
      </c>
      <c r="G3" s="73" t="s">
        <v>39</v>
      </c>
      <c r="H3" s="73" t="s">
        <v>29</v>
      </c>
      <c r="I3" s="73" t="s">
        <v>30</v>
      </c>
      <c r="J3" s="73" t="s">
        <v>31</v>
      </c>
      <c r="K3" s="73" t="s">
        <v>32</v>
      </c>
      <c r="L3" s="73" t="s">
        <v>330</v>
      </c>
      <c r="M3" s="73" t="s">
        <v>26</v>
      </c>
      <c r="N3" s="73" t="s">
        <v>331</v>
      </c>
      <c r="O3" s="73" t="s">
        <v>28</v>
      </c>
      <c r="P3" s="73" t="s">
        <v>332</v>
      </c>
      <c r="Q3" s="73" t="s">
        <v>333</v>
      </c>
      <c r="R3" s="73" t="s">
        <v>334</v>
      </c>
      <c r="S3" s="73" t="s">
        <v>335</v>
      </c>
      <c r="T3" s="73" t="s">
        <v>33</v>
      </c>
      <c r="U3" s="7" t="s">
        <v>303</v>
      </c>
      <c r="V3" s="7" t="s">
        <v>304</v>
      </c>
      <c r="W3" s="7" t="s">
        <v>305</v>
      </c>
      <c r="X3" s="7" t="s">
        <v>306</v>
      </c>
    </row>
    <row r="4" spans="2:24">
      <c r="B4" s="70" t="s">
        <v>36</v>
      </c>
      <c r="C4" s="1" t="str">
        <f>_xlfn.XLOOKUP(B4,'LISTA ÚTIL'!H:H,'LISTA ÚTIL'!I:I,"")</f>
        <v>Gabriel Torres Cavalcante Barros</v>
      </c>
      <c r="D4" s="2" t="s">
        <v>34</v>
      </c>
      <c r="E4" s="2" t="s">
        <v>34</v>
      </c>
      <c r="F4" s="2" t="s">
        <v>34</v>
      </c>
      <c r="G4" s="2" t="s">
        <v>34</v>
      </c>
      <c r="H4" s="2" t="s">
        <v>34</v>
      </c>
      <c r="I4" s="2" t="s">
        <v>34</v>
      </c>
      <c r="J4" s="2" t="s">
        <v>34</v>
      </c>
      <c r="K4" s="2" t="s">
        <v>34</v>
      </c>
      <c r="L4" s="4">
        <f>IF(D4="X",D$2,0)</f>
        <v>5</v>
      </c>
      <c r="M4" s="4">
        <f t="shared" ref="M4:S21" si="0">IF(E4="X",E$2,0)</f>
        <v>10</v>
      </c>
      <c r="N4" s="4">
        <f t="shared" si="0"/>
        <v>5</v>
      </c>
      <c r="O4" s="4">
        <f t="shared" si="0"/>
        <v>10</v>
      </c>
      <c r="P4" s="4">
        <f t="shared" si="0"/>
        <v>5</v>
      </c>
      <c r="Q4" s="4">
        <f t="shared" si="0"/>
        <v>5</v>
      </c>
      <c r="R4" s="4">
        <f t="shared" si="0"/>
        <v>5</v>
      </c>
      <c r="S4" s="4">
        <f t="shared" si="0"/>
        <v>5</v>
      </c>
      <c r="T4" s="8">
        <f>SUM(L4:S4)</f>
        <v>50</v>
      </c>
      <c r="U4" s="1" t="str">
        <f>IF(H4="X",$C4,"")</f>
        <v>Gabriel Torres Cavalcante Barros</v>
      </c>
      <c r="V4" s="1" t="str">
        <f t="shared" ref="V4:X19" si="1">IF(I4="X",$C4,"")</f>
        <v>Gabriel Torres Cavalcante Barros</v>
      </c>
      <c r="W4" s="1" t="str">
        <f t="shared" si="1"/>
        <v>Gabriel Torres Cavalcante Barros</v>
      </c>
      <c r="X4" s="1" t="str">
        <f t="shared" si="1"/>
        <v>Gabriel Torres Cavalcante Barros</v>
      </c>
    </row>
    <row r="5" spans="2:24">
      <c r="B5" s="70" t="s">
        <v>37</v>
      </c>
      <c r="C5" s="1" t="str">
        <f>_xlfn.XLOOKUP(B5,'LISTA ÚTIL'!H:H,'LISTA ÚTIL'!I:I,"")</f>
        <v>Jullyana Mendes Vasconcelos</v>
      </c>
      <c r="D5" s="2" t="s">
        <v>34</v>
      </c>
      <c r="E5" s="2" t="s">
        <v>34</v>
      </c>
      <c r="F5" s="2" t="s">
        <v>34</v>
      </c>
      <c r="G5" s="2" t="s">
        <v>34</v>
      </c>
      <c r="H5" s="2" t="s">
        <v>34</v>
      </c>
      <c r="I5" s="2" t="s">
        <v>34</v>
      </c>
      <c r="J5" s="2" t="s">
        <v>34</v>
      </c>
      <c r="K5" s="2" t="s">
        <v>34</v>
      </c>
      <c r="L5" s="4">
        <f>IF(D5="X",D$2,0)</f>
        <v>5</v>
      </c>
      <c r="M5" s="4">
        <f t="shared" ref="M5" si="2">IF(E5="X",E$2,0)</f>
        <v>10</v>
      </c>
      <c r="N5" s="4">
        <f t="shared" ref="N5" si="3">IF(F5="X",F$2,0)</f>
        <v>5</v>
      </c>
      <c r="O5" s="4">
        <f t="shared" ref="O5" si="4">IF(G5="X",G$2,0)</f>
        <v>10</v>
      </c>
      <c r="P5" s="4">
        <f t="shared" ref="P5" si="5">IF(H5="X",H$2,0)</f>
        <v>5</v>
      </c>
      <c r="Q5" s="4">
        <f t="shared" ref="Q5" si="6">IF(I5="X",I$2,0)</f>
        <v>5</v>
      </c>
      <c r="R5" s="4">
        <f t="shared" ref="R5" si="7">IF(J5="X",J$2,0)</f>
        <v>5</v>
      </c>
      <c r="S5" s="4">
        <f t="shared" ref="S5" si="8">IF(K5="X",K$2,0)</f>
        <v>5</v>
      </c>
      <c r="T5" s="8">
        <f>SUM(L5:S5)</f>
        <v>50</v>
      </c>
      <c r="U5" s="1" t="str">
        <f t="shared" ref="U5:U30" si="9">IF(H5="X",$C5,"")</f>
        <v>Jullyana Mendes Vasconcelos</v>
      </c>
      <c r="V5" s="1" t="str">
        <f t="shared" si="1"/>
        <v>Jullyana Mendes Vasconcelos</v>
      </c>
      <c r="W5" s="1" t="str">
        <f t="shared" si="1"/>
        <v>Jullyana Mendes Vasconcelos</v>
      </c>
      <c r="X5" s="1" t="str">
        <f t="shared" si="1"/>
        <v>Jullyana Mendes Vasconcelos</v>
      </c>
    </row>
    <row r="6" spans="2:24">
      <c r="B6" s="70" t="s">
        <v>0</v>
      </c>
      <c r="C6" s="1" t="str">
        <f>_xlfn.XLOOKUP(B6,'LISTA ÚTIL'!H:H,'LISTA ÚTIL'!I:I,"")</f>
        <v>Erika Sayuri Sakata</v>
      </c>
      <c r="D6" s="2" t="s">
        <v>34</v>
      </c>
      <c r="E6" s="2" t="s">
        <v>34</v>
      </c>
      <c r="F6" s="2" t="s">
        <v>34</v>
      </c>
      <c r="G6" s="2"/>
      <c r="H6" s="2"/>
      <c r="I6" s="2" t="s">
        <v>34</v>
      </c>
      <c r="J6" s="2" t="s">
        <v>34</v>
      </c>
      <c r="K6" s="2"/>
      <c r="L6" s="4">
        <f>IF(D6="X",D$2,0)</f>
        <v>5</v>
      </c>
      <c r="M6" s="4">
        <f t="shared" ref="M6" si="10">IF(E6="X",E$2,0)</f>
        <v>10</v>
      </c>
      <c r="N6" s="4">
        <f t="shared" ref="N6" si="11">IF(F6="X",F$2,0)</f>
        <v>5</v>
      </c>
      <c r="O6" s="4">
        <f t="shared" ref="O6" si="12">IF(G6="X",G$2,0)</f>
        <v>0</v>
      </c>
      <c r="P6" s="4">
        <f t="shared" ref="P6" si="13">IF(H6="X",H$2,0)</f>
        <v>0</v>
      </c>
      <c r="Q6" s="4">
        <f t="shared" ref="Q6" si="14">IF(I6="X",I$2,0)</f>
        <v>5</v>
      </c>
      <c r="R6" s="4">
        <f t="shared" ref="R6" si="15">IF(J6="X",J$2,0)</f>
        <v>5</v>
      </c>
      <c r="S6" s="4">
        <f t="shared" ref="S6" si="16">IF(K6="X",K$2,0)</f>
        <v>0</v>
      </c>
      <c r="T6" s="8">
        <f>SUM(L6:S6)</f>
        <v>30</v>
      </c>
      <c r="U6" s="1" t="str">
        <f t="shared" si="9"/>
        <v/>
      </c>
      <c r="V6" s="1" t="str">
        <f t="shared" si="1"/>
        <v>Erika Sayuri Sakata</v>
      </c>
      <c r="W6" s="1" t="str">
        <f t="shared" si="1"/>
        <v>Erika Sayuri Sakata</v>
      </c>
      <c r="X6" s="1" t="str">
        <f t="shared" si="1"/>
        <v/>
      </c>
    </row>
    <row r="7" spans="2:24">
      <c r="B7" s="70" t="s">
        <v>1</v>
      </c>
      <c r="C7" s="1" t="str">
        <f>_xlfn.XLOOKUP(B7,'LISTA ÚTIL'!H:H,'LISTA ÚTIL'!I:I,"")</f>
        <v>Gustavo Henrique Alcantara Idra</v>
      </c>
      <c r="D7" s="2" t="s">
        <v>34</v>
      </c>
      <c r="E7" s="2" t="s">
        <v>34</v>
      </c>
      <c r="F7" s="2" t="s">
        <v>34</v>
      </c>
      <c r="G7" s="2" t="s">
        <v>34</v>
      </c>
      <c r="H7" s="2" t="s">
        <v>34</v>
      </c>
      <c r="I7" s="2" t="s">
        <v>34</v>
      </c>
      <c r="J7" s="2" t="s">
        <v>34</v>
      </c>
      <c r="K7" s="2" t="s">
        <v>34</v>
      </c>
      <c r="L7" s="4">
        <f t="shared" ref="L7:L30" si="17">IF(D7="X",D$2,0)</f>
        <v>5</v>
      </c>
      <c r="M7" s="4">
        <f t="shared" si="0"/>
        <v>10</v>
      </c>
      <c r="N7" s="4">
        <f t="shared" si="0"/>
        <v>5</v>
      </c>
      <c r="O7" s="4">
        <f t="shared" si="0"/>
        <v>10</v>
      </c>
      <c r="P7" s="4">
        <f t="shared" si="0"/>
        <v>5</v>
      </c>
      <c r="Q7" s="4">
        <f t="shared" si="0"/>
        <v>5</v>
      </c>
      <c r="R7" s="4">
        <f t="shared" si="0"/>
        <v>5</v>
      </c>
      <c r="S7" s="4">
        <f t="shared" si="0"/>
        <v>5</v>
      </c>
      <c r="T7" s="8">
        <f t="shared" ref="T7:T30" si="18">SUM(L7:S7)</f>
        <v>50</v>
      </c>
      <c r="U7" s="1" t="str">
        <f t="shared" si="9"/>
        <v>Gustavo Henrique Alcantara Idra</v>
      </c>
      <c r="V7" s="1" t="str">
        <f t="shared" si="1"/>
        <v>Gustavo Henrique Alcantara Idra</v>
      </c>
      <c r="W7" s="1" t="str">
        <f t="shared" si="1"/>
        <v>Gustavo Henrique Alcantara Idra</v>
      </c>
      <c r="X7" s="1" t="str">
        <f t="shared" si="1"/>
        <v>Gustavo Henrique Alcantara Idra</v>
      </c>
    </row>
    <row r="8" spans="2:24">
      <c r="B8" s="70" t="s">
        <v>2</v>
      </c>
      <c r="C8" s="1" t="str">
        <f>_xlfn.XLOOKUP(B8,'LISTA ÚTIL'!H:H,'LISTA ÚTIL'!I:I,"")</f>
        <v>Jennifer Schroder Gerlach</v>
      </c>
      <c r="D8" s="2" t="s">
        <v>34</v>
      </c>
      <c r="E8" s="2" t="s">
        <v>34</v>
      </c>
      <c r="F8" s="2" t="s">
        <v>34</v>
      </c>
      <c r="G8" s="2" t="s">
        <v>34</v>
      </c>
      <c r="H8" s="2" t="s">
        <v>34</v>
      </c>
      <c r="I8" s="2" t="s">
        <v>34</v>
      </c>
      <c r="J8" s="2" t="s">
        <v>34</v>
      </c>
      <c r="K8" s="2" t="s">
        <v>34</v>
      </c>
      <c r="L8" s="4">
        <f t="shared" si="17"/>
        <v>5</v>
      </c>
      <c r="M8" s="4">
        <f t="shared" si="0"/>
        <v>10</v>
      </c>
      <c r="N8" s="4">
        <f t="shared" si="0"/>
        <v>5</v>
      </c>
      <c r="O8" s="4">
        <f t="shared" si="0"/>
        <v>10</v>
      </c>
      <c r="P8" s="4">
        <f t="shared" si="0"/>
        <v>5</v>
      </c>
      <c r="Q8" s="4">
        <f t="shared" si="0"/>
        <v>5</v>
      </c>
      <c r="R8" s="4">
        <f t="shared" si="0"/>
        <v>5</v>
      </c>
      <c r="S8" s="4">
        <f t="shared" si="0"/>
        <v>5</v>
      </c>
      <c r="T8" s="8">
        <f t="shared" si="18"/>
        <v>50</v>
      </c>
      <c r="U8" s="1" t="str">
        <f t="shared" si="9"/>
        <v>Jennifer Schroder Gerlach</v>
      </c>
      <c r="V8" s="1" t="str">
        <f t="shared" si="1"/>
        <v>Jennifer Schroder Gerlach</v>
      </c>
      <c r="W8" s="1" t="str">
        <f t="shared" si="1"/>
        <v>Jennifer Schroder Gerlach</v>
      </c>
      <c r="X8" s="1" t="str">
        <f t="shared" si="1"/>
        <v>Jennifer Schroder Gerlach</v>
      </c>
    </row>
    <row r="9" spans="2:24">
      <c r="B9" s="70" t="s">
        <v>3</v>
      </c>
      <c r="C9" s="1" t="str">
        <f>_xlfn.XLOOKUP(B9,'LISTA ÚTIL'!H:H,'LISTA ÚTIL'!I:I,"")</f>
        <v>Julia Elisa Barbosa da Silva</v>
      </c>
      <c r="D9" s="2" t="s">
        <v>34</v>
      </c>
      <c r="E9" s="2" t="s">
        <v>34</v>
      </c>
      <c r="F9" s="2" t="s">
        <v>34</v>
      </c>
      <c r="G9" s="2"/>
      <c r="H9" s="2" t="s">
        <v>34</v>
      </c>
      <c r="I9" s="2"/>
      <c r="J9" s="2"/>
      <c r="K9" s="2" t="s">
        <v>34</v>
      </c>
      <c r="L9" s="4">
        <f t="shared" si="17"/>
        <v>5</v>
      </c>
      <c r="M9" s="4">
        <f t="shared" si="0"/>
        <v>10</v>
      </c>
      <c r="N9" s="4">
        <f t="shared" si="0"/>
        <v>5</v>
      </c>
      <c r="O9" s="4">
        <f t="shared" si="0"/>
        <v>0</v>
      </c>
      <c r="P9" s="4">
        <f t="shared" si="0"/>
        <v>5</v>
      </c>
      <c r="Q9" s="4">
        <f t="shared" si="0"/>
        <v>0</v>
      </c>
      <c r="R9" s="4">
        <f t="shared" si="0"/>
        <v>0</v>
      </c>
      <c r="S9" s="4">
        <f t="shared" si="0"/>
        <v>5</v>
      </c>
      <c r="T9" s="8">
        <f t="shared" si="18"/>
        <v>30</v>
      </c>
      <c r="U9" s="1" t="str">
        <f t="shared" si="9"/>
        <v>Julia Elisa Barbosa da Silva</v>
      </c>
      <c r="V9" s="1" t="str">
        <f t="shared" si="1"/>
        <v/>
      </c>
      <c r="W9" s="1" t="str">
        <f t="shared" si="1"/>
        <v/>
      </c>
      <c r="X9" s="1" t="str">
        <f t="shared" si="1"/>
        <v>Julia Elisa Barbosa da Silva</v>
      </c>
    </row>
    <row r="10" spans="2:24">
      <c r="B10" s="70" t="s">
        <v>4</v>
      </c>
      <c r="C10" s="1" t="str">
        <f>_xlfn.XLOOKUP(B10,'LISTA ÚTIL'!H:H,'LISTA ÚTIL'!I:I,"")</f>
        <v>Ludmila Vitória Ribeiro Rocumba</v>
      </c>
      <c r="D10" s="2" t="s">
        <v>34</v>
      </c>
      <c r="E10" s="2" t="s">
        <v>34</v>
      </c>
      <c r="F10" s="2" t="s">
        <v>34</v>
      </c>
      <c r="G10" s="2" t="s">
        <v>34</v>
      </c>
      <c r="H10" s="2" t="s">
        <v>34</v>
      </c>
      <c r="I10" s="2" t="s">
        <v>34</v>
      </c>
      <c r="J10" s="2"/>
      <c r="K10" s="2" t="s">
        <v>34</v>
      </c>
      <c r="L10" s="4">
        <f t="shared" si="17"/>
        <v>5</v>
      </c>
      <c r="M10" s="4">
        <f t="shared" si="0"/>
        <v>10</v>
      </c>
      <c r="N10" s="4">
        <f t="shared" si="0"/>
        <v>5</v>
      </c>
      <c r="O10" s="4">
        <f t="shared" si="0"/>
        <v>10</v>
      </c>
      <c r="P10" s="4">
        <f t="shared" si="0"/>
        <v>5</v>
      </c>
      <c r="Q10" s="4">
        <f t="shared" si="0"/>
        <v>5</v>
      </c>
      <c r="R10" s="4">
        <f t="shared" si="0"/>
        <v>0</v>
      </c>
      <c r="S10" s="4">
        <f t="shared" si="0"/>
        <v>5</v>
      </c>
      <c r="T10" s="8">
        <f t="shared" si="18"/>
        <v>45</v>
      </c>
      <c r="U10" s="1" t="str">
        <f t="shared" si="9"/>
        <v>Ludmila Vitória Ribeiro Rocumba</v>
      </c>
      <c r="V10" s="1" t="str">
        <f t="shared" si="1"/>
        <v>Ludmila Vitória Ribeiro Rocumba</v>
      </c>
      <c r="W10" s="1" t="str">
        <f t="shared" si="1"/>
        <v/>
      </c>
      <c r="X10" s="1" t="str">
        <f t="shared" si="1"/>
        <v>Ludmila Vitória Ribeiro Rocumba</v>
      </c>
    </row>
    <row r="11" spans="2:24">
      <c r="B11" s="70" t="s">
        <v>5</v>
      </c>
      <c r="C11" s="1" t="str">
        <f>_xlfn.XLOOKUP(B11,'LISTA ÚTIL'!H:H,'LISTA ÚTIL'!I:I,"")</f>
        <v>Marcela Guinther Medeiros</v>
      </c>
      <c r="D11" s="2" t="s">
        <v>34</v>
      </c>
      <c r="E11" s="2" t="s">
        <v>34</v>
      </c>
      <c r="F11" s="2" t="s">
        <v>34</v>
      </c>
      <c r="G11" s="2" t="s">
        <v>34</v>
      </c>
      <c r="H11" s="2" t="s">
        <v>34</v>
      </c>
      <c r="I11" s="2" t="s">
        <v>34</v>
      </c>
      <c r="J11" s="2" t="s">
        <v>34</v>
      </c>
      <c r="K11" s="2" t="s">
        <v>34</v>
      </c>
      <c r="L11" s="4">
        <f t="shared" si="17"/>
        <v>5</v>
      </c>
      <c r="M11" s="4">
        <f t="shared" si="0"/>
        <v>10</v>
      </c>
      <c r="N11" s="4">
        <f t="shared" si="0"/>
        <v>5</v>
      </c>
      <c r="O11" s="4">
        <f t="shared" si="0"/>
        <v>10</v>
      </c>
      <c r="P11" s="4">
        <f t="shared" si="0"/>
        <v>5</v>
      </c>
      <c r="Q11" s="4">
        <f t="shared" si="0"/>
        <v>5</v>
      </c>
      <c r="R11" s="4">
        <f t="shared" si="0"/>
        <v>5</v>
      </c>
      <c r="S11" s="4">
        <f t="shared" si="0"/>
        <v>5</v>
      </c>
      <c r="T11" s="8">
        <f t="shared" si="18"/>
        <v>50</v>
      </c>
      <c r="U11" s="1" t="str">
        <f t="shared" si="9"/>
        <v>Marcela Guinther Medeiros</v>
      </c>
      <c r="V11" s="1" t="str">
        <f t="shared" si="1"/>
        <v>Marcela Guinther Medeiros</v>
      </c>
      <c r="W11" s="1" t="str">
        <f t="shared" si="1"/>
        <v>Marcela Guinther Medeiros</v>
      </c>
      <c r="X11" s="1" t="str">
        <f t="shared" si="1"/>
        <v>Marcela Guinther Medeiros</v>
      </c>
    </row>
    <row r="12" spans="2:24">
      <c r="B12" s="70" t="s">
        <v>6</v>
      </c>
      <c r="C12" s="1" t="str">
        <f>_xlfn.XLOOKUP(B12,'LISTA ÚTIL'!H:H,'LISTA ÚTIL'!I:I,"")</f>
        <v>Nayron Costa Alves</v>
      </c>
      <c r="D12" s="2"/>
      <c r="E12" s="2" t="s">
        <v>34</v>
      </c>
      <c r="F12" s="2"/>
      <c r="G12" s="2" t="s">
        <v>34</v>
      </c>
      <c r="H12" s="2" t="s">
        <v>34</v>
      </c>
      <c r="I12" s="2"/>
      <c r="J12" s="2"/>
      <c r="K12" s="2"/>
      <c r="L12" s="4">
        <f t="shared" si="17"/>
        <v>0</v>
      </c>
      <c r="M12" s="4">
        <f t="shared" si="0"/>
        <v>10</v>
      </c>
      <c r="N12" s="4">
        <f t="shared" si="0"/>
        <v>0</v>
      </c>
      <c r="O12" s="4">
        <f t="shared" si="0"/>
        <v>10</v>
      </c>
      <c r="P12" s="4">
        <f t="shared" si="0"/>
        <v>5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8">
        <f t="shared" si="18"/>
        <v>25</v>
      </c>
      <c r="U12" s="1" t="str">
        <f t="shared" si="9"/>
        <v>Nayron Costa Alves</v>
      </c>
      <c r="V12" s="1" t="str">
        <f t="shared" si="1"/>
        <v/>
      </c>
      <c r="W12" s="1" t="str">
        <f t="shared" si="1"/>
        <v/>
      </c>
      <c r="X12" s="1" t="str">
        <f t="shared" si="1"/>
        <v/>
      </c>
    </row>
    <row r="13" spans="2:24">
      <c r="B13" s="70" t="s">
        <v>7</v>
      </c>
      <c r="C13" s="1" t="str">
        <f>_xlfn.XLOOKUP(B13,'LISTA ÚTIL'!H:H,'LISTA ÚTIL'!I:I,"")</f>
        <v>Vinicius Matheus Petry</v>
      </c>
      <c r="D13" s="2" t="s">
        <v>34</v>
      </c>
      <c r="E13" s="2"/>
      <c r="F13" s="2" t="s">
        <v>34</v>
      </c>
      <c r="G13" s="2" t="s">
        <v>34</v>
      </c>
      <c r="H13" s="2" t="s">
        <v>34</v>
      </c>
      <c r="I13" s="2"/>
      <c r="J13" s="2"/>
      <c r="K13" s="2"/>
      <c r="L13" s="4">
        <f t="shared" si="17"/>
        <v>5</v>
      </c>
      <c r="M13" s="4">
        <f t="shared" si="0"/>
        <v>0</v>
      </c>
      <c r="N13" s="4">
        <f t="shared" si="0"/>
        <v>5</v>
      </c>
      <c r="O13" s="4">
        <f t="shared" si="0"/>
        <v>10</v>
      </c>
      <c r="P13" s="4">
        <f t="shared" si="0"/>
        <v>5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8">
        <f t="shared" si="18"/>
        <v>25</v>
      </c>
      <c r="U13" s="1" t="str">
        <f t="shared" si="9"/>
        <v>Vinicius Matheus Petry</v>
      </c>
      <c r="V13" s="1" t="str">
        <f t="shared" si="1"/>
        <v/>
      </c>
      <c r="W13" s="1" t="str">
        <f t="shared" si="1"/>
        <v/>
      </c>
      <c r="X13" s="1" t="str">
        <f t="shared" si="1"/>
        <v/>
      </c>
    </row>
    <row r="14" spans="2:24">
      <c r="B14" s="70" t="s">
        <v>8</v>
      </c>
      <c r="C14" s="1" t="str">
        <f>_xlfn.XLOOKUP(B14,'LISTA ÚTIL'!H:H,'LISTA ÚTIL'!I:I,"")</f>
        <v>Alice Affonso Sassmannshausen</v>
      </c>
      <c r="D14" s="2" t="s">
        <v>34</v>
      </c>
      <c r="E14" s="2" t="s">
        <v>34</v>
      </c>
      <c r="F14" s="2" t="s">
        <v>34</v>
      </c>
      <c r="G14" s="2"/>
      <c r="H14" s="2" t="s">
        <v>34</v>
      </c>
      <c r="I14" s="2"/>
      <c r="J14" s="2"/>
      <c r="K14" s="2"/>
      <c r="L14" s="4">
        <f t="shared" si="17"/>
        <v>5</v>
      </c>
      <c r="M14" s="4">
        <f t="shared" si="0"/>
        <v>10</v>
      </c>
      <c r="N14" s="4">
        <f t="shared" si="0"/>
        <v>5</v>
      </c>
      <c r="O14" s="4">
        <f t="shared" si="0"/>
        <v>0</v>
      </c>
      <c r="P14" s="4">
        <f t="shared" si="0"/>
        <v>5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8">
        <f t="shared" si="18"/>
        <v>25</v>
      </c>
      <c r="U14" s="1" t="str">
        <f t="shared" si="9"/>
        <v>Alice Affonso Sassmannshausen</v>
      </c>
      <c r="V14" s="1" t="str">
        <f t="shared" si="1"/>
        <v/>
      </c>
      <c r="W14" s="1" t="str">
        <f t="shared" si="1"/>
        <v/>
      </c>
      <c r="X14" s="1" t="str">
        <f t="shared" si="1"/>
        <v/>
      </c>
    </row>
    <row r="15" spans="2:24">
      <c r="B15" s="70" t="s">
        <v>9</v>
      </c>
      <c r="C15" s="1" t="str">
        <f>_xlfn.XLOOKUP(B15,'LISTA ÚTIL'!H:H,'LISTA ÚTIL'!I:I,"")</f>
        <v>José Antonio de Almeida Silva</v>
      </c>
      <c r="D15" s="2" t="s">
        <v>34</v>
      </c>
      <c r="E15" s="2"/>
      <c r="F15" s="2"/>
      <c r="G15" s="2" t="s">
        <v>34</v>
      </c>
      <c r="H15" s="2"/>
      <c r="I15" s="2"/>
      <c r="J15" s="2"/>
      <c r="K15" s="2"/>
      <c r="L15" s="4">
        <f t="shared" si="17"/>
        <v>5</v>
      </c>
      <c r="M15" s="4">
        <f t="shared" si="0"/>
        <v>0</v>
      </c>
      <c r="N15" s="4">
        <f t="shared" si="0"/>
        <v>0</v>
      </c>
      <c r="O15" s="4">
        <f t="shared" si="0"/>
        <v>10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8">
        <f t="shared" si="18"/>
        <v>15</v>
      </c>
      <c r="U15" s="1" t="str">
        <f t="shared" si="9"/>
        <v/>
      </c>
      <c r="V15" s="1" t="str">
        <f t="shared" si="1"/>
        <v/>
      </c>
      <c r="W15" s="1" t="str">
        <f t="shared" si="1"/>
        <v/>
      </c>
      <c r="X15" s="1" t="str">
        <f t="shared" si="1"/>
        <v/>
      </c>
    </row>
    <row r="16" spans="2:24">
      <c r="B16" s="70" t="s">
        <v>10</v>
      </c>
      <c r="C16" s="1" t="str">
        <f>_xlfn.XLOOKUP(B16,'LISTA ÚTIL'!H:H,'LISTA ÚTIL'!I:I,"")</f>
        <v>Bruno Santos Porciúncula</v>
      </c>
      <c r="D16" s="2" t="s">
        <v>34</v>
      </c>
      <c r="E16" s="2"/>
      <c r="F16" s="2"/>
      <c r="G16" s="2"/>
      <c r="H16" s="2"/>
      <c r="I16" s="2"/>
      <c r="J16" s="2"/>
      <c r="K16" s="2"/>
      <c r="L16" s="4">
        <f t="shared" si="17"/>
        <v>5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8">
        <f t="shared" si="18"/>
        <v>5</v>
      </c>
      <c r="U16" s="1" t="str">
        <f t="shared" si="9"/>
        <v/>
      </c>
      <c r="V16" s="1" t="str">
        <f t="shared" si="1"/>
        <v/>
      </c>
      <c r="W16" s="1" t="str">
        <f t="shared" si="1"/>
        <v/>
      </c>
      <c r="X16" s="1" t="str">
        <f t="shared" si="1"/>
        <v/>
      </c>
    </row>
    <row r="17" spans="2:24">
      <c r="B17" s="70" t="s">
        <v>11</v>
      </c>
      <c r="C17" s="1" t="str">
        <f>_xlfn.XLOOKUP(B17,'LISTA ÚTIL'!H:H,'LISTA ÚTIL'!I:I,"")</f>
        <v>Daniel Cardoso</v>
      </c>
      <c r="D17" s="2" t="s">
        <v>34</v>
      </c>
      <c r="E17" s="2" t="s">
        <v>34</v>
      </c>
      <c r="F17" s="2" t="s">
        <v>34</v>
      </c>
      <c r="G17" s="2"/>
      <c r="H17" s="2"/>
      <c r="I17" s="2"/>
      <c r="J17" s="2"/>
      <c r="K17" s="2"/>
      <c r="L17" s="4">
        <f t="shared" si="17"/>
        <v>5</v>
      </c>
      <c r="M17" s="4">
        <f t="shared" si="0"/>
        <v>10</v>
      </c>
      <c r="N17" s="4">
        <f t="shared" si="0"/>
        <v>5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8">
        <f t="shared" si="18"/>
        <v>20</v>
      </c>
      <c r="U17" s="1" t="str">
        <f t="shared" si="9"/>
        <v/>
      </c>
      <c r="V17" s="1" t="str">
        <f t="shared" si="1"/>
        <v/>
      </c>
      <c r="W17" s="1" t="str">
        <f t="shared" si="1"/>
        <v/>
      </c>
      <c r="X17" s="1" t="str">
        <f t="shared" si="1"/>
        <v/>
      </c>
    </row>
    <row r="18" spans="2:24">
      <c r="B18" s="70" t="s">
        <v>12</v>
      </c>
      <c r="C18" s="1" t="str">
        <f>_xlfn.XLOOKUP(B18,'LISTA ÚTIL'!H:H,'LISTA ÚTIL'!I:I,"")</f>
        <v>Gabriela da Silva Amaral Mori</v>
      </c>
      <c r="D18" s="2" t="s">
        <v>34</v>
      </c>
      <c r="E18" s="2" t="s">
        <v>34</v>
      </c>
      <c r="F18" s="2"/>
      <c r="G18" s="2" t="s">
        <v>34</v>
      </c>
      <c r="H18" s="2" t="s">
        <v>34</v>
      </c>
      <c r="I18" s="2"/>
      <c r="J18" s="2" t="s">
        <v>34</v>
      </c>
      <c r="K18" s="2"/>
      <c r="L18" s="4">
        <f t="shared" si="17"/>
        <v>5</v>
      </c>
      <c r="M18" s="4">
        <f t="shared" si="0"/>
        <v>10</v>
      </c>
      <c r="N18" s="4">
        <f t="shared" si="0"/>
        <v>0</v>
      </c>
      <c r="O18" s="4">
        <f t="shared" si="0"/>
        <v>10</v>
      </c>
      <c r="P18" s="4">
        <f t="shared" si="0"/>
        <v>5</v>
      </c>
      <c r="Q18" s="4">
        <f t="shared" si="0"/>
        <v>0</v>
      </c>
      <c r="R18" s="4">
        <f t="shared" si="0"/>
        <v>5</v>
      </c>
      <c r="S18" s="4">
        <f t="shared" si="0"/>
        <v>0</v>
      </c>
      <c r="T18" s="8">
        <f t="shared" si="18"/>
        <v>35</v>
      </c>
      <c r="U18" s="1" t="str">
        <f t="shared" si="9"/>
        <v>Gabriela da Silva Amaral Mori</v>
      </c>
      <c r="V18" s="1" t="str">
        <f t="shared" si="1"/>
        <v/>
      </c>
      <c r="W18" s="1" t="str">
        <f t="shared" si="1"/>
        <v>Gabriela da Silva Amaral Mori</v>
      </c>
      <c r="X18" s="1" t="str">
        <f t="shared" si="1"/>
        <v/>
      </c>
    </row>
    <row r="19" spans="2:24">
      <c r="B19" s="70" t="s">
        <v>13</v>
      </c>
      <c r="C19" s="1" t="str">
        <f>_xlfn.XLOOKUP(B19,'LISTA ÚTIL'!H:H,'LISTA ÚTIL'!I:I,"")</f>
        <v>Gustavo da Silva Rodrigues</v>
      </c>
      <c r="D19" s="2" t="s">
        <v>34</v>
      </c>
      <c r="E19" s="2" t="s">
        <v>34</v>
      </c>
      <c r="F19" s="2" t="s">
        <v>34</v>
      </c>
      <c r="G19" s="2"/>
      <c r="H19" s="2"/>
      <c r="I19" s="2" t="s">
        <v>34</v>
      </c>
      <c r="J19" s="2" t="s">
        <v>34</v>
      </c>
      <c r="K19" s="2"/>
      <c r="L19" s="4">
        <f t="shared" si="17"/>
        <v>5</v>
      </c>
      <c r="M19" s="4">
        <f t="shared" si="0"/>
        <v>10</v>
      </c>
      <c r="N19" s="4">
        <f t="shared" si="0"/>
        <v>5</v>
      </c>
      <c r="O19" s="4">
        <f t="shared" si="0"/>
        <v>0</v>
      </c>
      <c r="P19" s="4">
        <f t="shared" si="0"/>
        <v>0</v>
      </c>
      <c r="Q19" s="4">
        <f t="shared" si="0"/>
        <v>5</v>
      </c>
      <c r="R19" s="4">
        <f t="shared" si="0"/>
        <v>5</v>
      </c>
      <c r="S19" s="4">
        <f t="shared" si="0"/>
        <v>0</v>
      </c>
      <c r="T19" s="8">
        <f t="shared" si="18"/>
        <v>30</v>
      </c>
      <c r="U19" s="1" t="str">
        <f t="shared" si="9"/>
        <v/>
      </c>
      <c r="V19" s="1" t="str">
        <f t="shared" si="1"/>
        <v>Gustavo da Silva Rodrigues</v>
      </c>
      <c r="W19" s="1" t="str">
        <f t="shared" si="1"/>
        <v>Gustavo da Silva Rodrigues</v>
      </c>
      <c r="X19" s="1" t="str">
        <f t="shared" si="1"/>
        <v/>
      </c>
    </row>
    <row r="20" spans="2:24">
      <c r="B20" s="70" t="s">
        <v>14</v>
      </c>
      <c r="C20" s="1" t="str">
        <f>_xlfn.XLOOKUP(B20,'LISTA ÚTIL'!H:H,'LISTA ÚTIL'!I:I,"")</f>
        <v>Julio Cesar Moretti Soares</v>
      </c>
      <c r="D20" s="2" t="s">
        <v>34</v>
      </c>
      <c r="E20" s="2"/>
      <c r="F20" s="2" t="s">
        <v>34</v>
      </c>
      <c r="G20" s="2"/>
      <c r="H20" s="2" t="s">
        <v>34</v>
      </c>
      <c r="I20" s="2"/>
      <c r="J20" s="2" t="s">
        <v>34</v>
      </c>
      <c r="K20" s="2"/>
      <c r="L20" s="4">
        <f t="shared" si="17"/>
        <v>5</v>
      </c>
      <c r="M20" s="4">
        <f t="shared" si="0"/>
        <v>0</v>
      </c>
      <c r="N20" s="4">
        <f t="shared" si="0"/>
        <v>5</v>
      </c>
      <c r="O20" s="4">
        <f t="shared" si="0"/>
        <v>0</v>
      </c>
      <c r="P20" s="4">
        <f t="shared" si="0"/>
        <v>5</v>
      </c>
      <c r="Q20" s="4">
        <f t="shared" si="0"/>
        <v>0</v>
      </c>
      <c r="R20" s="4">
        <f t="shared" si="0"/>
        <v>5</v>
      </c>
      <c r="S20" s="4">
        <f t="shared" si="0"/>
        <v>0</v>
      </c>
      <c r="T20" s="8">
        <f t="shared" si="18"/>
        <v>20</v>
      </c>
      <c r="U20" s="1" t="str">
        <f t="shared" si="9"/>
        <v>Julio Cesar Moretti Soares</v>
      </c>
      <c r="V20" s="1" t="str">
        <f t="shared" ref="V20:V30" si="19">IF(I20="X",$C20,"")</f>
        <v/>
      </c>
      <c r="W20" s="1" t="str">
        <f t="shared" ref="W20:W30" si="20">IF(J20="X",$C20,"")</f>
        <v>Julio Cesar Moretti Soares</v>
      </c>
      <c r="X20" s="1" t="str">
        <f t="shared" ref="X20:X30" si="21">IF(K20="X",$C20,"")</f>
        <v/>
      </c>
    </row>
    <row r="21" spans="2:24">
      <c r="B21" s="70" t="s">
        <v>15</v>
      </c>
      <c r="C21" s="1" t="str">
        <f>_xlfn.XLOOKUP(B21,'LISTA ÚTIL'!H:H,'LISTA ÚTIL'!I:I,"")</f>
        <v>Paloma dos Santos</v>
      </c>
      <c r="D21" s="2" t="s">
        <v>34</v>
      </c>
      <c r="E21" s="2"/>
      <c r="F21" s="2" t="s">
        <v>34</v>
      </c>
      <c r="G21" s="2" t="s">
        <v>34</v>
      </c>
      <c r="H21" s="2" t="s">
        <v>34</v>
      </c>
      <c r="I21" s="2"/>
      <c r="J21" s="2"/>
      <c r="K21" s="2"/>
      <c r="L21" s="4">
        <f t="shared" si="17"/>
        <v>5</v>
      </c>
      <c r="M21" s="4">
        <f t="shared" si="0"/>
        <v>0</v>
      </c>
      <c r="N21" s="4">
        <f t="shared" si="0"/>
        <v>5</v>
      </c>
      <c r="O21" s="4">
        <f t="shared" si="0"/>
        <v>10</v>
      </c>
      <c r="P21" s="4">
        <f t="shared" si="0"/>
        <v>5</v>
      </c>
      <c r="Q21" s="4">
        <f t="shared" si="0"/>
        <v>0</v>
      </c>
      <c r="R21" s="4">
        <f t="shared" si="0"/>
        <v>0</v>
      </c>
      <c r="S21" s="4">
        <f t="shared" si="0"/>
        <v>0</v>
      </c>
      <c r="T21" s="8">
        <f t="shared" si="18"/>
        <v>25</v>
      </c>
      <c r="U21" s="1" t="str">
        <f t="shared" si="9"/>
        <v>Paloma dos Santos</v>
      </c>
      <c r="V21" s="1" t="str">
        <f t="shared" si="19"/>
        <v/>
      </c>
      <c r="W21" s="1" t="str">
        <f t="shared" si="20"/>
        <v/>
      </c>
      <c r="X21" s="1" t="str">
        <f t="shared" si="21"/>
        <v/>
      </c>
    </row>
    <row r="22" spans="2:24">
      <c r="B22" s="70" t="s">
        <v>16</v>
      </c>
      <c r="C22" s="1" t="str">
        <f>_xlfn.XLOOKUP(B22,'LISTA ÚTIL'!H:H,'LISTA ÚTIL'!I:I,"")</f>
        <v>Eduardo Poltronieri Matias</v>
      </c>
      <c r="D22" s="2" t="s">
        <v>34</v>
      </c>
      <c r="E22" s="2" t="s">
        <v>34</v>
      </c>
      <c r="F22" s="2" t="s">
        <v>34</v>
      </c>
      <c r="G22" s="2" t="s">
        <v>34</v>
      </c>
      <c r="H22" s="2" t="s">
        <v>34</v>
      </c>
      <c r="I22" s="2"/>
      <c r="J22" s="2"/>
      <c r="K22" s="2"/>
      <c r="L22" s="4">
        <f t="shared" si="17"/>
        <v>5</v>
      </c>
      <c r="M22" s="4">
        <f t="shared" ref="M22:M30" si="22">IF(E22="X",E$2,0)</f>
        <v>10</v>
      </c>
      <c r="N22" s="4">
        <f t="shared" ref="N22:N30" si="23">IF(F22="X",F$2,0)</f>
        <v>5</v>
      </c>
      <c r="O22" s="4">
        <f t="shared" ref="O22:O30" si="24">IF(G22="X",G$2,0)</f>
        <v>10</v>
      </c>
      <c r="P22" s="4">
        <f t="shared" ref="P22:P30" si="25">IF(H22="X",H$2,0)</f>
        <v>5</v>
      </c>
      <c r="Q22" s="4">
        <f t="shared" ref="Q22:Q30" si="26">IF(I22="X",I$2,0)</f>
        <v>0</v>
      </c>
      <c r="R22" s="4">
        <f t="shared" ref="R22:R30" si="27">IF(J22="X",J$2,0)</f>
        <v>0</v>
      </c>
      <c r="S22" s="4">
        <f t="shared" ref="S22:S30" si="28">IF(K22="X",K$2,0)</f>
        <v>0</v>
      </c>
      <c r="T22" s="8">
        <f t="shared" si="18"/>
        <v>35</v>
      </c>
      <c r="U22" s="1" t="str">
        <f t="shared" si="9"/>
        <v>Eduardo Poltronieri Matias</v>
      </c>
      <c r="V22" s="1" t="str">
        <f t="shared" si="19"/>
        <v/>
      </c>
      <c r="W22" s="1" t="str">
        <f t="shared" si="20"/>
        <v/>
      </c>
      <c r="X22" s="1" t="str">
        <f t="shared" si="21"/>
        <v/>
      </c>
    </row>
    <row r="23" spans="2:24">
      <c r="B23" s="70" t="s">
        <v>17</v>
      </c>
      <c r="C23" s="1" t="str">
        <f>_xlfn.XLOOKUP(B23,'LISTA ÚTIL'!H:H,'LISTA ÚTIL'!I:I,"")</f>
        <v>Gregório Marques Rodrigues</v>
      </c>
      <c r="D23" s="2" t="s">
        <v>34</v>
      </c>
      <c r="E23" s="2" t="s">
        <v>34</v>
      </c>
      <c r="F23" s="2" t="s">
        <v>34</v>
      </c>
      <c r="G23" s="2"/>
      <c r="H23" s="2"/>
      <c r="I23" s="2"/>
      <c r="J23" s="2" t="s">
        <v>34</v>
      </c>
      <c r="K23" s="2"/>
      <c r="L23" s="4">
        <f t="shared" si="17"/>
        <v>5</v>
      </c>
      <c r="M23" s="4">
        <f t="shared" si="22"/>
        <v>10</v>
      </c>
      <c r="N23" s="4">
        <f t="shared" si="23"/>
        <v>5</v>
      </c>
      <c r="O23" s="4">
        <f t="shared" si="24"/>
        <v>0</v>
      </c>
      <c r="P23" s="4">
        <f t="shared" si="25"/>
        <v>0</v>
      </c>
      <c r="Q23" s="4">
        <f t="shared" si="26"/>
        <v>0</v>
      </c>
      <c r="R23" s="4">
        <f t="shared" si="27"/>
        <v>5</v>
      </c>
      <c r="S23" s="4">
        <f t="shared" si="28"/>
        <v>0</v>
      </c>
      <c r="T23" s="8">
        <f t="shared" si="18"/>
        <v>25</v>
      </c>
      <c r="U23" s="1" t="str">
        <f t="shared" si="9"/>
        <v/>
      </c>
      <c r="V23" s="1" t="str">
        <f t="shared" si="19"/>
        <v/>
      </c>
      <c r="W23" s="1" t="str">
        <f t="shared" si="20"/>
        <v>Gregório Marques Rodrigues</v>
      </c>
      <c r="X23" s="1" t="str">
        <f t="shared" si="21"/>
        <v/>
      </c>
    </row>
    <row r="24" spans="2:24">
      <c r="B24" s="70" t="s">
        <v>18</v>
      </c>
      <c r="C24" s="1" t="str">
        <f>_xlfn.XLOOKUP(B24,'LISTA ÚTIL'!H:H,'LISTA ÚTIL'!I:I,"")</f>
        <v>Raphael Leonardo de Almeida</v>
      </c>
      <c r="D24" s="2" t="s">
        <v>34</v>
      </c>
      <c r="E24" s="2" t="s">
        <v>34</v>
      </c>
      <c r="F24" s="2" t="s">
        <v>34</v>
      </c>
      <c r="G24" s="2"/>
      <c r="H24" s="2" t="s">
        <v>34</v>
      </c>
      <c r="I24" s="2"/>
      <c r="J24" s="2"/>
      <c r="K24" s="2"/>
      <c r="L24" s="4">
        <f t="shared" si="17"/>
        <v>5</v>
      </c>
      <c r="M24" s="4">
        <f t="shared" si="22"/>
        <v>10</v>
      </c>
      <c r="N24" s="4">
        <f t="shared" si="23"/>
        <v>5</v>
      </c>
      <c r="O24" s="4">
        <f t="shared" si="24"/>
        <v>0</v>
      </c>
      <c r="P24" s="4">
        <f t="shared" si="25"/>
        <v>5</v>
      </c>
      <c r="Q24" s="4">
        <f t="shared" si="26"/>
        <v>0</v>
      </c>
      <c r="R24" s="4">
        <f t="shared" si="27"/>
        <v>0</v>
      </c>
      <c r="S24" s="4">
        <f t="shared" si="28"/>
        <v>0</v>
      </c>
      <c r="T24" s="8">
        <f t="shared" si="18"/>
        <v>25</v>
      </c>
      <c r="U24" s="1" t="str">
        <f t="shared" si="9"/>
        <v>Raphael Leonardo de Almeida</v>
      </c>
      <c r="V24" s="1" t="str">
        <f t="shared" si="19"/>
        <v/>
      </c>
      <c r="W24" s="1" t="str">
        <f t="shared" si="20"/>
        <v/>
      </c>
      <c r="X24" s="1" t="str">
        <f t="shared" si="21"/>
        <v/>
      </c>
    </row>
    <row r="25" spans="2:24">
      <c r="B25" s="70" t="s">
        <v>19</v>
      </c>
      <c r="C25" s="1" t="str">
        <f>_xlfn.XLOOKUP(B25,'LISTA ÚTIL'!H:H,'LISTA ÚTIL'!I:I,"")</f>
        <v>Yasmin Mendes Lopes</v>
      </c>
      <c r="D25" s="2" t="s">
        <v>34</v>
      </c>
      <c r="E25" s="2" t="s">
        <v>34</v>
      </c>
      <c r="F25" s="2" t="s">
        <v>34</v>
      </c>
      <c r="G25" s="2" t="s">
        <v>34</v>
      </c>
      <c r="H25" s="2"/>
      <c r="I25" s="2"/>
      <c r="J25" s="2"/>
      <c r="K25" s="2"/>
      <c r="L25" s="4">
        <f t="shared" si="17"/>
        <v>5</v>
      </c>
      <c r="M25" s="4">
        <f t="shared" si="22"/>
        <v>10</v>
      </c>
      <c r="N25" s="4">
        <f t="shared" si="23"/>
        <v>5</v>
      </c>
      <c r="O25" s="4">
        <f t="shared" si="24"/>
        <v>10</v>
      </c>
      <c r="P25" s="4">
        <f t="shared" si="25"/>
        <v>0</v>
      </c>
      <c r="Q25" s="4">
        <f t="shared" si="26"/>
        <v>0</v>
      </c>
      <c r="R25" s="4">
        <f t="shared" si="27"/>
        <v>0</v>
      </c>
      <c r="S25" s="4">
        <f t="shared" si="28"/>
        <v>0</v>
      </c>
      <c r="T25" s="8">
        <f t="shared" si="18"/>
        <v>30</v>
      </c>
      <c r="U25" s="1" t="str">
        <f t="shared" si="9"/>
        <v/>
      </c>
      <c r="V25" s="1" t="str">
        <f t="shared" si="19"/>
        <v/>
      </c>
      <c r="W25" s="1" t="str">
        <f t="shared" si="20"/>
        <v/>
      </c>
      <c r="X25" s="1" t="str">
        <f t="shared" si="21"/>
        <v/>
      </c>
    </row>
    <row r="26" spans="2:24">
      <c r="B26" s="70" t="s">
        <v>20</v>
      </c>
      <c r="C26" s="1" t="str">
        <f>_xlfn.XLOOKUP(B26,'LISTA ÚTIL'!H:H,'LISTA ÚTIL'!I:I,"")</f>
        <v>Rafaela Escribano</v>
      </c>
      <c r="D26" s="2" t="s">
        <v>34</v>
      </c>
      <c r="E26" s="2" t="s">
        <v>34</v>
      </c>
      <c r="F26" s="2"/>
      <c r="G26" s="2" t="s">
        <v>34</v>
      </c>
      <c r="H26" s="2" t="s">
        <v>34</v>
      </c>
      <c r="I26" s="2" t="s">
        <v>34</v>
      </c>
      <c r="J26" s="2"/>
      <c r="K26" s="2"/>
      <c r="L26" s="4">
        <f t="shared" si="17"/>
        <v>5</v>
      </c>
      <c r="M26" s="4">
        <f t="shared" si="22"/>
        <v>10</v>
      </c>
      <c r="N26" s="4">
        <f t="shared" si="23"/>
        <v>0</v>
      </c>
      <c r="O26" s="4">
        <f t="shared" si="24"/>
        <v>10</v>
      </c>
      <c r="P26" s="4">
        <f t="shared" si="25"/>
        <v>5</v>
      </c>
      <c r="Q26" s="4">
        <f t="shared" si="26"/>
        <v>5</v>
      </c>
      <c r="R26" s="4">
        <f t="shared" si="27"/>
        <v>0</v>
      </c>
      <c r="S26" s="4">
        <f t="shared" si="28"/>
        <v>0</v>
      </c>
      <c r="T26" s="8">
        <f t="shared" si="18"/>
        <v>35</v>
      </c>
      <c r="U26" s="1" t="str">
        <f t="shared" si="9"/>
        <v>Rafaela Escribano</v>
      </c>
      <c r="V26" s="1" t="str">
        <f t="shared" si="19"/>
        <v>Rafaela Escribano</v>
      </c>
      <c r="W26" s="1" t="str">
        <f t="shared" si="20"/>
        <v/>
      </c>
      <c r="X26" s="1" t="str">
        <f t="shared" si="21"/>
        <v/>
      </c>
    </row>
    <row r="27" spans="2:24">
      <c r="B27" s="70" t="s">
        <v>21</v>
      </c>
      <c r="C27" s="1" t="str">
        <f>_xlfn.XLOOKUP(B27,'LISTA ÚTIL'!H:H,'LISTA ÚTIL'!I:I,"")</f>
        <v>Renato Magaroti Junior</v>
      </c>
      <c r="D27" s="2" t="s">
        <v>34</v>
      </c>
      <c r="E27" s="2"/>
      <c r="F27" s="2" t="s">
        <v>34</v>
      </c>
      <c r="G27" s="2" t="s">
        <v>34</v>
      </c>
      <c r="H27" s="2" t="s">
        <v>34</v>
      </c>
      <c r="I27" s="2"/>
      <c r="J27" s="2"/>
      <c r="K27" s="2"/>
      <c r="L27" s="4">
        <f t="shared" si="17"/>
        <v>5</v>
      </c>
      <c r="M27" s="4">
        <f t="shared" si="22"/>
        <v>0</v>
      </c>
      <c r="N27" s="4">
        <f t="shared" si="23"/>
        <v>5</v>
      </c>
      <c r="O27" s="4">
        <f t="shared" si="24"/>
        <v>10</v>
      </c>
      <c r="P27" s="4">
        <f t="shared" si="25"/>
        <v>5</v>
      </c>
      <c r="Q27" s="4">
        <f t="shared" si="26"/>
        <v>0</v>
      </c>
      <c r="R27" s="4">
        <f t="shared" si="27"/>
        <v>0</v>
      </c>
      <c r="S27" s="4">
        <f t="shared" si="28"/>
        <v>0</v>
      </c>
      <c r="T27" s="8">
        <f t="shared" si="18"/>
        <v>25</v>
      </c>
      <c r="U27" s="1" t="str">
        <f t="shared" si="9"/>
        <v>Renato Magaroti Junior</v>
      </c>
      <c r="V27" s="1" t="str">
        <f t="shared" si="19"/>
        <v/>
      </c>
      <c r="W27" s="1" t="str">
        <f t="shared" si="20"/>
        <v/>
      </c>
      <c r="X27" s="1" t="str">
        <f t="shared" si="21"/>
        <v/>
      </c>
    </row>
    <row r="28" spans="2:24">
      <c r="B28" s="70" t="s">
        <v>22</v>
      </c>
      <c r="C28" s="1" t="str">
        <f>_xlfn.XLOOKUP(B28,'LISTA ÚTIL'!H:H,'LISTA ÚTIL'!I:I,"")</f>
        <v>Evandro Messias da Silva</v>
      </c>
      <c r="D28" s="2"/>
      <c r="E28" s="2"/>
      <c r="F28" s="2"/>
      <c r="G28" s="2" t="s">
        <v>34</v>
      </c>
      <c r="H28" s="2" t="s">
        <v>34</v>
      </c>
      <c r="I28" s="2"/>
      <c r="J28" s="2" t="s">
        <v>34</v>
      </c>
      <c r="K28" s="2"/>
      <c r="L28" s="4">
        <f t="shared" si="17"/>
        <v>0</v>
      </c>
      <c r="M28" s="4">
        <f t="shared" si="22"/>
        <v>0</v>
      </c>
      <c r="N28" s="4">
        <f t="shared" si="23"/>
        <v>0</v>
      </c>
      <c r="O28" s="4">
        <f t="shared" si="24"/>
        <v>10</v>
      </c>
      <c r="P28" s="4">
        <f t="shared" si="25"/>
        <v>5</v>
      </c>
      <c r="Q28" s="4">
        <f t="shared" si="26"/>
        <v>0</v>
      </c>
      <c r="R28" s="4">
        <f t="shared" si="27"/>
        <v>5</v>
      </c>
      <c r="S28" s="4">
        <f t="shared" si="28"/>
        <v>0</v>
      </c>
      <c r="T28" s="8">
        <f t="shared" si="18"/>
        <v>20</v>
      </c>
      <c r="U28" s="1" t="str">
        <f t="shared" si="9"/>
        <v>Evandro Messias da Silva</v>
      </c>
      <c r="V28" s="1" t="str">
        <f t="shared" si="19"/>
        <v/>
      </c>
      <c r="W28" s="1" t="str">
        <f t="shared" si="20"/>
        <v>Evandro Messias da Silva</v>
      </c>
      <c r="X28" s="1" t="str">
        <f t="shared" si="21"/>
        <v/>
      </c>
    </row>
    <row r="29" spans="2:24">
      <c r="B29" s="70" t="s">
        <v>23</v>
      </c>
      <c r="C29" s="1" t="str">
        <f>_xlfn.XLOOKUP(B29,'LISTA ÚTIL'!H:H,'LISTA ÚTIL'!I:I,"")</f>
        <v>Aline Parmezan Ramos Fernandes</v>
      </c>
      <c r="D29" s="2"/>
      <c r="E29" s="2"/>
      <c r="F29" s="2"/>
      <c r="G29" s="2" t="s">
        <v>34</v>
      </c>
      <c r="H29" s="2" t="s">
        <v>34</v>
      </c>
      <c r="I29" s="2" t="s">
        <v>34</v>
      </c>
      <c r="J29" s="2" t="s">
        <v>34</v>
      </c>
      <c r="K29" s="2"/>
      <c r="L29" s="4">
        <f t="shared" si="17"/>
        <v>0</v>
      </c>
      <c r="M29" s="4">
        <f t="shared" si="22"/>
        <v>0</v>
      </c>
      <c r="N29" s="4">
        <f t="shared" si="23"/>
        <v>0</v>
      </c>
      <c r="O29" s="4">
        <f t="shared" si="24"/>
        <v>10</v>
      </c>
      <c r="P29" s="4">
        <f t="shared" si="25"/>
        <v>5</v>
      </c>
      <c r="Q29" s="4">
        <f t="shared" si="26"/>
        <v>5</v>
      </c>
      <c r="R29" s="4">
        <f t="shared" si="27"/>
        <v>5</v>
      </c>
      <c r="S29" s="4">
        <f t="shared" si="28"/>
        <v>0</v>
      </c>
      <c r="T29" s="8">
        <f t="shared" si="18"/>
        <v>25</v>
      </c>
      <c r="U29" s="1" t="str">
        <f t="shared" si="9"/>
        <v>Aline Parmezan Ramos Fernandes</v>
      </c>
      <c r="V29" s="1" t="str">
        <f t="shared" si="19"/>
        <v>Aline Parmezan Ramos Fernandes</v>
      </c>
      <c r="W29" s="1" t="str">
        <f t="shared" si="20"/>
        <v>Aline Parmezan Ramos Fernandes</v>
      </c>
      <c r="X29" s="1" t="str">
        <f t="shared" si="21"/>
        <v/>
      </c>
    </row>
    <row r="30" spans="2:24">
      <c r="B30" s="74" t="s">
        <v>24</v>
      </c>
      <c r="C30" s="75" t="str">
        <f>_xlfn.XLOOKUP(B30,'LISTA ÚTIL'!H:H,'LISTA ÚTIL'!I:I,"")</f>
        <v>Gabriella Ribeiro de Almeida</v>
      </c>
      <c r="D30" s="76"/>
      <c r="E30" s="76"/>
      <c r="F30" s="76"/>
      <c r="G30" s="76" t="s">
        <v>34</v>
      </c>
      <c r="H30" s="76" t="s">
        <v>34</v>
      </c>
      <c r="I30" s="76"/>
      <c r="J30" s="76" t="s">
        <v>34</v>
      </c>
      <c r="K30" s="76"/>
      <c r="L30" s="77">
        <f t="shared" si="17"/>
        <v>0</v>
      </c>
      <c r="M30" s="77">
        <f t="shared" si="22"/>
        <v>0</v>
      </c>
      <c r="N30" s="77">
        <f t="shared" si="23"/>
        <v>0</v>
      </c>
      <c r="O30" s="77">
        <f t="shared" si="24"/>
        <v>10</v>
      </c>
      <c r="P30" s="77">
        <f t="shared" si="25"/>
        <v>5</v>
      </c>
      <c r="Q30" s="77">
        <f t="shared" si="26"/>
        <v>0</v>
      </c>
      <c r="R30" s="77">
        <f t="shared" si="27"/>
        <v>5</v>
      </c>
      <c r="S30" s="77">
        <f t="shared" si="28"/>
        <v>0</v>
      </c>
      <c r="T30" s="78">
        <f t="shared" si="18"/>
        <v>20</v>
      </c>
      <c r="U30" s="1" t="str">
        <f t="shared" si="9"/>
        <v>Gabriella Ribeiro de Almeida</v>
      </c>
      <c r="V30" s="1" t="str">
        <f t="shared" si="19"/>
        <v/>
      </c>
      <c r="W30" s="1" t="str">
        <f t="shared" si="20"/>
        <v>Gabriella Ribeiro de Almeida</v>
      </c>
      <c r="X30" s="1" t="str">
        <f t="shared" si="21"/>
        <v/>
      </c>
    </row>
    <row r="32" spans="2:24">
      <c r="U32" t="s">
        <v>203</v>
      </c>
      <c r="V32" t="s">
        <v>203</v>
      </c>
      <c r="W32" t="s">
        <v>203</v>
      </c>
      <c r="X32" t="s">
        <v>203</v>
      </c>
    </row>
    <row r="33" spans="21:24">
      <c r="U33" t="s">
        <v>124</v>
      </c>
      <c r="V33" t="s">
        <v>124</v>
      </c>
      <c r="W33" t="s">
        <v>124</v>
      </c>
      <c r="X33" t="s">
        <v>124</v>
      </c>
    </row>
    <row r="34" spans="21:24">
      <c r="U34" t="s">
        <v>101</v>
      </c>
      <c r="V34" t="s">
        <v>89</v>
      </c>
      <c r="W34" t="s">
        <v>89</v>
      </c>
      <c r="X34" t="s">
        <v>101</v>
      </c>
    </row>
    <row r="35" spans="21:24">
      <c r="U35" t="s">
        <v>180</v>
      </c>
      <c r="V35" t="s">
        <v>101</v>
      </c>
      <c r="W35" t="s">
        <v>101</v>
      </c>
      <c r="X35" t="s">
        <v>180</v>
      </c>
    </row>
    <row r="36" spans="21:24">
      <c r="U36" t="s">
        <v>119</v>
      </c>
      <c r="V36" t="s">
        <v>180</v>
      </c>
      <c r="W36" t="s">
        <v>180</v>
      </c>
      <c r="X36" t="s">
        <v>119</v>
      </c>
    </row>
    <row r="37" spans="21:24">
      <c r="U37" t="s">
        <v>138</v>
      </c>
      <c r="V37" t="s">
        <v>138</v>
      </c>
      <c r="W37" t="s">
        <v>142</v>
      </c>
      <c r="X37" t="s">
        <v>138</v>
      </c>
    </row>
    <row r="38" spans="21:24">
      <c r="U38" t="s">
        <v>142</v>
      </c>
      <c r="V38" t="s">
        <v>142</v>
      </c>
      <c r="W38" t="s">
        <v>293</v>
      </c>
      <c r="X38" t="s">
        <v>142</v>
      </c>
    </row>
    <row r="39" spans="21:24">
      <c r="U39" t="s">
        <v>291</v>
      </c>
      <c r="V39" t="s">
        <v>292</v>
      </c>
      <c r="W39" t="s">
        <v>292</v>
      </c>
      <c r="X39" t="s">
        <v>201</v>
      </c>
    </row>
    <row r="40" spans="21:24">
      <c r="U40" t="s">
        <v>170</v>
      </c>
      <c r="V40" t="s">
        <v>154</v>
      </c>
      <c r="W40" t="s">
        <v>286</v>
      </c>
    </row>
    <row r="41" spans="21:24">
      <c r="U41" t="s">
        <v>48</v>
      </c>
      <c r="W41" t="s">
        <v>221</v>
      </c>
    </row>
    <row r="42" spans="21:24">
      <c r="U42" t="s">
        <v>293</v>
      </c>
      <c r="W42" t="s">
        <v>296</v>
      </c>
    </row>
    <row r="43" spans="21:24">
      <c r="U43" t="s">
        <v>286</v>
      </c>
      <c r="W43" t="s">
        <v>97</v>
      </c>
    </row>
    <row r="44" spans="21:24">
      <c r="U44" t="s">
        <v>150</v>
      </c>
    </row>
    <row r="45" spans="21:24">
      <c r="U45" t="s">
        <v>77</v>
      </c>
    </row>
    <row r="46" spans="21:24">
      <c r="U46" t="s">
        <v>156</v>
      </c>
    </row>
    <row r="47" spans="21:24">
      <c r="U47" t="s">
        <v>154</v>
      </c>
    </row>
    <row r="48" spans="21:24">
      <c r="U48" t="s">
        <v>295</v>
      </c>
    </row>
    <row r="49" spans="21:21">
      <c r="U49" t="s">
        <v>296</v>
      </c>
    </row>
    <row r="50" spans="21:21">
      <c r="U50" t="s">
        <v>201</v>
      </c>
    </row>
    <row r="51" spans="21:21">
      <c r="U51" t="s">
        <v>97</v>
      </c>
    </row>
  </sheetData>
  <conditionalFormatting sqref="D4:K30">
    <cfRule type="containsText" dxfId="0" priority="1" operator="containsText" text="X">
      <formula>NOT(ISERROR(SEARCH("X",D4)))</formula>
    </cfRule>
  </conditionalFormatting>
  <pageMargins left="0.511811024" right="0.511811024" top="0.78740157499999996" bottom="0.78740157499999996" header="0.31496062000000002" footer="0.31496062000000002"/>
  <pageSetup paperSize="9" scale="81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A6843-BEC1-439E-A4DA-82410B3C340B}">
  <dimension ref="A1:C28"/>
  <sheetViews>
    <sheetView workbookViewId="0"/>
  </sheetViews>
  <sheetFormatPr defaultRowHeight="14.5"/>
  <cols>
    <col min="1" max="1" width="29.453125" bestFit="1" customWidth="1"/>
    <col min="2" max="2" width="6.1796875" bestFit="1" customWidth="1"/>
    <col min="3" max="3" width="29" bestFit="1" customWidth="1"/>
  </cols>
  <sheetData>
    <row r="1" spans="1:3">
      <c r="A1" t="str">
        <f>'Frequência Organização'!C3</f>
        <v>NOME COMPLETO</v>
      </c>
      <c r="B1" t="str">
        <f>'Frequência Organização'!T3</f>
        <v>TOTAL</v>
      </c>
      <c r="C1" t="s">
        <v>336</v>
      </c>
    </row>
    <row r="2" spans="1:3">
      <c r="A2" t="str">
        <f>'Frequência Organização'!C4</f>
        <v>Gabriel Torres Cavalcante Barros</v>
      </c>
      <c r="B2">
        <f>'Frequência Organização'!T4</f>
        <v>50</v>
      </c>
      <c r="C2" s="79"/>
    </row>
    <row r="3" spans="1:3">
      <c r="A3" t="str">
        <f>'Frequência Organização'!C5</f>
        <v>Jullyana Mendes Vasconcelos</v>
      </c>
      <c r="B3">
        <f>'Frequência Organização'!T5</f>
        <v>50</v>
      </c>
      <c r="C3" s="79"/>
    </row>
    <row r="4" spans="1:3">
      <c r="A4" t="str">
        <f>'Frequência Organização'!C6</f>
        <v>Erika Sayuri Sakata</v>
      </c>
      <c r="B4">
        <f>'Frequência Organização'!T6</f>
        <v>30</v>
      </c>
      <c r="C4" s="79"/>
    </row>
    <row r="5" spans="1:3">
      <c r="A5" t="str">
        <f>'Frequência Organização'!C7</f>
        <v>Gustavo Henrique Alcantara Idra</v>
      </c>
      <c r="B5">
        <f>'Frequência Organização'!T7</f>
        <v>50</v>
      </c>
      <c r="C5" s="79"/>
    </row>
    <row r="6" spans="1:3">
      <c r="A6" t="str">
        <f>'Frequência Organização'!C8</f>
        <v>Jennifer Schroder Gerlach</v>
      </c>
      <c r="B6">
        <f>'Frequência Organização'!T8</f>
        <v>50</v>
      </c>
      <c r="C6" s="79"/>
    </row>
    <row r="7" spans="1:3">
      <c r="A7" t="str">
        <f>'Frequência Organização'!C9</f>
        <v>Julia Elisa Barbosa da Silva</v>
      </c>
      <c r="B7">
        <f>'Frequência Organização'!T9</f>
        <v>30</v>
      </c>
      <c r="C7" s="79"/>
    </row>
    <row r="8" spans="1:3">
      <c r="A8" t="str">
        <f>'Frequência Organização'!C10</f>
        <v>Ludmila Vitória Ribeiro Rocumba</v>
      </c>
      <c r="B8">
        <f>'Frequência Organização'!T10</f>
        <v>45</v>
      </c>
      <c r="C8" s="79"/>
    </row>
    <row r="9" spans="1:3">
      <c r="A9" t="str">
        <f>'Frequência Organização'!C11</f>
        <v>Marcela Guinther Medeiros</v>
      </c>
      <c r="B9">
        <f>'Frequência Organização'!T11</f>
        <v>50</v>
      </c>
      <c r="C9" s="79"/>
    </row>
    <row r="10" spans="1:3">
      <c r="A10" t="str">
        <f>'Frequência Organização'!C12</f>
        <v>Nayron Costa Alves</v>
      </c>
      <c r="B10">
        <f>'Frequência Organização'!T12</f>
        <v>25</v>
      </c>
      <c r="C10" s="79"/>
    </row>
    <row r="11" spans="1:3">
      <c r="A11" t="str">
        <f>'Frequência Organização'!C13</f>
        <v>Vinicius Matheus Petry</v>
      </c>
      <c r="B11">
        <f>'Frequência Organização'!T13</f>
        <v>25</v>
      </c>
      <c r="C11" s="79"/>
    </row>
    <row r="12" spans="1:3">
      <c r="A12" t="str">
        <f>'Frequência Organização'!C14</f>
        <v>Alice Affonso Sassmannshausen</v>
      </c>
      <c r="B12">
        <f>'Frequência Organização'!T14</f>
        <v>25</v>
      </c>
      <c r="C12" s="79"/>
    </row>
    <row r="13" spans="1:3">
      <c r="A13" t="str">
        <f>'Frequência Organização'!C15</f>
        <v>José Antonio de Almeida Silva</v>
      </c>
      <c r="B13">
        <f>'Frequência Organização'!T15</f>
        <v>15</v>
      </c>
      <c r="C13" s="79"/>
    </row>
    <row r="14" spans="1:3">
      <c r="A14" t="str">
        <f>'Frequência Organização'!C16</f>
        <v>Bruno Santos Porciúncula</v>
      </c>
      <c r="B14">
        <f>'Frequência Organização'!T16</f>
        <v>5</v>
      </c>
      <c r="C14" s="79"/>
    </row>
    <row r="15" spans="1:3">
      <c r="A15" t="str">
        <f>'Frequência Organização'!C17</f>
        <v>Daniel Cardoso</v>
      </c>
      <c r="B15">
        <f>'Frequência Organização'!T17</f>
        <v>20</v>
      </c>
      <c r="C15" s="79"/>
    </row>
    <row r="16" spans="1:3">
      <c r="A16" t="str">
        <f>'Frequência Organização'!C18</f>
        <v>Gabriela da Silva Amaral Mori</v>
      </c>
      <c r="B16">
        <f>'Frequência Organização'!T18</f>
        <v>35</v>
      </c>
      <c r="C16" s="79"/>
    </row>
    <row r="17" spans="1:3">
      <c r="A17" t="str">
        <f>'Frequência Organização'!C19</f>
        <v>Gustavo da Silva Rodrigues</v>
      </c>
      <c r="B17">
        <f>'Frequência Organização'!T19</f>
        <v>30</v>
      </c>
      <c r="C17" s="79"/>
    </row>
    <row r="18" spans="1:3">
      <c r="A18" t="str">
        <f>'Frequência Organização'!C20</f>
        <v>Julio Cesar Moretti Soares</v>
      </c>
      <c r="B18">
        <f>'Frequência Organização'!T20</f>
        <v>20</v>
      </c>
      <c r="C18" s="79"/>
    </row>
    <row r="19" spans="1:3">
      <c r="A19" t="str">
        <f>'Frequência Organização'!C21</f>
        <v>Paloma dos Santos</v>
      </c>
      <c r="B19">
        <f>'Frequência Organização'!T21</f>
        <v>25</v>
      </c>
      <c r="C19" s="79"/>
    </row>
    <row r="20" spans="1:3">
      <c r="A20" t="str">
        <f>'Frequência Organização'!C22</f>
        <v>Eduardo Poltronieri Matias</v>
      </c>
      <c r="B20">
        <f>'Frequência Organização'!T22</f>
        <v>35</v>
      </c>
      <c r="C20" s="79"/>
    </row>
    <row r="21" spans="1:3">
      <c r="A21" t="str">
        <f>'Frequência Organização'!C23</f>
        <v>Gregório Marques Rodrigues</v>
      </c>
      <c r="B21">
        <f>'Frequência Organização'!T23</f>
        <v>25</v>
      </c>
      <c r="C21" s="79"/>
    </row>
    <row r="22" spans="1:3">
      <c r="A22" t="str">
        <f>'Frequência Organização'!C24</f>
        <v>Raphael Leonardo de Almeida</v>
      </c>
      <c r="B22">
        <f>'Frequência Organização'!T24</f>
        <v>25</v>
      </c>
      <c r="C22" s="79"/>
    </row>
    <row r="23" spans="1:3">
      <c r="A23" t="str">
        <f>'Frequência Organização'!C25</f>
        <v>Yasmin Mendes Lopes</v>
      </c>
      <c r="B23">
        <f>'Frequência Organização'!T25</f>
        <v>30</v>
      </c>
      <c r="C23" s="79"/>
    </row>
    <row r="24" spans="1:3">
      <c r="A24" t="str">
        <f>'Frequência Organização'!C26</f>
        <v>Rafaela Escribano</v>
      </c>
      <c r="B24">
        <f>'Frequência Organização'!T26</f>
        <v>35</v>
      </c>
      <c r="C24" s="79"/>
    </row>
    <row r="25" spans="1:3">
      <c r="A25" t="str">
        <f>'Frequência Organização'!C27</f>
        <v>Renato Magaroti Junior</v>
      </c>
      <c r="B25">
        <f>'Frequência Organização'!T27</f>
        <v>25</v>
      </c>
      <c r="C25" s="79"/>
    </row>
    <row r="26" spans="1:3">
      <c r="A26" t="str">
        <f>'Frequência Organização'!C28</f>
        <v>Evandro Messias da Silva</v>
      </c>
      <c r="B26">
        <f>'Frequência Organização'!T28</f>
        <v>20</v>
      </c>
      <c r="C26" s="79"/>
    </row>
    <row r="27" spans="1:3">
      <c r="A27" t="str">
        <f>'Frequência Organização'!C29</f>
        <v>Aline Parmezan Ramos Fernandes</v>
      </c>
      <c r="B27">
        <f>'Frequência Organização'!T29</f>
        <v>25</v>
      </c>
      <c r="C27" s="79"/>
    </row>
    <row r="28" spans="1:3">
      <c r="A28" t="str">
        <f>'Frequência Organização'!C30</f>
        <v>Gabriella Ribeiro de Almeida</v>
      </c>
      <c r="B28">
        <f>'Frequência Organização'!T30</f>
        <v>20</v>
      </c>
      <c r="C28" s="7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F6219-A1AF-4E34-B8B6-2A9ECAEB118A}">
  <dimension ref="A1:E210"/>
  <sheetViews>
    <sheetView workbookViewId="0"/>
  </sheetViews>
  <sheetFormatPr defaultRowHeight="14.5"/>
  <cols>
    <col min="1" max="1" width="36.6328125" bestFit="1" customWidth="1"/>
    <col min="2" max="2" width="10.453125" style="80" bestFit="1" customWidth="1"/>
    <col min="3" max="4" width="10.81640625" customWidth="1"/>
  </cols>
  <sheetData>
    <row r="1" spans="1:5">
      <c r="A1" t="str">
        <f>'Palestras Consolidado'!C2</f>
        <v>NOME COMPLETO</v>
      </c>
      <c r="B1" s="80" t="str">
        <f>'Palestras Consolidado'!E2</f>
        <v>Data</v>
      </c>
      <c r="C1" t="str">
        <f>'Palestras Consolidado'!J2</f>
        <v>Descrição Correta</v>
      </c>
      <c r="D1" t="s">
        <v>337</v>
      </c>
      <c r="E1" t="s">
        <v>351</v>
      </c>
    </row>
    <row r="2" spans="1:5">
      <c r="A2" t="str">
        <f>'Palestras Consolidado'!C3</f>
        <v>Alice Affonso Sassmannshausen</v>
      </c>
      <c r="B2" s="80">
        <f>'Palestras Consolidado'!E3</f>
        <v>45215</v>
      </c>
      <c r="C2" t="str">
        <f>'Palestras Consolidado'!J3</f>
        <v>Palestra "Nascimento, vida e morte de estrelas"</v>
      </c>
      <c r="D2" t="str">
        <f>_xlfn.XLOOKUP(C2,'LISTA ÚTIL'!N:N,'LISTA ÚTIL'!P:P,"")</f>
        <v>Palestra - Nascimento, vida e morte de estrelas</v>
      </c>
      <c r="E2" t="str">
        <f>_xlfn.XLOOKUP(C2,'LISTA ÚTIL'!N:N,'LISTA ÚTIL'!O:O,"")</f>
        <v>Prof. Dr. Roberto Boczko (USP São Paulo)</v>
      </c>
    </row>
    <row r="3" spans="1:5">
      <c r="A3" t="str">
        <f>'Palestras Consolidado'!C4</f>
        <v>Aline Parmezan Ramos Fernandes</v>
      </c>
      <c r="B3" s="80">
        <f>'Palestras Consolidado'!E4</f>
        <v>45215</v>
      </c>
      <c r="C3" t="str">
        <f>'Palestras Consolidado'!J4</f>
        <v>Palestra "Nascimento, vida e morte de estrelas"</v>
      </c>
      <c r="D3" t="str">
        <f>_xlfn.XLOOKUP(C3,'LISTA ÚTIL'!N:N,'LISTA ÚTIL'!P:P,"")</f>
        <v>Palestra - Nascimento, vida e morte de estrelas</v>
      </c>
      <c r="E3" t="str">
        <f>_xlfn.XLOOKUP(C3,'LISTA ÚTIL'!N:N,'LISTA ÚTIL'!O:O,"")</f>
        <v>Prof. Dr. Roberto Boczko (USP São Paulo)</v>
      </c>
    </row>
    <row r="4" spans="1:5">
      <c r="A4" t="str">
        <f>'Palestras Consolidado'!C5</f>
        <v>Anna Laura de Holanda Espin</v>
      </c>
      <c r="B4" s="80">
        <f>'Palestras Consolidado'!E5</f>
        <v>45215</v>
      </c>
      <c r="C4" t="str">
        <f>'Palestras Consolidado'!J5</f>
        <v>Palestra "Nascimento, vida e morte de estrelas"</v>
      </c>
      <c r="D4" t="str">
        <f>_xlfn.XLOOKUP(C4,'LISTA ÚTIL'!N:N,'LISTA ÚTIL'!P:P,"")</f>
        <v>Palestra - Nascimento, vida e morte de estrelas</v>
      </c>
      <c r="E4" t="str">
        <f>_xlfn.XLOOKUP(C4,'LISTA ÚTIL'!N:N,'LISTA ÚTIL'!O:O,"")</f>
        <v>Prof. Dr. Roberto Boczko (USP São Paulo)</v>
      </c>
    </row>
    <row r="5" spans="1:5">
      <c r="A5" t="str">
        <f>'Palestras Consolidado'!C6</f>
        <v>Cristhian Ximenes Oliveira de Souza</v>
      </c>
      <c r="B5" s="80">
        <f>'Palestras Consolidado'!E6</f>
        <v>45215</v>
      </c>
      <c r="C5" t="str">
        <f>'Palestras Consolidado'!J6</f>
        <v>Palestra "Nascimento, vida e morte de estrelas"</v>
      </c>
      <c r="D5" t="str">
        <f>_xlfn.XLOOKUP(C5,'LISTA ÚTIL'!N:N,'LISTA ÚTIL'!P:P,"")</f>
        <v>Palestra - Nascimento, vida e morte de estrelas</v>
      </c>
      <c r="E5" t="str">
        <f>_xlfn.XLOOKUP(C5,'LISTA ÚTIL'!N:N,'LISTA ÚTIL'!O:O,"")</f>
        <v>Prof. Dr. Roberto Boczko (USP São Paulo)</v>
      </c>
    </row>
    <row r="6" spans="1:5">
      <c r="A6" t="str">
        <f>'Palestras Consolidado'!C7</f>
        <v>Diego Isquierdo Pereira</v>
      </c>
      <c r="B6" s="80">
        <f>'Palestras Consolidado'!E7</f>
        <v>45215</v>
      </c>
      <c r="C6" t="str">
        <f>'Palestras Consolidado'!J7</f>
        <v>Palestra "Nascimento, vida e morte de estrelas"</v>
      </c>
      <c r="D6" t="str">
        <f>_xlfn.XLOOKUP(C6,'LISTA ÚTIL'!N:N,'LISTA ÚTIL'!P:P,"")</f>
        <v>Palestra - Nascimento, vida e morte de estrelas</v>
      </c>
      <c r="E6" t="str">
        <f>_xlfn.XLOOKUP(C6,'LISTA ÚTIL'!N:N,'LISTA ÚTIL'!O:O,"")</f>
        <v>Prof. Dr. Roberto Boczko (USP São Paulo)</v>
      </c>
    </row>
    <row r="7" spans="1:5">
      <c r="A7" t="str">
        <f>'Palestras Consolidado'!C8</f>
        <v>Eduardo Poltronieri Matias</v>
      </c>
      <c r="B7" s="80">
        <f>'Palestras Consolidado'!E8</f>
        <v>45215</v>
      </c>
      <c r="C7" t="str">
        <f>'Palestras Consolidado'!J8</f>
        <v>Palestra "Nascimento, vida e morte de estrelas"</v>
      </c>
      <c r="D7" t="str">
        <f>_xlfn.XLOOKUP(C7,'LISTA ÚTIL'!N:N,'LISTA ÚTIL'!P:P,"")</f>
        <v>Palestra - Nascimento, vida e morte de estrelas</v>
      </c>
      <c r="E7" t="str">
        <f>_xlfn.XLOOKUP(C7,'LISTA ÚTIL'!N:N,'LISTA ÚTIL'!O:O,"")</f>
        <v>Prof. Dr. Roberto Boczko (USP São Paulo)</v>
      </c>
    </row>
    <row r="8" spans="1:5">
      <c r="A8" t="str">
        <f>'Palestras Consolidado'!C9</f>
        <v>Elisa de Paula Gonçalves</v>
      </c>
      <c r="B8" s="80">
        <f>'Palestras Consolidado'!E9</f>
        <v>45215</v>
      </c>
      <c r="C8" t="str">
        <f>'Palestras Consolidado'!J9</f>
        <v>Palestra "Nascimento, vida e morte de estrelas"</v>
      </c>
      <c r="D8" t="str">
        <f>_xlfn.XLOOKUP(C8,'LISTA ÚTIL'!N:N,'LISTA ÚTIL'!P:P,"")</f>
        <v>Palestra - Nascimento, vida e morte de estrelas</v>
      </c>
      <c r="E8" t="str">
        <f>_xlfn.XLOOKUP(C8,'LISTA ÚTIL'!N:N,'LISTA ÚTIL'!O:O,"")</f>
        <v>Prof. Dr. Roberto Boczko (USP São Paulo)</v>
      </c>
    </row>
    <row r="9" spans="1:5">
      <c r="A9" t="str">
        <f>'Palestras Consolidado'!C10</f>
        <v>Evandro Messias da Silva</v>
      </c>
      <c r="B9" s="80">
        <f>'Palestras Consolidado'!E10</f>
        <v>45215</v>
      </c>
      <c r="C9" t="str">
        <f>'Palestras Consolidado'!J10</f>
        <v>Palestra "Nascimento, vida e morte de estrelas"</v>
      </c>
      <c r="D9" t="str">
        <f>_xlfn.XLOOKUP(C9,'LISTA ÚTIL'!N:N,'LISTA ÚTIL'!P:P,"")</f>
        <v>Palestra - Nascimento, vida e morte de estrelas</v>
      </c>
      <c r="E9" t="str">
        <f>_xlfn.XLOOKUP(C9,'LISTA ÚTIL'!N:N,'LISTA ÚTIL'!O:O,"")</f>
        <v>Prof. Dr. Roberto Boczko (USP São Paulo)</v>
      </c>
    </row>
    <row r="10" spans="1:5">
      <c r="A10" t="str">
        <f>'Palestras Consolidado'!C11</f>
        <v>Frederico Bresler</v>
      </c>
      <c r="B10" s="80">
        <f>'Palestras Consolidado'!E11</f>
        <v>45215</v>
      </c>
      <c r="C10" t="str">
        <f>'Palestras Consolidado'!J11</f>
        <v>Palestra "Nascimento, vida e morte de estrelas"</v>
      </c>
      <c r="D10" t="str">
        <f>_xlfn.XLOOKUP(C10,'LISTA ÚTIL'!N:N,'LISTA ÚTIL'!P:P,"")</f>
        <v>Palestra - Nascimento, vida e morte de estrelas</v>
      </c>
      <c r="E10" t="str">
        <f>_xlfn.XLOOKUP(C10,'LISTA ÚTIL'!N:N,'LISTA ÚTIL'!O:O,"")</f>
        <v>Prof. Dr. Roberto Boczko (USP São Paulo)</v>
      </c>
    </row>
    <row r="11" spans="1:5">
      <c r="A11" t="str">
        <f>'Palestras Consolidado'!C12</f>
        <v>Gabriel Torres Cavalcante Barros</v>
      </c>
      <c r="B11" s="80">
        <f>'Palestras Consolidado'!E12</f>
        <v>45215</v>
      </c>
      <c r="C11" t="str">
        <f>'Palestras Consolidado'!J12</f>
        <v>Palestra "Nascimento, vida e morte de estrelas"</v>
      </c>
      <c r="D11" t="str">
        <f>_xlfn.XLOOKUP(C11,'LISTA ÚTIL'!N:N,'LISTA ÚTIL'!P:P,"")</f>
        <v>Palestra - Nascimento, vida e morte de estrelas</v>
      </c>
      <c r="E11" t="str">
        <f>_xlfn.XLOOKUP(C11,'LISTA ÚTIL'!N:N,'LISTA ÚTIL'!O:O,"")</f>
        <v>Prof. Dr. Roberto Boczko (USP São Paulo)</v>
      </c>
    </row>
    <row r="12" spans="1:5">
      <c r="A12" t="str">
        <f>'Palestras Consolidado'!C13</f>
        <v>Gabriela da Silva Amaral Mori</v>
      </c>
      <c r="B12" s="80">
        <f>'Palestras Consolidado'!E13</f>
        <v>45215</v>
      </c>
      <c r="C12" t="str">
        <f>'Palestras Consolidado'!J13</f>
        <v>Palestra "Nascimento, vida e morte de estrelas"</v>
      </c>
      <c r="D12" t="str">
        <f>_xlfn.XLOOKUP(C12,'LISTA ÚTIL'!N:N,'LISTA ÚTIL'!P:P,"")</f>
        <v>Palestra - Nascimento, vida e morte de estrelas</v>
      </c>
      <c r="E12" t="str">
        <f>_xlfn.XLOOKUP(C12,'LISTA ÚTIL'!N:N,'LISTA ÚTIL'!O:O,"")</f>
        <v>Prof. Dr. Roberto Boczko (USP São Paulo)</v>
      </c>
    </row>
    <row r="13" spans="1:5">
      <c r="A13" t="str">
        <f>'Palestras Consolidado'!C14</f>
        <v>Gabriella Ribeiro de Almeida</v>
      </c>
      <c r="B13" s="80">
        <f>'Palestras Consolidado'!E14</f>
        <v>45215</v>
      </c>
      <c r="C13" t="str">
        <f>'Palestras Consolidado'!J14</f>
        <v>Palestra "Nascimento, vida e morte de estrelas"</v>
      </c>
      <c r="D13" t="str">
        <f>_xlfn.XLOOKUP(C13,'LISTA ÚTIL'!N:N,'LISTA ÚTIL'!P:P,"")</f>
        <v>Palestra - Nascimento, vida e morte de estrelas</v>
      </c>
      <c r="E13" t="str">
        <f>_xlfn.XLOOKUP(C13,'LISTA ÚTIL'!N:N,'LISTA ÚTIL'!O:O,"")</f>
        <v>Prof. Dr. Roberto Boczko (USP São Paulo)</v>
      </c>
    </row>
    <row r="14" spans="1:5">
      <c r="A14" t="str">
        <f>'Palestras Consolidado'!C15</f>
        <v>Giovanna de Carvalho Koga</v>
      </c>
      <c r="B14" s="80">
        <f>'Palestras Consolidado'!E15</f>
        <v>45215</v>
      </c>
      <c r="C14" t="str">
        <f>'Palestras Consolidado'!J15</f>
        <v>Palestra "Nascimento, vida e morte de estrelas"</v>
      </c>
      <c r="D14" t="str">
        <f>_xlfn.XLOOKUP(C14,'LISTA ÚTIL'!N:N,'LISTA ÚTIL'!P:P,"")</f>
        <v>Palestra - Nascimento, vida e morte de estrelas</v>
      </c>
      <c r="E14" t="str">
        <f>_xlfn.XLOOKUP(C14,'LISTA ÚTIL'!N:N,'LISTA ÚTIL'!O:O,"")</f>
        <v>Prof. Dr. Roberto Boczko (USP São Paulo)</v>
      </c>
    </row>
    <row r="15" spans="1:5">
      <c r="A15" t="str">
        <f>'Palestras Consolidado'!C16</f>
        <v>Gustavo Henrique Alcantara Idra</v>
      </c>
      <c r="B15" s="80">
        <f>'Palestras Consolidado'!E16</f>
        <v>45215</v>
      </c>
      <c r="C15" t="str">
        <f>'Palestras Consolidado'!J16</f>
        <v>Palestra "Nascimento, vida e morte de estrelas"</v>
      </c>
      <c r="D15" t="str">
        <f>_xlfn.XLOOKUP(C15,'LISTA ÚTIL'!N:N,'LISTA ÚTIL'!P:P,"")</f>
        <v>Palestra - Nascimento, vida e morte de estrelas</v>
      </c>
      <c r="E15" t="str">
        <f>_xlfn.XLOOKUP(C15,'LISTA ÚTIL'!N:N,'LISTA ÚTIL'!O:O,"")</f>
        <v>Prof. Dr. Roberto Boczko (USP São Paulo)</v>
      </c>
    </row>
    <row r="16" spans="1:5">
      <c r="A16" t="str">
        <f>'Palestras Consolidado'!C17</f>
        <v>Gustavo Marques Takahaschi</v>
      </c>
      <c r="B16" s="80">
        <f>'Palestras Consolidado'!E17</f>
        <v>45215</v>
      </c>
      <c r="C16" t="str">
        <f>'Palestras Consolidado'!J17</f>
        <v>Palestra "Nascimento, vida e morte de estrelas"</v>
      </c>
      <c r="D16" t="str">
        <f>_xlfn.XLOOKUP(C16,'LISTA ÚTIL'!N:N,'LISTA ÚTIL'!P:P,"")</f>
        <v>Palestra - Nascimento, vida e morte de estrelas</v>
      </c>
      <c r="E16" t="str">
        <f>_xlfn.XLOOKUP(C16,'LISTA ÚTIL'!N:N,'LISTA ÚTIL'!O:O,"")</f>
        <v>Prof. Dr. Roberto Boczko (USP São Paulo)</v>
      </c>
    </row>
    <row r="17" spans="1:5">
      <c r="A17" t="str">
        <f>'Palestras Consolidado'!C18</f>
        <v>Jennifer Schroder Gerlach</v>
      </c>
      <c r="B17" s="80">
        <f>'Palestras Consolidado'!E18</f>
        <v>45215</v>
      </c>
      <c r="C17" t="str">
        <f>'Palestras Consolidado'!J18</f>
        <v>Palestra "Nascimento, vida e morte de estrelas"</v>
      </c>
      <c r="D17" t="str">
        <f>_xlfn.XLOOKUP(C17,'LISTA ÚTIL'!N:N,'LISTA ÚTIL'!P:P,"")</f>
        <v>Palestra - Nascimento, vida e morte de estrelas</v>
      </c>
      <c r="E17" t="str">
        <f>_xlfn.XLOOKUP(C17,'LISTA ÚTIL'!N:N,'LISTA ÚTIL'!O:O,"")</f>
        <v>Prof. Dr. Roberto Boczko (USP São Paulo)</v>
      </c>
    </row>
    <row r="18" spans="1:5">
      <c r="A18" t="str">
        <f>'Palestras Consolidado'!C19</f>
        <v>João Augusto Gutierres da Silva</v>
      </c>
      <c r="B18" s="80">
        <f>'Palestras Consolidado'!E19</f>
        <v>45215</v>
      </c>
      <c r="C18" t="str">
        <f>'Palestras Consolidado'!J19</f>
        <v>Palestra "Nascimento, vida e morte de estrelas"</v>
      </c>
      <c r="D18" t="str">
        <f>_xlfn.XLOOKUP(C18,'LISTA ÚTIL'!N:N,'LISTA ÚTIL'!P:P,"")</f>
        <v>Palestra - Nascimento, vida e morte de estrelas</v>
      </c>
      <c r="E18" t="str">
        <f>_xlfn.XLOOKUP(C18,'LISTA ÚTIL'!N:N,'LISTA ÚTIL'!O:O,"")</f>
        <v>Prof. Dr. Roberto Boczko (USP São Paulo)</v>
      </c>
    </row>
    <row r="19" spans="1:5">
      <c r="A19" t="str">
        <f>'Palestras Consolidado'!C20</f>
        <v>João Pedro Ribeiro Barrile</v>
      </c>
      <c r="B19" s="80">
        <f>'Palestras Consolidado'!E20</f>
        <v>45215</v>
      </c>
      <c r="C19" t="str">
        <f>'Palestras Consolidado'!J20</f>
        <v>Palestra "Nascimento, vida e morte de estrelas"</v>
      </c>
      <c r="D19" t="str">
        <f>_xlfn.XLOOKUP(C19,'LISTA ÚTIL'!N:N,'LISTA ÚTIL'!P:P,"")</f>
        <v>Palestra - Nascimento, vida e morte de estrelas</v>
      </c>
      <c r="E19" t="str">
        <f>_xlfn.XLOOKUP(C19,'LISTA ÚTIL'!N:N,'LISTA ÚTIL'!O:O,"")</f>
        <v>Prof. Dr. Roberto Boczko (USP São Paulo)</v>
      </c>
    </row>
    <row r="20" spans="1:5">
      <c r="A20" t="str">
        <f>'Palestras Consolidado'!C21</f>
        <v>Julia Elisa Barbosa da Silva</v>
      </c>
      <c r="B20" s="80">
        <f>'Palestras Consolidado'!E21</f>
        <v>45215</v>
      </c>
      <c r="C20" t="str">
        <f>'Palestras Consolidado'!J21</f>
        <v>Palestra "Nascimento, vida e morte de estrelas"</v>
      </c>
      <c r="D20" t="str">
        <f>_xlfn.XLOOKUP(C20,'LISTA ÚTIL'!N:N,'LISTA ÚTIL'!P:P,"")</f>
        <v>Palestra - Nascimento, vida e morte de estrelas</v>
      </c>
      <c r="E20" t="str">
        <f>_xlfn.XLOOKUP(C20,'LISTA ÚTIL'!N:N,'LISTA ÚTIL'!O:O,"")</f>
        <v>Prof. Dr. Roberto Boczko (USP São Paulo)</v>
      </c>
    </row>
    <row r="21" spans="1:5">
      <c r="A21" t="str">
        <f>'Palestras Consolidado'!C22</f>
        <v>Julio Cesar Moretti Soares</v>
      </c>
      <c r="B21" s="80">
        <f>'Palestras Consolidado'!E22</f>
        <v>45215</v>
      </c>
      <c r="C21" t="str">
        <f>'Palestras Consolidado'!J22</f>
        <v>Palestra "Nascimento, vida e morte de estrelas"</v>
      </c>
      <c r="D21" t="str">
        <f>_xlfn.XLOOKUP(C21,'LISTA ÚTIL'!N:N,'LISTA ÚTIL'!P:P,"")</f>
        <v>Palestra - Nascimento, vida e morte de estrelas</v>
      </c>
      <c r="E21" t="str">
        <f>_xlfn.XLOOKUP(C21,'LISTA ÚTIL'!N:N,'LISTA ÚTIL'!O:O,"")</f>
        <v>Prof. Dr. Roberto Boczko (USP São Paulo)</v>
      </c>
    </row>
    <row r="22" spans="1:5">
      <c r="A22" t="str">
        <f>'Palestras Consolidado'!C23</f>
        <v>Jullyana Mendes Vasconcelos</v>
      </c>
      <c r="B22" s="80">
        <f>'Palestras Consolidado'!E23</f>
        <v>45215</v>
      </c>
      <c r="C22" t="str">
        <f>'Palestras Consolidado'!J23</f>
        <v>Palestra "Nascimento, vida e morte de estrelas"</v>
      </c>
      <c r="D22" t="str">
        <f>_xlfn.XLOOKUP(C22,'LISTA ÚTIL'!N:N,'LISTA ÚTIL'!P:P,"")</f>
        <v>Palestra - Nascimento, vida e morte de estrelas</v>
      </c>
      <c r="E22" t="str">
        <f>_xlfn.XLOOKUP(C22,'LISTA ÚTIL'!N:N,'LISTA ÚTIL'!O:O,"")</f>
        <v>Prof. Dr. Roberto Boczko (USP São Paulo)</v>
      </c>
    </row>
    <row r="23" spans="1:5">
      <c r="A23" t="str">
        <f>'Palestras Consolidado'!C24</f>
        <v>Kainan Vinícius Valim de Camargo Viera</v>
      </c>
      <c r="B23" s="80">
        <f>'Palestras Consolidado'!E24</f>
        <v>45215</v>
      </c>
      <c r="C23" t="str">
        <f>'Palestras Consolidado'!J24</f>
        <v>Palestra "Nascimento, vida e morte de estrelas"</v>
      </c>
      <c r="D23" t="str">
        <f>_xlfn.XLOOKUP(C23,'LISTA ÚTIL'!N:N,'LISTA ÚTIL'!P:P,"")</f>
        <v>Palestra - Nascimento, vida e morte de estrelas</v>
      </c>
      <c r="E23" t="str">
        <f>_xlfn.XLOOKUP(C23,'LISTA ÚTIL'!N:N,'LISTA ÚTIL'!O:O,"")</f>
        <v>Prof. Dr. Roberto Boczko (USP São Paulo)</v>
      </c>
    </row>
    <row r="24" spans="1:5">
      <c r="A24" t="str">
        <f>'Palestras Consolidado'!C25</f>
        <v>Larissa de Moraes Patterman Corrêa Peres</v>
      </c>
      <c r="B24" s="80">
        <f>'Palestras Consolidado'!E25</f>
        <v>45215</v>
      </c>
      <c r="C24" t="str">
        <f>'Palestras Consolidado'!J25</f>
        <v>Palestra "Nascimento, vida e morte de estrelas"</v>
      </c>
      <c r="D24" t="str">
        <f>_xlfn.XLOOKUP(C24,'LISTA ÚTIL'!N:N,'LISTA ÚTIL'!P:P,"")</f>
        <v>Palestra - Nascimento, vida e morte de estrelas</v>
      </c>
      <c r="E24" t="str">
        <f>_xlfn.XLOOKUP(C24,'LISTA ÚTIL'!N:N,'LISTA ÚTIL'!O:O,"")</f>
        <v>Prof. Dr. Roberto Boczko (USP São Paulo)</v>
      </c>
    </row>
    <row r="25" spans="1:5">
      <c r="A25" t="str">
        <f>'Palestras Consolidado'!C26</f>
        <v>Leonardo Henrique Monteiro Leme</v>
      </c>
      <c r="B25" s="80">
        <f>'Palestras Consolidado'!E26</f>
        <v>45215</v>
      </c>
      <c r="C25" t="str">
        <f>'Palestras Consolidado'!J26</f>
        <v>Palestra "Nascimento, vida e morte de estrelas"</v>
      </c>
      <c r="D25" t="str">
        <f>_xlfn.XLOOKUP(C25,'LISTA ÚTIL'!N:N,'LISTA ÚTIL'!P:P,"")</f>
        <v>Palestra - Nascimento, vida e morte de estrelas</v>
      </c>
      <c r="E25" t="str">
        <f>_xlfn.XLOOKUP(C25,'LISTA ÚTIL'!N:N,'LISTA ÚTIL'!O:O,"")</f>
        <v>Prof. Dr. Roberto Boczko (USP São Paulo)</v>
      </c>
    </row>
    <row r="26" spans="1:5">
      <c r="A26" t="str">
        <f>'Palestras Consolidado'!C27</f>
        <v>Leticia Pontes Veiga</v>
      </c>
      <c r="B26" s="80">
        <f>'Palestras Consolidado'!E27</f>
        <v>45215</v>
      </c>
      <c r="C26" t="str">
        <f>'Palestras Consolidado'!J27</f>
        <v>Palestra "Nascimento, vida e morte de estrelas"</v>
      </c>
      <c r="D26" t="str">
        <f>_xlfn.XLOOKUP(C26,'LISTA ÚTIL'!N:N,'LISTA ÚTIL'!P:P,"")</f>
        <v>Palestra - Nascimento, vida e morte de estrelas</v>
      </c>
      <c r="E26" t="str">
        <f>_xlfn.XLOOKUP(C26,'LISTA ÚTIL'!N:N,'LISTA ÚTIL'!O:O,"")</f>
        <v>Prof. Dr. Roberto Boczko (USP São Paulo)</v>
      </c>
    </row>
    <row r="27" spans="1:5">
      <c r="A27" t="str">
        <f>'Palestras Consolidado'!C28</f>
        <v>Lucas da Silva Fontes</v>
      </c>
      <c r="B27" s="80">
        <f>'Palestras Consolidado'!E28</f>
        <v>45215</v>
      </c>
      <c r="C27" t="str">
        <f>'Palestras Consolidado'!J28</f>
        <v>Palestra "Nascimento, vida e morte de estrelas"</v>
      </c>
      <c r="D27" t="str">
        <f>_xlfn.XLOOKUP(C27,'LISTA ÚTIL'!N:N,'LISTA ÚTIL'!P:P,"")</f>
        <v>Palestra - Nascimento, vida e morte de estrelas</v>
      </c>
      <c r="E27" t="str">
        <f>_xlfn.XLOOKUP(C27,'LISTA ÚTIL'!N:N,'LISTA ÚTIL'!O:O,"")</f>
        <v>Prof. Dr. Roberto Boczko (USP São Paulo)</v>
      </c>
    </row>
    <row r="28" spans="1:5">
      <c r="A28" t="str">
        <f>'Palestras Consolidado'!C29</f>
        <v>Ludmila Vitória Ribeiro Rocumba</v>
      </c>
      <c r="B28" s="80">
        <f>'Palestras Consolidado'!E29</f>
        <v>45215</v>
      </c>
      <c r="C28" t="str">
        <f>'Palestras Consolidado'!J29</f>
        <v>Palestra "Nascimento, vida e morte de estrelas"</v>
      </c>
      <c r="D28" t="str">
        <f>_xlfn.XLOOKUP(C28,'LISTA ÚTIL'!N:N,'LISTA ÚTIL'!P:P,"")</f>
        <v>Palestra - Nascimento, vida e morte de estrelas</v>
      </c>
      <c r="E28" t="str">
        <f>_xlfn.XLOOKUP(C28,'LISTA ÚTIL'!N:N,'LISTA ÚTIL'!O:O,"")</f>
        <v>Prof. Dr. Roberto Boczko (USP São Paulo)</v>
      </c>
    </row>
    <row r="29" spans="1:5">
      <c r="A29" t="str">
        <f>'Palestras Consolidado'!C30</f>
        <v>Luiz Mariano de Oliveira Neto</v>
      </c>
      <c r="B29" s="80">
        <f>'Palestras Consolidado'!E30</f>
        <v>45215</v>
      </c>
      <c r="C29" t="str">
        <f>'Palestras Consolidado'!J30</f>
        <v>Palestra "Nascimento, vida e morte de estrelas"</v>
      </c>
      <c r="D29" t="str">
        <f>_xlfn.XLOOKUP(C29,'LISTA ÚTIL'!N:N,'LISTA ÚTIL'!P:P,"")</f>
        <v>Palestra - Nascimento, vida e morte de estrelas</v>
      </c>
      <c r="E29" t="str">
        <f>_xlfn.XLOOKUP(C29,'LISTA ÚTIL'!N:N,'LISTA ÚTIL'!O:O,"")</f>
        <v>Prof. Dr. Roberto Boczko (USP São Paulo)</v>
      </c>
    </row>
    <row r="30" spans="1:5">
      <c r="A30" t="str">
        <f>'Palestras Consolidado'!C31</f>
        <v>Marcela Guinther Medeiros</v>
      </c>
      <c r="B30" s="80">
        <f>'Palestras Consolidado'!E31</f>
        <v>45215</v>
      </c>
      <c r="C30" t="str">
        <f>'Palestras Consolidado'!J31</f>
        <v>Palestra "Nascimento, vida e morte de estrelas"</v>
      </c>
      <c r="D30" t="str">
        <f>_xlfn.XLOOKUP(C30,'LISTA ÚTIL'!N:N,'LISTA ÚTIL'!P:P,"")</f>
        <v>Palestra - Nascimento, vida e morte de estrelas</v>
      </c>
      <c r="E30" t="str">
        <f>_xlfn.XLOOKUP(C30,'LISTA ÚTIL'!N:N,'LISTA ÚTIL'!O:O,"")</f>
        <v>Prof. Dr. Roberto Boczko (USP São Paulo)</v>
      </c>
    </row>
    <row r="31" spans="1:5">
      <c r="A31" t="str">
        <f>'Palestras Consolidado'!C32</f>
        <v>Mariana Paula Martins Messias</v>
      </c>
      <c r="B31" s="80">
        <f>'Palestras Consolidado'!E32</f>
        <v>45215</v>
      </c>
      <c r="C31" t="str">
        <f>'Palestras Consolidado'!J32</f>
        <v>Palestra "Nascimento, vida e morte de estrelas"</v>
      </c>
      <c r="D31" t="str">
        <f>_xlfn.XLOOKUP(C31,'LISTA ÚTIL'!N:N,'LISTA ÚTIL'!P:P,"")</f>
        <v>Palestra - Nascimento, vida e morte de estrelas</v>
      </c>
      <c r="E31" t="str">
        <f>_xlfn.XLOOKUP(C31,'LISTA ÚTIL'!N:N,'LISTA ÚTIL'!O:O,"")</f>
        <v>Prof. Dr. Roberto Boczko (USP São Paulo)</v>
      </c>
    </row>
    <row r="32" spans="1:5">
      <c r="A32" t="str">
        <f>'Palestras Consolidado'!C33</f>
        <v>Miguel Felder Pelentir</v>
      </c>
      <c r="B32" s="80">
        <f>'Palestras Consolidado'!E33</f>
        <v>45215</v>
      </c>
      <c r="C32" t="str">
        <f>'Palestras Consolidado'!J33</f>
        <v>Palestra "Nascimento, vida e morte de estrelas"</v>
      </c>
      <c r="D32" t="str">
        <f>_xlfn.XLOOKUP(C32,'LISTA ÚTIL'!N:N,'LISTA ÚTIL'!P:P,"")</f>
        <v>Palestra - Nascimento, vida e morte de estrelas</v>
      </c>
      <c r="E32" t="str">
        <f>_xlfn.XLOOKUP(C32,'LISTA ÚTIL'!N:N,'LISTA ÚTIL'!O:O,"")</f>
        <v>Prof. Dr. Roberto Boczko (USP São Paulo)</v>
      </c>
    </row>
    <row r="33" spans="1:5">
      <c r="A33" t="str">
        <f>'Palestras Consolidado'!C34</f>
        <v>Nayron Costa Alves</v>
      </c>
      <c r="B33" s="80">
        <f>'Palestras Consolidado'!E34</f>
        <v>45215</v>
      </c>
      <c r="C33" t="str">
        <f>'Palestras Consolidado'!J34</f>
        <v>Palestra "Nascimento, vida e morte de estrelas"</v>
      </c>
      <c r="D33" t="str">
        <f>_xlfn.XLOOKUP(C33,'LISTA ÚTIL'!N:N,'LISTA ÚTIL'!P:P,"")</f>
        <v>Palestra - Nascimento, vida e morte de estrelas</v>
      </c>
      <c r="E33" t="str">
        <f>_xlfn.XLOOKUP(C33,'LISTA ÚTIL'!N:N,'LISTA ÚTIL'!O:O,"")</f>
        <v>Prof. Dr. Roberto Boczko (USP São Paulo)</v>
      </c>
    </row>
    <row r="34" spans="1:5">
      <c r="A34" t="str">
        <f>'Palestras Consolidado'!C35</f>
        <v>Paloma dos Santos</v>
      </c>
      <c r="B34" s="80">
        <f>'Palestras Consolidado'!E35</f>
        <v>45215</v>
      </c>
      <c r="C34" t="str">
        <f>'Palestras Consolidado'!J35</f>
        <v>Palestra "Nascimento, vida e morte de estrelas"</v>
      </c>
      <c r="D34" t="str">
        <f>_xlfn.XLOOKUP(C34,'LISTA ÚTIL'!N:N,'LISTA ÚTIL'!P:P,"")</f>
        <v>Palestra - Nascimento, vida e morte de estrelas</v>
      </c>
      <c r="E34" t="str">
        <f>_xlfn.XLOOKUP(C34,'LISTA ÚTIL'!N:N,'LISTA ÚTIL'!O:O,"")</f>
        <v>Prof. Dr. Roberto Boczko (USP São Paulo)</v>
      </c>
    </row>
    <row r="35" spans="1:5">
      <c r="A35" t="str">
        <f>'Palestras Consolidado'!C36</f>
        <v>Pedro de Carvalho Aleixo Costa</v>
      </c>
      <c r="B35" s="80">
        <f>'Palestras Consolidado'!E36</f>
        <v>45215</v>
      </c>
      <c r="C35" t="str">
        <f>'Palestras Consolidado'!J36</f>
        <v>Palestra "Nascimento, vida e morte de estrelas"</v>
      </c>
      <c r="D35" t="str">
        <f>_xlfn.XLOOKUP(C35,'LISTA ÚTIL'!N:N,'LISTA ÚTIL'!P:P,"")</f>
        <v>Palestra - Nascimento, vida e morte de estrelas</v>
      </c>
      <c r="E35" t="str">
        <f>_xlfn.XLOOKUP(C35,'LISTA ÚTIL'!N:N,'LISTA ÚTIL'!O:O,"")</f>
        <v>Prof. Dr. Roberto Boczko (USP São Paulo)</v>
      </c>
    </row>
    <row r="36" spans="1:5">
      <c r="A36" t="str">
        <f>'Palestras Consolidado'!C37</f>
        <v>Rafaela Cristo Ferreira</v>
      </c>
      <c r="B36" s="80">
        <f>'Palestras Consolidado'!E37</f>
        <v>45215</v>
      </c>
      <c r="C36" t="str">
        <f>'Palestras Consolidado'!J37</f>
        <v>Palestra "Nascimento, vida e morte de estrelas"</v>
      </c>
      <c r="D36" t="str">
        <f>_xlfn.XLOOKUP(C36,'LISTA ÚTIL'!N:N,'LISTA ÚTIL'!P:P,"")</f>
        <v>Palestra - Nascimento, vida e morte de estrelas</v>
      </c>
      <c r="E36" t="str">
        <f>_xlfn.XLOOKUP(C36,'LISTA ÚTIL'!N:N,'LISTA ÚTIL'!O:O,"")</f>
        <v>Prof. Dr. Roberto Boczko (USP São Paulo)</v>
      </c>
    </row>
    <row r="37" spans="1:5">
      <c r="A37" t="str">
        <f>'Palestras Consolidado'!C38</f>
        <v>Rafaela Escribano</v>
      </c>
      <c r="B37" s="80">
        <f>'Palestras Consolidado'!E38</f>
        <v>45215</v>
      </c>
      <c r="C37" t="str">
        <f>'Palestras Consolidado'!J38</f>
        <v>Palestra "Nascimento, vida e morte de estrelas"</v>
      </c>
      <c r="D37" t="str">
        <f>_xlfn.XLOOKUP(C37,'LISTA ÚTIL'!N:N,'LISTA ÚTIL'!P:P,"")</f>
        <v>Palestra - Nascimento, vida e morte de estrelas</v>
      </c>
      <c r="E37" t="str">
        <f>_xlfn.XLOOKUP(C37,'LISTA ÚTIL'!N:N,'LISTA ÚTIL'!O:O,"")</f>
        <v>Prof. Dr. Roberto Boczko (USP São Paulo)</v>
      </c>
    </row>
    <row r="38" spans="1:5">
      <c r="A38" t="str">
        <f>'Palestras Consolidado'!C39</f>
        <v>Raphael Leonardo de Almeida</v>
      </c>
      <c r="B38" s="80">
        <f>'Palestras Consolidado'!E39</f>
        <v>45215</v>
      </c>
      <c r="C38" t="str">
        <f>'Palestras Consolidado'!J39</f>
        <v>Palestra "Nascimento, vida e morte de estrelas"</v>
      </c>
      <c r="D38" t="str">
        <f>_xlfn.XLOOKUP(C38,'LISTA ÚTIL'!N:N,'LISTA ÚTIL'!P:P,"")</f>
        <v>Palestra - Nascimento, vida e morte de estrelas</v>
      </c>
      <c r="E38" t="str">
        <f>_xlfn.XLOOKUP(C38,'LISTA ÚTIL'!N:N,'LISTA ÚTIL'!O:O,"")</f>
        <v>Prof. Dr. Roberto Boczko (USP São Paulo)</v>
      </c>
    </row>
    <row r="39" spans="1:5">
      <c r="A39" t="str">
        <f>'Palestras Consolidado'!C40</f>
        <v>Renato Magaroti Junior</v>
      </c>
      <c r="B39" s="80">
        <f>'Palestras Consolidado'!E40</f>
        <v>45215</v>
      </c>
      <c r="C39" t="str">
        <f>'Palestras Consolidado'!J40</f>
        <v>Palestra "Nascimento, vida e morte de estrelas"</v>
      </c>
      <c r="D39" t="str">
        <f>_xlfn.XLOOKUP(C39,'LISTA ÚTIL'!N:N,'LISTA ÚTIL'!P:P,"")</f>
        <v>Palestra - Nascimento, vida e morte de estrelas</v>
      </c>
      <c r="E39" t="str">
        <f>_xlfn.XLOOKUP(C39,'LISTA ÚTIL'!N:N,'LISTA ÚTIL'!O:O,"")</f>
        <v>Prof. Dr. Roberto Boczko (USP São Paulo)</v>
      </c>
    </row>
    <row r="40" spans="1:5">
      <c r="A40" t="str">
        <f>'Palestras Consolidado'!C41</f>
        <v>Rodrigo Dantas da Silva</v>
      </c>
      <c r="B40" s="80">
        <f>'Palestras Consolidado'!E41</f>
        <v>45215</v>
      </c>
      <c r="C40" t="str">
        <f>'Palestras Consolidado'!J41</f>
        <v>Palestra "Nascimento, vida e morte de estrelas"</v>
      </c>
      <c r="D40" t="str">
        <f>_xlfn.XLOOKUP(C40,'LISTA ÚTIL'!N:N,'LISTA ÚTIL'!P:P,"")</f>
        <v>Palestra - Nascimento, vida e morte de estrelas</v>
      </c>
      <c r="E40" t="str">
        <f>_xlfn.XLOOKUP(C40,'LISTA ÚTIL'!N:N,'LISTA ÚTIL'!O:O,"")</f>
        <v>Prof. Dr. Roberto Boczko (USP São Paulo)</v>
      </c>
    </row>
    <row r="41" spans="1:5">
      <c r="A41" t="str">
        <f>'Palestras Consolidado'!C42</f>
        <v>Stefani Vitória Lemes Maciel</v>
      </c>
      <c r="B41" s="80">
        <f>'Palestras Consolidado'!E42</f>
        <v>45215</v>
      </c>
      <c r="C41" t="str">
        <f>'Palestras Consolidado'!J42</f>
        <v>Palestra "Nascimento, vida e morte de estrelas"</v>
      </c>
      <c r="D41" t="str">
        <f>_xlfn.XLOOKUP(C41,'LISTA ÚTIL'!N:N,'LISTA ÚTIL'!P:P,"")</f>
        <v>Palestra - Nascimento, vida e morte de estrelas</v>
      </c>
      <c r="E41" t="str">
        <f>_xlfn.XLOOKUP(C41,'LISTA ÚTIL'!N:N,'LISTA ÚTIL'!O:O,"")</f>
        <v>Prof. Dr. Roberto Boczko (USP São Paulo)</v>
      </c>
    </row>
    <row r="42" spans="1:5">
      <c r="A42" t="str">
        <f>'Palestras Consolidado'!C43</f>
        <v>Theo Diogo Martins Pinto</v>
      </c>
      <c r="B42" s="80">
        <f>'Palestras Consolidado'!E43</f>
        <v>45215</v>
      </c>
      <c r="C42" t="str">
        <f>'Palestras Consolidado'!J43</f>
        <v>Palestra "Nascimento, vida e morte de estrelas"</v>
      </c>
      <c r="D42" t="str">
        <f>_xlfn.XLOOKUP(C42,'LISTA ÚTIL'!N:N,'LISTA ÚTIL'!P:P,"")</f>
        <v>Palestra - Nascimento, vida e morte de estrelas</v>
      </c>
      <c r="E42" t="str">
        <f>_xlfn.XLOOKUP(C42,'LISTA ÚTIL'!N:N,'LISTA ÚTIL'!O:O,"")</f>
        <v>Prof. Dr. Roberto Boczko (USP São Paulo)</v>
      </c>
    </row>
    <row r="43" spans="1:5">
      <c r="A43" t="str">
        <f>'Palestras Consolidado'!C44</f>
        <v>Vinicius Matheus Petry</v>
      </c>
      <c r="B43" s="80">
        <f>'Palestras Consolidado'!E44</f>
        <v>45215</v>
      </c>
      <c r="C43" t="str">
        <f>'Palestras Consolidado'!J44</f>
        <v>Palestra "Nascimento, vida e morte de estrelas"</v>
      </c>
      <c r="D43" t="str">
        <f>_xlfn.XLOOKUP(C43,'LISTA ÚTIL'!N:N,'LISTA ÚTIL'!P:P,"")</f>
        <v>Palestra - Nascimento, vida e morte de estrelas</v>
      </c>
      <c r="E43" t="str">
        <f>_xlfn.XLOOKUP(C43,'LISTA ÚTIL'!N:N,'LISTA ÚTIL'!O:O,"")</f>
        <v>Prof. Dr. Roberto Boczko (USP São Paulo)</v>
      </c>
    </row>
    <row r="44" spans="1:5">
      <c r="A44" t="str">
        <f>'Palestras Consolidado'!C45</f>
        <v>Wesley de Souza Pereira</v>
      </c>
      <c r="B44" s="80">
        <f>'Palestras Consolidado'!E45</f>
        <v>45215</v>
      </c>
      <c r="C44" t="str">
        <f>'Palestras Consolidado'!J45</f>
        <v>Palestra "Nascimento, vida e morte de estrelas"</v>
      </c>
      <c r="D44" t="str">
        <f>_xlfn.XLOOKUP(C44,'LISTA ÚTIL'!N:N,'LISTA ÚTIL'!P:P,"")</f>
        <v>Palestra - Nascimento, vida e morte de estrelas</v>
      </c>
      <c r="E44" t="str">
        <f>_xlfn.XLOOKUP(C44,'LISTA ÚTIL'!N:N,'LISTA ÚTIL'!O:O,"")</f>
        <v>Prof. Dr. Roberto Boczko (USP São Paulo)</v>
      </c>
    </row>
    <row r="45" spans="1:5">
      <c r="A45" t="str">
        <f>'Palestras Consolidado'!C46</f>
        <v>Willian Wallace Silva</v>
      </c>
      <c r="B45" s="80">
        <f>'Palestras Consolidado'!E46</f>
        <v>45215</v>
      </c>
      <c r="C45" t="str">
        <f>'Palestras Consolidado'!J46</f>
        <v>Palestra "Nascimento, vida e morte de estrelas"</v>
      </c>
      <c r="D45" t="str">
        <f>_xlfn.XLOOKUP(C45,'LISTA ÚTIL'!N:N,'LISTA ÚTIL'!P:P,"")</f>
        <v>Palestra - Nascimento, vida e morte de estrelas</v>
      </c>
      <c r="E45" t="str">
        <f>_xlfn.XLOOKUP(C45,'LISTA ÚTIL'!N:N,'LISTA ÚTIL'!O:O,"")</f>
        <v>Prof. Dr. Roberto Boczko (USP São Paulo)</v>
      </c>
    </row>
    <row r="46" spans="1:5">
      <c r="A46" t="str">
        <f>'Palestras Consolidado'!C47</f>
        <v>Yasmim de Souza Gama</v>
      </c>
      <c r="B46" s="80">
        <f>'Palestras Consolidado'!E47</f>
        <v>45215</v>
      </c>
      <c r="C46" t="str">
        <f>'Palestras Consolidado'!J47</f>
        <v>Palestra "Nascimento, vida e morte de estrelas"</v>
      </c>
      <c r="D46" t="str">
        <f>_xlfn.XLOOKUP(C46,'LISTA ÚTIL'!N:N,'LISTA ÚTIL'!P:P,"")</f>
        <v>Palestra - Nascimento, vida e morte de estrelas</v>
      </c>
      <c r="E46" t="str">
        <f>_xlfn.XLOOKUP(C46,'LISTA ÚTIL'!N:N,'LISTA ÚTIL'!O:O,"")</f>
        <v>Prof. Dr. Roberto Boczko (USP São Paulo)</v>
      </c>
    </row>
    <row r="47" spans="1:5">
      <c r="A47" t="str">
        <f>'Palestras Consolidado'!C48</f>
        <v>Aline Parmezan Ramos Fernandes</v>
      </c>
      <c r="B47" s="80">
        <f>'Palestras Consolidado'!E48</f>
        <v>45216</v>
      </c>
      <c r="C47" t="str">
        <f>'Palestras Consolidado'!J48</f>
        <v>Palestra "Mecânica Clássica vs. Mecânica Quântica"</v>
      </c>
      <c r="D47" t="str">
        <f>_xlfn.XLOOKUP(C47,'LISTA ÚTIL'!N:N,'LISTA ÚTIL'!P:P,"")</f>
        <v>Palestra - Mecânica Clássica vs. Mecânica Quântica</v>
      </c>
      <c r="E47" t="str">
        <f>_xlfn.XLOOKUP(C47,'LISTA ÚTIL'!N:N,'LISTA ÚTIL'!O:O,"")</f>
        <v>Prof. Dr. James Alves de Souza (UFSCar Sorocaba)</v>
      </c>
    </row>
    <row r="48" spans="1:5">
      <c r="A48" t="str">
        <f>'Palestras Consolidado'!C49</f>
        <v>Anna Laura de Holanda Espin</v>
      </c>
      <c r="B48" s="80">
        <f>'Palestras Consolidado'!E49</f>
        <v>45216</v>
      </c>
      <c r="C48" t="str">
        <f>'Palestras Consolidado'!J49</f>
        <v>Palestra "Mecânica Clássica vs. Mecânica Quântica"</v>
      </c>
      <c r="D48" t="str">
        <f>_xlfn.XLOOKUP(C48,'LISTA ÚTIL'!N:N,'LISTA ÚTIL'!P:P,"")</f>
        <v>Palestra - Mecânica Clássica vs. Mecânica Quântica</v>
      </c>
      <c r="E48" t="str">
        <f>_xlfn.XLOOKUP(C48,'LISTA ÚTIL'!N:N,'LISTA ÚTIL'!O:O,"")</f>
        <v>Prof. Dr. James Alves de Souza (UFSCar Sorocaba)</v>
      </c>
    </row>
    <row r="49" spans="1:5">
      <c r="A49" t="str">
        <f>'Palestras Consolidado'!C50</f>
        <v>Antonio Àdamo Pereira Lacerda</v>
      </c>
      <c r="B49" s="80">
        <f>'Palestras Consolidado'!E50</f>
        <v>45216</v>
      </c>
      <c r="C49" t="str">
        <f>'Palestras Consolidado'!J50</f>
        <v>Palestra "Mecânica Clássica vs. Mecânica Quântica"</v>
      </c>
      <c r="D49" t="str">
        <f>_xlfn.XLOOKUP(C49,'LISTA ÚTIL'!N:N,'LISTA ÚTIL'!P:P,"")</f>
        <v>Palestra - Mecânica Clássica vs. Mecânica Quântica</v>
      </c>
      <c r="E49" t="str">
        <f>_xlfn.XLOOKUP(C49,'LISTA ÚTIL'!N:N,'LISTA ÚTIL'!O:O,"")</f>
        <v>Prof. Dr. James Alves de Souza (UFSCar Sorocaba)</v>
      </c>
    </row>
    <row r="50" spans="1:5">
      <c r="A50" t="str">
        <f>'Palestras Consolidado'!C51</f>
        <v>Bruna Lima Lyrio</v>
      </c>
      <c r="B50" s="80">
        <f>'Palestras Consolidado'!E51</f>
        <v>45216</v>
      </c>
      <c r="C50" t="str">
        <f>'Palestras Consolidado'!J51</f>
        <v>Palestra "Mecânica Clássica vs. Mecânica Quântica"</v>
      </c>
      <c r="D50" t="str">
        <f>_xlfn.XLOOKUP(C50,'LISTA ÚTIL'!N:N,'LISTA ÚTIL'!P:P,"")</f>
        <v>Palestra - Mecânica Clássica vs. Mecânica Quântica</v>
      </c>
      <c r="E50" t="str">
        <f>_xlfn.XLOOKUP(C50,'LISTA ÚTIL'!N:N,'LISTA ÚTIL'!O:O,"")</f>
        <v>Prof. Dr. James Alves de Souza (UFSCar Sorocaba)</v>
      </c>
    </row>
    <row r="51" spans="1:5">
      <c r="A51" t="str">
        <f>'Palestras Consolidado'!C52</f>
        <v>Cristhian Ximenes Oliveira de Souza</v>
      </c>
      <c r="B51" s="80">
        <f>'Palestras Consolidado'!E52</f>
        <v>45216</v>
      </c>
      <c r="C51" t="str">
        <f>'Palestras Consolidado'!J52</f>
        <v>Palestra "Mecânica Clássica vs. Mecânica Quântica"</v>
      </c>
      <c r="D51" t="str">
        <f>_xlfn.XLOOKUP(C51,'LISTA ÚTIL'!N:N,'LISTA ÚTIL'!P:P,"")</f>
        <v>Palestra - Mecânica Clássica vs. Mecânica Quântica</v>
      </c>
      <c r="E51" t="str">
        <f>_xlfn.XLOOKUP(C51,'LISTA ÚTIL'!N:N,'LISTA ÚTIL'!O:O,"")</f>
        <v>Prof. Dr. James Alves de Souza (UFSCar Sorocaba)</v>
      </c>
    </row>
    <row r="52" spans="1:5">
      <c r="A52" t="str">
        <f>'Palestras Consolidado'!C53</f>
        <v>Eduardo Henrique de Camargo Reis</v>
      </c>
      <c r="B52" s="80">
        <f>'Palestras Consolidado'!E53</f>
        <v>45216</v>
      </c>
      <c r="C52" t="str">
        <f>'Palestras Consolidado'!J53</f>
        <v>Palestra "Mecânica Clássica vs. Mecânica Quântica"</v>
      </c>
      <c r="D52" t="str">
        <f>_xlfn.XLOOKUP(C52,'LISTA ÚTIL'!N:N,'LISTA ÚTIL'!P:P,"")</f>
        <v>Palestra - Mecânica Clássica vs. Mecânica Quântica</v>
      </c>
      <c r="E52" t="str">
        <f>_xlfn.XLOOKUP(C52,'LISTA ÚTIL'!N:N,'LISTA ÚTIL'!O:O,"")</f>
        <v>Prof. Dr. James Alves de Souza (UFSCar Sorocaba)</v>
      </c>
    </row>
    <row r="53" spans="1:5">
      <c r="A53" t="str">
        <f>'Palestras Consolidado'!C54</f>
        <v>Erika Sayuri Sakata</v>
      </c>
      <c r="B53" s="80">
        <f>'Palestras Consolidado'!E54</f>
        <v>45216</v>
      </c>
      <c r="C53" t="str">
        <f>'Palestras Consolidado'!J54</f>
        <v>Palestra "Mecânica Clássica vs. Mecânica Quântica"</v>
      </c>
      <c r="D53" t="str">
        <f>_xlfn.XLOOKUP(C53,'LISTA ÚTIL'!N:N,'LISTA ÚTIL'!P:P,"")</f>
        <v>Palestra - Mecânica Clássica vs. Mecânica Quântica</v>
      </c>
      <c r="E53" t="str">
        <f>_xlfn.XLOOKUP(C53,'LISTA ÚTIL'!N:N,'LISTA ÚTIL'!O:O,"")</f>
        <v>Prof. Dr. James Alves de Souza (UFSCar Sorocaba)</v>
      </c>
    </row>
    <row r="54" spans="1:5">
      <c r="A54" t="str">
        <f>'Palestras Consolidado'!C55</f>
        <v>Francisco Lustosa Tambara</v>
      </c>
      <c r="B54" s="80">
        <f>'Palestras Consolidado'!E55</f>
        <v>45216</v>
      </c>
      <c r="C54" t="str">
        <f>'Palestras Consolidado'!J55</f>
        <v>Palestra "Mecânica Clássica vs. Mecânica Quântica"</v>
      </c>
      <c r="D54" t="str">
        <f>_xlfn.XLOOKUP(C54,'LISTA ÚTIL'!N:N,'LISTA ÚTIL'!P:P,"")</f>
        <v>Palestra - Mecânica Clássica vs. Mecânica Quântica</v>
      </c>
      <c r="E54" t="str">
        <f>_xlfn.XLOOKUP(C54,'LISTA ÚTIL'!N:N,'LISTA ÚTIL'!O:O,"")</f>
        <v>Prof. Dr. James Alves de Souza (UFSCar Sorocaba)</v>
      </c>
    </row>
    <row r="55" spans="1:5">
      <c r="A55" t="str">
        <f>'Palestras Consolidado'!C56</f>
        <v>Gabriel Torres Cavalcante Barros</v>
      </c>
      <c r="B55" s="80">
        <f>'Palestras Consolidado'!E56</f>
        <v>45216</v>
      </c>
      <c r="C55" t="str">
        <f>'Palestras Consolidado'!J56</f>
        <v>Palestra "Mecânica Clássica vs. Mecânica Quântica"</v>
      </c>
      <c r="D55" t="str">
        <f>_xlfn.XLOOKUP(C55,'LISTA ÚTIL'!N:N,'LISTA ÚTIL'!P:P,"")</f>
        <v>Palestra - Mecânica Clássica vs. Mecânica Quântica</v>
      </c>
      <c r="E55" t="str">
        <f>_xlfn.XLOOKUP(C55,'LISTA ÚTIL'!N:N,'LISTA ÚTIL'!O:O,"")</f>
        <v>Prof. Dr. James Alves de Souza (UFSCar Sorocaba)</v>
      </c>
    </row>
    <row r="56" spans="1:5">
      <c r="A56" t="str">
        <f>'Palestras Consolidado'!C57</f>
        <v>Giovanna de Carvalho Koga</v>
      </c>
      <c r="B56" s="80">
        <f>'Palestras Consolidado'!E57</f>
        <v>45216</v>
      </c>
      <c r="C56" t="str">
        <f>'Palestras Consolidado'!J57</f>
        <v>Palestra "Mecânica Clássica vs. Mecânica Quântica"</v>
      </c>
      <c r="D56" t="str">
        <f>_xlfn.XLOOKUP(C56,'LISTA ÚTIL'!N:N,'LISTA ÚTIL'!P:P,"")</f>
        <v>Palestra - Mecânica Clássica vs. Mecânica Quântica</v>
      </c>
      <c r="E56" t="str">
        <f>_xlfn.XLOOKUP(C56,'LISTA ÚTIL'!N:N,'LISTA ÚTIL'!O:O,"")</f>
        <v>Prof. Dr. James Alves de Souza (UFSCar Sorocaba)</v>
      </c>
    </row>
    <row r="57" spans="1:5">
      <c r="A57" t="str">
        <f>'Palestras Consolidado'!C58</f>
        <v>Gustavo da Silva Rodrigues</v>
      </c>
      <c r="B57" s="80">
        <f>'Palestras Consolidado'!E58</f>
        <v>45216</v>
      </c>
      <c r="C57" t="str">
        <f>'Palestras Consolidado'!J58</f>
        <v>Palestra "Mecânica Clássica vs. Mecânica Quântica"</v>
      </c>
      <c r="D57" t="str">
        <f>_xlfn.XLOOKUP(C57,'LISTA ÚTIL'!N:N,'LISTA ÚTIL'!P:P,"")</f>
        <v>Palestra - Mecânica Clássica vs. Mecânica Quântica</v>
      </c>
      <c r="E57" t="str">
        <f>_xlfn.XLOOKUP(C57,'LISTA ÚTIL'!N:N,'LISTA ÚTIL'!O:O,"")</f>
        <v>Prof. Dr. James Alves de Souza (UFSCar Sorocaba)</v>
      </c>
    </row>
    <row r="58" spans="1:5">
      <c r="A58" t="str">
        <f>'Palestras Consolidado'!C59</f>
        <v>Gustavo Henrique Alcantara Idra</v>
      </c>
      <c r="B58" s="80">
        <f>'Palestras Consolidado'!E59</f>
        <v>45216</v>
      </c>
      <c r="C58" t="str">
        <f>'Palestras Consolidado'!J59</f>
        <v>Palestra "Mecânica Clássica vs. Mecânica Quântica"</v>
      </c>
      <c r="D58" t="str">
        <f>_xlfn.XLOOKUP(C58,'LISTA ÚTIL'!N:N,'LISTA ÚTIL'!P:P,"")</f>
        <v>Palestra - Mecânica Clássica vs. Mecânica Quântica</v>
      </c>
      <c r="E58" t="str">
        <f>_xlfn.XLOOKUP(C58,'LISTA ÚTIL'!N:N,'LISTA ÚTIL'!O:O,"")</f>
        <v>Prof. Dr. James Alves de Souza (UFSCar Sorocaba)</v>
      </c>
    </row>
    <row r="59" spans="1:5">
      <c r="A59" t="str">
        <f>'Palestras Consolidado'!C60</f>
        <v>Gustavo Marques Takahaschi</v>
      </c>
      <c r="B59" s="80">
        <f>'Palestras Consolidado'!E60</f>
        <v>45216</v>
      </c>
      <c r="C59" t="str">
        <f>'Palestras Consolidado'!J60</f>
        <v>Palestra "Mecânica Clássica vs. Mecânica Quântica"</v>
      </c>
      <c r="D59" t="str">
        <f>_xlfn.XLOOKUP(C59,'LISTA ÚTIL'!N:N,'LISTA ÚTIL'!P:P,"")</f>
        <v>Palestra - Mecânica Clássica vs. Mecânica Quântica</v>
      </c>
      <c r="E59" t="str">
        <f>_xlfn.XLOOKUP(C59,'LISTA ÚTIL'!N:N,'LISTA ÚTIL'!O:O,"")</f>
        <v>Prof. Dr. James Alves de Souza (UFSCar Sorocaba)</v>
      </c>
    </row>
    <row r="60" spans="1:5">
      <c r="A60" t="str">
        <f>'Palestras Consolidado'!C61</f>
        <v>Helen Aparecida Jamas dos Santos</v>
      </c>
      <c r="B60" s="80">
        <f>'Palestras Consolidado'!E61</f>
        <v>45216</v>
      </c>
      <c r="C60" t="str">
        <f>'Palestras Consolidado'!J61</f>
        <v>Palestra "Mecânica Clássica vs. Mecânica Quântica"</v>
      </c>
      <c r="D60" t="str">
        <f>_xlfn.XLOOKUP(C60,'LISTA ÚTIL'!N:N,'LISTA ÚTIL'!P:P,"")</f>
        <v>Palestra - Mecânica Clássica vs. Mecânica Quântica</v>
      </c>
      <c r="E60" t="str">
        <f>_xlfn.XLOOKUP(C60,'LISTA ÚTIL'!N:N,'LISTA ÚTIL'!O:O,"")</f>
        <v>Prof. Dr. James Alves de Souza (UFSCar Sorocaba)</v>
      </c>
    </row>
    <row r="61" spans="1:5">
      <c r="A61" t="str">
        <f>'Palestras Consolidado'!C62</f>
        <v>Jennifer Schroder Gerlach</v>
      </c>
      <c r="B61" s="80">
        <f>'Palestras Consolidado'!E62</f>
        <v>45216</v>
      </c>
      <c r="C61" t="str">
        <f>'Palestras Consolidado'!J62</f>
        <v>Palestra "Mecânica Clássica vs. Mecânica Quântica"</v>
      </c>
      <c r="D61" t="str">
        <f>_xlfn.XLOOKUP(C61,'LISTA ÚTIL'!N:N,'LISTA ÚTIL'!P:P,"")</f>
        <v>Palestra - Mecânica Clássica vs. Mecânica Quântica</v>
      </c>
      <c r="E61" t="str">
        <f>_xlfn.XLOOKUP(C61,'LISTA ÚTIL'!N:N,'LISTA ÚTIL'!O:O,"")</f>
        <v>Prof. Dr. James Alves de Souza (UFSCar Sorocaba)</v>
      </c>
    </row>
    <row r="62" spans="1:5">
      <c r="A62" t="str">
        <f>'Palestras Consolidado'!C63</f>
        <v>João Augusto Gutierres da Silva</v>
      </c>
      <c r="B62" s="80">
        <f>'Palestras Consolidado'!E63</f>
        <v>45216</v>
      </c>
      <c r="C62" t="str">
        <f>'Palestras Consolidado'!J63</f>
        <v>Palestra "Mecânica Clássica vs. Mecânica Quântica"</v>
      </c>
      <c r="D62" t="str">
        <f>_xlfn.XLOOKUP(C62,'LISTA ÚTIL'!N:N,'LISTA ÚTIL'!P:P,"")</f>
        <v>Palestra - Mecânica Clássica vs. Mecânica Quântica</v>
      </c>
      <c r="E62" t="str">
        <f>_xlfn.XLOOKUP(C62,'LISTA ÚTIL'!N:N,'LISTA ÚTIL'!O:O,"")</f>
        <v>Prof. Dr. James Alves de Souza (UFSCar Sorocaba)</v>
      </c>
    </row>
    <row r="63" spans="1:5">
      <c r="A63" t="str">
        <f>'Palestras Consolidado'!C64</f>
        <v>Jullyana Mendes Vasconcelos</v>
      </c>
      <c r="B63" s="80">
        <f>'Palestras Consolidado'!E64</f>
        <v>45216</v>
      </c>
      <c r="C63" t="str">
        <f>'Palestras Consolidado'!J64</f>
        <v>Palestra "Mecânica Clássica vs. Mecânica Quântica"</v>
      </c>
      <c r="D63" t="str">
        <f>_xlfn.XLOOKUP(C63,'LISTA ÚTIL'!N:N,'LISTA ÚTIL'!P:P,"")</f>
        <v>Palestra - Mecânica Clássica vs. Mecânica Quântica</v>
      </c>
      <c r="E63" t="str">
        <f>_xlfn.XLOOKUP(C63,'LISTA ÚTIL'!N:N,'LISTA ÚTIL'!O:O,"")</f>
        <v>Prof. Dr. James Alves de Souza (UFSCar Sorocaba)</v>
      </c>
    </row>
    <row r="64" spans="1:5">
      <c r="A64" t="str">
        <f>'Palestras Consolidado'!C65</f>
        <v>Kainan Vinícius Valim de Camargo Viera</v>
      </c>
      <c r="B64" s="80">
        <f>'Palestras Consolidado'!E65</f>
        <v>45216</v>
      </c>
      <c r="C64" t="str">
        <f>'Palestras Consolidado'!J65</f>
        <v>Palestra "Mecânica Clássica vs. Mecânica Quântica"</v>
      </c>
      <c r="D64" t="str">
        <f>_xlfn.XLOOKUP(C64,'LISTA ÚTIL'!N:N,'LISTA ÚTIL'!P:P,"")</f>
        <v>Palestra - Mecânica Clássica vs. Mecânica Quântica</v>
      </c>
      <c r="E64" t="str">
        <f>_xlfn.XLOOKUP(C64,'LISTA ÚTIL'!N:N,'LISTA ÚTIL'!O:O,"")</f>
        <v>Prof. Dr. James Alves de Souza (UFSCar Sorocaba)</v>
      </c>
    </row>
    <row r="65" spans="1:5">
      <c r="A65" t="str">
        <f>'Palestras Consolidado'!C66</f>
        <v>Leonardo Henrique Monteiro</v>
      </c>
      <c r="B65" s="80">
        <f>'Palestras Consolidado'!E66</f>
        <v>45216</v>
      </c>
      <c r="C65" t="str">
        <f>'Palestras Consolidado'!J66</f>
        <v>Palestra "Mecânica Clássica vs. Mecânica Quântica"</v>
      </c>
      <c r="D65" t="str">
        <f>_xlfn.XLOOKUP(C65,'LISTA ÚTIL'!N:N,'LISTA ÚTIL'!P:P,"")</f>
        <v>Palestra - Mecânica Clássica vs. Mecânica Quântica</v>
      </c>
      <c r="E65" t="str">
        <f>_xlfn.XLOOKUP(C65,'LISTA ÚTIL'!N:N,'LISTA ÚTIL'!O:O,"")</f>
        <v>Prof. Dr. James Alves de Souza (UFSCar Sorocaba)</v>
      </c>
    </row>
    <row r="66" spans="1:5">
      <c r="A66" t="str">
        <f>'Palestras Consolidado'!C67</f>
        <v>Lucas da Silva Fontes</v>
      </c>
      <c r="B66" s="80">
        <f>'Palestras Consolidado'!E67</f>
        <v>45216</v>
      </c>
      <c r="C66" t="str">
        <f>'Palestras Consolidado'!J67</f>
        <v>Palestra "Mecânica Clássica vs. Mecânica Quântica"</v>
      </c>
      <c r="D66" t="str">
        <f>_xlfn.XLOOKUP(C66,'LISTA ÚTIL'!N:N,'LISTA ÚTIL'!P:P,"")</f>
        <v>Palestra - Mecânica Clássica vs. Mecânica Quântica</v>
      </c>
      <c r="E66" t="str">
        <f>_xlfn.XLOOKUP(C66,'LISTA ÚTIL'!N:N,'LISTA ÚTIL'!O:O,"")</f>
        <v>Prof. Dr. James Alves de Souza (UFSCar Sorocaba)</v>
      </c>
    </row>
    <row r="67" spans="1:5">
      <c r="A67" t="str">
        <f>'Palestras Consolidado'!C68</f>
        <v>Ludmila Vitória Ribeiro Rocumba</v>
      </c>
      <c r="B67" s="80">
        <f>'Palestras Consolidado'!E68</f>
        <v>45216</v>
      </c>
      <c r="C67" t="str">
        <f>'Palestras Consolidado'!J68</f>
        <v>Palestra "Mecânica Clássica vs. Mecânica Quântica"</v>
      </c>
      <c r="D67" t="str">
        <f>_xlfn.XLOOKUP(C67,'LISTA ÚTIL'!N:N,'LISTA ÚTIL'!P:P,"")</f>
        <v>Palestra - Mecânica Clássica vs. Mecânica Quântica</v>
      </c>
      <c r="E67" t="str">
        <f>_xlfn.XLOOKUP(C67,'LISTA ÚTIL'!N:N,'LISTA ÚTIL'!O:O,"")</f>
        <v>Prof. Dr. James Alves de Souza (UFSCar Sorocaba)</v>
      </c>
    </row>
    <row r="68" spans="1:5">
      <c r="A68" t="str">
        <f>'Palestras Consolidado'!C69</f>
        <v>Marcela Guinther Medeiros</v>
      </c>
      <c r="B68" s="80">
        <f>'Palestras Consolidado'!E69</f>
        <v>45216</v>
      </c>
      <c r="C68" t="str">
        <f>'Palestras Consolidado'!J69</f>
        <v>Palestra "Mecânica Clássica vs. Mecânica Quântica"</v>
      </c>
      <c r="D68" t="str">
        <f>_xlfn.XLOOKUP(C68,'LISTA ÚTIL'!N:N,'LISTA ÚTIL'!P:P,"")</f>
        <v>Palestra - Mecânica Clássica vs. Mecânica Quântica</v>
      </c>
      <c r="E68" t="str">
        <f>_xlfn.XLOOKUP(C68,'LISTA ÚTIL'!N:N,'LISTA ÚTIL'!O:O,"")</f>
        <v>Prof. Dr. James Alves de Souza (UFSCar Sorocaba)</v>
      </c>
    </row>
    <row r="69" spans="1:5">
      <c r="A69" t="str">
        <f>'Palestras Consolidado'!C70</f>
        <v>Rafaela Escribano</v>
      </c>
      <c r="B69" s="80">
        <f>'Palestras Consolidado'!E70</f>
        <v>45216</v>
      </c>
      <c r="C69" t="str">
        <f>'Palestras Consolidado'!J70</f>
        <v>Palestra "Mecânica Clássica vs. Mecânica Quântica"</v>
      </c>
      <c r="D69" t="str">
        <f>_xlfn.XLOOKUP(C69,'LISTA ÚTIL'!N:N,'LISTA ÚTIL'!P:P,"")</f>
        <v>Palestra - Mecânica Clássica vs. Mecânica Quântica</v>
      </c>
      <c r="E69" t="str">
        <f>_xlfn.XLOOKUP(C69,'LISTA ÚTIL'!N:N,'LISTA ÚTIL'!O:O,"")</f>
        <v>Prof. Dr. James Alves de Souza (UFSCar Sorocaba)</v>
      </c>
    </row>
    <row r="70" spans="1:5">
      <c r="A70" t="str">
        <f>'Palestras Consolidado'!C71</f>
        <v>Stefani Vitória Lemes Maciel</v>
      </c>
      <c r="B70" s="80">
        <f>'Palestras Consolidado'!E71</f>
        <v>45216</v>
      </c>
      <c r="C70" t="str">
        <f>'Palestras Consolidado'!J71</f>
        <v>Palestra "Mecânica Clássica vs. Mecânica Quântica"</v>
      </c>
      <c r="D70" t="str">
        <f>_xlfn.XLOOKUP(C70,'LISTA ÚTIL'!N:N,'LISTA ÚTIL'!P:P,"")</f>
        <v>Palestra - Mecânica Clássica vs. Mecânica Quântica</v>
      </c>
      <c r="E70" t="str">
        <f>_xlfn.XLOOKUP(C70,'LISTA ÚTIL'!N:N,'LISTA ÚTIL'!O:O,"")</f>
        <v>Prof. Dr. James Alves de Souza (UFSCar Sorocaba)</v>
      </c>
    </row>
    <row r="71" spans="1:5">
      <c r="A71" t="str">
        <f>'Palestras Consolidado'!C72</f>
        <v>Theo Diogo Martins Pinto</v>
      </c>
      <c r="B71" s="80">
        <f>'Palestras Consolidado'!E72</f>
        <v>45216</v>
      </c>
      <c r="C71" t="str">
        <f>'Palestras Consolidado'!J72</f>
        <v>Palestra "Mecânica Clássica vs. Mecânica Quântica"</v>
      </c>
      <c r="D71" t="str">
        <f>_xlfn.XLOOKUP(C71,'LISTA ÚTIL'!N:N,'LISTA ÚTIL'!P:P,"")</f>
        <v>Palestra - Mecânica Clássica vs. Mecânica Quântica</v>
      </c>
      <c r="E71" t="str">
        <f>_xlfn.XLOOKUP(C71,'LISTA ÚTIL'!N:N,'LISTA ÚTIL'!O:O,"")</f>
        <v>Prof. Dr. James Alves de Souza (UFSCar Sorocaba)</v>
      </c>
    </row>
    <row r="72" spans="1:5">
      <c r="A72" t="str">
        <f>'Palestras Consolidado'!C73</f>
        <v>Wesley de Souza Pereira</v>
      </c>
      <c r="B72" s="80">
        <f>'Palestras Consolidado'!E73</f>
        <v>45216</v>
      </c>
      <c r="C72" t="str">
        <f>'Palestras Consolidado'!J73</f>
        <v>Palestra "Mecânica Clássica vs. Mecânica Quântica"</v>
      </c>
      <c r="D72" t="str">
        <f>_xlfn.XLOOKUP(C72,'LISTA ÚTIL'!N:N,'LISTA ÚTIL'!P:P,"")</f>
        <v>Palestra - Mecânica Clássica vs. Mecânica Quântica</v>
      </c>
      <c r="E72" t="str">
        <f>_xlfn.XLOOKUP(C72,'LISTA ÚTIL'!N:N,'LISTA ÚTIL'!O:O,"")</f>
        <v>Prof. Dr. James Alves de Souza (UFSCar Sorocaba)</v>
      </c>
    </row>
    <row r="73" spans="1:5">
      <c r="A73" t="str">
        <f>'Palestras Consolidado'!C74</f>
        <v>Yasmim de Souza Gama</v>
      </c>
      <c r="B73" s="80">
        <f>'Palestras Consolidado'!E74</f>
        <v>45216</v>
      </c>
      <c r="C73" t="str">
        <f>'Palestras Consolidado'!J74</f>
        <v>Palestra "Mecânica Clássica vs. Mecânica Quântica"</v>
      </c>
      <c r="D73" t="str">
        <f>_xlfn.XLOOKUP(C73,'LISTA ÚTIL'!N:N,'LISTA ÚTIL'!P:P,"")</f>
        <v>Palestra - Mecânica Clássica vs. Mecânica Quântica</v>
      </c>
      <c r="E73" t="str">
        <f>_xlfn.XLOOKUP(C73,'LISTA ÚTIL'!N:N,'LISTA ÚTIL'!O:O,"")</f>
        <v>Prof. Dr. James Alves de Souza (UFSCar Sorocaba)</v>
      </c>
    </row>
    <row r="74" spans="1:5">
      <c r="A74" t="str">
        <f>'Palestras Consolidado'!C75</f>
        <v>Aline Parmezan Ramos Fernandes</v>
      </c>
      <c r="B74" s="80">
        <f>'Palestras Consolidado'!E75</f>
        <v>45216</v>
      </c>
      <c r="C74" t="str">
        <f>'Palestras Consolidado'!J75</f>
        <v>Palestra "Sensoriamento Quântico com Átomos Frios e Ondas de Matéria"</v>
      </c>
      <c r="D74" t="str">
        <f>_xlfn.XLOOKUP(C74,'LISTA ÚTIL'!N:N,'LISTA ÚTIL'!P:P,"")</f>
        <v>Palestra - Sensoriamento Quântico com Átomos Frios e Ondas de Matéria</v>
      </c>
      <c r="E74" t="str">
        <f>_xlfn.XLOOKUP(C74,'LISTA ÚTIL'!N:N,'LISTA ÚTIL'!O:O,"")</f>
        <v>Prof. Dr. Philippe Wilhelm Courteille (USP São Carlos)</v>
      </c>
    </row>
    <row r="75" spans="1:5">
      <c r="A75" t="str">
        <f>'Palestras Consolidado'!C76</f>
        <v>Antonio Àdamo Pereira Lacerda</v>
      </c>
      <c r="B75" s="80">
        <f>'Palestras Consolidado'!E76</f>
        <v>45216</v>
      </c>
      <c r="C75" t="str">
        <f>'Palestras Consolidado'!J76</f>
        <v>Palestra "Sensoriamento Quântico com Átomos Frios e Ondas de Matéria"</v>
      </c>
      <c r="D75" t="str">
        <f>_xlfn.XLOOKUP(C75,'LISTA ÚTIL'!N:N,'LISTA ÚTIL'!P:P,"")</f>
        <v>Palestra - Sensoriamento Quântico com Átomos Frios e Ondas de Matéria</v>
      </c>
      <c r="E75" t="str">
        <f>_xlfn.XLOOKUP(C75,'LISTA ÚTIL'!N:N,'LISTA ÚTIL'!O:O,"")</f>
        <v>Prof. Dr. Philippe Wilhelm Courteille (USP São Carlos)</v>
      </c>
    </row>
    <row r="76" spans="1:5">
      <c r="A76" t="str">
        <f>'Palestras Consolidado'!C77</f>
        <v>Erika Sayuri Sakata</v>
      </c>
      <c r="B76" s="80">
        <f>'Palestras Consolidado'!E77</f>
        <v>45216</v>
      </c>
      <c r="C76" t="str">
        <f>'Palestras Consolidado'!J77</f>
        <v>Palestra "Sensoriamento Quântico com Átomos Frios e Ondas de Matéria"</v>
      </c>
      <c r="D76" t="str">
        <f>_xlfn.XLOOKUP(C76,'LISTA ÚTIL'!N:N,'LISTA ÚTIL'!P:P,"")</f>
        <v>Palestra - Sensoriamento Quântico com Átomos Frios e Ondas de Matéria</v>
      </c>
      <c r="E76" t="str">
        <f>_xlfn.XLOOKUP(C76,'LISTA ÚTIL'!N:N,'LISTA ÚTIL'!O:O,"")</f>
        <v>Prof. Dr. Philippe Wilhelm Courteille (USP São Carlos)</v>
      </c>
    </row>
    <row r="77" spans="1:5">
      <c r="A77" t="str">
        <f>'Palestras Consolidado'!C78</f>
        <v>Francisco Lustosa Tambara</v>
      </c>
      <c r="B77" s="80">
        <f>'Palestras Consolidado'!E78</f>
        <v>45216</v>
      </c>
      <c r="C77" t="str">
        <f>'Palestras Consolidado'!J78</f>
        <v>Palestra "Sensoriamento Quântico com Átomos Frios e Ondas de Matéria"</v>
      </c>
      <c r="D77" t="str">
        <f>_xlfn.XLOOKUP(C77,'LISTA ÚTIL'!N:N,'LISTA ÚTIL'!P:P,"")</f>
        <v>Palestra - Sensoriamento Quântico com Átomos Frios e Ondas de Matéria</v>
      </c>
      <c r="E77" t="str">
        <f>_xlfn.XLOOKUP(C77,'LISTA ÚTIL'!N:N,'LISTA ÚTIL'!O:O,"")</f>
        <v>Prof. Dr. Philippe Wilhelm Courteille (USP São Carlos)</v>
      </c>
    </row>
    <row r="78" spans="1:5">
      <c r="A78" t="str">
        <f>'Palestras Consolidado'!C79</f>
        <v>Gabriel Torres Cavalcante Barros</v>
      </c>
      <c r="B78" s="80">
        <f>'Palestras Consolidado'!E79</f>
        <v>45216</v>
      </c>
      <c r="C78" t="str">
        <f>'Palestras Consolidado'!J79</f>
        <v>Palestra "Sensoriamento Quântico com Átomos Frios e Ondas de Matéria"</v>
      </c>
      <c r="D78" t="str">
        <f>_xlfn.XLOOKUP(C78,'LISTA ÚTIL'!N:N,'LISTA ÚTIL'!P:P,"")</f>
        <v>Palestra - Sensoriamento Quântico com Átomos Frios e Ondas de Matéria</v>
      </c>
      <c r="E78" t="str">
        <f>_xlfn.XLOOKUP(C78,'LISTA ÚTIL'!N:N,'LISTA ÚTIL'!O:O,"")</f>
        <v>Prof. Dr. Philippe Wilhelm Courteille (USP São Carlos)</v>
      </c>
    </row>
    <row r="79" spans="1:5">
      <c r="A79" t="str">
        <f>'Palestras Consolidado'!C80</f>
        <v>Gustavo da Silva Rodrigues</v>
      </c>
      <c r="B79" s="80">
        <f>'Palestras Consolidado'!E80</f>
        <v>45216</v>
      </c>
      <c r="C79" t="str">
        <f>'Palestras Consolidado'!J80</f>
        <v>Palestra "Sensoriamento Quântico com Átomos Frios e Ondas de Matéria"</v>
      </c>
      <c r="D79" t="str">
        <f>_xlfn.XLOOKUP(C79,'LISTA ÚTIL'!N:N,'LISTA ÚTIL'!P:P,"")</f>
        <v>Palestra - Sensoriamento Quântico com Átomos Frios e Ondas de Matéria</v>
      </c>
      <c r="E79" t="str">
        <f>_xlfn.XLOOKUP(C79,'LISTA ÚTIL'!N:N,'LISTA ÚTIL'!O:O,"")</f>
        <v>Prof. Dr. Philippe Wilhelm Courteille (USP São Carlos)</v>
      </c>
    </row>
    <row r="80" spans="1:5">
      <c r="A80" t="str">
        <f>'Palestras Consolidado'!C81</f>
        <v>Gustavo Henrique Alcantara Idra</v>
      </c>
      <c r="B80" s="80">
        <f>'Palestras Consolidado'!E81</f>
        <v>45216</v>
      </c>
      <c r="C80" t="str">
        <f>'Palestras Consolidado'!J81</f>
        <v>Palestra "Sensoriamento Quântico com Átomos Frios e Ondas de Matéria"</v>
      </c>
      <c r="D80" t="str">
        <f>_xlfn.XLOOKUP(C80,'LISTA ÚTIL'!N:N,'LISTA ÚTIL'!P:P,"")</f>
        <v>Palestra - Sensoriamento Quântico com Átomos Frios e Ondas de Matéria</v>
      </c>
      <c r="E80" t="str">
        <f>_xlfn.XLOOKUP(C80,'LISTA ÚTIL'!N:N,'LISTA ÚTIL'!O:O,"")</f>
        <v>Prof. Dr. Philippe Wilhelm Courteille (USP São Carlos)</v>
      </c>
    </row>
    <row r="81" spans="1:5">
      <c r="A81" t="str">
        <f>'Palestras Consolidado'!C82</f>
        <v>Jennifer Schroder Gerlach</v>
      </c>
      <c r="B81" s="80">
        <f>'Palestras Consolidado'!E82</f>
        <v>45216</v>
      </c>
      <c r="C81" t="str">
        <f>'Palestras Consolidado'!J82</f>
        <v>Palestra "Sensoriamento Quântico com Átomos Frios e Ondas de Matéria"</v>
      </c>
      <c r="D81" t="str">
        <f>_xlfn.XLOOKUP(C81,'LISTA ÚTIL'!N:N,'LISTA ÚTIL'!P:P,"")</f>
        <v>Palestra - Sensoriamento Quântico com Átomos Frios e Ondas de Matéria</v>
      </c>
      <c r="E81" t="str">
        <f>_xlfn.XLOOKUP(C81,'LISTA ÚTIL'!N:N,'LISTA ÚTIL'!O:O,"")</f>
        <v>Prof. Dr. Philippe Wilhelm Courteille (USP São Carlos)</v>
      </c>
    </row>
    <row r="82" spans="1:5">
      <c r="A82" t="str">
        <f>'Palestras Consolidado'!C83</f>
        <v>Jullyana Mendes Vasconcelos</v>
      </c>
      <c r="B82" s="80">
        <f>'Palestras Consolidado'!E83</f>
        <v>45216</v>
      </c>
      <c r="C82" t="str">
        <f>'Palestras Consolidado'!J83</f>
        <v>Palestra "Sensoriamento Quântico com Átomos Frios e Ondas de Matéria"</v>
      </c>
      <c r="D82" t="str">
        <f>_xlfn.XLOOKUP(C82,'LISTA ÚTIL'!N:N,'LISTA ÚTIL'!P:P,"")</f>
        <v>Palestra - Sensoriamento Quântico com Átomos Frios e Ondas de Matéria</v>
      </c>
      <c r="E82" t="str">
        <f>_xlfn.XLOOKUP(C82,'LISTA ÚTIL'!N:N,'LISTA ÚTIL'!O:O,"")</f>
        <v>Prof. Dr. Philippe Wilhelm Courteille (USP São Carlos)</v>
      </c>
    </row>
    <row r="83" spans="1:5">
      <c r="A83" t="str">
        <f>'Palestras Consolidado'!C84</f>
        <v>Ludmila Vitória Ribeiro Rocumba</v>
      </c>
      <c r="B83" s="80">
        <f>'Palestras Consolidado'!E84</f>
        <v>45216</v>
      </c>
      <c r="C83" t="str">
        <f>'Palestras Consolidado'!J84</f>
        <v>Palestra "Sensoriamento Quântico com Átomos Frios e Ondas de Matéria"</v>
      </c>
      <c r="D83" t="str">
        <f>_xlfn.XLOOKUP(C83,'LISTA ÚTIL'!N:N,'LISTA ÚTIL'!P:P,"")</f>
        <v>Palestra - Sensoriamento Quântico com Átomos Frios e Ondas de Matéria</v>
      </c>
      <c r="E83" t="str">
        <f>_xlfn.XLOOKUP(C83,'LISTA ÚTIL'!N:N,'LISTA ÚTIL'!O:O,"")</f>
        <v>Prof. Dr. Philippe Wilhelm Courteille (USP São Carlos)</v>
      </c>
    </row>
    <row r="84" spans="1:5">
      <c r="A84" t="str">
        <f>'Palestras Consolidado'!C85</f>
        <v>Marcela Guinther Medeiros</v>
      </c>
      <c r="B84" s="80">
        <f>'Palestras Consolidado'!E85</f>
        <v>45216</v>
      </c>
      <c r="C84" t="str">
        <f>'Palestras Consolidado'!J85</f>
        <v>Palestra "Sensoriamento Quântico com Átomos Frios e Ondas de Matéria"</v>
      </c>
      <c r="D84" t="str">
        <f>_xlfn.XLOOKUP(C84,'LISTA ÚTIL'!N:N,'LISTA ÚTIL'!P:P,"")</f>
        <v>Palestra - Sensoriamento Quântico com Átomos Frios e Ondas de Matéria</v>
      </c>
      <c r="E84" t="str">
        <f>_xlfn.XLOOKUP(C84,'LISTA ÚTIL'!N:N,'LISTA ÚTIL'!O:O,"")</f>
        <v>Prof. Dr. Philippe Wilhelm Courteille (USP São Carlos)</v>
      </c>
    </row>
    <row r="85" spans="1:5">
      <c r="A85" t="str">
        <f>'Palestras Consolidado'!C86</f>
        <v>Rafaela Escribano</v>
      </c>
      <c r="B85" s="80">
        <f>'Palestras Consolidado'!E86</f>
        <v>45216</v>
      </c>
      <c r="C85" t="str">
        <f>'Palestras Consolidado'!J86</f>
        <v>Palestra "Sensoriamento Quântico com Átomos Frios e Ondas de Matéria"</v>
      </c>
      <c r="D85" t="str">
        <f>_xlfn.XLOOKUP(C85,'LISTA ÚTIL'!N:N,'LISTA ÚTIL'!P:P,"")</f>
        <v>Palestra - Sensoriamento Quântico com Átomos Frios e Ondas de Matéria</v>
      </c>
      <c r="E85" t="str">
        <f>_xlfn.XLOOKUP(C85,'LISTA ÚTIL'!N:N,'LISTA ÚTIL'!O:O,"")</f>
        <v>Prof. Dr. Philippe Wilhelm Courteille (USP São Carlos)</v>
      </c>
    </row>
    <row r="86" spans="1:5">
      <c r="A86" t="str">
        <f>'Palestras Consolidado'!C87</f>
        <v>Aline Parmezan Ramos Fernandes</v>
      </c>
      <c r="B86" s="80">
        <f>'Palestras Consolidado'!E87</f>
        <v>45217</v>
      </c>
      <c r="C86" t="str">
        <f>'Palestras Consolidado'!J87</f>
        <v>Palestra "Portas quânticas topológicas"</v>
      </c>
      <c r="D86" t="str">
        <f>_xlfn.XLOOKUP(C86,'LISTA ÚTIL'!N:N,'LISTA ÚTIL'!P:P,"")</f>
        <v>Palestra - Portas quânticas topológicas</v>
      </c>
      <c r="E86" t="str">
        <f>_xlfn.XLOOKUP(C86,'LISTA ÚTIL'!N:N,'LISTA ÚTIL'!O:O,"")</f>
        <v>Pesquisadora Isabela Pereira Lima Dias (USP São Paulo e Universidade de Uppsala Suécia)</v>
      </c>
    </row>
    <row r="87" spans="1:5">
      <c r="A87" t="str">
        <f>'Palestras Consolidado'!C88</f>
        <v>Anna Laura de Holanda Espin</v>
      </c>
      <c r="B87" s="80">
        <f>'Palestras Consolidado'!E88</f>
        <v>45217</v>
      </c>
      <c r="C87" t="str">
        <f>'Palestras Consolidado'!J88</f>
        <v>Palestra "Portas quânticas topológicas"</v>
      </c>
      <c r="D87" t="str">
        <f>_xlfn.XLOOKUP(C87,'LISTA ÚTIL'!N:N,'LISTA ÚTIL'!P:P,"")</f>
        <v>Palestra - Portas quânticas topológicas</v>
      </c>
      <c r="E87" t="str">
        <f>_xlfn.XLOOKUP(C87,'LISTA ÚTIL'!N:N,'LISTA ÚTIL'!O:O,"")</f>
        <v>Pesquisadora Isabela Pereira Lima Dias (USP São Paulo e Universidade de Uppsala Suécia)</v>
      </c>
    </row>
    <row r="88" spans="1:5">
      <c r="A88" t="str">
        <f>'Palestras Consolidado'!C89</f>
        <v>Bruna Lima Lyrio</v>
      </c>
      <c r="B88" s="80">
        <f>'Palestras Consolidado'!E89</f>
        <v>45217</v>
      </c>
      <c r="C88" t="str">
        <f>'Palestras Consolidado'!J89</f>
        <v>Palestra "Portas quânticas topológicas"</v>
      </c>
      <c r="D88" t="str">
        <f>_xlfn.XLOOKUP(C88,'LISTA ÚTIL'!N:N,'LISTA ÚTIL'!P:P,"")</f>
        <v>Palestra - Portas quânticas topológicas</v>
      </c>
      <c r="E88" t="str">
        <f>_xlfn.XLOOKUP(C88,'LISTA ÚTIL'!N:N,'LISTA ÚTIL'!O:O,"")</f>
        <v>Pesquisadora Isabela Pereira Lima Dias (USP São Paulo e Universidade de Uppsala Suécia)</v>
      </c>
    </row>
    <row r="89" spans="1:5">
      <c r="A89" t="str">
        <f>'Palestras Consolidado'!C90</f>
        <v>Cristhian Ximenes Oliveira de Souza</v>
      </c>
      <c r="B89" s="80">
        <f>'Palestras Consolidado'!E90</f>
        <v>45217</v>
      </c>
      <c r="C89" t="str">
        <f>'Palestras Consolidado'!J90</f>
        <v>Palestra "Portas quânticas topológicas"</v>
      </c>
      <c r="D89" t="str">
        <f>_xlfn.XLOOKUP(C89,'LISTA ÚTIL'!N:N,'LISTA ÚTIL'!P:P,"")</f>
        <v>Palestra - Portas quânticas topológicas</v>
      </c>
      <c r="E89" t="str">
        <f>_xlfn.XLOOKUP(C89,'LISTA ÚTIL'!N:N,'LISTA ÚTIL'!O:O,"")</f>
        <v>Pesquisadora Isabela Pereira Lima Dias (USP São Paulo e Universidade de Uppsala Suécia)</v>
      </c>
    </row>
    <row r="90" spans="1:5">
      <c r="A90" t="str">
        <f>'Palestras Consolidado'!C91</f>
        <v>Erika Sayuri Sakata</v>
      </c>
      <c r="B90" s="80">
        <f>'Palestras Consolidado'!E91</f>
        <v>45217</v>
      </c>
      <c r="C90" t="str">
        <f>'Palestras Consolidado'!J91</f>
        <v>Palestra "Portas quânticas topológicas"</v>
      </c>
      <c r="D90" t="str">
        <f>_xlfn.XLOOKUP(C90,'LISTA ÚTIL'!N:N,'LISTA ÚTIL'!P:P,"")</f>
        <v>Palestra - Portas quânticas topológicas</v>
      </c>
      <c r="E90" t="str">
        <f>_xlfn.XLOOKUP(C90,'LISTA ÚTIL'!N:N,'LISTA ÚTIL'!O:O,"")</f>
        <v>Pesquisadora Isabela Pereira Lima Dias (USP São Paulo e Universidade de Uppsala Suécia)</v>
      </c>
    </row>
    <row r="91" spans="1:5">
      <c r="A91" t="str">
        <f>'Palestras Consolidado'!C92</f>
        <v>Evandro Messias da Silva</v>
      </c>
      <c r="B91" s="80">
        <f>'Palestras Consolidado'!E92</f>
        <v>45217</v>
      </c>
      <c r="C91" t="str">
        <f>'Palestras Consolidado'!J92</f>
        <v>Palestra "Portas quânticas topológicas"</v>
      </c>
      <c r="D91" t="str">
        <f>_xlfn.XLOOKUP(C91,'LISTA ÚTIL'!N:N,'LISTA ÚTIL'!P:P,"")</f>
        <v>Palestra - Portas quânticas topológicas</v>
      </c>
      <c r="E91" t="str">
        <f>_xlfn.XLOOKUP(C91,'LISTA ÚTIL'!N:N,'LISTA ÚTIL'!O:O,"")</f>
        <v>Pesquisadora Isabela Pereira Lima Dias (USP São Paulo e Universidade de Uppsala Suécia)</v>
      </c>
    </row>
    <row r="92" spans="1:5">
      <c r="A92" t="str">
        <f>'Palestras Consolidado'!C93</f>
        <v>Gabriel Torres Cavalcante Barros</v>
      </c>
      <c r="B92" s="80">
        <f>'Palestras Consolidado'!E93</f>
        <v>45217</v>
      </c>
      <c r="C92" t="str">
        <f>'Palestras Consolidado'!J93</f>
        <v>Palestra "Portas quânticas topológicas"</v>
      </c>
      <c r="D92" t="str">
        <f>_xlfn.XLOOKUP(C92,'LISTA ÚTIL'!N:N,'LISTA ÚTIL'!P:P,"")</f>
        <v>Palestra - Portas quânticas topológicas</v>
      </c>
      <c r="E92" t="str">
        <f>_xlfn.XLOOKUP(C92,'LISTA ÚTIL'!N:N,'LISTA ÚTIL'!O:O,"")</f>
        <v>Pesquisadora Isabela Pereira Lima Dias (USP São Paulo e Universidade de Uppsala Suécia)</v>
      </c>
    </row>
    <row r="93" spans="1:5">
      <c r="A93" t="str">
        <f>'Palestras Consolidado'!C94</f>
        <v>Gabriela da Silva Amaral Mori</v>
      </c>
      <c r="B93" s="80">
        <f>'Palestras Consolidado'!E94</f>
        <v>45217</v>
      </c>
      <c r="C93" t="str">
        <f>'Palestras Consolidado'!J94</f>
        <v>Palestra "Portas quânticas topológicas"</v>
      </c>
      <c r="D93" t="str">
        <f>_xlfn.XLOOKUP(C93,'LISTA ÚTIL'!N:N,'LISTA ÚTIL'!P:P,"")</f>
        <v>Palestra - Portas quânticas topológicas</v>
      </c>
      <c r="E93" t="str">
        <f>_xlfn.XLOOKUP(C93,'LISTA ÚTIL'!N:N,'LISTA ÚTIL'!O:O,"")</f>
        <v>Pesquisadora Isabela Pereira Lima Dias (USP São Paulo e Universidade de Uppsala Suécia)</v>
      </c>
    </row>
    <row r="94" spans="1:5">
      <c r="A94" t="str">
        <f>'Palestras Consolidado'!C95</f>
        <v>Gabriella Ribeiro de Almeida</v>
      </c>
      <c r="B94" s="80">
        <f>'Palestras Consolidado'!E95</f>
        <v>45217</v>
      </c>
      <c r="C94" t="str">
        <f>'Palestras Consolidado'!J95</f>
        <v>Palestra "Portas quânticas topológicas"</v>
      </c>
      <c r="D94" t="str">
        <f>_xlfn.XLOOKUP(C94,'LISTA ÚTIL'!N:N,'LISTA ÚTIL'!P:P,"")</f>
        <v>Palestra - Portas quânticas topológicas</v>
      </c>
      <c r="E94" t="str">
        <f>_xlfn.XLOOKUP(C94,'LISTA ÚTIL'!N:N,'LISTA ÚTIL'!O:O,"")</f>
        <v>Pesquisadora Isabela Pereira Lima Dias (USP São Paulo e Universidade de Uppsala Suécia)</v>
      </c>
    </row>
    <row r="95" spans="1:5">
      <c r="A95" t="str">
        <f>'Palestras Consolidado'!C96</f>
        <v>Gregório Marques Rodrigues</v>
      </c>
      <c r="B95" s="80">
        <f>'Palestras Consolidado'!E96</f>
        <v>45217</v>
      </c>
      <c r="C95" t="str">
        <f>'Palestras Consolidado'!J96</f>
        <v>Palestra "Portas quânticas topológicas"</v>
      </c>
      <c r="D95" t="str">
        <f>_xlfn.XLOOKUP(C95,'LISTA ÚTIL'!N:N,'LISTA ÚTIL'!P:P,"")</f>
        <v>Palestra - Portas quânticas topológicas</v>
      </c>
      <c r="E95" t="str">
        <f>_xlfn.XLOOKUP(C95,'LISTA ÚTIL'!N:N,'LISTA ÚTIL'!O:O,"")</f>
        <v>Pesquisadora Isabela Pereira Lima Dias (USP São Paulo e Universidade de Uppsala Suécia)</v>
      </c>
    </row>
    <row r="96" spans="1:5">
      <c r="A96" t="str">
        <f>'Palestras Consolidado'!C97</f>
        <v>Gustavo da Silva Rodrigues</v>
      </c>
      <c r="B96" s="80">
        <f>'Palestras Consolidado'!E97</f>
        <v>45217</v>
      </c>
      <c r="C96" t="str">
        <f>'Palestras Consolidado'!J97</f>
        <v>Palestra "Portas quânticas topológicas"</v>
      </c>
      <c r="D96" t="str">
        <f>_xlfn.XLOOKUP(C96,'LISTA ÚTIL'!N:N,'LISTA ÚTIL'!P:P,"")</f>
        <v>Palestra - Portas quânticas topológicas</v>
      </c>
      <c r="E96" t="str">
        <f>_xlfn.XLOOKUP(C96,'LISTA ÚTIL'!N:N,'LISTA ÚTIL'!O:O,"")</f>
        <v>Pesquisadora Isabela Pereira Lima Dias (USP São Paulo e Universidade de Uppsala Suécia)</v>
      </c>
    </row>
    <row r="97" spans="1:5">
      <c r="A97" t="str">
        <f>'Palestras Consolidado'!C98</f>
        <v>Gustavo Henrique Alcantara Idra</v>
      </c>
      <c r="B97" s="80">
        <f>'Palestras Consolidado'!E98</f>
        <v>45217</v>
      </c>
      <c r="C97" t="str">
        <f>'Palestras Consolidado'!J98</f>
        <v>Palestra "Portas quânticas topológicas"</v>
      </c>
      <c r="D97" t="str">
        <f>_xlfn.XLOOKUP(C97,'LISTA ÚTIL'!N:N,'LISTA ÚTIL'!P:P,"")</f>
        <v>Palestra - Portas quânticas topológicas</v>
      </c>
      <c r="E97" t="str">
        <f>_xlfn.XLOOKUP(C97,'LISTA ÚTIL'!N:N,'LISTA ÚTIL'!O:O,"")</f>
        <v>Pesquisadora Isabela Pereira Lima Dias (USP São Paulo e Universidade de Uppsala Suécia)</v>
      </c>
    </row>
    <row r="98" spans="1:5">
      <c r="A98" t="str">
        <f>'Palestras Consolidado'!C99</f>
        <v>Gustavo Marques Takahaschi</v>
      </c>
      <c r="B98" s="80">
        <f>'Palestras Consolidado'!E99</f>
        <v>45217</v>
      </c>
      <c r="C98" t="str">
        <f>'Palestras Consolidado'!J99</f>
        <v>Palestra "Portas quânticas topológicas"</v>
      </c>
      <c r="D98" t="str">
        <f>_xlfn.XLOOKUP(C98,'LISTA ÚTIL'!N:N,'LISTA ÚTIL'!P:P,"")</f>
        <v>Palestra - Portas quânticas topológicas</v>
      </c>
      <c r="E98" t="str">
        <f>_xlfn.XLOOKUP(C98,'LISTA ÚTIL'!N:N,'LISTA ÚTIL'!O:O,"")</f>
        <v>Pesquisadora Isabela Pereira Lima Dias (USP São Paulo e Universidade de Uppsala Suécia)</v>
      </c>
    </row>
    <row r="99" spans="1:5">
      <c r="A99" t="str">
        <f>'Palestras Consolidado'!C100</f>
        <v>Igor Guilherme Nascimento</v>
      </c>
      <c r="B99" s="80">
        <f>'Palestras Consolidado'!E100</f>
        <v>45217</v>
      </c>
      <c r="C99" t="str">
        <f>'Palestras Consolidado'!J100</f>
        <v>Palestra "Portas quânticas topológicas"</v>
      </c>
      <c r="D99" t="str">
        <f>_xlfn.XLOOKUP(C99,'LISTA ÚTIL'!N:N,'LISTA ÚTIL'!P:P,"")</f>
        <v>Palestra - Portas quânticas topológicas</v>
      </c>
      <c r="E99" t="str">
        <f>_xlfn.XLOOKUP(C99,'LISTA ÚTIL'!N:N,'LISTA ÚTIL'!O:O,"")</f>
        <v>Pesquisadora Isabela Pereira Lima Dias (USP São Paulo e Universidade de Uppsala Suécia)</v>
      </c>
    </row>
    <row r="100" spans="1:5">
      <c r="A100" t="str">
        <f>'Palestras Consolidado'!C101</f>
        <v>Jennifer Schroder Gerlach</v>
      </c>
      <c r="B100" s="80">
        <f>'Palestras Consolidado'!E101</f>
        <v>45217</v>
      </c>
      <c r="C100" t="str">
        <f>'Palestras Consolidado'!J101</f>
        <v>Palestra "Portas quânticas topológicas"</v>
      </c>
      <c r="D100" t="str">
        <f>_xlfn.XLOOKUP(C100,'LISTA ÚTIL'!N:N,'LISTA ÚTIL'!P:P,"")</f>
        <v>Palestra - Portas quânticas topológicas</v>
      </c>
      <c r="E100" t="str">
        <f>_xlfn.XLOOKUP(C100,'LISTA ÚTIL'!N:N,'LISTA ÚTIL'!O:O,"")</f>
        <v>Pesquisadora Isabela Pereira Lima Dias (USP São Paulo e Universidade de Uppsala Suécia)</v>
      </c>
    </row>
    <row r="101" spans="1:5">
      <c r="A101" t="str">
        <f>'Palestras Consolidado'!C102</f>
        <v>João Augusto Gutierres da Silva</v>
      </c>
      <c r="B101" s="80">
        <f>'Palestras Consolidado'!E102</f>
        <v>45217</v>
      </c>
      <c r="C101" t="str">
        <f>'Palestras Consolidado'!J102</f>
        <v>Palestra "Portas quânticas topológicas"</v>
      </c>
      <c r="D101" t="str">
        <f>_xlfn.XLOOKUP(C101,'LISTA ÚTIL'!N:N,'LISTA ÚTIL'!P:P,"")</f>
        <v>Palestra - Portas quânticas topológicas</v>
      </c>
      <c r="E101" t="str">
        <f>_xlfn.XLOOKUP(C101,'LISTA ÚTIL'!N:N,'LISTA ÚTIL'!O:O,"")</f>
        <v>Pesquisadora Isabela Pereira Lima Dias (USP São Paulo e Universidade de Uppsala Suécia)</v>
      </c>
    </row>
    <row r="102" spans="1:5">
      <c r="A102" t="str">
        <f>'Palestras Consolidado'!C103</f>
        <v>João Pedro Ribeiro Barrile</v>
      </c>
      <c r="B102" s="80">
        <f>'Palestras Consolidado'!E103</f>
        <v>45217</v>
      </c>
      <c r="C102" t="str">
        <f>'Palestras Consolidado'!J103</f>
        <v>Palestra "Portas quânticas topológicas"</v>
      </c>
      <c r="D102" t="str">
        <f>_xlfn.XLOOKUP(C102,'LISTA ÚTIL'!N:N,'LISTA ÚTIL'!P:P,"")</f>
        <v>Palestra - Portas quânticas topológicas</v>
      </c>
      <c r="E102" t="str">
        <f>_xlfn.XLOOKUP(C102,'LISTA ÚTIL'!N:N,'LISTA ÚTIL'!O:O,"")</f>
        <v>Pesquisadora Isabela Pereira Lima Dias (USP São Paulo e Universidade de Uppsala Suécia)</v>
      </c>
    </row>
    <row r="103" spans="1:5">
      <c r="A103" t="str">
        <f>'Palestras Consolidado'!C104</f>
        <v>Júlia de Camargo Peres</v>
      </c>
      <c r="B103" s="80">
        <f>'Palestras Consolidado'!E104</f>
        <v>45217</v>
      </c>
      <c r="C103" t="str">
        <f>'Palestras Consolidado'!J104</f>
        <v>Palestra "Portas quânticas topológicas"</v>
      </c>
      <c r="D103" t="str">
        <f>_xlfn.XLOOKUP(C103,'LISTA ÚTIL'!N:N,'LISTA ÚTIL'!P:P,"")</f>
        <v>Palestra - Portas quânticas topológicas</v>
      </c>
      <c r="E103" t="str">
        <f>_xlfn.XLOOKUP(C103,'LISTA ÚTIL'!N:N,'LISTA ÚTIL'!O:O,"")</f>
        <v>Pesquisadora Isabela Pereira Lima Dias (USP São Paulo e Universidade de Uppsala Suécia)</v>
      </c>
    </row>
    <row r="104" spans="1:5">
      <c r="A104" t="str">
        <f>'Palestras Consolidado'!C105</f>
        <v>Julio Cesar Moretti Soares</v>
      </c>
      <c r="B104" s="80">
        <f>'Palestras Consolidado'!E105</f>
        <v>45217</v>
      </c>
      <c r="C104" t="str">
        <f>'Palestras Consolidado'!J105</f>
        <v>Palestra "Portas quânticas topológicas"</v>
      </c>
      <c r="D104" t="str">
        <f>_xlfn.XLOOKUP(C104,'LISTA ÚTIL'!N:N,'LISTA ÚTIL'!P:P,"")</f>
        <v>Palestra - Portas quânticas topológicas</v>
      </c>
      <c r="E104" t="str">
        <f>_xlfn.XLOOKUP(C104,'LISTA ÚTIL'!N:N,'LISTA ÚTIL'!O:O,"")</f>
        <v>Pesquisadora Isabela Pereira Lima Dias (USP São Paulo e Universidade de Uppsala Suécia)</v>
      </c>
    </row>
    <row r="105" spans="1:5">
      <c r="A105" t="str">
        <f>'Palestras Consolidado'!C106</f>
        <v>Jullyana Mendes Vasconcelos</v>
      </c>
      <c r="B105" s="80">
        <f>'Palestras Consolidado'!E106</f>
        <v>45217</v>
      </c>
      <c r="C105" t="str">
        <f>'Palestras Consolidado'!J106</f>
        <v>Palestra "Portas quânticas topológicas"</v>
      </c>
      <c r="D105" t="str">
        <f>_xlfn.XLOOKUP(C105,'LISTA ÚTIL'!N:N,'LISTA ÚTIL'!P:P,"")</f>
        <v>Palestra - Portas quânticas topológicas</v>
      </c>
      <c r="E105" t="str">
        <f>_xlfn.XLOOKUP(C105,'LISTA ÚTIL'!N:N,'LISTA ÚTIL'!O:O,"")</f>
        <v>Pesquisadora Isabela Pereira Lima Dias (USP São Paulo e Universidade de Uppsala Suécia)</v>
      </c>
    </row>
    <row r="106" spans="1:5">
      <c r="A106" t="str">
        <f>'Palestras Consolidado'!C107</f>
        <v>Kainan Vinícius Valim de Camargo Viera</v>
      </c>
      <c r="B106" s="80">
        <f>'Palestras Consolidado'!E107</f>
        <v>45217</v>
      </c>
      <c r="C106" t="str">
        <f>'Palestras Consolidado'!J107</f>
        <v>Palestra "Portas quânticas topológicas"</v>
      </c>
      <c r="D106" t="str">
        <f>_xlfn.XLOOKUP(C106,'LISTA ÚTIL'!N:N,'LISTA ÚTIL'!P:P,"")</f>
        <v>Palestra - Portas quânticas topológicas</v>
      </c>
      <c r="E106" t="str">
        <f>_xlfn.XLOOKUP(C106,'LISTA ÚTIL'!N:N,'LISTA ÚTIL'!O:O,"")</f>
        <v>Pesquisadora Isabela Pereira Lima Dias (USP São Paulo e Universidade de Uppsala Suécia)</v>
      </c>
    </row>
    <row r="107" spans="1:5">
      <c r="A107" t="str">
        <f>'Palestras Consolidado'!C108</f>
        <v>Lucas Alexander Nunes</v>
      </c>
      <c r="B107" s="80">
        <f>'Palestras Consolidado'!E108</f>
        <v>45217</v>
      </c>
      <c r="C107" t="str">
        <f>'Palestras Consolidado'!J108</f>
        <v>Palestra "Portas quânticas topológicas"</v>
      </c>
      <c r="D107" t="str">
        <f>_xlfn.XLOOKUP(C107,'LISTA ÚTIL'!N:N,'LISTA ÚTIL'!P:P,"")</f>
        <v>Palestra - Portas quânticas topológicas</v>
      </c>
      <c r="E107" t="str">
        <f>_xlfn.XLOOKUP(C107,'LISTA ÚTIL'!N:N,'LISTA ÚTIL'!O:O,"")</f>
        <v>Pesquisadora Isabela Pereira Lima Dias (USP São Paulo e Universidade de Uppsala Suécia)</v>
      </c>
    </row>
    <row r="108" spans="1:5">
      <c r="A108" t="str">
        <f>'Palestras Consolidado'!C109</f>
        <v>Lucas Antonio da Costa</v>
      </c>
      <c r="B108" s="80">
        <f>'Palestras Consolidado'!E109</f>
        <v>45217</v>
      </c>
      <c r="C108" t="str">
        <f>'Palestras Consolidado'!J109</f>
        <v>Palestra "Portas quânticas topológicas"</v>
      </c>
      <c r="D108" t="str">
        <f>_xlfn.XLOOKUP(C108,'LISTA ÚTIL'!N:N,'LISTA ÚTIL'!P:P,"")</f>
        <v>Palestra - Portas quânticas topológicas</v>
      </c>
      <c r="E108" t="str">
        <f>_xlfn.XLOOKUP(C108,'LISTA ÚTIL'!N:N,'LISTA ÚTIL'!O:O,"")</f>
        <v>Pesquisadora Isabela Pereira Lima Dias (USP São Paulo e Universidade de Uppsala Suécia)</v>
      </c>
    </row>
    <row r="109" spans="1:5">
      <c r="A109" t="str">
        <f>'Palestras Consolidado'!C110</f>
        <v>Lucas da Silva Fontes</v>
      </c>
      <c r="B109" s="80">
        <f>'Palestras Consolidado'!E110</f>
        <v>45217</v>
      </c>
      <c r="C109" t="str">
        <f>'Palestras Consolidado'!J110</f>
        <v>Palestra "Portas quânticas topológicas"</v>
      </c>
      <c r="D109" t="str">
        <f>_xlfn.XLOOKUP(C109,'LISTA ÚTIL'!N:N,'LISTA ÚTIL'!P:P,"")</f>
        <v>Palestra - Portas quânticas topológicas</v>
      </c>
      <c r="E109" t="str">
        <f>_xlfn.XLOOKUP(C109,'LISTA ÚTIL'!N:N,'LISTA ÚTIL'!O:O,"")</f>
        <v>Pesquisadora Isabela Pereira Lima Dias (USP São Paulo e Universidade de Uppsala Suécia)</v>
      </c>
    </row>
    <row r="110" spans="1:5">
      <c r="A110" t="str">
        <f>'Palestras Consolidado'!C111</f>
        <v>Luigi de Morais Bonadil Grande</v>
      </c>
      <c r="B110" s="80">
        <f>'Palestras Consolidado'!E111</f>
        <v>45217</v>
      </c>
      <c r="C110" t="str">
        <f>'Palestras Consolidado'!J111</f>
        <v>Palestra "Portas quânticas topológicas"</v>
      </c>
      <c r="D110" t="str">
        <f>_xlfn.XLOOKUP(C110,'LISTA ÚTIL'!N:N,'LISTA ÚTIL'!P:P,"")</f>
        <v>Palestra - Portas quânticas topológicas</v>
      </c>
      <c r="E110" t="str">
        <f>_xlfn.XLOOKUP(C110,'LISTA ÚTIL'!N:N,'LISTA ÚTIL'!O:O,"")</f>
        <v>Pesquisadora Isabela Pereira Lima Dias (USP São Paulo e Universidade de Uppsala Suécia)</v>
      </c>
    </row>
    <row r="111" spans="1:5">
      <c r="A111" t="str">
        <f>'Palestras Consolidado'!C112</f>
        <v>Marcela Guinther Medeiros</v>
      </c>
      <c r="B111" s="80">
        <f>'Palestras Consolidado'!E112</f>
        <v>45217</v>
      </c>
      <c r="C111" t="str">
        <f>'Palestras Consolidado'!J112</f>
        <v>Palestra "Portas quânticas topológicas"</v>
      </c>
      <c r="D111" t="str">
        <f>_xlfn.XLOOKUP(C111,'LISTA ÚTIL'!N:N,'LISTA ÚTIL'!P:P,"")</f>
        <v>Palestra - Portas quânticas topológicas</v>
      </c>
      <c r="E111" t="str">
        <f>_xlfn.XLOOKUP(C111,'LISTA ÚTIL'!N:N,'LISTA ÚTIL'!O:O,"")</f>
        <v>Pesquisadora Isabela Pereira Lima Dias (USP São Paulo e Universidade de Uppsala Suécia)</v>
      </c>
    </row>
    <row r="112" spans="1:5">
      <c r="A112" t="str">
        <f>'Palestras Consolidado'!C113</f>
        <v>Mariana Paula Martins Messias</v>
      </c>
      <c r="B112" s="80">
        <f>'Palestras Consolidado'!E113</f>
        <v>45217</v>
      </c>
      <c r="C112" t="str">
        <f>'Palestras Consolidado'!J113</f>
        <v>Palestra "Portas quânticas topológicas"</v>
      </c>
      <c r="D112" t="str">
        <f>_xlfn.XLOOKUP(C112,'LISTA ÚTIL'!N:N,'LISTA ÚTIL'!P:P,"")</f>
        <v>Palestra - Portas quânticas topológicas</v>
      </c>
      <c r="E112" t="str">
        <f>_xlfn.XLOOKUP(C112,'LISTA ÚTIL'!N:N,'LISTA ÚTIL'!O:O,"")</f>
        <v>Pesquisadora Isabela Pereira Lima Dias (USP São Paulo e Universidade de Uppsala Suécia)</v>
      </c>
    </row>
    <row r="113" spans="1:5">
      <c r="A113" t="str">
        <f>'Palestras Consolidado'!C114</f>
        <v>Renan Suana Grothe Garcia</v>
      </c>
      <c r="B113" s="80">
        <f>'Palestras Consolidado'!E114</f>
        <v>45217</v>
      </c>
      <c r="C113" t="str">
        <f>'Palestras Consolidado'!J114</f>
        <v>Palestra "Portas quânticas topológicas"</v>
      </c>
      <c r="D113" t="str">
        <f>_xlfn.XLOOKUP(C113,'LISTA ÚTIL'!N:N,'LISTA ÚTIL'!P:P,"")</f>
        <v>Palestra - Portas quânticas topológicas</v>
      </c>
      <c r="E113" t="str">
        <f>_xlfn.XLOOKUP(C113,'LISTA ÚTIL'!N:N,'LISTA ÚTIL'!O:O,"")</f>
        <v>Pesquisadora Isabela Pereira Lima Dias (USP São Paulo e Universidade de Uppsala Suécia)</v>
      </c>
    </row>
    <row r="114" spans="1:5">
      <c r="A114" t="str">
        <f>'Palestras Consolidado'!C115</f>
        <v>Rodrigo Dantas da Silva</v>
      </c>
      <c r="B114" s="80">
        <f>'Palestras Consolidado'!E115</f>
        <v>45217</v>
      </c>
      <c r="C114" t="str">
        <f>'Palestras Consolidado'!J115</f>
        <v>Palestra "Portas quânticas topológicas"</v>
      </c>
      <c r="D114" t="str">
        <f>_xlfn.XLOOKUP(C114,'LISTA ÚTIL'!N:N,'LISTA ÚTIL'!P:P,"")</f>
        <v>Palestra - Portas quânticas topológicas</v>
      </c>
      <c r="E114" t="str">
        <f>_xlfn.XLOOKUP(C114,'LISTA ÚTIL'!N:N,'LISTA ÚTIL'!O:O,"")</f>
        <v>Pesquisadora Isabela Pereira Lima Dias (USP São Paulo e Universidade de Uppsala Suécia)</v>
      </c>
    </row>
    <row r="115" spans="1:5">
      <c r="A115" t="str">
        <f>'Palestras Consolidado'!C116</f>
        <v>Sophia Gabriella Galvane</v>
      </c>
      <c r="B115" s="80">
        <f>'Palestras Consolidado'!E116</f>
        <v>45217</v>
      </c>
      <c r="C115" t="str">
        <f>'Palestras Consolidado'!J116</f>
        <v>Palestra "Portas quânticas topológicas"</v>
      </c>
      <c r="D115" t="str">
        <f>_xlfn.XLOOKUP(C115,'LISTA ÚTIL'!N:N,'LISTA ÚTIL'!P:P,"")</f>
        <v>Palestra - Portas quânticas topológicas</v>
      </c>
      <c r="E115" t="str">
        <f>_xlfn.XLOOKUP(C115,'LISTA ÚTIL'!N:N,'LISTA ÚTIL'!O:O,"")</f>
        <v>Pesquisadora Isabela Pereira Lima Dias (USP São Paulo e Universidade de Uppsala Suécia)</v>
      </c>
    </row>
    <row r="116" spans="1:5">
      <c r="A116" t="str">
        <f>'Palestras Consolidado'!C117</f>
        <v>Theo Diogo Martins Pinto</v>
      </c>
      <c r="B116" s="80">
        <f>'Palestras Consolidado'!E117</f>
        <v>45217</v>
      </c>
      <c r="C116" t="str">
        <f>'Palestras Consolidado'!J117</f>
        <v>Palestra "Portas quânticas topológicas"</v>
      </c>
      <c r="D116" t="str">
        <f>_xlfn.XLOOKUP(C116,'LISTA ÚTIL'!N:N,'LISTA ÚTIL'!P:P,"")</f>
        <v>Palestra - Portas quânticas topológicas</v>
      </c>
      <c r="E116" t="str">
        <f>_xlfn.XLOOKUP(C116,'LISTA ÚTIL'!N:N,'LISTA ÚTIL'!O:O,"")</f>
        <v>Pesquisadora Isabela Pereira Lima Dias (USP São Paulo e Universidade de Uppsala Suécia)</v>
      </c>
    </row>
    <row r="117" spans="1:5">
      <c r="A117" t="str">
        <f>'Palestras Consolidado'!C118</f>
        <v>Tobias Machado Clemente</v>
      </c>
      <c r="B117" s="80">
        <f>'Palestras Consolidado'!E118</f>
        <v>45217</v>
      </c>
      <c r="C117" t="str">
        <f>'Palestras Consolidado'!J118</f>
        <v>Palestra "Portas quânticas topológicas"</v>
      </c>
      <c r="D117" t="str">
        <f>_xlfn.XLOOKUP(C117,'LISTA ÚTIL'!N:N,'LISTA ÚTIL'!P:P,"")</f>
        <v>Palestra - Portas quânticas topológicas</v>
      </c>
      <c r="E117" t="str">
        <f>_xlfn.XLOOKUP(C117,'LISTA ÚTIL'!N:N,'LISTA ÚTIL'!O:O,"")</f>
        <v>Pesquisadora Isabela Pereira Lima Dias (USP São Paulo e Universidade de Uppsala Suécia)</v>
      </c>
    </row>
    <row r="118" spans="1:5">
      <c r="A118" t="str">
        <f>'Palestras Consolidado'!C119</f>
        <v>Wesley de Souza Pereira</v>
      </c>
      <c r="B118" s="80">
        <f>'Palestras Consolidado'!E119</f>
        <v>45217</v>
      </c>
      <c r="C118" t="str">
        <f>'Palestras Consolidado'!J119</f>
        <v>Palestra "Portas quânticas topológicas"</v>
      </c>
      <c r="D118" t="str">
        <f>_xlfn.XLOOKUP(C118,'LISTA ÚTIL'!N:N,'LISTA ÚTIL'!P:P,"")</f>
        <v>Palestra - Portas quânticas topológicas</v>
      </c>
      <c r="E118" t="str">
        <f>_xlfn.XLOOKUP(C118,'LISTA ÚTIL'!N:N,'LISTA ÚTIL'!O:O,"")</f>
        <v>Pesquisadora Isabela Pereira Lima Dias (USP São Paulo e Universidade de Uppsala Suécia)</v>
      </c>
    </row>
    <row r="119" spans="1:5">
      <c r="A119" t="str">
        <f>'Palestras Consolidado'!C120</f>
        <v>Aline Parmezan Ramos Fernandes</v>
      </c>
      <c r="B119" s="80">
        <f>'Palestras Consolidado'!E120</f>
        <v>45217</v>
      </c>
      <c r="C119" t="str">
        <f>'Palestras Consolidado'!J120</f>
        <v>Palestra "Armadilhamento de Átomos Frios em uma Cavidade Óptica"</v>
      </c>
      <c r="D119" t="str">
        <f>_xlfn.XLOOKUP(C119,'LISTA ÚTIL'!N:N,'LISTA ÚTIL'!P:P,"")</f>
        <v>Palestra - Armadilhamento de Átomos Frios em uma Cavidade Óptica</v>
      </c>
      <c r="E119" t="str">
        <f>_xlfn.XLOOKUP(C119,'LISTA ÚTIL'!N:N,'LISTA ÚTIL'!O:O,"")</f>
        <v>Pesquisador Gustavo Henrique de França (USP São Carlos)</v>
      </c>
    </row>
    <row r="120" spans="1:5">
      <c r="A120" t="str">
        <f>'Palestras Consolidado'!C121</f>
        <v>Anna Laura de Holanda Espin</v>
      </c>
      <c r="B120" s="80">
        <f>'Palestras Consolidado'!E121</f>
        <v>45217</v>
      </c>
      <c r="C120" t="str">
        <f>'Palestras Consolidado'!J121</f>
        <v>Palestra "Armadilhamento de Átomos Frios em uma Cavidade Óptica"</v>
      </c>
      <c r="D120" t="str">
        <f>_xlfn.XLOOKUP(C120,'LISTA ÚTIL'!N:N,'LISTA ÚTIL'!P:P,"")</f>
        <v>Palestra - Armadilhamento de Átomos Frios em uma Cavidade Óptica</v>
      </c>
      <c r="E120" t="str">
        <f>_xlfn.XLOOKUP(C120,'LISTA ÚTIL'!N:N,'LISTA ÚTIL'!O:O,"")</f>
        <v>Pesquisador Gustavo Henrique de França (USP São Carlos)</v>
      </c>
    </row>
    <row r="121" spans="1:5">
      <c r="A121" t="str">
        <f>'Palestras Consolidado'!C122</f>
        <v>Bruna Lima Lyrio</v>
      </c>
      <c r="B121" s="80">
        <f>'Palestras Consolidado'!E122</f>
        <v>45217</v>
      </c>
      <c r="C121" t="str">
        <f>'Palestras Consolidado'!J122</f>
        <v>Palestra "Armadilhamento de Átomos Frios em uma Cavidade Óptica"</v>
      </c>
      <c r="D121" t="str">
        <f>_xlfn.XLOOKUP(C121,'LISTA ÚTIL'!N:N,'LISTA ÚTIL'!P:P,"")</f>
        <v>Palestra - Armadilhamento de Átomos Frios em uma Cavidade Óptica</v>
      </c>
      <c r="E121" t="str">
        <f>_xlfn.XLOOKUP(C121,'LISTA ÚTIL'!N:N,'LISTA ÚTIL'!O:O,"")</f>
        <v>Pesquisador Gustavo Henrique de França (USP São Carlos)</v>
      </c>
    </row>
    <row r="122" spans="1:5">
      <c r="A122" t="str">
        <f>'Palestras Consolidado'!C123</f>
        <v>Cristhian Ximenes Oliveira de Souza</v>
      </c>
      <c r="B122" s="80">
        <f>'Palestras Consolidado'!E123</f>
        <v>45217</v>
      </c>
      <c r="C122" t="str">
        <f>'Palestras Consolidado'!J123</f>
        <v>Palestra "Armadilhamento de Átomos Frios em uma Cavidade Óptica"</v>
      </c>
      <c r="D122" t="str">
        <f>_xlfn.XLOOKUP(C122,'LISTA ÚTIL'!N:N,'LISTA ÚTIL'!P:P,"")</f>
        <v>Palestra - Armadilhamento de Átomos Frios em uma Cavidade Óptica</v>
      </c>
      <c r="E122" t="str">
        <f>_xlfn.XLOOKUP(C122,'LISTA ÚTIL'!N:N,'LISTA ÚTIL'!O:O,"")</f>
        <v>Pesquisador Gustavo Henrique de França (USP São Carlos)</v>
      </c>
    </row>
    <row r="123" spans="1:5">
      <c r="A123" t="str">
        <f>'Palestras Consolidado'!C124</f>
        <v>Erika Sayuri Sakata</v>
      </c>
      <c r="B123" s="80">
        <f>'Palestras Consolidado'!E124</f>
        <v>45217</v>
      </c>
      <c r="C123" t="str">
        <f>'Palestras Consolidado'!J124</f>
        <v>Palestra "Armadilhamento de Átomos Frios em uma Cavidade Óptica"</v>
      </c>
      <c r="D123" t="str">
        <f>_xlfn.XLOOKUP(C123,'LISTA ÚTIL'!N:N,'LISTA ÚTIL'!P:P,"")</f>
        <v>Palestra - Armadilhamento de Átomos Frios em uma Cavidade Óptica</v>
      </c>
      <c r="E123" t="str">
        <f>_xlfn.XLOOKUP(C123,'LISTA ÚTIL'!N:N,'LISTA ÚTIL'!O:O,"")</f>
        <v>Pesquisador Gustavo Henrique de França (USP São Carlos)</v>
      </c>
    </row>
    <row r="124" spans="1:5">
      <c r="A124" t="str">
        <f>'Palestras Consolidado'!C125</f>
        <v>Evandro Messias da Silva</v>
      </c>
      <c r="B124" s="80">
        <f>'Palestras Consolidado'!E125</f>
        <v>45217</v>
      </c>
      <c r="C124" t="str">
        <f>'Palestras Consolidado'!J125</f>
        <v>Palestra "Armadilhamento de Átomos Frios em uma Cavidade Óptica"</v>
      </c>
      <c r="D124" t="str">
        <f>_xlfn.XLOOKUP(C124,'LISTA ÚTIL'!N:N,'LISTA ÚTIL'!P:P,"")</f>
        <v>Palestra - Armadilhamento de Átomos Frios em uma Cavidade Óptica</v>
      </c>
      <c r="E124" t="str">
        <f>_xlfn.XLOOKUP(C124,'LISTA ÚTIL'!N:N,'LISTA ÚTIL'!O:O,"")</f>
        <v>Pesquisador Gustavo Henrique de França (USP São Carlos)</v>
      </c>
    </row>
    <row r="125" spans="1:5">
      <c r="A125" t="str">
        <f>'Palestras Consolidado'!C126</f>
        <v>Gabriel Torres Cavalcante Barros</v>
      </c>
      <c r="B125" s="80">
        <f>'Palestras Consolidado'!E126</f>
        <v>45217</v>
      </c>
      <c r="C125" t="str">
        <f>'Palestras Consolidado'!J126</f>
        <v>Palestra "Armadilhamento de Átomos Frios em uma Cavidade Óptica"</v>
      </c>
      <c r="D125" t="str">
        <f>_xlfn.XLOOKUP(C125,'LISTA ÚTIL'!N:N,'LISTA ÚTIL'!P:P,"")</f>
        <v>Palestra - Armadilhamento de Átomos Frios em uma Cavidade Óptica</v>
      </c>
      <c r="E125" t="str">
        <f>_xlfn.XLOOKUP(C125,'LISTA ÚTIL'!N:N,'LISTA ÚTIL'!O:O,"")</f>
        <v>Pesquisador Gustavo Henrique de França (USP São Carlos)</v>
      </c>
    </row>
    <row r="126" spans="1:5">
      <c r="A126" t="str">
        <f>'Palestras Consolidado'!C127</f>
        <v>Gabriela da Silva Amaral Mori</v>
      </c>
      <c r="B126" s="80">
        <f>'Palestras Consolidado'!E127</f>
        <v>45217</v>
      </c>
      <c r="C126" t="str">
        <f>'Palestras Consolidado'!J127</f>
        <v>Palestra "Armadilhamento de Átomos Frios em uma Cavidade Óptica"</v>
      </c>
      <c r="D126" t="str">
        <f>_xlfn.XLOOKUP(C126,'LISTA ÚTIL'!N:N,'LISTA ÚTIL'!P:P,"")</f>
        <v>Palestra - Armadilhamento de Átomos Frios em uma Cavidade Óptica</v>
      </c>
      <c r="E126" t="str">
        <f>_xlfn.XLOOKUP(C126,'LISTA ÚTIL'!N:N,'LISTA ÚTIL'!O:O,"")</f>
        <v>Pesquisador Gustavo Henrique de França (USP São Carlos)</v>
      </c>
    </row>
    <row r="127" spans="1:5">
      <c r="A127" t="str">
        <f>'Palestras Consolidado'!C128</f>
        <v>Gabriella Ribeiro de Almeida</v>
      </c>
      <c r="B127" s="80">
        <f>'Palestras Consolidado'!E128</f>
        <v>45217</v>
      </c>
      <c r="C127" t="str">
        <f>'Palestras Consolidado'!J128</f>
        <v>Palestra "Armadilhamento de Átomos Frios em uma Cavidade Óptica"</v>
      </c>
      <c r="D127" t="str">
        <f>_xlfn.XLOOKUP(C127,'LISTA ÚTIL'!N:N,'LISTA ÚTIL'!P:P,"")</f>
        <v>Palestra - Armadilhamento de Átomos Frios em uma Cavidade Óptica</v>
      </c>
      <c r="E127" t="str">
        <f>_xlfn.XLOOKUP(C127,'LISTA ÚTIL'!N:N,'LISTA ÚTIL'!O:O,"")</f>
        <v>Pesquisador Gustavo Henrique de França (USP São Carlos)</v>
      </c>
    </row>
    <row r="128" spans="1:5">
      <c r="A128" t="str">
        <f>'Palestras Consolidado'!C129</f>
        <v>Gregório Marques Rodrigues</v>
      </c>
      <c r="B128" s="80">
        <f>'Palestras Consolidado'!E129</f>
        <v>45217</v>
      </c>
      <c r="C128" t="str">
        <f>'Palestras Consolidado'!J129</f>
        <v>Palestra "Armadilhamento de Átomos Frios em uma Cavidade Óptica"</v>
      </c>
      <c r="D128" t="str">
        <f>_xlfn.XLOOKUP(C128,'LISTA ÚTIL'!N:N,'LISTA ÚTIL'!P:P,"")</f>
        <v>Palestra - Armadilhamento de Átomos Frios em uma Cavidade Óptica</v>
      </c>
      <c r="E128" t="str">
        <f>_xlfn.XLOOKUP(C128,'LISTA ÚTIL'!N:N,'LISTA ÚTIL'!O:O,"")</f>
        <v>Pesquisador Gustavo Henrique de França (USP São Carlos)</v>
      </c>
    </row>
    <row r="129" spans="1:5">
      <c r="A129" t="str">
        <f>'Palestras Consolidado'!C130</f>
        <v>Gustavo da Silva Rodrigues</v>
      </c>
      <c r="B129" s="80">
        <f>'Palestras Consolidado'!E130</f>
        <v>45217</v>
      </c>
      <c r="C129" t="str">
        <f>'Palestras Consolidado'!J130</f>
        <v>Palestra "Armadilhamento de Átomos Frios em uma Cavidade Óptica"</v>
      </c>
      <c r="D129" t="str">
        <f>_xlfn.XLOOKUP(C129,'LISTA ÚTIL'!N:N,'LISTA ÚTIL'!P:P,"")</f>
        <v>Palestra - Armadilhamento de Átomos Frios em uma Cavidade Óptica</v>
      </c>
      <c r="E129" t="str">
        <f>_xlfn.XLOOKUP(C129,'LISTA ÚTIL'!N:N,'LISTA ÚTIL'!O:O,"")</f>
        <v>Pesquisador Gustavo Henrique de França (USP São Carlos)</v>
      </c>
    </row>
    <row r="130" spans="1:5">
      <c r="A130" t="str">
        <f>'Palestras Consolidado'!C131</f>
        <v>Gustavo Henrique Alcantara Idra</v>
      </c>
      <c r="B130" s="80">
        <f>'Palestras Consolidado'!E131</f>
        <v>45217</v>
      </c>
      <c r="C130" t="str">
        <f>'Palestras Consolidado'!J131</f>
        <v>Palestra "Armadilhamento de Átomos Frios em uma Cavidade Óptica"</v>
      </c>
      <c r="D130" t="str">
        <f>_xlfn.XLOOKUP(C130,'LISTA ÚTIL'!N:N,'LISTA ÚTIL'!P:P,"")</f>
        <v>Palestra - Armadilhamento de Átomos Frios em uma Cavidade Óptica</v>
      </c>
      <c r="E130" t="str">
        <f>_xlfn.XLOOKUP(C130,'LISTA ÚTIL'!N:N,'LISTA ÚTIL'!O:O,"")</f>
        <v>Pesquisador Gustavo Henrique de França (USP São Carlos)</v>
      </c>
    </row>
    <row r="131" spans="1:5">
      <c r="A131" t="str">
        <f>'Palestras Consolidado'!C132</f>
        <v>Gustavo Marques Takahaschi</v>
      </c>
      <c r="B131" s="80">
        <f>'Palestras Consolidado'!E132</f>
        <v>45217</v>
      </c>
      <c r="C131" t="str">
        <f>'Palestras Consolidado'!J132</f>
        <v>Palestra "Armadilhamento de Átomos Frios em uma Cavidade Óptica"</v>
      </c>
      <c r="D131" t="str">
        <f>_xlfn.XLOOKUP(C131,'LISTA ÚTIL'!N:N,'LISTA ÚTIL'!P:P,"")</f>
        <v>Palestra - Armadilhamento de Átomos Frios em uma Cavidade Óptica</v>
      </c>
      <c r="E131" t="str">
        <f>_xlfn.XLOOKUP(C131,'LISTA ÚTIL'!N:N,'LISTA ÚTIL'!O:O,"")</f>
        <v>Pesquisador Gustavo Henrique de França (USP São Carlos)</v>
      </c>
    </row>
    <row r="132" spans="1:5">
      <c r="A132" t="str">
        <f>'Palestras Consolidado'!C133</f>
        <v>Igor Guilherme Nascimento</v>
      </c>
      <c r="B132" s="80">
        <f>'Palestras Consolidado'!E133</f>
        <v>45217</v>
      </c>
      <c r="C132" t="str">
        <f>'Palestras Consolidado'!J133</f>
        <v>Palestra "Armadilhamento de Átomos Frios em uma Cavidade Óptica"</v>
      </c>
      <c r="D132" t="str">
        <f>_xlfn.XLOOKUP(C132,'LISTA ÚTIL'!N:N,'LISTA ÚTIL'!P:P,"")</f>
        <v>Palestra - Armadilhamento de Átomos Frios em uma Cavidade Óptica</v>
      </c>
      <c r="E132" t="str">
        <f>_xlfn.XLOOKUP(C132,'LISTA ÚTIL'!N:N,'LISTA ÚTIL'!O:O,"")</f>
        <v>Pesquisador Gustavo Henrique de França (USP São Carlos)</v>
      </c>
    </row>
    <row r="133" spans="1:5">
      <c r="A133" t="str">
        <f>'Palestras Consolidado'!C134</f>
        <v>Jennifer Schroder Gerlach</v>
      </c>
      <c r="B133" s="80">
        <f>'Palestras Consolidado'!E134</f>
        <v>45217</v>
      </c>
      <c r="C133" t="str">
        <f>'Palestras Consolidado'!J134</f>
        <v>Palestra "Armadilhamento de Átomos Frios em uma Cavidade Óptica"</v>
      </c>
      <c r="D133" t="str">
        <f>_xlfn.XLOOKUP(C133,'LISTA ÚTIL'!N:N,'LISTA ÚTIL'!P:P,"")</f>
        <v>Palestra - Armadilhamento de Átomos Frios em uma Cavidade Óptica</v>
      </c>
      <c r="E133" t="str">
        <f>_xlfn.XLOOKUP(C133,'LISTA ÚTIL'!N:N,'LISTA ÚTIL'!O:O,"")</f>
        <v>Pesquisador Gustavo Henrique de França (USP São Carlos)</v>
      </c>
    </row>
    <row r="134" spans="1:5">
      <c r="A134" t="str">
        <f>'Palestras Consolidado'!C135</f>
        <v>João Augusto Gutierres da Silva</v>
      </c>
      <c r="B134" s="80">
        <f>'Palestras Consolidado'!E135</f>
        <v>45217</v>
      </c>
      <c r="C134" t="str">
        <f>'Palestras Consolidado'!J135</f>
        <v>Palestra "Armadilhamento de Átomos Frios em uma Cavidade Óptica"</v>
      </c>
      <c r="D134" t="str">
        <f>_xlfn.XLOOKUP(C134,'LISTA ÚTIL'!N:N,'LISTA ÚTIL'!P:P,"")</f>
        <v>Palestra - Armadilhamento de Átomos Frios em uma Cavidade Óptica</v>
      </c>
      <c r="E134" t="str">
        <f>_xlfn.XLOOKUP(C134,'LISTA ÚTIL'!N:N,'LISTA ÚTIL'!O:O,"")</f>
        <v>Pesquisador Gustavo Henrique de França (USP São Carlos)</v>
      </c>
    </row>
    <row r="135" spans="1:5">
      <c r="A135" t="str">
        <f>'Palestras Consolidado'!C136</f>
        <v>João Pedro Ribeiro Barrile</v>
      </c>
      <c r="B135" s="80">
        <f>'Palestras Consolidado'!E136</f>
        <v>45217</v>
      </c>
      <c r="C135" t="str">
        <f>'Palestras Consolidado'!J136</f>
        <v>Palestra "Armadilhamento de Átomos Frios em uma Cavidade Óptica"</v>
      </c>
      <c r="D135" t="str">
        <f>_xlfn.XLOOKUP(C135,'LISTA ÚTIL'!N:N,'LISTA ÚTIL'!P:P,"")</f>
        <v>Palestra - Armadilhamento de Átomos Frios em uma Cavidade Óptica</v>
      </c>
      <c r="E135" t="str">
        <f>_xlfn.XLOOKUP(C135,'LISTA ÚTIL'!N:N,'LISTA ÚTIL'!O:O,"")</f>
        <v>Pesquisador Gustavo Henrique de França (USP São Carlos)</v>
      </c>
    </row>
    <row r="136" spans="1:5">
      <c r="A136" t="str">
        <f>'Palestras Consolidado'!C137</f>
        <v>Júlia de Camargo Peres</v>
      </c>
      <c r="B136" s="80">
        <f>'Palestras Consolidado'!E137</f>
        <v>45217</v>
      </c>
      <c r="C136" t="str">
        <f>'Palestras Consolidado'!J137</f>
        <v>Palestra "Armadilhamento de Átomos Frios em uma Cavidade Óptica"</v>
      </c>
      <c r="D136" t="str">
        <f>_xlfn.XLOOKUP(C136,'LISTA ÚTIL'!N:N,'LISTA ÚTIL'!P:P,"")</f>
        <v>Palestra - Armadilhamento de Átomos Frios em uma Cavidade Óptica</v>
      </c>
      <c r="E136" t="str">
        <f>_xlfn.XLOOKUP(C136,'LISTA ÚTIL'!N:N,'LISTA ÚTIL'!O:O,"")</f>
        <v>Pesquisador Gustavo Henrique de França (USP São Carlos)</v>
      </c>
    </row>
    <row r="137" spans="1:5">
      <c r="A137" t="str">
        <f>'Palestras Consolidado'!C138</f>
        <v>Julio Cesar Moretti Soares</v>
      </c>
      <c r="B137" s="80">
        <f>'Palestras Consolidado'!E138</f>
        <v>45217</v>
      </c>
      <c r="C137" t="str">
        <f>'Palestras Consolidado'!J138</f>
        <v>Palestra "Armadilhamento de Átomos Frios em uma Cavidade Óptica"</v>
      </c>
      <c r="D137" t="str">
        <f>_xlfn.XLOOKUP(C137,'LISTA ÚTIL'!N:N,'LISTA ÚTIL'!P:P,"")</f>
        <v>Palestra - Armadilhamento de Átomos Frios em uma Cavidade Óptica</v>
      </c>
      <c r="E137" t="str">
        <f>_xlfn.XLOOKUP(C137,'LISTA ÚTIL'!N:N,'LISTA ÚTIL'!O:O,"")</f>
        <v>Pesquisador Gustavo Henrique de França (USP São Carlos)</v>
      </c>
    </row>
    <row r="138" spans="1:5">
      <c r="A138" t="str">
        <f>'Palestras Consolidado'!C139</f>
        <v>Jullyana Mendes Vasconcelos</v>
      </c>
      <c r="B138" s="80">
        <f>'Palestras Consolidado'!E139</f>
        <v>45217</v>
      </c>
      <c r="C138" t="str">
        <f>'Palestras Consolidado'!J139</f>
        <v>Palestra "Armadilhamento de Átomos Frios em uma Cavidade Óptica"</v>
      </c>
      <c r="D138" t="str">
        <f>_xlfn.XLOOKUP(C138,'LISTA ÚTIL'!N:N,'LISTA ÚTIL'!P:P,"")</f>
        <v>Palestra - Armadilhamento de Átomos Frios em uma Cavidade Óptica</v>
      </c>
      <c r="E138" t="str">
        <f>_xlfn.XLOOKUP(C138,'LISTA ÚTIL'!N:N,'LISTA ÚTIL'!O:O,"")</f>
        <v>Pesquisador Gustavo Henrique de França (USP São Carlos)</v>
      </c>
    </row>
    <row r="139" spans="1:5">
      <c r="A139" t="str">
        <f>'Palestras Consolidado'!C140</f>
        <v>Kainan Vinícius Valim de Camargo Viera</v>
      </c>
      <c r="B139" s="80">
        <f>'Palestras Consolidado'!E140</f>
        <v>45217</v>
      </c>
      <c r="C139" t="str">
        <f>'Palestras Consolidado'!J140</f>
        <v>Palestra "Armadilhamento de Átomos Frios em uma Cavidade Óptica"</v>
      </c>
      <c r="D139" t="str">
        <f>_xlfn.XLOOKUP(C139,'LISTA ÚTIL'!N:N,'LISTA ÚTIL'!P:P,"")</f>
        <v>Palestra - Armadilhamento de Átomos Frios em uma Cavidade Óptica</v>
      </c>
      <c r="E139" t="str">
        <f>_xlfn.XLOOKUP(C139,'LISTA ÚTIL'!N:N,'LISTA ÚTIL'!O:O,"")</f>
        <v>Pesquisador Gustavo Henrique de França (USP São Carlos)</v>
      </c>
    </row>
    <row r="140" spans="1:5">
      <c r="A140" t="str">
        <f>'Palestras Consolidado'!C141</f>
        <v>Lucas Alexander Nunes</v>
      </c>
      <c r="B140" s="80">
        <f>'Palestras Consolidado'!E141</f>
        <v>45217</v>
      </c>
      <c r="C140" t="str">
        <f>'Palestras Consolidado'!J141</f>
        <v>Palestra "Armadilhamento de Átomos Frios em uma Cavidade Óptica"</v>
      </c>
      <c r="D140" t="str">
        <f>_xlfn.XLOOKUP(C140,'LISTA ÚTIL'!N:N,'LISTA ÚTIL'!P:P,"")</f>
        <v>Palestra - Armadilhamento de Átomos Frios em uma Cavidade Óptica</v>
      </c>
      <c r="E140" t="str">
        <f>_xlfn.XLOOKUP(C140,'LISTA ÚTIL'!N:N,'LISTA ÚTIL'!O:O,"")</f>
        <v>Pesquisador Gustavo Henrique de França (USP São Carlos)</v>
      </c>
    </row>
    <row r="141" spans="1:5">
      <c r="A141" t="str">
        <f>'Palestras Consolidado'!C142</f>
        <v>Lucas Antonio da Costa</v>
      </c>
      <c r="B141" s="80">
        <f>'Palestras Consolidado'!E142</f>
        <v>45217</v>
      </c>
      <c r="C141" t="str">
        <f>'Palestras Consolidado'!J142</f>
        <v>Palestra "Armadilhamento de Átomos Frios em uma Cavidade Óptica"</v>
      </c>
      <c r="D141" t="str">
        <f>_xlfn.XLOOKUP(C141,'LISTA ÚTIL'!N:N,'LISTA ÚTIL'!P:P,"")</f>
        <v>Palestra - Armadilhamento de Átomos Frios em uma Cavidade Óptica</v>
      </c>
      <c r="E141" t="str">
        <f>_xlfn.XLOOKUP(C141,'LISTA ÚTIL'!N:N,'LISTA ÚTIL'!O:O,"")</f>
        <v>Pesquisador Gustavo Henrique de França (USP São Carlos)</v>
      </c>
    </row>
    <row r="142" spans="1:5">
      <c r="A142" t="str">
        <f>'Palestras Consolidado'!C143</f>
        <v>Lucas da Silva Fontes</v>
      </c>
      <c r="B142" s="80">
        <f>'Palestras Consolidado'!E143</f>
        <v>45217</v>
      </c>
      <c r="C142" t="str">
        <f>'Palestras Consolidado'!J143</f>
        <v>Palestra "Armadilhamento de Átomos Frios em uma Cavidade Óptica"</v>
      </c>
      <c r="D142" t="str">
        <f>_xlfn.XLOOKUP(C142,'LISTA ÚTIL'!N:N,'LISTA ÚTIL'!P:P,"")</f>
        <v>Palestra - Armadilhamento de Átomos Frios em uma Cavidade Óptica</v>
      </c>
      <c r="E142" t="str">
        <f>_xlfn.XLOOKUP(C142,'LISTA ÚTIL'!N:N,'LISTA ÚTIL'!O:O,"")</f>
        <v>Pesquisador Gustavo Henrique de França (USP São Carlos)</v>
      </c>
    </row>
    <row r="143" spans="1:5">
      <c r="A143" t="str">
        <f>'Palestras Consolidado'!C144</f>
        <v>Luigi de Morais Bonadil Grande</v>
      </c>
      <c r="B143" s="80">
        <f>'Palestras Consolidado'!E144</f>
        <v>45217</v>
      </c>
      <c r="C143" t="str">
        <f>'Palestras Consolidado'!J144</f>
        <v>Palestra "Armadilhamento de Átomos Frios em uma Cavidade Óptica"</v>
      </c>
      <c r="D143" t="str">
        <f>_xlfn.XLOOKUP(C143,'LISTA ÚTIL'!N:N,'LISTA ÚTIL'!P:P,"")</f>
        <v>Palestra - Armadilhamento de Átomos Frios em uma Cavidade Óptica</v>
      </c>
      <c r="E143" t="str">
        <f>_xlfn.XLOOKUP(C143,'LISTA ÚTIL'!N:N,'LISTA ÚTIL'!O:O,"")</f>
        <v>Pesquisador Gustavo Henrique de França (USP São Carlos)</v>
      </c>
    </row>
    <row r="144" spans="1:5">
      <c r="A144" t="str">
        <f>'Palestras Consolidado'!C145</f>
        <v>Marcela Guinther Medeiros</v>
      </c>
      <c r="B144" s="80">
        <f>'Palestras Consolidado'!E145</f>
        <v>45217</v>
      </c>
      <c r="C144" t="str">
        <f>'Palestras Consolidado'!J145</f>
        <v>Palestra "Armadilhamento de Átomos Frios em uma Cavidade Óptica"</v>
      </c>
      <c r="D144" t="str">
        <f>_xlfn.XLOOKUP(C144,'LISTA ÚTIL'!N:N,'LISTA ÚTIL'!P:P,"")</f>
        <v>Palestra - Armadilhamento de Átomos Frios em uma Cavidade Óptica</v>
      </c>
      <c r="E144" t="str">
        <f>_xlfn.XLOOKUP(C144,'LISTA ÚTIL'!N:N,'LISTA ÚTIL'!O:O,"")</f>
        <v>Pesquisador Gustavo Henrique de França (USP São Carlos)</v>
      </c>
    </row>
    <row r="145" spans="1:5">
      <c r="A145" t="str">
        <f>'Palestras Consolidado'!C146</f>
        <v>Mariana Paula Martins Messias</v>
      </c>
      <c r="B145" s="80">
        <f>'Palestras Consolidado'!E146</f>
        <v>45217</v>
      </c>
      <c r="C145" t="str">
        <f>'Palestras Consolidado'!J146</f>
        <v>Palestra "Armadilhamento de Átomos Frios em uma Cavidade Óptica"</v>
      </c>
      <c r="D145" t="str">
        <f>_xlfn.XLOOKUP(C145,'LISTA ÚTIL'!N:N,'LISTA ÚTIL'!P:P,"")</f>
        <v>Palestra - Armadilhamento de Átomos Frios em uma Cavidade Óptica</v>
      </c>
      <c r="E145" t="str">
        <f>_xlfn.XLOOKUP(C145,'LISTA ÚTIL'!N:N,'LISTA ÚTIL'!O:O,"")</f>
        <v>Pesquisador Gustavo Henrique de França (USP São Carlos)</v>
      </c>
    </row>
    <row r="146" spans="1:5">
      <c r="A146" t="str">
        <f>'Palestras Consolidado'!C147</f>
        <v>Renan Suana Grothe Garcia</v>
      </c>
      <c r="B146" s="80">
        <f>'Palestras Consolidado'!E147</f>
        <v>45217</v>
      </c>
      <c r="C146" t="str">
        <f>'Palestras Consolidado'!J147</f>
        <v>Palestra "Armadilhamento de Átomos Frios em uma Cavidade Óptica"</v>
      </c>
      <c r="D146" t="str">
        <f>_xlfn.XLOOKUP(C146,'LISTA ÚTIL'!N:N,'LISTA ÚTIL'!P:P,"")</f>
        <v>Palestra - Armadilhamento de Átomos Frios em uma Cavidade Óptica</v>
      </c>
      <c r="E146" t="str">
        <f>_xlfn.XLOOKUP(C146,'LISTA ÚTIL'!N:N,'LISTA ÚTIL'!O:O,"")</f>
        <v>Pesquisador Gustavo Henrique de França (USP São Carlos)</v>
      </c>
    </row>
    <row r="147" spans="1:5">
      <c r="A147" t="str">
        <f>'Palestras Consolidado'!C148</f>
        <v>Rodrigo Dantas da Silva</v>
      </c>
      <c r="B147" s="80">
        <f>'Palestras Consolidado'!E148</f>
        <v>45217</v>
      </c>
      <c r="C147" t="str">
        <f>'Palestras Consolidado'!J148</f>
        <v>Palestra "Armadilhamento de Átomos Frios em uma Cavidade Óptica"</v>
      </c>
      <c r="D147" t="str">
        <f>_xlfn.XLOOKUP(C147,'LISTA ÚTIL'!N:N,'LISTA ÚTIL'!P:P,"")</f>
        <v>Palestra - Armadilhamento de Átomos Frios em uma Cavidade Óptica</v>
      </c>
      <c r="E147" t="str">
        <f>_xlfn.XLOOKUP(C147,'LISTA ÚTIL'!N:N,'LISTA ÚTIL'!O:O,"")</f>
        <v>Pesquisador Gustavo Henrique de França (USP São Carlos)</v>
      </c>
    </row>
    <row r="148" spans="1:5">
      <c r="A148" t="str">
        <f>'Palestras Consolidado'!C149</f>
        <v>Sophia Gabriella Galvane</v>
      </c>
      <c r="B148" s="80">
        <f>'Palestras Consolidado'!E149</f>
        <v>45217</v>
      </c>
      <c r="C148" t="str">
        <f>'Palestras Consolidado'!J149</f>
        <v>Palestra "Armadilhamento de Átomos Frios em uma Cavidade Óptica"</v>
      </c>
      <c r="D148" t="str">
        <f>_xlfn.XLOOKUP(C148,'LISTA ÚTIL'!N:N,'LISTA ÚTIL'!P:P,"")</f>
        <v>Palestra - Armadilhamento de Átomos Frios em uma Cavidade Óptica</v>
      </c>
      <c r="E148" t="str">
        <f>_xlfn.XLOOKUP(C148,'LISTA ÚTIL'!N:N,'LISTA ÚTIL'!O:O,"")</f>
        <v>Pesquisador Gustavo Henrique de França (USP São Carlos)</v>
      </c>
    </row>
    <row r="149" spans="1:5">
      <c r="A149" t="str">
        <f>'Palestras Consolidado'!C150</f>
        <v>Theo Diogo Martins Pinto</v>
      </c>
      <c r="B149" s="80">
        <f>'Palestras Consolidado'!E150</f>
        <v>45217</v>
      </c>
      <c r="C149" t="str">
        <f>'Palestras Consolidado'!J150</f>
        <v>Palestra "Armadilhamento de Átomos Frios em uma Cavidade Óptica"</v>
      </c>
      <c r="D149" t="str">
        <f>_xlfn.XLOOKUP(C149,'LISTA ÚTIL'!N:N,'LISTA ÚTIL'!P:P,"")</f>
        <v>Palestra - Armadilhamento de Átomos Frios em uma Cavidade Óptica</v>
      </c>
      <c r="E149" t="str">
        <f>_xlfn.XLOOKUP(C149,'LISTA ÚTIL'!N:N,'LISTA ÚTIL'!O:O,"")</f>
        <v>Pesquisador Gustavo Henrique de França (USP São Carlos)</v>
      </c>
    </row>
    <row r="150" spans="1:5">
      <c r="A150" t="str">
        <f>'Palestras Consolidado'!C151</f>
        <v>Tobias Machado Clemente</v>
      </c>
      <c r="B150" s="80">
        <f>'Palestras Consolidado'!E151</f>
        <v>45217</v>
      </c>
      <c r="C150" t="str">
        <f>'Palestras Consolidado'!J151</f>
        <v>Palestra "Armadilhamento de Átomos Frios em uma Cavidade Óptica"</v>
      </c>
      <c r="D150" t="str">
        <f>_xlfn.XLOOKUP(C150,'LISTA ÚTIL'!N:N,'LISTA ÚTIL'!P:P,"")</f>
        <v>Palestra - Armadilhamento de Átomos Frios em uma Cavidade Óptica</v>
      </c>
      <c r="E150" t="str">
        <f>_xlfn.XLOOKUP(C150,'LISTA ÚTIL'!N:N,'LISTA ÚTIL'!O:O,"")</f>
        <v>Pesquisador Gustavo Henrique de França (USP São Carlos)</v>
      </c>
    </row>
    <row r="151" spans="1:5">
      <c r="A151" t="str">
        <f>'Palestras Consolidado'!C152</f>
        <v>Wesley de Souza Pereira</v>
      </c>
      <c r="B151" s="80">
        <f>'Palestras Consolidado'!E152</f>
        <v>45217</v>
      </c>
      <c r="C151" t="str">
        <f>'Palestras Consolidado'!J152</f>
        <v>Palestra "Armadilhamento de Átomos Frios em uma Cavidade Óptica"</v>
      </c>
      <c r="D151" t="str">
        <f>_xlfn.XLOOKUP(C151,'LISTA ÚTIL'!N:N,'LISTA ÚTIL'!P:P,"")</f>
        <v>Palestra - Armadilhamento de Átomos Frios em uma Cavidade Óptica</v>
      </c>
      <c r="E151" t="str">
        <f>_xlfn.XLOOKUP(C151,'LISTA ÚTIL'!N:N,'LISTA ÚTIL'!O:O,"")</f>
        <v>Pesquisador Gustavo Henrique de França (USP São Carlos)</v>
      </c>
    </row>
    <row r="152" spans="1:5">
      <c r="A152" t="str">
        <f>'Palestras Consolidado'!C153</f>
        <v>Aline Parmezan Ramos Fernandes</v>
      </c>
      <c r="B152" s="80">
        <f>'Palestras Consolidado'!E153</f>
        <v>45217</v>
      </c>
      <c r="C152" t="str">
        <f>'Palestras Consolidado'!J153</f>
        <v>Palestra "Qubits supercondutores: usando engenharia de Hamiltonianos para desenvolver computadores quânticos"</v>
      </c>
      <c r="D152" t="str">
        <f>_xlfn.XLOOKUP(C152,'LISTA ÚTIL'!N:N,'LISTA ÚTIL'!P:P,"")</f>
        <v>Palestra - Qubits supercondutores</v>
      </c>
      <c r="E152" t="str">
        <f>_xlfn.XLOOKUP(C152,'LISTA ÚTIL'!N:N,'LISTA ÚTIL'!O:O,"")</f>
        <v>Pesquisador Bruno Veloso (UFSCar São Carlos)</v>
      </c>
    </row>
    <row r="153" spans="1:5">
      <c r="A153" t="str">
        <f>'Palestras Consolidado'!C154</f>
        <v>Anna Laura de Holanda Espin</v>
      </c>
      <c r="B153" s="80">
        <f>'Palestras Consolidado'!E154</f>
        <v>45217</v>
      </c>
      <c r="C153" t="str">
        <f>'Palestras Consolidado'!J154</f>
        <v>Palestra "Qubits supercondutores: usando engenharia de Hamiltonianos para desenvolver computadores quânticos"</v>
      </c>
      <c r="D153" t="str">
        <f>_xlfn.XLOOKUP(C153,'LISTA ÚTIL'!N:N,'LISTA ÚTIL'!P:P,"")</f>
        <v>Palestra - Qubits supercondutores</v>
      </c>
      <c r="E153" t="str">
        <f>_xlfn.XLOOKUP(C153,'LISTA ÚTIL'!N:N,'LISTA ÚTIL'!O:O,"")</f>
        <v>Pesquisador Bruno Veloso (UFSCar São Carlos)</v>
      </c>
    </row>
    <row r="154" spans="1:5">
      <c r="A154" t="str">
        <f>'Palestras Consolidado'!C155</f>
        <v>Bruna Lima Lyrio</v>
      </c>
      <c r="B154" s="80">
        <f>'Palestras Consolidado'!E155</f>
        <v>45217</v>
      </c>
      <c r="C154" t="str">
        <f>'Palestras Consolidado'!J155</f>
        <v>Palestra "Qubits supercondutores: usando engenharia de Hamiltonianos para desenvolver computadores quânticos"</v>
      </c>
      <c r="D154" t="str">
        <f>_xlfn.XLOOKUP(C154,'LISTA ÚTIL'!N:N,'LISTA ÚTIL'!P:P,"")</f>
        <v>Palestra - Qubits supercondutores</v>
      </c>
      <c r="E154" t="str">
        <f>_xlfn.XLOOKUP(C154,'LISTA ÚTIL'!N:N,'LISTA ÚTIL'!O:O,"")</f>
        <v>Pesquisador Bruno Veloso (UFSCar São Carlos)</v>
      </c>
    </row>
    <row r="155" spans="1:5">
      <c r="A155" t="str">
        <f>'Palestras Consolidado'!C156</f>
        <v>Cristhian Ximenes Oliveira de Souza</v>
      </c>
      <c r="B155" s="80">
        <f>'Palestras Consolidado'!E156</f>
        <v>45217</v>
      </c>
      <c r="C155" t="str">
        <f>'Palestras Consolidado'!J156</f>
        <v>Palestra "Qubits supercondutores: usando engenharia de Hamiltonianos para desenvolver computadores quânticos"</v>
      </c>
      <c r="D155" t="str">
        <f>_xlfn.XLOOKUP(C155,'LISTA ÚTIL'!N:N,'LISTA ÚTIL'!P:P,"")</f>
        <v>Palestra - Qubits supercondutores</v>
      </c>
      <c r="E155" t="str">
        <f>_xlfn.XLOOKUP(C155,'LISTA ÚTIL'!N:N,'LISTA ÚTIL'!O:O,"")</f>
        <v>Pesquisador Bruno Veloso (UFSCar São Carlos)</v>
      </c>
    </row>
    <row r="156" spans="1:5">
      <c r="A156" t="str">
        <f>'Palestras Consolidado'!C157</f>
        <v>Erika Sayuri Sakata</v>
      </c>
      <c r="B156" s="80">
        <f>'Palestras Consolidado'!E157</f>
        <v>45217</v>
      </c>
      <c r="C156" t="str">
        <f>'Palestras Consolidado'!J157</f>
        <v>Palestra "Qubits supercondutores: usando engenharia de Hamiltonianos para desenvolver computadores quânticos"</v>
      </c>
      <c r="D156" t="str">
        <f>_xlfn.XLOOKUP(C156,'LISTA ÚTIL'!N:N,'LISTA ÚTIL'!P:P,"")</f>
        <v>Palestra - Qubits supercondutores</v>
      </c>
      <c r="E156" t="str">
        <f>_xlfn.XLOOKUP(C156,'LISTA ÚTIL'!N:N,'LISTA ÚTIL'!O:O,"")</f>
        <v>Pesquisador Bruno Veloso (UFSCar São Carlos)</v>
      </c>
    </row>
    <row r="157" spans="1:5">
      <c r="A157" t="str">
        <f>'Palestras Consolidado'!C158</f>
        <v>Evandro Messias da Silva</v>
      </c>
      <c r="B157" s="80">
        <f>'Palestras Consolidado'!E158</f>
        <v>45217</v>
      </c>
      <c r="C157" t="str">
        <f>'Palestras Consolidado'!J158</f>
        <v>Palestra "Qubits supercondutores: usando engenharia de Hamiltonianos para desenvolver computadores quânticos"</v>
      </c>
      <c r="D157" t="str">
        <f>_xlfn.XLOOKUP(C157,'LISTA ÚTIL'!N:N,'LISTA ÚTIL'!P:P,"")</f>
        <v>Palestra - Qubits supercondutores</v>
      </c>
      <c r="E157" t="str">
        <f>_xlfn.XLOOKUP(C157,'LISTA ÚTIL'!N:N,'LISTA ÚTIL'!O:O,"")</f>
        <v>Pesquisador Bruno Veloso (UFSCar São Carlos)</v>
      </c>
    </row>
    <row r="158" spans="1:5">
      <c r="A158" t="str">
        <f>'Palestras Consolidado'!C159</f>
        <v>Gabriel Torres Cavalcante Barros</v>
      </c>
      <c r="B158" s="80">
        <f>'Palestras Consolidado'!E159</f>
        <v>45217</v>
      </c>
      <c r="C158" t="str">
        <f>'Palestras Consolidado'!J159</f>
        <v>Palestra "Qubits supercondutores: usando engenharia de Hamiltonianos para desenvolver computadores quânticos"</v>
      </c>
      <c r="D158" t="str">
        <f>_xlfn.XLOOKUP(C158,'LISTA ÚTIL'!N:N,'LISTA ÚTIL'!P:P,"")</f>
        <v>Palestra - Qubits supercondutores</v>
      </c>
      <c r="E158" t="str">
        <f>_xlfn.XLOOKUP(C158,'LISTA ÚTIL'!N:N,'LISTA ÚTIL'!O:O,"")</f>
        <v>Pesquisador Bruno Veloso (UFSCar São Carlos)</v>
      </c>
    </row>
    <row r="159" spans="1:5">
      <c r="A159" t="str">
        <f>'Palestras Consolidado'!C160</f>
        <v>Gabriela da Silva Amaral Mori</v>
      </c>
      <c r="B159" s="80">
        <f>'Palestras Consolidado'!E160</f>
        <v>45217</v>
      </c>
      <c r="C159" t="str">
        <f>'Palestras Consolidado'!J160</f>
        <v>Palestra "Qubits supercondutores: usando engenharia de Hamiltonianos para desenvolver computadores quânticos"</v>
      </c>
      <c r="D159" t="str">
        <f>_xlfn.XLOOKUP(C159,'LISTA ÚTIL'!N:N,'LISTA ÚTIL'!P:P,"")</f>
        <v>Palestra - Qubits supercondutores</v>
      </c>
      <c r="E159" t="str">
        <f>_xlfn.XLOOKUP(C159,'LISTA ÚTIL'!N:N,'LISTA ÚTIL'!O:O,"")</f>
        <v>Pesquisador Bruno Veloso (UFSCar São Carlos)</v>
      </c>
    </row>
    <row r="160" spans="1:5">
      <c r="A160" t="str">
        <f>'Palestras Consolidado'!C161</f>
        <v>Gabriella Ribeiro de Almeida</v>
      </c>
      <c r="B160" s="80">
        <f>'Palestras Consolidado'!E161</f>
        <v>45217</v>
      </c>
      <c r="C160" t="str">
        <f>'Palestras Consolidado'!J161</f>
        <v>Palestra "Qubits supercondutores: usando engenharia de Hamiltonianos para desenvolver computadores quânticos"</v>
      </c>
      <c r="D160" t="str">
        <f>_xlfn.XLOOKUP(C160,'LISTA ÚTIL'!N:N,'LISTA ÚTIL'!P:P,"")</f>
        <v>Palestra - Qubits supercondutores</v>
      </c>
      <c r="E160" t="str">
        <f>_xlfn.XLOOKUP(C160,'LISTA ÚTIL'!N:N,'LISTA ÚTIL'!O:O,"")</f>
        <v>Pesquisador Bruno Veloso (UFSCar São Carlos)</v>
      </c>
    </row>
    <row r="161" spans="1:5">
      <c r="A161" t="str">
        <f>'Palestras Consolidado'!C162</f>
        <v>Gregório Marques Rodrigues</v>
      </c>
      <c r="B161" s="80">
        <f>'Palestras Consolidado'!E162</f>
        <v>45217</v>
      </c>
      <c r="C161" t="str">
        <f>'Palestras Consolidado'!J162</f>
        <v>Palestra "Qubits supercondutores: usando engenharia de Hamiltonianos para desenvolver computadores quânticos"</v>
      </c>
      <c r="D161" t="str">
        <f>_xlfn.XLOOKUP(C161,'LISTA ÚTIL'!N:N,'LISTA ÚTIL'!P:P,"")</f>
        <v>Palestra - Qubits supercondutores</v>
      </c>
      <c r="E161" t="str">
        <f>_xlfn.XLOOKUP(C161,'LISTA ÚTIL'!N:N,'LISTA ÚTIL'!O:O,"")</f>
        <v>Pesquisador Bruno Veloso (UFSCar São Carlos)</v>
      </c>
    </row>
    <row r="162" spans="1:5">
      <c r="A162" t="str">
        <f>'Palestras Consolidado'!C163</f>
        <v>Gustavo da Silva Rodrigues</v>
      </c>
      <c r="B162" s="80">
        <f>'Palestras Consolidado'!E163</f>
        <v>45217</v>
      </c>
      <c r="C162" t="str">
        <f>'Palestras Consolidado'!J163</f>
        <v>Palestra "Qubits supercondutores: usando engenharia de Hamiltonianos para desenvolver computadores quânticos"</v>
      </c>
      <c r="D162" t="str">
        <f>_xlfn.XLOOKUP(C162,'LISTA ÚTIL'!N:N,'LISTA ÚTIL'!P:P,"")</f>
        <v>Palestra - Qubits supercondutores</v>
      </c>
      <c r="E162" t="str">
        <f>_xlfn.XLOOKUP(C162,'LISTA ÚTIL'!N:N,'LISTA ÚTIL'!O:O,"")</f>
        <v>Pesquisador Bruno Veloso (UFSCar São Carlos)</v>
      </c>
    </row>
    <row r="163" spans="1:5">
      <c r="A163" t="str">
        <f>'Palestras Consolidado'!C164</f>
        <v>Gustavo Henrique Alcantara Idra</v>
      </c>
      <c r="B163" s="80">
        <f>'Palestras Consolidado'!E164</f>
        <v>45217</v>
      </c>
      <c r="C163" t="str">
        <f>'Palestras Consolidado'!J164</f>
        <v>Palestra "Qubits supercondutores: usando engenharia de Hamiltonianos para desenvolver computadores quânticos"</v>
      </c>
      <c r="D163" t="str">
        <f>_xlfn.XLOOKUP(C163,'LISTA ÚTIL'!N:N,'LISTA ÚTIL'!P:P,"")</f>
        <v>Palestra - Qubits supercondutores</v>
      </c>
      <c r="E163" t="str">
        <f>_xlfn.XLOOKUP(C163,'LISTA ÚTIL'!N:N,'LISTA ÚTIL'!O:O,"")</f>
        <v>Pesquisador Bruno Veloso (UFSCar São Carlos)</v>
      </c>
    </row>
    <row r="164" spans="1:5">
      <c r="A164" t="str">
        <f>'Palestras Consolidado'!C165</f>
        <v>Gustavo Marques Takahaschi</v>
      </c>
      <c r="B164" s="80">
        <f>'Palestras Consolidado'!E165</f>
        <v>45217</v>
      </c>
      <c r="C164" t="str">
        <f>'Palestras Consolidado'!J165</f>
        <v>Palestra "Qubits supercondutores: usando engenharia de Hamiltonianos para desenvolver computadores quânticos"</v>
      </c>
      <c r="D164" t="str">
        <f>_xlfn.XLOOKUP(C164,'LISTA ÚTIL'!N:N,'LISTA ÚTIL'!P:P,"")</f>
        <v>Palestra - Qubits supercondutores</v>
      </c>
      <c r="E164" t="str">
        <f>_xlfn.XLOOKUP(C164,'LISTA ÚTIL'!N:N,'LISTA ÚTIL'!O:O,"")</f>
        <v>Pesquisador Bruno Veloso (UFSCar São Carlos)</v>
      </c>
    </row>
    <row r="165" spans="1:5">
      <c r="A165" t="str">
        <f>'Palestras Consolidado'!C166</f>
        <v>Igor Guilherme Nascimento</v>
      </c>
      <c r="B165" s="80">
        <f>'Palestras Consolidado'!E166</f>
        <v>45217</v>
      </c>
      <c r="C165" t="str">
        <f>'Palestras Consolidado'!J166</f>
        <v>Palestra "Qubits supercondutores: usando engenharia de Hamiltonianos para desenvolver computadores quânticos"</v>
      </c>
      <c r="D165" t="str">
        <f>_xlfn.XLOOKUP(C165,'LISTA ÚTIL'!N:N,'LISTA ÚTIL'!P:P,"")</f>
        <v>Palestra - Qubits supercondutores</v>
      </c>
      <c r="E165" t="str">
        <f>_xlfn.XLOOKUP(C165,'LISTA ÚTIL'!N:N,'LISTA ÚTIL'!O:O,"")</f>
        <v>Pesquisador Bruno Veloso (UFSCar São Carlos)</v>
      </c>
    </row>
    <row r="166" spans="1:5">
      <c r="A166" t="str">
        <f>'Palestras Consolidado'!C167</f>
        <v>Jennifer Schroder Gerlach</v>
      </c>
      <c r="B166" s="80">
        <f>'Palestras Consolidado'!E167</f>
        <v>45217</v>
      </c>
      <c r="C166" t="str">
        <f>'Palestras Consolidado'!J167</f>
        <v>Palestra "Qubits supercondutores: usando engenharia de Hamiltonianos para desenvolver computadores quânticos"</v>
      </c>
      <c r="D166" t="str">
        <f>_xlfn.XLOOKUP(C166,'LISTA ÚTIL'!N:N,'LISTA ÚTIL'!P:P,"")</f>
        <v>Palestra - Qubits supercondutores</v>
      </c>
      <c r="E166" t="str">
        <f>_xlfn.XLOOKUP(C166,'LISTA ÚTIL'!N:N,'LISTA ÚTIL'!O:O,"")</f>
        <v>Pesquisador Bruno Veloso (UFSCar São Carlos)</v>
      </c>
    </row>
    <row r="167" spans="1:5">
      <c r="A167" t="str">
        <f>'Palestras Consolidado'!C168</f>
        <v>João Augusto Gutierres da Silva</v>
      </c>
      <c r="B167" s="80">
        <f>'Palestras Consolidado'!E168</f>
        <v>45217</v>
      </c>
      <c r="C167" t="str">
        <f>'Palestras Consolidado'!J168</f>
        <v>Palestra "Qubits supercondutores: usando engenharia de Hamiltonianos para desenvolver computadores quânticos"</v>
      </c>
      <c r="D167" t="str">
        <f>_xlfn.XLOOKUP(C167,'LISTA ÚTIL'!N:N,'LISTA ÚTIL'!P:P,"")</f>
        <v>Palestra - Qubits supercondutores</v>
      </c>
      <c r="E167" t="str">
        <f>_xlfn.XLOOKUP(C167,'LISTA ÚTIL'!N:N,'LISTA ÚTIL'!O:O,"")</f>
        <v>Pesquisador Bruno Veloso (UFSCar São Carlos)</v>
      </c>
    </row>
    <row r="168" spans="1:5">
      <c r="A168" t="str">
        <f>'Palestras Consolidado'!C169</f>
        <v>João Pedro Ribeiro Barrile</v>
      </c>
      <c r="B168" s="80">
        <f>'Palestras Consolidado'!E169</f>
        <v>45217</v>
      </c>
      <c r="C168" t="str">
        <f>'Palestras Consolidado'!J169</f>
        <v>Palestra "Qubits supercondutores: usando engenharia de Hamiltonianos para desenvolver computadores quânticos"</v>
      </c>
      <c r="D168" t="str">
        <f>_xlfn.XLOOKUP(C168,'LISTA ÚTIL'!N:N,'LISTA ÚTIL'!P:P,"")</f>
        <v>Palestra - Qubits supercondutores</v>
      </c>
      <c r="E168" t="str">
        <f>_xlfn.XLOOKUP(C168,'LISTA ÚTIL'!N:N,'LISTA ÚTIL'!O:O,"")</f>
        <v>Pesquisador Bruno Veloso (UFSCar São Carlos)</v>
      </c>
    </row>
    <row r="169" spans="1:5">
      <c r="A169" t="str">
        <f>'Palestras Consolidado'!C170</f>
        <v>Júlia de Camargo Peres</v>
      </c>
      <c r="B169" s="80">
        <f>'Palestras Consolidado'!E170</f>
        <v>45217</v>
      </c>
      <c r="C169" t="str">
        <f>'Palestras Consolidado'!J170</f>
        <v>Palestra "Qubits supercondutores: usando engenharia de Hamiltonianos para desenvolver computadores quânticos"</v>
      </c>
      <c r="D169" t="str">
        <f>_xlfn.XLOOKUP(C169,'LISTA ÚTIL'!N:N,'LISTA ÚTIL'!P:P,"")</f>
        <v>Palestra - Qubits supercondutores</v>
      </c>
      <c r="E169" t="str">
        <f>_xlfn.XLOOKUP(C169,'LISTA ÚTIL'!N:N,'LISTA ÚTIL'!O:O,"")</f>
        <v>Pesquisador Bruno Veloso (UFSCar São Carlos)</v>
      </c>
    </row>
    <row r="170" spans="1:5">
      <c r="A170" t="str">
        <f>'Palestras Consolidado'!C171</f>
        <v>Julio Cesar Moretti Soares</v>
      </c>
      <c r="B170" s="80">
        <f>'Palestras Consolidado'!E171</f>
        <v>45217</v>
      </c>
      <c r="C170" t="str">
        <f>'Palestras Consolidado'!J171</f>
        <v>Palestra "Qubits supercondutores: usando engenharia de Hamiltonianos para desenvolver computadores quânticos"</v>
      </c>
      <c r="D170" t="str">
        <f>_xlfn.XLOOKUP(C170,'LISTA ÚTIL'!N:N,'LISTA ÚTIL'!P:P,"")</f>
        <v>Palestra - Qubits supercondutores</v>
      </c>
      <c r="E170" t="str">
        <f>_xlfn.XLOOKUP(C170,'LISTA ÚTIL'!N:N,'LISTA ÚTIL'!O:O,"")</f>
        <v>Pesquisador Bruno Veloso (UFSCar São Carlos)</v>
      </c>
    </row>
    <row r="171" spans="1:5">
      <c r="A171" t="str">
        <f>'Palestras Consolidado'!C172</f>
        <v>Jullyana Mendes Vasconcelos</v>
      </c>
      <c r="B171" s="80">
        <f>'Palestras Consolidado'!E172</f>
        <v>45217</v>
      </c>
      <c r="C171" t="str">
        <f>'Palestras Consolidado'!J172</f>
        <v>Palestra "Qubits supercondutores: usando engenharia de Hamiltonianos para desenvolver computadores quânticos"</v>
      </c>
      <c r="D171" t="str">
        <f>_xlfn.XLOOKUP(C171,'LISTA ÚTIL'!N:N,'LISTA ÚTIL'!P:P,"")</f>
        <v>Palestra - Qubits supercondutores</v>
      </c>
      <c r="E171" t="str">
        <f>_xlfn.XLOOKUP(C171,'LISTA ÚTIL'!N:N,'LISTA ÚTIL'!O:O,"")</f>
        <v>Pesquisador Bruno Veloso (UFSCar São Carlos)</v>
      </c>
    </row>
    <row r="172" spans="1:5">
      <c r="A172" t="str">
        <f>'Palestras Consolidado'!C173</f>
        <v>Kainan Vinícius Valim de Camargo Viera</v>
      </c>
      <c r="B172" s="80">
        <f>'Palestras Consolidado'!E173</f>
        <v>45217</v>
      </c>
      <c r="C172" t="str">
        <f>'Palestras Consolidado'!J173</f>
        <v>Palestra "Qubits supercondutores: usando engenharia de Hamiltonianos para desenvolver computadores quânticos"</v>
      </c>
      <c r="D172" t="str">
        <f>_xlfn.XLOOKUP(C172,'LISTA ÚTIL'!N:N,'LISTA ÚTIL'!P:P,"")</f>
        <v>Palestra - Qubits supercondutores</v>
      </c>
      <c r="E172" t="str">
        <f>_xlfn.XLOOKUP(C172,'LISTA ÚTIL'!N:N,'LISTA ÚTIL'!O:O,"")</f>
        <v>Pesquisador Bruno Veloso (UFSCar São Carlos)</v>
      </c>
    </row>
    <row r="173" spans="1:5">
      <c r="A173" t="str">
        <f>'Palestras Consolidado'!C174</f>
        <v>Lucas Alexander Nunes</v>
      </c>
      <c r="B173" s="80">
        <f>'Palestras Consolidado'!E174</f>
        <v>45217</v>
      </c>
      <c r="C173" t="str">
        <f>'Palestras Consolidado'!J174</f>
        <v>Palestra "Qubits supercondutores: usando engenharia de Hamiltonianos para desenvolver computadores quânticos"</v>
      </c>
      <c r="D173" t="str">
        <f>_xlfn.XLOOKUP(C173,'LISTA ÚTIL'!N:N,'LISTA ÚTIL'!P:P,"")</f>
        <v>Palestra - Qubits supercondutores</v>
      </c>
      <c r="E173" t="str">
        <f>_xlfn.XLOOKUP(C173,'LISTA ÚTIL'!N:N,'LISTA ÚTIL'!O:O,"")</f>
        <v>Pesquisador Bruno Veloso (UFSCar São Carlos)</v>
      </c>
    </row>
    <row r="174" spans="1:5">
      <c r="A174" t="str">
        <f>'Palestras Consolidado'!C175</f>
        <v>Lucas Antonio da Costa</v>
      </c>
      <c r="B174" s="80">
        <f>'Palestras Consolidado'!E175</f>
        <v>45217</v>
      </c>
      <c r="C174" t="str">
        <f>'Palestras Consolidado'!J175</f>
        <v>Palestra "Qubits supercondutores: usando engenharia de Hamiltonianos para desenvolver computadores quânticos"</v>
      </c>
      <c r="D174" t="str">
        <f>_xlfn.XLOOKUP(C174,'LISTA ÚTIL'!N:N,'LISTA ÚTIL'!P:P,"")</f>
        <v>Palestra - Qubits supercondutores</v>
      </c>
      <c r="E174" t="str">
        <f>_xlfn.XLOOKUP(C174,'LISTA ÚTIL'!N:N,'LISTA ÚTIL'!O:O,"")</f>
        <v>Pesquisador Bruno Veloso (UFSCar São Carlos)</v>
      </c>
    </row>
    <row r="175" spans="1:5">
      <c r="A175" t="str">
        <f>'Palestras Consolidado'!C176</f>
        <v>Lucas da Silva Fontes</v>
      </c>
      <c r="B175" s="80">
        <f>'Palestras Consolidado'!E176</f>
        <v>45217</v>
      </c>
      <c r="C175" t="str">
        <f>'Palestras Consolidado'!J176</f>
        <v>Palestra "Qubits supercondutores: usando engenharia de Hamiltonianos para desenvolver computadores quânticos"</v>
      </c>
      <c r="D175" t="str">
        <f>_xlfn.XLOOKUP(C175,'LISTA ÚTIL'!N:N,'LISTA ÚTIL'!P:P,"")</f>
        <v>Palestra - Qubits supercondutores</v>
      </c>
      <c r="E175" t="str">
        <f>_xlfn.XLOOKUP(C175,'LISTA ÚTIL'!N:N,'LISTA ÚTIL'!O:O,"")</f>
        <v>Pesquisador Bruno Veloso (UFSCar São Carlos)</v>
      </c>
    </row>
    <row r="176" spans="1:5">
      <c r="A176" t="str">
        <f>'Palestras Consolidado'!C177</f>
        <v>Luigi de Morais Bonadil Grande</v>
      </c>
      <c r="B176" s="80">
        <f>'Palestras Consolidado'!E177</f>
        <v>45217</v>
      </c>
      <c r="C176" t="str">
        <f>'Palestras Consolidado'!J177</f>
        <v>Palestra "Qubits supercondutores: usando engenharia de Hamiltonianos para desenvolver computadores quânticos"</v>
      </c>
      <c r="D176" t="str">
        <f>_xlfn.XLOOKUP(C176,'LISTA ÚTIL'!N:N,'LISTA ÚTIL'!P:P,"")</f>
        <v>Palestra - Qubits supercondutores</v>
      </c>
      <c r="E176" t="str">
        <f>_xlfn.XLOOKUP(C176,'LISTA ÚTIL'!N:N,'LISTA ÚTIL'!O:O,"")</f>
        <v>Pesquisador Bruno Veloso (UFSCar São Carlos)</v>
      </c>
    </row>
    <row r="177" spans="1:5">
      <c r="A177" t="str">
        <f>'Palestras Consolidado'!C178</f>
        <v>Marcela Guinther Medeiros</v>
      </c>
      <c r="B177" s="80">
        <f>'Palestras Consolidado'!E178</f>
        <v>45217</v>
      </c>
      <c r="C177" t="str">
        <f>'Palestras Consolidado'!J178</f>
        <v>Palestra "Qubits supercondutores: usando engenharia de Hamiltonianos para desenvolver computadores quânticos"</v>
      </c>
      <c r="D177" t="str">
        <f>_xlfn.XLOOKUP(C177,'LISTA ÚTIL'!N:N,'LISTA ÚTIL'!P:P,"")</f>
        <v>Palestra - Qubits supercondutores</v>
      </c>
      <c r="E177" t="str">
        <f>_xlfn.XLOOKUP(C177,'LISTA ÚTIL'!N:N,'LISTA ÚTIL'!O:O,"")</f>
        <v>Pesquisador Bruno Veloso (UFSCar São Carlos)</v>
      </c>
    </row>
    <row r="178" spans="1:5">
      <c r="A178" t="str">
        <f>'Palestras Consolidado'!C179</f>
        <v>Mariana Paula Martins Messias</v>
      </c>
      <c r="B178" s="80">
        <f>'Palestras Consolidado'!E179</f>
        <v>45217</v>
      </c>
      <c r="C178" t="str">
        <f>'Palestras Consolidado'!J179</f>
        <v>Palestra "Qubits supercondutores: usando engenharia de Hamiltonianos para desenvolver computadores quânticos"</v>
      </c>
      <c r="D178" t="str">
        <f>_xlfn.XLOOKUP(C178,'LISTA ÚTIL'!N:N,'LISTA ÚTIL'!P:P,"")</f>
        <v>Palestra - Qubits supercondutores</v>
      </c>
      <c r="E178" t="str">
        <f>_xlfn.XLOOKUP(C178,'LISTA ÚTIL'!N:N,'LISTA ÚTIL'!O:O,"")</f>
        <v>Pesquisador Bruno Veloso (UFSCar São Carlos)</v>
      </c>
    </row>
    <row r="179" spans="1:5">
      <c r="A179" t="str">
        <f>'Palestras Consolidado'!C180</f>
        <v>Renan Suana Grothe Garcia</v>
      </c>
      <c r="B179" s="80">
        <f>'Palestras Consolidado'!E180</f>
        <v>45217</v>
      </c>
      <c r="C179" t="str">
        <f>'Palestras Consolidado'!J180</f>
        <v>Palestra "Qubits supercondutores: usando engenharia de Hamiltonianos para desenvolver computadores quânticos"</v>
      </c>
      <c r="D179" t="str">
        <f>_xlfn.XLOOKUP(C179,'LISTA ÚTIL'!N:N,'LISTA ÚTIL'!P:P,"")</f>
        <v>Palestra - Qubits supercondutores</v>
      </c>
      <c r="E179" t="str">
        <f>_xlfn.XLOOKUP(C179,'LISTA ÚTIL'!N:N,'LISTA ÚTIL'!O:O,"")</f>
        <v>Pesquisador Bruno Veloso (UFSCar São Carlos)</v>
      </c>
    </row>
    <row r="180" spans="1:5">
      <c r="A180" t="str">
        <f>'Palestras Consolidado'!C181</f>
        <v>Rodrigo Dantas da Silva</v>
      </c>
      <c r="B180" s="80">
        <f>'Palestras Consolidado'!E181</f>
        <v>45217</v>
      </c>
      <c r="C180" t="str">
        <f>'Palestras Consolidado'!J181</f>
        <v>Palestra "Qubits supercondutores: usando engenharia de Hamiltonianos para desenvolver computadores quânticos"</v>
      </c>
      <c r="D180" t="str">
        <f>_xlfn.XLOOKUP(C180,'LISTA ÚTIL'!N:N,'LISTA ÚTIL'!P:P,"")</f>
        <v>Palestra - Qubits supercondutores</v>
      </c>
      <c r="E180" t="str">
        <f>_xlfn.XLOOKUP(C180,'LISTA ÚTIL'!N:N,'LISTA ÚTIL'!O:O,"")</f>
        <v>Pesquisador Bruno Veloso (UFSCar São Carlos)</v>
      </c>
    </row>
    <row r="181" spans="1:5">
      <c r="A181" t="str">
        <f>'Palestras Consolidado'!C182</f>
        <v>Sophia Gabriella Galvane</v>
      </c>
      <c r="B181" s="80">
        <f>'Palestras Consolidado'!E182</f>
        <v>45217</v>
      </c>
      <c r="C181" t="str">
        <f>'Palestras Consolidado'!J182</f>
        <v>Palestra "Qubits supercondutores: usando engenharia de Hamiltonianos para desenvolver computadores quânticos"</v>
      </c>
      <c r="D181" t="str">
        <f>_xlfn.XLOOKUP(C181,'LISTA ÚTIL'!N:N,'LISTA ÚTIL'!P:P,"")</f>
        <v>Palestra - Qubits supercondutores</v>
      </c>
      <c r="E181" t="str">
        <f>_xlfn.XLOOKUP(C181,'LISTA ÚTIL'!N:N,'LISTA ÚTIL'!O:O,"")</f>
        <v>Pesquisador Bruno Veloso (UFSCar São Carlos)</v>
      </c>
    </row>
    <row r="182" spans="1:5">
      <c r="A182" t="str">
        <f>'Palestras Consolidado'!C183</f>
        <v>Theo Diogo Martins Pinto</v>
      </c>
      <c r="B182" s="80">
        <f>'Palestras Consolidado'!E183</f>
        <v>45217</v>
      </c>
      <c r="C182" t="str">
        <f>'Palestras Consolidado'!J183</f>
        <v>Palestra "Qubits supercondutores: usando engenharia de Hamiltonianos para desenvolver computadores quânticos"</v>
      </c>
      <c r="D182" t="str">
        <f>_xlfn.XLOOKUP(C182,'LISTA ÚTIL'!N:N,'LISTA ÚTIL'!P:P,"")</f>
        <v>Palestra - Qubits supercondutores</v>
      </c>
      <c r="E182" t="str">
        <f>_xlfn.XLOOKUP(C182,'LISTA ÚTIL'!N:N,'LISTA ÚTIL'!O:O,"")</f>
        <v>Pesquisador Bruno Veloso (UFSCar São Carlos)</v>
      </c>
    </row>
    <row r="183" spans="1:5">
      <c r="A183" t="str">
        <f>'Palestras Consolidado'!C184</f>
        <v>Tobias Machado Clemente</v>
      </c>
      <c r="B183" s="80">
        <f>'Palestras Consolidado'!E184</f>
        <v>45217</v>
      </c>
      <c r="C183" t="str">
        <f>'Palestras Consolidado'!J184</f>
        <v>Palestra "Qubits supercondutores: usando engenharia de Hamiltonianos para desenvolver computadores quânticos"</v>
      </c>
      <c r="D183" t="str">
        <f>_xlfn.XLOOKUP(C183,'LISTA ÚTIL'!N:N,'LISTA ÚTIL'!P:P,"")</f>
        <v>Palestra - Qubits supercondutores</v>
      </c>
      <c r="E183" t="str">
        <f>_xlfn.XLOOKUP(C183,'LISTA ÚTIL'!N:N,'LISTA ÚTIL'!O:O,"")</f>
        <v>Pesquisador Bruno Veloso (UFSCar São Carlos)</v>
      </c>
    </row>
    <row r="184" spans="1:5">
      <c r="A184" t="str">
        <f>'Palestras Consolidado'!C185</f>
        <v>Wesley de Souza Pereira</v>
      </c>
      <c r="B184" s="80">
        <f>'Palestras Consolidado'!E185</f>
        <v>45217</v>
      </c>
      <c r="C184" t="str">
        <f>'Palestras Consolidado'!J185</f>
        <v>Palestra "Qubits supercondutores: usando engenharia de Hamiltonianos para desenvolver computadores quânticos"</v>
      </c>
      <c r="D184" t="str">
        <f>_xlfn.XLOOKUP(C184,'LISTA ÚTIL'!N:N,'LISTA ÚTIL'!P:P,"")</f>
        <v>Palestra - Qubits supercondutores</v>
      </c>
      <c r="E184" t="str">
        <f>_xlfn.XLOOKUP(C184,'LISTA ÚTIL'!N:N,'LISTA ÚTIL'!O:O,"")</f>
        <v>Pesquisador Bruno Veloso (UFSCar São Carlos)</v>
      </c>
    </row>
    <row r="185" spans="1:5">
      <c r="A185" t="str">
        <f>'Palestras Consolidado'!C186</f>
        <v>Gabriel Torres Cavalcante Barros</v>
      </c>
      <c r="B185" s="80">
        <f>'Palestras Consolidado'!E186</f>
        <v>45219</v>
      </c>
      <c r="C185" t="str">
        <f>'Palestras Consolidado'!J186</f>
        <v>Palestra "Projeto Medalhei"</v>
      </c>
      <c r="D185" t="str">
        <f>_xlfn.XLOOKUP(C185,'LISTA ÚTIL'!N:N,'LISTA ÚTIL'!P:P,"")</f>
        <v>Palestra - Projeto Medalhei</v>
      </c>
      <c r="E185" t="str">
        <f>_xlfn.XLOOKUP(C185,'LISTA ÚTIL'!N:N,'LISTA ÚTIL'!O:O,"")</f>
        <v>Prof. Ms. Carlos Eduardo Guarglia (UFSCar Sorocaba)</v>
      </c>
    </row>
    <row r="186" spans="1:5">
      <c r="A186" t="str">
        <f>'Palestras Consolidado'!C187</f>
        <v>Gustavo Henrique Alcantara Idra</v>
      </c>
      <c r="B186" s="80">
        <f>'Palestras Consolidado'!E187</f>
        <v>45219</v>
      </c>
      <c r="C186" t="str">
        <f>'Palestras Consolidado'!J187</f>
        <v>Palestra "Projeto Medalhei"</v>
      </c>
      <c r="D186" t="str">
        <f>_xlfn.XLOOKUP(C186,'LISTA ÚTIL'!N:N,'LISTA ÚTIL'!P:P,"")</f>
        <v>Palestra - Projeto Medalhei</v>
      </c>
      <c r="E186" t="str">
        <f>_xlfn.XLOOKUP(C186,'LISTA ÚTIL'!N:N,'LISTA ÚTIL'!O:O,"")</f>
        <v>Prof. Ms. Carlos Eduardo Guarglia (UFSCar Sorocaba)</v>
      </c>
    </row>
    <row r="187" spans="1:5">
      <c r="A187" t="str">
        <f>'Palestras Consolidado'!C188</f>
        <v>Jennifer Schroder Gerlach</v>
      </c>
      <c r="B187" s="80">
        <f>'Palestras Consolidado'!E188</f>
        <v>45219</v>
      </c>
      <c r="C187" t="str">
        <f>'Palestras Consolidado'!J188</f>
        <v>Palestra "Projeto Medalhei"</v>
      </c>
      <c r="D187" t="str">
        <f>_xlfn.XLOOKUP(C187,'LISTA ÚTIL'!N:N,'LISTA ÚTIL'!P:P,"")</f>
        <v>Palestra - Projeto Medalhei</v>
      </c>
      <c r="E187" t="str">
        <f>_xlfn.XLOOKUP(C187,'LISTA ÚTIL'!N:N,'LISTA ÚTIL'!O:O,"")</f>
        <v>Prof. Ms. Carlos Eduardo Guarglia (UFSCar Sorocaba)</v>
      </c>
    </row>
    <row r="188" spans="1:5">
      <c r="A188" t="str">
        <f>'Palestras Consolidado'!C189</f>
        <v>Julia Elisa Barbosa da Silva</v>
      </c>
      <c r="B188" s="80">
        <f>'Palestras Consolidado'!E189</f>
        <v>45219</v>
      </c>
      <c r="C188" t="str">
        <f>'Palestras Consolidado'!J189</f>
        <v>Palestra "Projeto Medalhei"</v>
      </c>
      <c r="D188" t="str">
        <f>_xlfn.XLOOKUP(C188,'LISTA ÚTIL'!N:N,'LISTA ÚTIL'!P:P,"")</f>
        <v>Palestra - Projeto Medalhei</v>
      </c>
      <c r="E188" t="str">
        <f>_xlfn.XLOOKUP(C188,'LISTA ÚTIL'!N:N,'LISTA ÚTIL'!O:O,"")</f>
        <v>Prof. Ms. Carlos Eduardo Guarglia (UFSCar Sorocaba)</v>
      </c>
    </row>
    <row r="189" spans="1:5">
      <c r="A189" t="str">
        <f>'Palestras Consolidado'!C190</f>
        <v>Jullyana Mendes Vasconcelos</v>
      </c>
      <c r="B189" s="80">
        <f>'Palestras Consolidado'!E190</f>
        <v>45219</v>
      </c>
      <c r="C189" t="str">
        <f>'Palestras Consolidado'!J190</f>
        <v>Palestra "Projeto Medalhei"</v>
      </c>
      <c r="D189" t="str">
        <f>_xlfn.XLOOKUP(C189,'LISTA ÚTIL'!N:N,'LISTA ÚTIL'!P:P,"")</f>
        <v>Palestra - Projeto Medalhei</v>
      </c>
      <c r="E189" t="str">
        <f>_xlfn.XLOOKUP(C189,'LISTA ÚTIL'!N:N,'LISTA ÚTIL'!O:O,"")</f>
        <v>Prof. Ms. Carlos Eduardo Guarglia (UFSCar Sorocaba)</v>
      </c>
    </row>
    <row r="190" spans="1:5">
      <c r="A190" t="str">
        <f>'Palestras Consolidado'!C191</f>
        <v>Kainan Vinícius Valim de Camargo Viera</v>
      </c>
      <c r="B190" s="80">
        <f>'Palestras Consolidado'!E191</f>
        <v>45219</v>
      </c>
      <c r="C190" t="str">
        <f>'Palestras Consolidado'!J191</f>
        <v>Palestra "Projeto Medalhei"</v>
      </c>
      <c r="D190" t="str">
        <f>_xlfn.XLOOKUP(C190,'LISTA ÚTIL'!N:N,'LISTA ÚTIL'!P:P,"")</f>
        <v>Palestra - Projeto Medalhei</v>
      </c>
      <c r="E190" t="str">
        <f>_xlfn.XLOOKUP(C190,'LISTA ÚTIL'!N:N,'LISTA ÚTIL'!O:O,"")</f>
        <v>Prof. Ms. Carlos Eduardo Guarglia (UFSCar Sorocaba)</v>
      </c>
    </row>
    <row r="191" spans="1:5">
      <c r="A191" t="str">
        <f>'Palestras Consolidado'!C192</f>
        <v>Laisa Santos de Carvalho</v>
      </c>
      <c r="B191" s="80">
        <f>'Palestras Consolidado'!E192</f>
        <v>45219</v>
      </c>
      <c r="C191" t="str">
        <f>'Palestras Consolidado'!J192</f>
        <v>Palestra "Projeto Medalhei"</v>
      </c>
      <c r="D191" t="str">
        <f>_xlfn.XLOOKUP(C191,'LISTA ÚTIL'!N:N,'LISTA ÚTIL'!P:P,"")</f>
        <v>Palestra - Projeto Medalhei</v>
      </c>
      <c r="E191" t="str">
        <f>_xlfn.XLOOKUP(C191,'LISTA ÚTIL'!N:N,'LISTA ÚTIL'!O:O,"")</f>
        <v>Prof. Ms. Carlos Eduardo Guarglia (UFSCar Sorocaba)</v>
      </c>
    </row>
    <row r="192" spans="1:5">
      <c r="A192" t="str">
        <f>'Palestras Consolidado'!C193</f>
        <v>Lucas Gomes</v>
      </c>
      <c r="B192" s="80">
        <f>'Palestras Consolidado'!E193</f>
        <v>45219</v>
      </c>
      <c r="C192" t="str">
        <f>'Palestras Consolidado'!J193</f>
        <v>Palestra "Projeto Medalhei"</v>
      </c>
      <c r="D192" t="str">
        <f>_xlfn.XLOOKUP(C192,'LISTA ÚTIL'!N:N,'LISTA ÚTIL'!P:P,"")</f>
        <v>Palestra - Projeto Medalhei</v>
      </c>
      <c r="E192" t="str">
        <f>_xlfn.XLOOKUP(C192,'LISTA ÚTIL'!N:N,'LISTA ÚTIL'!O:O,"")</f>
        <v>Prof. Ms. Carlos Eduardo Guarglia (UFSCar Sorocaba)</v>
      </c>
    </row>
    <row r="193" spans="1:5">
      <c r="A193" t="str">
        <f>'Palestras Consolidado'!C194</f>
        <v>Ludmila Vitória Ribeiro Rocumba</v>
      </c>
      <c r="B193" s="80">
        <f>'Palestras Consolidado'!E194</f>
        <v>45219</v>
      </c>
      <c r="C193" t="str">
        <f>'Palestras Consolidado'!J194</f>
        <v>Palestra "Projeto Medalhei"</v>
      </c>
      <c r="D193" t="str">
        <f>_xlfn.XLOOKUP(C193,'LISTA ÚTIL'!N:N,'LISTA ÚTIL'!P:P,"")</f>
        <v>Palestra - Projeto Medalhei</v>
      </c>
      <c r="E193" t="str">
        <f>_xlfn.XLOOKUP(C193,'LISTA ÚTIL'!N:N,'LISTA ÚTIL'!O:O,"")</f>
        <v>Prof. Ms. Carlos Eduardo Guarglia (UFSCar Sorocaba)</v>
      </c>
    </row>
    <row r="194" spans="1:5">
      <c r="A194" t="str">
        <f>'Palestras Consolidado'!C195</f>
        <v>Marcela Guinther Medeiros</v>
      </c>
      <c r="B194" s="80">
        <f>'Palestras Consolidado'!E195</f>
        <v>45219</v>
      </c>
      <c r="C194" t="str">
        <f>'Palestras Consolidado'!J195</f>
        <v>Palestra "Projeto Medalhei"</v>
      </c>
      <c r="D194" t="str">
        <f>_xlfn.XLOOKUP(C194,'LISTA ÚTIL'!N:N,'LISTA ÚTIL'!P:P,"")</f>
        <v>Palestra - Projeto Medalhei</v>
      </c>
      <c r="E194" t="str">
        <f>_xlfn.XLOOKUP(C194,'LISTA ÚTIL'!N:N,'LISTA ÚTIL'!O:O,"")</f>
        <v>Prof. Ms. Carlos Eduardo Guarglia (UFSCar Sorocaba)</v>
      </c>
    </row>
    <row r="195" spans="1:5">
      <c r="A195" t="str">
        <f>'Palestras Consolidado'!C196</f>
        <v>Raquel Martins Porto</v>
      </c>
      <c r="B195" s="80">
        <f>'Palestras Consolidado'!E196</f>
        <v>45219</v>
      </c>
      <c r="C195" t="str">
        <f>'Palestras Consolidado'!J196</f>
        <v>Palestra "Projeto Medalhei"</v>
      </c>
      <c r="D195" t="str">
        <f>_xlfn.XLOOKUP(C195,'LISTA ÚTIL'!N:N,'LISTA ÚTIL'!P:P,"")</f>
        <v>Palestra - Projeto Medalhei</v>
      </c>
      <c r="E195" t="str">
        <f>_xlfn.XLOOKUP(C195,'LISTA ÚTIL'!N:N,'LISTA ÚTIL'!O:O,"")</f>
        <v>Prof. Ms. Carlos Eduardo Guarglia (UFSCar Sorocaba)</v>
      </c>
    </row>
    <row r="196" spans="1:5">
      <c r="A196" t="str">
        <f>'Palestras Consolidado'!C197</f>
        <v>Stefani Vitória Lemes Maciel</v>
      </c>
      <c r="B196" s="80">
        <f>'Palestras Consolidado'!E197</f>
        <v>45219</v>
      </c>
      <c r="C196" t="str">
        <f>'Palestras Consolidado'!J197</f>
        <v>Palestra "Projeto Medalhei"</v>
      </c>
      <c r="D196" t="str">
        <f>_xlfn.XLOOKUP(C196,'LISTA ÚTIL'!N:N,'LISTA ÚTIL'!P:P,"")</f>
        <v>Palestra - Projeto Medalhei</v>
      </c>
      <c r="E196" t="str">
        <f>_xlfn.XLOOKUP(C196,'LISTA ÚTIL'!N:N,'LISTA ÚTIL'!O:O,"")</f>
        <v>Prof. Ms. Carlos Eduardo Guarglia (UFSCar Sorocaba)</v>
      </c>
    </row>
    <row r="197" spans="1:5">
      <c r="A197" t="str">
        <f>'Palestras Consolidado'!C198</f>
        <v>Yasmim de Souza Gama</v>
      </c>
      <c r="B197" s="80">
        <f>'Palestras Consolidado'!E198</f>
        <v>45219</v>
      </c>
      <c r="C197" t="str">
        <f>'Palestras Consolidado'!J198</f>
        <v>Palestra "Projeto Medalhei"</v>
      </c>
      <c r="D197" t="str">
        <f>_xlfn.XLOOKUP(C197,'LISTA ÚTIL'!N:N,'LISTA ÚTIL'!P:P,"")</f>
        <v>Palestra - Projeto Medalhei</v>
      </c>
      <c r="E197" t="str">
        <f>_xlfn.XLOOKUP(C197,'LISTA ÚTIL'!N:N,'LISTA ÚTIL'!O:O,"")</f>
        <v>Prof. Ms. Carlos Eduardo Guarglia (UFSCar Sorocaba)</v>
      </c>
    </row>
    <row r="198" spans="1:5">
      <c r="A198" t="str">
        <f>'Palestras Consolidado'!C199</f>
        <v>Gabriel Torres Cavalcante Barros</v>
      </c>
      <c r="B198" s="80">
        <f>'Palestras Consolidado'!E199</f>
        <v>45219</v>
      </c>
      <c r="C198" t="str">
        <f>'Palestras Consolidado'!J199</f>
        <v>Palestra "Iniciação científica e Desenvolvimento de pesquisa no ensino básico"</v>
      </c>
      <c r="D198" t="str">
        <f>_xlfn.XLOOKUP(C198,'LISTA ÚTIL'!N:N,'LISTA ÚTIL'!P:P,"")</f>
        <v>Palestra - Iniciação científica e Desenvolvimento de pesquisa no ensino básico</v>
      </c>
      <c r="E198" t="str">
        <f>_xlfn.XLOOKUP(C198,'LISTA ÚTIL'!N:N,'LISTA ÚTIL'!O:O,"")</f>
        <v>Prof. Ms. Wesley Moura Boracchi (UFSCar Sorocaba)</v>
      </c>
    </row>
    <row r="199" spans="1:5">
      <c r="A199" t="str">
        <f>'Palestras Consolidado'!C200</f>
        <v>Gustavo Henrique Alcantara Idra</v>
      </c>
      <c r="B199" s="80">
        <f>'Palestras Consolidado'!E200</f>
        <v>45219</v>
      </c>
      <c r="C199" t="str">
        <f>'Palestras Consolidado'!J200</f>
        <v>Palestra "Iniciação científica e Desenvolvimento de pesquisa no ensino básico"</v>
      </c>
      <c r="D199" t="str">
        <f>_xlfn.XLOOKUP(C199,'LISTA ÚTIL'!N:N,'LISTA ÚTIL'!P:P,"")</f>
        <v>Palestra - Iniciação científica e Desenvolvimento de pesquisa no ensino básico</v>
      </c>
      <c r="E199" t="str">
        <f>_xlfn.XLOOKUP(C199,'LISTA ÚTIL'!N:N,'LISTA ÚTIL'!O:O,"")</f>
        <v>Prof. Ms. Wesley Moura Boracchi (UFSCar Sorocaba)</v>
      </c>
    </row>
    <row r="200" spans="1:5">
      <c r="A200" t="str">
        <f>'Palestras Consolidado'!C201</f>
        <v>Jennifer Schroder Gerlach</v>
      </c>
      <c r="B200" s="80">
        <f>'Palestras Consolidado'!E201</f>
        <v>45219</v>
      </c>
      <c r="C200" t="str">
        <f>'Palestras Consolidado'!J201</f>
        <v>Palestra "Iniciação científica e Desenvolvimento de pesquisa no ensino básico"</v>
      </c>
      <c r="D200" t="str">
        <f>_xlfn.XLOOKUP(C200,'LISTA ÚTIL'!N:N,'LISTA ÚTIL'!P:P,"")</f>
        <v>Palestra - Iniciação científica e Desenvolvimento de pesquisa no ensino básico</v>
      </c>
      <c r="E200" t="str">
        <f>_xlfn.XLOOKUP(C200,'LISTA ÚTIL'!N:N,'LISTA ÚTIL'!O:O,"")</f>
        <v>Prof. Ms. Wesley Moura Boracchi (UFSCar Sorocaba)</v>
      </c>
    </row>
    <row r="201" spans="1:5">
      <c r="A201" t="str">
        <f>'Palestras Consolidado'!C202</f>
        <v>Julia Elisa Barbosa da Silva</v>
      </c>
      <c r="B201" s="80">
        <f>'Palestras Consolidado'!E202</f>
        <v>45219</v>
      </c>
      <c r="C201" t="str">
        <f>'Palestras Consolidado'!J202</f>
        <v>Palestra "Iniciação científica e Desenvolvimento de pesquisa no ensino básico"</v>
      </c>
      <c r="D201" t="str">
        <f>_xlfn.XLOOKUP(C201,'LISTA ÚTIL'!N:N,'LISTA ÚTIL'!P:P,"")</f>
        <v>Palestra - Iniciação científica e Desenvolvimento de pesquisa no ensino básico</v>
      </c>
      <c r="E201" t="str">
        <f>_xlfn.XLOOKUP(C201,'LISTA ÚTIL'!N:N,'LISTA ÚTIL'!O:O,"")</f>
        <v>Prof. Ms. Wesley Moura Boracchi (UFSCar Sorocaba)</v>
      </c>
    </row>
    <row r="202" spans="1:5">
      <c r="A202" t="str">
        <f>'Palestras Consolidado'!C203</f>
        <v>Jullyana Mendes Vasconcelos</v>
      </c>
      <c r="B202" s="80">
        <f>'Palestras Consolidado'!E203</f>
        <v>45219</v>
      </c>
      <c r="C202" t="str">
        <f>'Palestras Consolidado'!J203</f>
        <v>Palestra "Iniciação científica e Desenvolvimento de pesquisa no ensino básico"</v>
      </c>
      <c r="D202" t="str">
        <f>_xlfn.XLOOKUP(C202,'LISTA ÚTIL'!N:N,'LISTA ÚTIL'!P:P,"")</f>
        <v>Palestra - Iniciação científica e Desenvolvimento de pesquisa no ensino básico</v>
      </c>
      <c r="E202" t="str">
        <f>_xlfn.XLOOKUP(C202,'LISTA ÚTIL'!N:N,'LISTA ÚTIL'!O:O,"")</f>
        <v>Prof. Ms. Wesley Moura Boracchi (UFSCar Sorocaba)</v>
      </c>
    </row>
    <row r="203" spans="1:5">
      <c r="A203" t="str">
        <f>'Palestras Consolidado'!C204</f>
        <v>Kainan Vinícius Valim de Camargo Viera</v>
      </c>
      <c r="B203" s="80">
        <f>'Palestras Consolidado'!E204</f>
        <v>45219</v>
      </c>
      <c r="C203" t="str">
        <f>'Palestras Consolidado'!J204</f>
        <v>Palestra "Iniciação científica e Desenvolvimento de pesquisa no ensino básico"</v>
      </c>
      <c r="D203" t="str">
        <f>_xlfn.XLOOKUP(C203,'LISTA ÚTIL'!N:N,'LISTA ÚTIL'!P:P,"")</f>
        <v>Palestra - Iniciação científica e Desenvolvimento de pesquisa no ensino básico</v>
      </c>
      <c r="E203" t="str">
        <f>_xlfn.XLOOKUP(C203,'LISTA ÚTIL'!N:N,'LISTA ÚTIL'!O:O,"")</f>
        <v>Prof. Ms. Wesley Moura Boracchi (UFSCar Sorocaba)</v>
      </c>
    </row>
    <row r="204" spans="1:5">
      <c r="A204" t="str">
        <f>'Palestras Consolidado'!C205</f>
        <v>Laisa Santos de Carvalho</v>
      </c>
      <c r="B204" s="80">
        <f>'Palestras Consolidado'!E205</f>
        <v>45219</v>
      </c>
      <c r="C204" t="str">
        <f>'Palestras Consolidado'!J205</f>
        <v>Palestra "Iniciação científica e Desenvolvimento de pesquisa no ensino básico"</v>
      </c>
      <c r="D204" t="str">
        <f>_xlfn.XLOOKUP(C204,'LISTA ÚTIL'!N:N,'LISTA ÚTIL'!P:P,"")</f>
        <v>Palestra - Iniciação científica e Desenvolvimento de pesquisa no ensino básico</v>
      </c>
      <c r="E204" t="str">
        <f>_xlfn.XLOOKUP(C204,'LISTA ÚTIL'!N:N,'LISTA ÚTIL'!O:O,"")</f>
        <v>Prof. Ms. Wesley Moura Boracchi (UFSCar Sorocaba)</v>
      </c>
    </row>
    <row r="205" spans="1:5">
      <c r="A205" t="str">
        <f>'Palestras Consolidado'!C206</f>
        <v>Lucas Gomes</v>
      </c>
      <c r="B205" s="80">
        <f>'Palestras Consolidado'!E206</f>
        <v>45219</v>
      </c>
      <c r="C205" t="str">
        <f>'Palestras Consolidado'!J206</f>
        <v>Palestra "Iniciação científica e Desenvolvimento de pesquisa no ensino básico"</v>
      </c>
      <c r="D205" t="str">
        <f>_xlfn.XLOOKUP(C205,'LISTA ÚTIL'!N:N,'LISTA ÚTIL'!P:P,"")</f>
        <v>Palestra - Iniciação científica e Desenvolvimento de pesquisa no ensino básico</v>
      </c>
      <c r="E205" t="str">
        <f>_xlfn.XLOOKUP(C205,'LISTA ÚTIL'!N:N,'LISTA ÚTIL'!O:O,"")</f>
        <v>Prof. Ms. Wesley Moura Boracchi (UFSCar Sorocaba)</v>
      </c>
    </row>
    <row r="206" spans="1:5">
      <c r="A206" t="str">
        <f>'Palestras Consolidado'!C207</f>
        <v>Ludmila Vitória Ribeiro Rocumba</v>
      </c>
      <c r="B206" s="80">
        <f>'Palestras Consolidado'!E207</f>
        <v>45219</v>
      </c>
      <c r="C206" t="str">
        <f>'Palestras Consolidado'!J207</f>
        <v>Palestra "Iniciação científica e Desenvolvimento de pesquisa no ensino básico"</v>
      </c>
      <c r="D206" t="str">
        <f>_xlfn.XLOOKUP(C206,'LISTA ÚTIL'!N:N,'LISTA ÚTIL'!P:P,"")</f>
        <v>Palestra - Iniciação científica e Desenvolvimento de pesquisa no ensino básico</v>
      </c>
      <c r="E206" t="str">
        <f>_xlfn.XLOOKUP(C206,'LISTA ÚTIL'!N:N,'LISTA ÚTIL'!O:O,"")</f>
        <v>Prof. Ms. Wesley Moura Boracchi (UFSCar Sorocaba)</v>
      </c>
    </row>
    <row r="207" spans="1:5">
      <c r="A207" t="str">
        <f>'Palestras Consolidado'!C208</f>
        <v>Marcela Guinther Medeiros</v>
      </c>
      <c r="B207" s="80">
        <f>'Palestras Consolidado'!E208</f>
        <v>45219</v>
      </c>
      <c r="C207" t="str">
        <f>'Palestras Consolidado'!J208</f>
        <v>Palestra "Iniciação científica e Desenvolvimento de pesquisa no ensino básico"</v>
      </c>
      <c r="D207" t="str">
        <f>_xlfn.XLOOKUP(C207,'LISTA ÚTIL'!N:N,'LISTA ÚTIL'!P:P,"")</f>
        <v>Palestra - Iniciação científica e Desenvolvimento de pesquisa no ensino básico</v>
      </c>
      <c r="E207" t="str">
        <f>_xlfn.XLOOKUP(C207,'LISTA ÚTIL'!N:N,'LISTA ÚTIL'!O:O,"")</f>
        <v>Prof. Ms. Wesley Moura Boracchi (UFSCar Sorocaba)</v>
      </c>
    </row>
    <row r="208" spans="1:5">
      <c r="A208" t="str">
        <f>'Palestras Consolidado'!C209</f>
        <v>Raquel Martins Porto</v>
      </c>
      <c r="B208" s="80">
        <f>'Palestras Consolidado'!E209</f>
        <v>45219</v>
      </c>
      <c r="C208" t="str">
        <f>'Palestras Consolidado'!J209</f>
        <v>Palestra "Iniciação científica e Desenvolvimento de pesquisa no ensino básico"</v>
      </c>
      <c r="D208" t="str">
        <f>_xlfn.XLOOKUP(C208,'LISTA ÚTIL'!N:N,'LISTA ÚTIL'!P:P,"")</f>
        <v>Palestra - Iniciação científica e Desenvolvimento de pesquisa no ensino básico</v>
      </c>
      <c r="E208" t="str">
        <f>_xlfn.XLOOKUP(C208,'LISTA ÚTIL'!N:N,'LISTA ÚTIL'!O:O,"")</f>
        <v>Prof. Ms. Wesley Moura Boracchi (UFSCar Sorocaba)</v>
      </c>
    </row>
    <row r="209" spans="1:5">
      <c r="A209" t="str">
        <f>'Palestras Consolidado'!C210</f>
        <v>Stefani Vitória Lemes Maciel</v>
      </c>
      <c r="B209" s="80">
        <f>'Palestras Consolidado'!E210</f>
        <v>45219</v>
      </c>
      <c r="C209" t="str">
        <f>'Palestras Consolidado'!J210</f>
        <v>Palestra "Iniciação científica e Desenvolvimento de pesquisa no ensino básico"</v>
      </c>
      <c r="D209" t="str">
        <f>_xlfn.XLOOKUP(C209,'LISTA ÚTIL'!N:N,'LISTA ÚTIL'!P:P,"")</f>
        <v>Palestra - Iniciação científica e Desenvolvimento de pesquisa no ensino básico</v>
      </c>
      <c r="E209" t="str">
        <f>_xlfn.XLOOKUP(C209,'LISTA ÚTIL'!N:N,'LISTA ÚTIL'!O:O,"")</f>
        <v>Prof. Ms. Wesley Moura Boracchi (UFSCar Sorocaba)</v>
      </c>
    </row>
    <row r="210" spans="1:5">
      <c r="A210" t="str">
        <f>'Palestras Consolidado'!C211</f>
        <v>Yasmim de Souza Gama</v>
      </c>
      <c r="B210" s="80">
        <f>'Palestras Consolidado'!E211</f>
        <v>45219</v>
      </c>
      <c r="C210" t="str">
        <f>'Palestras Consolidado'!J211</f>
        <v>Palestra "Iniciação científica e Desenvolvimento de pesquisa no ensino básico"</v>
      </c>
      <c r="D210" t="str">
        <f>_xlfn.XLOOKUP(C210,'LISTA ÚTIL'!N:N,'LISTA ÚTIL'!P:P,"")</f>
        <v>Palestra - Iniciação científica e Desenvolvimento de pesquisa no ensino básico</v>
      </c>
      <c r="E210" t="str">
        <f>_xlfn.XLOOKUP(C210,'LISTA ÚTIL'!N:N,'LISTA ÚTIL'!O:O,"")</f>
        <v>Prof. Ms. Wesley Moura Boracchi (UFSCar Sorocaba)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7F888-9E59-4B5C-ACF2-A63FEBD5817B}">
  <dimension ref="B1:I403"/>
  <sheetViews>
    <sheetView topLeftCell="A2" workbookViewId="0">
      <selection activeCell="B2" sqref="B2"/>
    </sheetView>
  </sheetViews>
  <sheetFormatPr defaultRowHeight="13" customHeight="1"/>
  <cols>
    <col min="2" max="2" width="35.7265625" style="9" bestFit="1" customWidth="1"/>
    <col min="3" max="3" width="6.26953125" style="9" bestFit="1" customWidth="1"/>
    <col min="4" max="4" width="34.08984375" style="9" bestFit="1" customWidth="1"/>
    <col min="5" max="5" width="9.54296875" style="9" bestFit="1" customWidth="1"/>
    <col min="6" max="6" width="9.08984375" style="9" bestFit="1" customWidth="1"/>
    <col min="7" max="7" width="7.453125" style="9" bestFit="1" customWidth="1"/>
    <col min="8" max="8" width="68.26953125" style="9" bestFit="1" customWidth="1"/>
  </cols>
  <sheetData>
    <row r="1" spans="2:8" ht="15" thickBot="1"/>
    <row r="2" spans="2:8" s="9" customFormat="1" ht="15" customHeight="1" thickBot="1">
      <c r="B2" s="11" t="s">
        <v>41</v>
      </c>
      <c r="C2" s="12" t="s">
        <v>42</v>
      </c>
      <c r="D2" s="12" t="s">
        <v>43</v>
      </c>
      <c r="E2" s="12" t="s">
        <v>44</v>
      </c>
      <c r="F2" s="12" t="s">
        <v>45</v>
      </c>
      <c r="G2" s="12" t="s">
        <v>46</v>
      </c>
      <c r="H2" s="12" t="s">
        <v>47</v>
      </c>
    </row>
    <row r="3" spans="2:8" s="9" customFormat="1" ht="15" customHeight="1" thickBot="1">
      <c r="B3" s="13" t="s">
        <v>48</v>
      </c>
      <c r="C3" s="14">
        <v>802110</v>
      </c>
      <c r="D3" s="14" t="s">
        <v>49</v>
      </c>
      <c r="E3" s="15">
        <v>45215</v>
      </c>
      <c r="F3" s="16">
        <v>0.79166666666666663</v>
      </c>
      <c r="G3" s="16">
        <v>0.85416666666666663</v>
      </c>
      <c r="H3" s="14" t="s">
        <v>50</v>
      </c>
    </row>
    <row r="4" spans="2:8" s="9" customFormat="1" ht="15" customHeight="1" thickBot="1">
      <c r="B4" s="13" t="s">
        <v>51</v>
      </c>
      <c r="C4" s="14">
        <v>0</v>
      </c>
      <c r="D4" s="14" t="s">
        <v>52</v>
      </c>
      <c r="E4" s="15">
        <v>45215</v>
      </c>
      <c r="F4" s="16">
        <v>0.79166666666666663</v>
      </c>
      <c r="G4" s="16">
        <v>0.85416666666666663</v>
      </c>
      <c r="H4" s="14" t="s">
        <v>50</v>
      </c>
    </row>
    <row r="5" spans="2:8" s="9" customFormat="1" ht="15" customHeight="1" thickBot="1">
      <c r="B5" s="13" t="s">
        <v>53</v>
      </c>
      <c r="C5" s="14">
        <v>820539</v>
      </c>
      <c r="D5" s="14" t="s">
        <v>54</v>
      </c>
      <c r="E5" s="15">
        <v>45215</v>
      </c>
      <c r="F5" s="16">
        <v>0.79166666666666663</v>
      </c>
      <c r="G5" s="16">
        <v>0.85416666666666663</v>
      </c>
      <c r="H5" s="14" t="s">
        <v>50</v>
      </c>
    </row>
    <row r="6" spans="2:8" s="9" customFormat="1" ht="15" customHeight="1" thickBot="1">
      <c r="B6" s="13" t="s">
        <v>55</v>
      </c>
      <c r="C6" s="17"/>
      <c r="D6" s="14" t="s">
        <v>56</v>
      </c>
      <c r="E6" s="15">
        <v>45215</v>
      </c>
      <c r="F6" s="16">
        <v>0.79166666666666663</v>
      </c>
      <c r="G6" s="16">
        <v>0.85416666666666663</v>
      </c>
      <c r="H6" s="14" t="s">
        <v>50</v>
      </c>
    </row>
    <row r="7" spans="2:8" s="9" customFormat="1" ht="15" customHeight="1" thickBot="1">
      <c r="B7" s="13" t="s">
        <v>57</v>
      </c>
      <c r="C7" s="14">
        <v>813381</v>
      </c>
      <c r="D7" s="14" t="s">
        <v>58</v>
      </c>
      <c r="E7" s="15">
        <v>45215</v>
      </c>
      <c r="F7" s="16">
        <v>0.79166666666666663</v>
      </c>
      <c r="G7" s="16">
        <v>0.85416666666666663</v>
      </c>
      <c r="H7" s="14" t="s">
        <v>50</v>
      </c>
    </row>
    <row r="8" spans="2:8" s="9" customFormat="1" ht="15" customHeight="1" thickBot="1">
      <c r="B8" s="13" t="s">
        <v>59</v>
      </c>
      <c r="C8" s="14">
        <v>793329</v>
      </c>
      <c r="D8" s="14" t="s">
        <v>60</v>
      </c>
      <c r="E8" s="15">
        <v>45215</v>
      </c>
      <c r="F8" s="16">
        <v>0.79166666666666663</v>
      </c>
      <c r="G8" s="16">
        <v>0.85416666666666663</v>
      </c>
      <c r="H8" s="14" t="s">
        <v>50</v>
      </c>
    </row>
    <row r="9" spans="2:8" s="9" customFormat="1" ht="15" customHeight="1" thickBot="1">
      <c r="B9" s="18" t="s">
        <v>61</v>
      </c>
      <c r="C9" s="14">
        <v>824608</v>
      </c>
      <c r="D9" s="14" t="s">
        <v>62</v>
      </c>
      <c r="E9" s="15">
        <v>45215</v>
      </c>
      <c r="F9" s="16">
        <v>0.79166666666666663</v>
      </c>
      <c r="G9" s="16">
        <v>0.85416666666666663</v>
      </c>
      <c r="H9" s="14" t="s">
        <v>50</v>
      </c>
    </row>
    <row r="10" spans="2:8" s="9" customFormat="1" ht="15" customHeight="1" thickBot="1">
      <c r="B10" s="13" t="s">
        <v>63</v>
      </c>
      <c r="C10" s="14">
        <v>800163</v>
      </c>
      <c r="D10" s="14" t="s">
        <v>64</v>
      </c>
      <c r="E10" s="15">
        <v>45215</v>
      </c>
      <c r="F10" s="16">
        <v>0.79166666666666663</v>
      </c>
      <c r="G10" s="16">
        <v>0.85416666666666663</v>
      </c>
      <c r="H10" s="14" t="s">
        <v>50</v>
      </c>
    </row>
    <row r="11" spans="2:8" s="9" customFormat="1" ht="15" customHeight="1" thickBot="1">
      <c r="B11" s="18" t="s">
        <v>65</v>
      </c>
      <c r="C11" s="14">
        <v>894263</v>
      </c>
      <c r="D11" s="14" t="s">
        <v>66</v>
      </c>
      <c r="E11" s="15">
        <v>45215</v>
      </c>
      <c r="F11" s="16">
        <v>0.79166666666666663</v>
      </c>
      <c r="G11" s="16">
        <v>0.85416666666666663</v>
      </c>
      <c r="H11" s="14" t="s">
        <v>50</v>
      </c>
    </row>
    <row r="12" spans="2:8" s="9" customFormat="1" ht="15" customHeight="1" thickBot="1">
      <c r="B12" s="13" t="s">
        <v>67</v>
      </c>
      <c r="C12" s="14">
        <v>0</v>
      </c>
      <c r="D12" s="14" t="s">
        <v>68</v>
      </c>
      <c r="E12" s="15">
        <v>45215</v>
      </c>
      <c r="F12" s="16">
        <v>0.79166666666666663</v>
      </c>
      <c r="G12" s="16">
        <v>0.85416666666666663</v>
      </c>
      <c r="H12" s="14" t="s">
        <v>50</v>
      </c>
    </row>
    <row r="13" spans="2:8" s="9" customFormat="1" ht="15" customHeight="1" thickBot="1">
      <c r="B13" s="13" t="s">
        <v>69</v>
      </c>
      <c r="C13" s="14">
        <v>0</v>
      </c>
      <c r="D13" s="14" t="s">
        <v>70</v>
      </c>
      <c r="E13" s="15">
        <v>45215</v>
      </c>
      <c r="F13" s="16">
        <v>0.79166666666666663</v>
      </c>
      <c r="G13" s="16">
        <v>0.85416666666666663</v>
      </c>
      <c r="H13" s="14" t="s">
        <v>50</v>
      </c>
    </row>
    <row r="14" spans="2:8" s="9" customFormat="1" ht="15" customHeight="1" thickBot="1">
      <c r="B14" s="18" t="s">
        <v>71</v>
      </c>
      <c r="C14" s="14">
        <v>823178</v>
      </c>
      <c r="D14" s="14" t="s">
        <v>72</v>
      </c>
      <c r="E14" s="15">
        <v>45215</v>
      </c>
      <c r="F14" s="16">
        <v>0.79166666666666663</v>
      </c>
      <c r="G14" s="16">
        <v>0.85416666666666663</v>
      </c>
      <c r="H14" s="14" t="s">
        <v>50</v>
      </c>
    </row>
    <row r="15" spans="2:8" s="9" customFormat="1" ht="15" customHeight="1" thickBot="1">
      <c r="B15" s="13" t="s">
        <v>73</v>
      </c>
      <c r="C15" s="14">
        <v>770592</v>
      </c>
      <c r="D15" s="14" t="s">
        <v>74</v>
      </c>
      <c r="E15" s="15">
        <v>45215</v>
      </c>
      <c r="F15" s="16">
        <v>0.79166666666666663</v>
      </c>
      <c r="G15" s="16">
        <v>0.85416666666666663</v>
      </c>
      <c r="H15" s="14" t="s">
        <v>50</v>
      </c>
    </row>
    <row r="16" spans="2:8" s="9" customFormat="1" ht="15" customHeight="1" thickBot="1">
      <c r="B16" s="19" t="s">
        <v>75</v>
      </c>
      <c r="C16" s="14">
        <v>356158</v>
      </c>
      <c r="D16" s="14" t="s">
        <v>76</v>
      </c>
      <c r="E16" s="15">
        <v>45215</v>
      </c>
      <c r="F16" s="16">
        <v>0.79166666666666663</v>
      </c>
      <c r="G16" s="16">
        <v>0.85416666666666663</v>
      </c>
      <c r="H16" s="14" t="s">
        <v>50</v>
      </c>
    </row>
    <row r="17" spans="2:8" s="9" customFormat="1" ht="15" customHeight="1" thickBot="1">
      <c r="B17" s="18" t="s">
        <v>77</v>
      </c>
      <c r="C17" s="14">
        <v>792295</v>
      </c>
      <c r="D17" s="14" t="s">
        <v>78</v>
      </c>
      <c r="E17" s="15">
        <v>45215</v>
      </c>
      <c r="F17" s="16">
        <v>0.79166666666666663</v>
      </c>
      <c r="G17" s="16">
        <v>0.85416666666666663</v>
      </c>
      <c r="H17" s="14" t="s">
        <v>50</v>
      </c>
    </row>
    <row r="18" spans="2:8" s="9" customFormat="1" ht="15" customHeight="1" thickBot="1">
      <c r="B18" s="13" t="s">
        <v>79</v>
      </c>
      <c r="C18" s="14">
        <v>814550</v>
      </c>
      <c r="D18" s="14" t="s">
        <v>80</v>
      </c>
      <c r="E18" s="15">
        <v>45215</v>
      </c>
      <c r="F18" s="16">
        <v>0.79166666666666663</v>
      </c>
      <c r="G18" s="16">
        <v>0.85416666666666663</v>
      </c>
      <c r="H18" s="14" t="s">
        <v>50</v>
      </c>
    </row>
    <row r="19" spans="2:8" s="9" customFormat="1" ht="15" customHeight="1" thickBot="1">
      <c r="B19" s="18" t="s">
        <v>81</v>
      </c>
      <c r="C19" s="14">
        <v>801445</v>
      </c>
      <c r="D19" s="14" t="s">
        <v>82</v>
      </c>
      <c r="E19" s="15">
        <v>45215</v>
      </c>
      <c r="F19" s="16">
        <v>0.79166666666666663</v>
      </c>
      <c r="G19" s="16">
        <v>0.85416666666666663</v>
      </c>
      <c r="H19" s="14" t="s">
        <v>50</v>
      </c>
    </row>
    <row r="20" spans="2:8" s="9" customFormat="1" ht="15" customHeight="1" thickBot="1">
      <c r="B20" s="13" t="s">
        <v>83</v>
      </c>
      <c r="C20" s="17"/>
      <c r="D20" s="14" t="s">
        <v>84</v>
      </c>
      <c r="E20" s="15">
        <v>45215</v>
      </c>
      <c r="F20" s="16">
        <v>0.79166666666666663</v>
      </c>
      <c r="G20" s="16">
        <v>0.85416666666666663</v>
      </c>
      <c r="H20" s="14" t="s">
        <v>50</v>
      </c>
    </row>
    <row r="21" spans="2:8" s="9" customFormat="1" ht="15" customHeight="1" thickBot="1">
      <c r="B21" s="13" t="s">
        <v>85</v>
      </c>
      <c r="C21" s="14">
        <v>0</v>
      </c>
      <c r="D21" s="14" t="s">
        <v>86</v>
      </c>
      <c r="E21" s="15">
        <v>45215</v>
      </c>
      <c r="F21" s="16">
        <v>0.79166666666666663</v>
      </c>
      <c r="G21" s="16">
        <v>0.85416666666666663</v>
      </c>
      <c r="H21" s="14" t="s">
        <v>50</v>
      </c>
    </row>
    <row r="22" spans="2:8" s="9" customFormat="1" ht="15" customHeight="1" thickBot="1">
      <c r="B22" s="13" t="s">
        <v>87</v>
      </c>
      <c r="C22" s="14">
        <v>0</v>
      </c>
      <c r="D22" s="14" t="s">
        <v>88</v>
      </c>
      <c r="E22" s="15">
        <v>45215</v>
      </c>
      <c r="F22" s="16">
        <v>0.79166666666666663</v>
      </c>
      <c r="G22" s="16">
        <v>0.85416666666666663</v>
      </c>
      <c r="H22" s="14" t="s">
        <v>50</v>
      </c>
    </row>
    <row r="23" spans="2:8" s="9" customFormat="1" ht="15" customHeight="1" thickBot="1">
      <c r="B23" s="13" t="s">
        <v>89</v>
      </c>
      <c r="C23" s="14">
        <v>759660</v>
      </c>
      <c r="D23" s="14" t="s">
        <v>90</v>
      </c>
      <c r="E23" s="15">
        <v>45215</v>
      </c>
      <c r="F23" s="16">
        <v>0.79166666666666663</v>
      </c>
      <c r="G23" s="16">
        <v>0.85416666666666663</v>
      </c>
      <c r="H23" s="14" t="s">
        <v>50</v>
      </c>
    </row>
    <row r="24" spans="2:8" s="9" customFormat="1" ht="15" customHeight="1" thickBot="1">
      <c r="B24" s="13" t="s">
        <v>91</v>
      </c>
      <c r="C24" s="14">
        <v>0</v>
      </c>
      <c r="D24" s="14" t="s">
        <v>92</v>
      </c>
      <c r="E24" s="15">
        <v>45215</v>
      </c>
      <c r="F24" s="16">
        <v>0.79166666666666663</v>
      </c>
      <c r="G24" s="16">
        <v>0.85416666666666663</v>
      </c>
      <c r="H24" s="14" t="s">
        <v>50</v>
      </c>
    </row>
    <row r="25" spans="2:8" s="9" customFormat="1" ht="15" customHeight="1" thickBot="1">
      <c r="B25" s="18" t="s">
        <v>93</v>
      </c>
      <c r="C25" s="14">
        <v>823437</v>
      </c>
      <c r="D25" s="14" t="s">
        <v>94</v>
      </c>
      <c r="E25" s="15">
        <v>45215</v>
      </c>
      <c r="F25" s="16">
        <v>0.79166666666666663</v>
      </c>
      <c r="G25" s="16">
        <v>0.85416666666666663</v>
      </c>
      <c r="H25" s="14" t="s">
        <v>50</v>
      </c>
    </row>
    <row r="26" spans="2:8" s="9" customFormat="1" ht="15" customHeight="1" thickBot="1">
      <c r="B26" s="13" t="s">
        <v>95</v>
      </c>
      <c r="C26" s="14">
        <v>0</v>
      </c>
      <c r="D26" s="14" t="s">
        <v>96</v>
      </c>
      <c r="E26" s="15">
        <v>45215</v>
      </c>
      <c r="F26" s="16">
        <v>0.79166666666666663</v>
      </c>
      <c r="G26" s="16">
        <v>0.85416666666666663</v>
      </c>
      <c r="H26" s="14" t="s">
        <v>50</v>
      </c>
    </row>
    <row r="27" spans="2:8" s="9" customFormat="1" ht="15" customHeight="1" thickBot="1">
      <c r="B27" s="18" t="s">
        <v>97</v>
      </c>
      <c r="C27" s="14">
        <v>801956</v>
      </c>
      <c r="D27" s="14" t="s">
        <v>98</v>
      </c>
      <c r="E27" s="15">
        <v>45215</v>
      </c>
      <c r="F27" s="16">
        <v>0.79166666666666663</v>
      </c>
      <c r="G27" s="16">
        <v>0.85416666666666663</v>
      </c>
      <c r="H27" s="14" t="s">
        <v>50</v>
      </c>
    </row>
    <row r="28" spans="2:8" s="9" customFormat="1" ht="15" customHeight="1" thickBot="1">
      <c r="B28" s="18" t="s">
        <v>99</v>
      </c>
      <c r="C28" s="14">
        <v>823251</v>
      </c>
      <c r="D28" s="14" t="s">
        <v>100</v>
      </c>
      <c r="E28" s="15">
        <v>45215</v>
      </c>
      <c r="F28" s="16">
        <v>0.79166666666666663</v>
      </c>
      <c r="G28" s="16">
        <v>0.85416666666666663</v>
      </c>
      <c r="H28" s="14" t="s">
        <v>50</v>
      </c>
    </row>
    <row r="29" spans="2:8" s="9" customFormat="1" ht="15" customHeight="1" thickBot="1">
      <c r="B29" s="18" t="s">
        <v>101</v>
      </c>
      <c r="C29" s="14">
        <v>771044</v>
      </c>
      <c r="D29" s="14" t="s">
        <v>102</v>
      </c>
      <c r="E29" s="15">
        <v>45215</v>
      </c>
      <c r="F29" s="16">
        <v>0.79166666666666663</v>
      </c>
      <c r="G29" s="16">
        <v>0.85416666666666663</v>
      </c>
      <c r="H29" s="14" t="s">
        <v>50</v>
      </c>
    </row>
    <row r="30" spans="2:8" s="9" customFormat="1" ht="15" customHeight="1" thickBot="1">
      <c r="B30" s="18" t="s">
        <v>103</v>
      </c>
      <c r="C30" s="14">
        <v>822775</v>
      </c>
      <c r="D30" s="14" t="s">
        <v>104</v>
      </c>
      <c r="E30" s="15">
        <v>45215</v>
      </c>
      <c r="F30" s="16">
        <v>0.79166666666666663</v>
      </c>
      <c r="G30" s="16">
        <v>0.85416666666666663</v>
      </c>
      <c r="H30" s="14" t="s">
        <v>50</v>
      </c>
    </row>
    <row r="31" spans="2:8" s="9" customFormat="1" ht="15" customHeight="1" thickBot="1">
      <c r="B31" s="13" t="s">
        <v>105</v>
      </c>
      <c r="C31" s="14">
        <v>0</v>
      </c>
      <c r="D31" s="14" t="s">
        <v>106</v>
      </c>
      <c r="E31" s="15">
        <v>45215</v>
      </c>
      <c r="F31" s="16">
        <v>0.79166666666666663</v>
      </c>
      <c r="G31" s="16">
        <v>0.85416666666666663</v>
      </c>
      <c r="H31" s="14" t="s">
        <v>50</v>
      </c>
    </row>
    <row r="32" spans="2:8" s="9" customFormat="1" ht="15" customHeight="1" thickBot="1">
      <c r="B32" s="13" t="s">
        <v>107</v>
      </c>
      <c r="C32" s="14">
        <v>0</v>
      </c>
      <c r="D32" s="14" t="s">
        <v>108</v>
      </c>
      <c r="E32" s="15">
        <v>45215</v>
      </c>
      <c r="F32" s="16">
        <v>0.79166666666666663</v>
      </c>
      <c r="G32" s="16">
        <v>0.85416666666666663</v>
      </c>
      <c r="H32" s="14" t="s">
        <v>50</v>
      </c>
    </row>
    <row r="33" spans="2:8" s="9" customFormat="1" ht="15" customHeight="1" thickBot="1">
      <c r="B33" s="13" t="s">
        <v>109</v>
      </c>
      <c r="C33" s="14">
        <v>0</v>
      </c>
      <c r="D33" s="14" t="s">
        <v>110</v>
      </c>
      <c r="E33" s="15">
        <v>45215</v>
      </c>
      <c r="F33" s="16">
        <v>0.79166666666666663</v>
      </c>
      <c r="G33" s="16">
        <v>0.85416666666666663</v>
      </c>
      <c r="H33" s="14" t="s">
        <v>50</v>
      </c>
    </row>
    <row r="34" spans="2:8" s="9" customFormat="1" ht="15" customHeight="1" thickBot="1">
      <c r="B34" s="20" t="s">
        <v>111</v>
      </c>
      <c r="C34" s="14">
        <v>813705</v>
      </c>
      <c r="D34" s="14" t="s">
        <v>112</v>
      </c>
      <c r="E34" s="15">
        <v>45215</v>
      </c>
      <c r="F34" s="16">
        <v>0.79166666666666663</v>
      </c>
      <c r="G34" s="16">
        <v>0.85416666666666663</v>
      </c>
      <c r="H34" s="14" t="s">
        <v>50</v>
      </c>
    </row>
    <row r="35" spans="2:8" s="9" customFormat="1" ht="15" customHeight="1" thickBot="1">
      <c r="B35" s="18" t="s">
        <v>113</v>
      </c>
      <c r="C35" s="14">
        <v>813780</v>
      </c>
      <c r="D35" s="14" t="s">
        <v>114</v>
      </c>
      <c r="E35" s="15">
        <v>45215</v>
      </c>
      <c r="F35" s="16">
        <v>0.79166666666666663</v>
      </c>
      <c r="G35" s="16">
        <v>0.85416666666666663</v>
      </c>
      <c r="H35" s="14" t="s">
        <v>50</v>
      </c>
    </row>
    <row r="36" spans="2:8" s="9" customFormat="1" ht="15" customHeight="1" thickBot="1">
      <c r="B36" s="13" t="s">
        <v>115</v>
      </c>
      <c r="C36" s="14">
        <v>792405</v>
      </c>
      <c r="D36" s="14" t="s">
        <v>116</v>
      </c>
      <c r="E36" s="15">
        <v>45215</v>
      </c>
      <c r="F36" s="16">
        <v>0.79166666666666663</v>
      </c>
      <c r="G36" s="16">
        <v>0.85416666666666663</v>
      </c>
      <c r="H36" s="14" t="s">
        <v>50</v>
      </c>
    </row>
    <row r="37" spans="2:8" s="9" customFormat="1" ht="15" customHeight="1" thickBot="1">
      <c r="B37" s="13" t="s">
        <v>117</v>
      </c>
      <c r="C37" s="14">
        <v>0</v>
      </c>
      <c r="D37" s="14" t="s">
        <v>118</v>
      </c>
      <c r="E37" s="15">
        <v>45215</v>
      </c>
      <c r="F37" s="16">
        <v>0.79166666666666663</v>
      </c>
      <c r="G37" s="16">
        <v>0.85416666666666663</v>
      </c>
      <c r="H37" s="14" t="s">
        <v>50</v>
      </c>
    </row>
    <row r="38" spans="2:8" s="9" customFormat="1" ht="15" customHeight="1" thickBot="1">
      <c r="B38" s="13" t="s">
        <v>119</v>
      </c>
      <c r="C38" s="14">
        <v>760255</v>
      </c>
      <c r="D38" s="14"/>
      <c r="E38" s="15">
        <v>45215</v>
      </c>
      <c r="F38" s="16">
        <v>0.79166666666666663</v>
      </c>
      <c r="G38" s="16">
        <v>0.85416666666666663</v>
      </c>
      <c r="H38" s="14" t="s">
        <v>50</v>
      </c>
    </row>
    <row r="39" spans="2:8" s="9" customFormat="1" ht="15" customHeight="1" thickBot="1">
      <c r="B39" s="13" t="s">
        <v>120</v>
      </c>
      <c r="C39" s="14">
        <v>781744</v>
      </c>
      <c r="D39" s="14" t="s">
        <v>121</v>
      </c>
      <c r="E39" s="15">
        <v>45215</v>
      </c>
      <c r="F39" s="16">
        <v>0.79166666666666663</v>
      </c>
      <c r="G39" s="16">
        <v>0.85416666666666663</v>
      </c>
      <c r="H39" s="14" t="s">
        <v>50</v>
      </c>
    </row>
    <row r="40" spans="2:8" s="9" customFormat="1" ht="15" customHeight="1" thickBot="1">
      <c r="B40" s="18" t="s">
        <v>122</v>
      </c>
      <c r="C40" s="14">
        <v>816709</v>
      </c>
      <c r="D40" s="14" t="s">
        <v>123</v>
      </c>
      <c r="E40" s="15">
        <v>45215</v>
      </c>
      <c r="F40" s="16">
        <v>0.79166666666666663</v>
      </c>
      <c r="G40" s="16">
        <v>0.85416666666666663</v>
      </c>
      <c r="H40" s="14" t="s">
        <v>50</v>
      </c>
    </row>
    <row r="41" spans="2:8" s="9" customFormat="1" ht="15" customHeight="1" thickBot="1">
      <c r="B41" s="18" t="s">
        <v>124</v>
      </c>
      <c r="C41" s="14">
        <v>771048</v>
      </c>
      <c r="D41" s="14" t="s">
        <v>125</v>
      </c>
      <c r="E41" s="15">
        <v>45215</v>
      </c>
      <c r="F41" s="16">
        <v>0.79166666666666663</v>
      </c>
      <c r="G41" s="16">
        <v>0.85416666666666663</v>
      </c>
      <c r="H41" s="14" t="s">
        <v>50</v>
      </c>
    </row>
    <row r="42" spans="2:8" s="9" customFormat="1" ht="15" customHeight="1" thickBot="1">
      <c r="B42" s="18" t="s">
        <v>126</v>
      </c>
      <c r="C42" s="14">
        <v>823077</v>
      </c>
      <c r="D42" s="14" t="s">
        <v>127</v>
      </c>
      <c r="E42" s="15">
        <v>45215</v>
      </c>
      <c r="F42" s="16">
        <v>0.79166666666666663</v>
      </c>
      <c r="G42" s="16">
        <v>0.85416666666666663</v>
      </c>
      <c r="H42" s="14" t="s">
        <v>50</v>
      </c>
    </row>
    <row r="43" spans="2:8" s="9" customFormat="1" ht="15" customHeight="1" thickBot="1">
      <c r="B43" s="13" t="s">
        <v>128</v>
      </c>
      <c r="C43" s="14">
        <v>823612</v>
      </c>
      <c r="D43" s="14" t="s">
        <v>129</v>
      </c>
      <c r="E43" s="15">
        <v>45215</v>
      </c>
      <c r="F43" s="16">
        <v>0.79166666666666663</v>
      </c>
      <c r="G43" s="16">
        <v>0.85416666666666663</v>
      </c>
      <c r="H43" s="14" t="s">
        <v>50</v>
      </c>
    </row>
    <row r="44" spans="2:8" s="9" customFormat="1" ht="15" customHeight="1" thickBot="1">
      <c r="B44" s="21" t="s">
        <v>130</v>
      </c>
      <c r="C44" s="14">
        <v>824420</v>
      </c>
      <c r="D44" s="14" t="s">
        <v>131</v>
      </c>
      <c r="E44" s="15">
        <v>45215</v>
      </c>
      <c r="F44" s="16">
        <v>0.79166666666666663</v>
      </c>
      <c r="G44" s="16">
        <v>0.85416666666666663</v>
      </c>
      <c r="H44" s="14" t="s">
        <v>50</v>
      </c>
    </row>
    <row r="45" spans="2:8" s="9" customFormat="1" ht="15" customHeight="1" thickBot="1">
      <c r="B45" s="21" t="s">
        <v>132</v>
      </c>
      <c r="C45" s="14">
        <v>822501</v>
      </c>
      <c r="D45" s="14" t="s">
        <v>133</v>
      </c>
      <c r="E45" s="15">
        <v>45215</v>
      </c>
      <c r="F45" s="16">
        <v>0.79166666666666663</v>
      </c>
      <c r="G45" s="16">
        <v>0.85416666666666663</v>
      </c>
      <c r="H45" s="14" t="s">
        <v>50</v>
      </c>
    </row>
    <row r="46" spans="2:8" s="9" customFormat="1" ht="15" customHeight="1" thickBot="1">
      <c r="B46" s="13" t="s">
        <v>134</v>
      </c>
      <c r="C46" s="14">
        <v>0</v>
      </c>
      <c r="D46" s="14" t="s">
        <v>135</v>
      </c>
      <c r="E46" s="15">
        <v>45215</v>
      </c>
      <c r="F46" s="16">
        <v>0.79166666666666663</v>
      </c>
      <c r="G46" s="16">
        <v>0.85416666666666663</v>
      </c>
      <c r="H46" s="14" t="s">
        <v>50</v>
      </c>
    </row>
    <row r="47" spans="2:8" s="9" customFormat="1" ht="15" customHeight="1" thickBot="1">
      <c r="B47" s="13" t="s">
        <v>136</v>
      </c>
      <c r="C47" s="14">
        <v>759698</v>
      </c>
      <c r="D47" s="14" t="s">
        <v>137</v>
      </c>
      <c r="E47" s="15">
        <v>45215</v>
      </c>
      <c r="F47" s="16">
        <v>0.79166666666666663</v>
      </c>
      <c r="G47" s="16">
        <v>0.85416666666666663</v>
      </c>
      <c r="H47" s="14" t="s">
        <v>50</v>
      </c>
    </row>
    <row r="48" spans="2:8" s="9" customFormat="1" ht="15" customHeight="1" thickBot="1">
      <c r="B48" s="22" t="s">
        <v>138</v>
      </c>
      <c r="C48" s="14">
        <v>771069</v>
      </c>
      <c r="D48" s="14" t="s">
        <v>139</v>
      </c>
      <c r="E48" s="15">
        <v>45215</v>
      </c>
      <c r="F48" s="16">
        <v>0.79166666666666663</v>
      </c>
      <c r="G48" s="16">
        <v>0.85416666666666663</v>
      </c>
      <c r="H48" s="14" t="s">
        <v>50</v>
      </c>
    </row>
    <row r="49" spans="2:8" s="9" customFormat="1" ht="15" customHeight="1" thickBot="1">
      <c r="B49" s="18" t="s">
        <v>140</v>
      </c>
      <c r="C49" s="14">
        <v>813807</v>
      </c>
      <c r="D49" s="14" t="s">
        <v>141</v>
      </c>
      <c r="E49" s="15">
        <v>45215</v>
      </c>
      <c r="F49" s="16">
        <v>0.79166666666666663</v>
      </c>
      <c r="G49" s="16">
        <v>0.85416666666666663</v>
      </c>
      <c r="H49" s="14" t="s">
        <v>50</v>
      </c>
    </row>
    <row r="50" spans="2:8" s="9" customFormat="1" ht="15" customHeight="1" thickBot="1">
      <c r="B50" s="18" t="s">
        <v>142</v>
      </c>
      <c r="C50" s="14">
        <v>771070</v>
      </c>
      <c r="D50" s="14" t="s">
        <v>143</v>
      </c>
      <c r="E50" s="15">
        <v>45215</v>
      </c>
      <c r="F50" s="16">
        <v>0.79166666666666663</v>
      </c>
      <c r="G50" s="16">
        <v>0.85416666666666663</v>
      </c>
      <c r="H50" s="14" t="s">
        <v>50</v>
      </c>
    </row>
    <row r="51" spans="2:8" s="9" customFormat="1" ht="15" customHeight="1" thickBot="1">
      <c r="B51" s="18" t="s">
        <v>144</v>
      </c>
      <c r="C51" s="14">
        <v>702413</v>
      </c>
      <c r="D51" s="14" t="s">
        <v>145</v>
      </c>
      <c r="E51" s="15">
        <v>45215</v>
      </c>
      <c r="F51" s="16">
        <v>0.79166666666666663</v>
      </c>
      <c r="G51" s="16">
        <v>0.85416666666666663</v>
      </c>
      <c r="H51" s="14" t="s">
        <v>50</v>
      </c>
    </row>
    <row r="52" spans="2:8" s="9" customFormat="1" ht="15" customHeight="1" thickBot="1">
      <c r="B52" s="13" t="s">
        <v>146</v>
      </c>
      <c r="C52" s="14">
        <v>819388</v>
      </c>
      <c r="D52" s="14" t="s">
        <v>147</v>
      </c>
      <c r="E52" s="15">
        <v>45215</v>
      </c>
      <c r="F52" s="16">
        <v>0.79166666666666663</v>
      </c>
      <c r="G52" s="16">
        <v>0.85416666666666663</v>
      </c>
      <c r="H52" s="14" t="s">
        <v>50</v>
      </c>
    </row>
    <row r="53" spans="2:8" s="9" customFormat="1" ht="15" customHeight="1" thickBot="1">
      <c r="B53" s="13" t="s">
        <v>148</v>
      </c>
      <c r="C53" s="14">
        <v>0</v>
      </c>
      <c r="D53" s="14" t="s">
        <v>149</v>
      </c>
      <c r="E53" s="15">
        <v>45215</v>
      </c>
      <c r="F53" s="16">
        <v>0.79166666666666663</v>
      </c>
      <c r="G53" s="16">
        <v>0.85416666666666663</v>
      </c>
      <c r="H53" s="14" t="s">
        <v>50</v>
      </c>
    </row>
    <row r="54" spans="2:8" s="9" customFormat="1" ht="15" customHeight="1" thickBot="1">
      <c r="B54" s="13" t="s">
        <v>150</v>
      </c>
      <c r="C54" s="14">
        <v>792417</v>
      </c>
      <c r="D54" s="14" t="s">
        <v>151</v>
      </c>
      <c r="E54" s="15">
        <v>45215</v>
      </c>
      <c r="F54" s="16">
        <v>0.79166666666666663</v>
      </c>
      <c r="G54" s="16">
        <v>0.85416666666666663</v>
      </c>
      <c r="H54" s="14" t="s">
        <v>50</v>
      </c>
    </row>
    <row r="55" spans="2:8" s="9" customFormat="1" ht="15" customHeight="1" thickBot="1">
      <c r="B55" s="21" t="s">
        <v>152</v>
      </c>
      <c r="C55" s="14">
        <v>822602</v>
      </c>
      <c r="D55" s="14" t="s">
        <v>153</v>
      </c>
      <c r="E55" s="15">
        <v>45215</v>
      </c>
      <c r="F55" s="16">
        <v>0.79166666666666663</v>
      </c>
      <c r="G55" s="16">
        <v>0.85416666666666663</v>
      </c>
      <c r="H55" s="14" t="s">
        <v>50</v>
      </c>
    </row>
    <row r="56" spans="2:8" s="9" customFormat="1" ht="15" customHeight="1" thickBot="1">
      <c r="B56" s="18" t="s">
        <v>154</v>
      </c>
      <c r="C56" s="14">
        <v>802291</v>
      </c>
      <c r="D56" s="14" t="s">
        <v>155</v>
      </c>
      <c r="E56" s="15">
        <v>45215</v>
      </c>
      <c r="F56" s="16">
        <v>0.79166666666666663</v>
      </c>
      <c r="G56" s="16">
        <v>0.85416666666666663</v>
      </c>
      <c r="H56" s="14" t="s">
        <v>50</v>
      </c>
    </row>
    <row r="57" spans="2:8" s="9" customFormat="1" ht="15" customHeight="1" thickBot="1">
      <c r="B57" s="18" t="s">
        <v>156</v>
      </c>
      <c r="C57" s="14">
        <v>804273</v>
      </c>
      <c r="D57" s="14" t="s">
        <v>157</v>
      </c>
      <c r="E57" s="15">
        <v>45215</v>
      </c>
      <c r="F57" s="16">
        <v>0.79166666666666663</v>
      </c>
      <c r="G57" s="16">
        <v>0.85416666666666663</v>
      </c>
      <c r="H57" s="14" t="s">
        <v>50</v>
      </c>
    </row>
    <row r="58" spans="2:8" s="9" customFormat="1" ht="15" customHeight="1" thickBot="1">
      <c r="B58" s="18" t="s">
        <v>158</v>
      </c>
      <c r="C58" s="14">
        <v>744952</v>
      </c>
      <c r="D58" s="14" t="s">
        <v>159</v>
      </c>
      <c r="E58" s="15">
        <v>45215</v>
      </c>
      <c r="F58" s="16">
        <v>0.79166666666666663</v>
      </c>
      <c r="G58" s="16">
        <v>0.85416666666666663</v>
      </c>
      <c r="H58" s="14" t="s">
        <v>50</v>
      </c>
    </row>
    <row r="59" spans="2:8" s="9" customFormat="1" ht="15" customHeight="1" thickBot="1">
      <c r="B59" s="13" t="s">
        <v>160</v>
      </c>
      <c r="C59" s="14">
        <v>0</v>
      </c>
      <c r="D59" s="14" t="s">
        <v>161</v>
      </c>
      <c r="E59" s="15">
        <v>45215</v>
      </c>
      <c r="F59" s="16">
        <v>0.79166666666666663</v>
      </c>
      <c r="G59" s="16">
        <v>0.85416666666666663</v>
      </c>
      <c r="H59" s="14" t="s">
        <v>50</v>
      </c>
    </row>
    <row r="60" spans="2:8" s="9" customFormat="1" ht="15" customHeight="1" thickBot="1">
      <c r="B60" s="13" t="s">
        <v>162</v>
      </c>
      <c r="C60" s="14">
        <v>822698</v>
      </c>
      <c r="D60" s="14" t="s">
        <v>163</v>
      </c>
      <c r="E60" s="15">
        <v>45215</v>
      </c>
      <c r="F60" s="16">
        <v>0.79166666666666663</v>
      </c>
      <c r="G60" s="16">
        <v>0.85416666666666663</v>
      </c>
      <c r="H60" s="14" t="s">
        <v>50</v>
      </c>
    </row>
    <row r="61" spans="2:8" s="9" customFormat="1" ht="15" customHeight="1" thickBot="1">
      <c r="B61" s="20" t="s">
        <v>164</v>
      </c>
      <c r="C61" s="14">
        <v>823592</v>
      </c>
      <c r="D61" s="14" t="s">
        <v>165</v>
      </c>
      <c r="E61" s="15">
        <v>45215</v>
      </c>
      <c r="F61" s="16">
        <v>0.79166666666666663</v>
      </c>
      <c r="G61" s="16">
        <v>0.85416666666666663</v>
      </c>
      <c r="H61" s="14" t="s">
        <v>50</v>
      </c>
    </row>
    <row r="62" spans="2:8" s="9" customFormat="1" ht="15" customHeight="1" thickBot="1">
      <c r="B62" s="13" t="s">
        <v>166</v>
      </c>
      <c r="C62" s="14">
        <v>770408</v>
      </c>
      <c r="D62" s="14" t="s">
        <v>167</v>
      </c>
      <c r="E62" s="15">
        <v>45215</v>
      </c>
      <c r="F62" s="16">
        <v>0.79166666666666663</v>
      </c>
      <c r="G62" s="16">
        <v>0.85416666666666663</v>
      </c>
      <c r="H62" s="14" t="s">
        <v>50</v>
      </c>
    </row>
    <row r="63" spans="2:8" s="9" customFormat="1" ht="15" customHeight="1" thickBot="1">
      <c r="B63" s="18" t="s">
        <v>168</v>
      </c>
      <c r="C63" s="14">
        <v>823175</v>
      </c>
      <c r="D63" s="14" t="s">
        <v>169</v>
      </c>
      <c r="E63" s="15">
        <v>45215</v>
      </c>
      <c r="F63" s="16">
        <v>0.79166666666666663</v>
      </c>
      <c r="G63" s="16">
        <v>0.85416666666666663</v>
      </c>
      <c r="H63" s="14" t="s">
        <v>50</v>
      </c>
    </row>
    <row r="64" spans="2:8" s="9" customFormat="1" ht="15" customHeight="1" thickBot="1">
      <c r="B64" s="13" t="s">
        <v>170</v>
      </c>
      <c r="C64" s="14">
        <v>801224</v>
      </c>
      <c r="D64" s="14" t="s">
        <v>171</v>
      </c>
      <c r="E64" s="15">
        <v>45215</v>
      </c>
      <c r="F64" s="16">
        <v>0.79166666666666663</v>
      </c>
      <c r="G64" s="16">
        <v>0.85416666666666663</v>
      </c>
      <c r="H64" s="14" t="s">
        <v>50</v>
      </c>
    </row>
    <row r="65" spans="2:8" s="9" customFormat="1" ht="15" customHeight="1" thickBot="1">
      <c r="B65" s="13" t="s">
        <v>172</v>
      </c>
      <c r="C65" s="14">
        <v>0</v>
      </c>
      <c r="D65" s="14" t="s">
        <v>173</v>
      </c>
      <c r="E65" s="15">
        <v>45215</v>
      </c>
      <c r="F65" s="16">
        <v>0.79166666666666663</v>
      </c>
      <c r="G65" s="16">
        <v>0.85416666666666663</v>
      </c>
      <c r="H65" s="14" t="s">
        <v>50</v>
      </c>
    </row>
    <row r="66" spans="2:8" s="9" customFormat="1" ht="15" customHeight="1" thickBot="1">
      <c r="B66" s="18" t="s">
        <v>174</v>
      </c>
      <c r="C66" s="14">
        <v>804136</v>
      </c>
      <c r="D66" s="14" t="s">
        <v>175</v>
      </c>
      <c r="E66" s="15">
        <v>45215</v>
      </c>
      <c r="F66" s="16">
        <v>0.79166666666666663</v>
      </c>
      <c r="G66" s="16">
        <v>0.85416666666666663</v>
      </c>
      <c r="H66" s="14" t="s">
        <v>50</v>
      </c>
    </row>
    <row r="67" spans="2:8" s="9" customFormat="1" ht="15" customHeight="1" thickBot="1">
      <c r="B67" s="18" t="s">
        <v>176</v>
      </c>
      <c r="C67" s="14">
        <v>823186</v>
      </c>
      <c r="D67" s="14" t="s">
        <v>177</v>
      </c>
      <c r="E67" s="15">
        <v>45215</v>
      </c>
      <c r="F67" s="16">
        <v>0.79166666666666663</v>
      </c>
      <c r="G67" s="16">
        <v>0.85416666666666663</v>
      </c>
      <c r="H67" s="14" t="s">
        <v>50</v>
      </c>
    </row>
    <row r="68" spans="2:8" s="9" customFormat="1" ht="15" customHeight="1" thickBot="1">
      <c r="B68" s="13" t="s">
        <v>178</v>
      </c>
      <c r="C68" s="14">
        <v>813446</v>
      </c>
      <c r="D68" s="14" t="s">
        <v>179</v>
      </c>
      <c r="E68" s="15">
        <v>45215</v>
      </c>
      <c r="F68" s="16">
        <v>0.79166666666666663</v>
      </c>
      <c r="G68" s="16">
        <v>0.85416666666666663</v>
      </c>
      <c r="H68" s="14" t="s">
        <v>50</v>
      </c>
    </row>
    <row r="69" spans="2:8" s="9" customFormat="1" ht="15" customHeight="1" thickBot="1">
      <c r="B69" s="23" t="s">
        <v>180</v>
      </c>
      <c r="C69" s="24">
        <v>792356</v>
      </c>
      <c r="D69" s="25" t="s">
        <v>181</v>
      </c>
      <c r="E69" s="15">
        <v>45215</v>
      </c>
      <c r="F69" s="16">
        <v>0.79166666666666663</v>
      </c>
      <c r="G69" s="16">
        <v>0.85416666666666663</v>
      </c>
      <c r="H69" s="14" t="s">
        <v>50</v>
      </c>
    </row>
    <row r="70" spans="2:8" s="9" customFormat="1" ht="15" customHeight="1" thickBot="1">
      <c r="B70" s="23" t="s">
        <v>182</v>
      </c>
      <c r="C70" s="26"/>
      <c r="D70" s="26" t="s">
        <v>183</v>
      </c>
      <c r="E70" s="15">
        <v>45215</v>
      </c>
      <c r="F70" s="16">
        <v>0.79166666666666663</v>
      </c>
      <c r="G70" s="16">
        <v>0.85416666666666663</v>
      </c>
      <c r="H70" s="14" t="s">
        <v>50</v>
      </c>
    </row>
    <row r="71" spans="2:8" s="9" customFormat="1" ht="15" customHeight="1" thickBot="1">
      <c r="B71" s="23" t="s">
        <v>184</v>
      </c>
      <c r="C71" s="26"/>
      <c r="D71" s="24" t="s">
        <v>185</v>
      </c>
      <c r="E71" s="15">
        <v>45215</v>
      </c>
      <c r="F71" s="16">
        <v>0.79166666666666663</v>
      </c>
      <c r="G71" s="16">
        <v>0.85416666666666663</v>
      </c>
      <c r="H71" s="14" t="s">
        <v>50</v>
      </c>
    </row>
    <row r="72" spans="2:8" s="9" customFormat="1" ht="15" customHeight="1" thickBot="1">
      <c r="B72" s="23" t="s">
        <v>186</v>
      </c>
      <c r="C72" s="26"/>
      <c r="D72" s="24" t="s">
        <v>187</v>
      </c>
      <c r="E72" s="15">
        <v>45215</v>
      </c>
      <c r="F72" s="16">
        <v>0.79166666666666663</v>
      </c>
      <c r="G72" s="16">
        <v>0.85416666666666663</v>
      </c>
      <c r="H72" s="14" t="s">
        <v>50</v>
      </c>
    </row>
    <row r="73" spans="2:8" s="9" customFormat="1" ht="15" customHeight="1" thickBot="1">
      <c r="B73" s="23" t="s">
        <v>188</v>
      </c>
      <c r="C73" s="26"/>
      <c r="D73" s="24" t="s">
        <v>189</v>
      </c>
      <c r="E73" s="15">
        <v>45215</v>
      </c>
      <c r="F73" s="16">
        <v>0.79166666666666663</v>
      </c>
      <c r="G73" s="16">
        <v>0.85416666666666663</v>
      </c>
      <c r="H73" s="14" t="s">
        <v>50</v>
      </c>
    </row>
    <row r="74" spans="2:8" s="9" customFormat="1" ht="15" customHeight="1" thickBot="1">
      <c r="B74" s="23" t="s">
        <v>190</v>
      </c>
      <c r="C74" s="26"/>
      <c r="D74" s="24" t="s">
        <v>191</v>
      </c>
      <c r="E74" s="15">
        <v>45215</v>
      </c>
      <c r="F74" s="16">
        <v>0.79166666666666663</v>
      </c>
      <c r="G74" s="16">
        <v>0.85416666666666663</v>
      </c>
      <c r="H74" s="14" t="s">
        <v>50</v>
      </c>
    </row>
    <row r="75" spans="2:8" s="9" customFormat="1" ht="15" customHeight="1" thickBot="1">
      <c r="B75" s="23" t="s">
        <v>192</v>
      </c>
      <c r="C75" s="26"/>
      <c r="D75" s="24" t="s">
        <v>193</v>
      </c>
      <c r="E75" s="15">
        <v>45215</v>
      </c>
      <c r="F75" s="16">
        <v>0.79166666666666663</v>
      </c>
      <c r="G75" s="16">
        <v>0.85416666666666663</v>
      </c>
      <c r="H75" s="14" t="s">
        <v>50</v>
      </c>
    </row>
    <row r="76" spans="2:8" s="9" customFormat="1" ht="15" customHeight="1" thickBot="1">
      <c r="B76" s="23" t="s">
        <v>194</v>
      </c>
      <c r="C76" s="26"/>
      <c r="D76" s="24" t="s">
        <v>195</v>
      </c>
      <c r="E76" s="15">
        <v>45215</v>
      </c>
      <c r="F76" s="16">
        <v>0.79166666666666663</v>
      </c>
      <c r="G76" s="16">
        <v>0.85416666666666663</v>
      </c>
      <c r="H76" s="14" t="s">
        <v>50</v>
      </c>
    </row>
    <row r="77" spans="2:8" s="9" customFormat="1" ht="15" customHeight="1" thickBot="1">
      <c r="B77" s="28" t="s">
        <v>67</v>
      </c>
      <c r="C77" s="29">
        <v>0</v>
      </c>
      <c r="D77" s="29" t="s">
        <v>68</v>
      </c>
      <c r="E77" s="30">
        <v>45216</v>
      </c>
      <c r="F77" s="31">
        <v>0.625</v>
      </c>
      <c r="G77" s="31">
        <v>0.75</v>
      </c>
      <c r="H77" s="29" t="s">
        <v>196</v>
      </c>
    </row>
    <row r="78" spans="2:8" s="9" customFormat="1" ht="15" customHeight="1" thickBot="1">
      <c r="B78" s="10" t="s">
        <v>71</v>
      </c>
      <c r="C78" s="32">
        <v>823178</v>
      </c>
      <c r="D78" s="32" t="s">
        <v>72</v>
      </c>
      <c r="E78" s="33">
        <v>45216</v>
      </c>
      <c r="F78" s="34">
        <v>0.625</v>
      </c>
      <c r="G78" s="34">
        <v>0.75</v>
      </c>
      <c r="H78" s="32" t="s">
        <v>196</v>
      </c>
    </row>
    <row r="79" spans="2:8" s="9" customFormat="1" ht="15" customHeight="1" thickBot="1">
      <c r="B79" s="35" t="s">
        <v>75</v>
      </c>
      <c r="C79" s="32">
        <v>356158</v>
      </c>
      <c r="D79" s="32" t="s">
        <v>76</v>
      </c>
      <c r="E79" s="33">
        <v>45216</v>
      </c>
      <c r="F79" s="34">
        <v>0.625</v>
      </c>
      <c r="G79" s="34">
        <v>0.75</v>
      </c>
      <c r="H79" s="32" t="s">
        <v>196</v>
      </c>
    </row>
    <row r="80" spans="2:8" s="9" customFormat="1" ht="15" customHeight="1" thickBot="1">
      <c r="B80" s="35" t="s">
        <v>79</v>
      </c>
      <c r="C80" s="32">
        <v>814550</v>
      </c>
      <c r="D80" s="32" t="s">
        <v>80</v>
      </c>
      <c r="E80" s="33">
        <v>45216</v>
      </c>
      <c r="F80" s="34">
        <v>0.625</v>
      </c>
      <c r="G80" s="34">
        <v>0.75</v>
      </c>
      <c r="H80" s="32" t="s">
        <v>196</v>
      </c>
    </row>
    <row r="81" spans="2:8" s="9" customFormat="1" ht="15" customHeight="1" thickBot="1">
      <c r="B81" s="10" t="s">
        <v>101</v>
      </c>
      <c r="C81" s="32">
        <v>771044</v>
      </c>
      <c r="D81" s="32" t="s">
        <v>102</v>
      </c>
      <c r="E81" s="33">
        <v>45216</v>
      </c>
      <c r="F81" s="34">
        <v>0.625</v>
      </c>
      <c r="G81" s="34">
        <v>0.75</v>
      </c>
      <c r="H81" s="32" t="s">
        <v>196</v>
      </c>
    </row>
    <row r="82" spans="2:8" s="9" customFormat="1" ht="15" customHeight="1" thickBot="1">
      <c r="B82" s="35" t="s">
        <v>103</v>
      </c>
      <c r="C82" s="32">
        <v>822775</v>
      </c>
      <c r="D82" s="32" t="s">
        <v>104</v>
      </c>
      <c r="E82" s="33">
        <v>45216</v>
      </c>
      <c r="F82" s="34">
        <v>0.625</v>
      </c>
      <c r="G82" s="34">
        <v>0.75</v>
      </c>
      <c r="H82" s="32" t="s">
        <v>196</v>
      </c>
    </row>
    <row r="83" spans="2:8" s="9" customFormat="1" ht="15" customHeight="1" thickBot="1">
      <c r="B83" s="35" t="s">
        <v>197</v>
      </c>
      <c r="C83" s="32">
        <v>812955</v>
      </c>
      <c r="D83" s="32" t="s">
        <v>198</v>
      </c>
      <c r="E83" s="33">
        <v>45216</v>
      </c>
      <c r="F83" s="34">
        <v>0.625</v>
      </c>
      <c r="G83" s="34">
        <v>0.75</v>
      </c>
      <c r="H83" s="32" t="s">
        <v>196</v>
      </c>
    </row>
    <row r="84" spans="2:8" s="9" customFormat="1" ht="15" customHeight="1" thickBot="1">
      <c r="B84" s="35" t="s">
        <v>111</v>
      </c>
      <c r="C84" s="32">
        <v>813705</v>
      </c>
      <c r="D84" s="32" t="s">
        <v>112</v>
      </c>
      <c r="E84" s="33">
        <v>45216</v>
      </c>
      <c r="F84" s="34">
        <v>0.625</v>
      </c>
      <c r="G84" s="34">
        <v>0.75</v>
      </c>
      <c r="H84" s="32" t="s">
        <v>196</v>
      </c>
    </row>
    <row r="85" spans="2:8" s="9" customFormat="1" ht="15" customHeight="1" thickBot="1">
      <c r="B85" s="35" t="s">
        <v>115</v>
      </c>
      <c r="C85" s="32">
        <v>792405</v>
      </c>
      <c r="D85" s="32" t="s">
        <v>116</v>
      </c>
      <c r="E85" s="33">
        <v>45216</v>
      </c>
      <c r="F85" s="34">
        <v>0.625</v>
      </c>
      <c r="G85" s="34">
        <v>0.75</v>
      </c>
      <c r="H85" s="32" t="s">
        <v>196</v>
      </c>
    </row>
    <row r="86" spans="2:8" s="9" customFormat="1" ht="15" customHeight="1" thickBot="1">
      <c r="B86" s="35" t="s">
        <v>124</v>
      </c>
      <c r="C86" s="32">
        <v>771048</v>
      </c>
      <c r="D86" s="32" t="s">
        <v>125</v>
      </c>
      <c r="E86" s="33">
        <v>45216</v>
      </c>
      <c r="F86" s="34">
        <v>0.625</v>
      </c>
      <c r="G86" s="34">
        <v>0.75</v>
      </c>
      <c r="H86" s="32" t="s">
        <v>196</v>
      </c>
    </row>
    <row r="87" spans="2:8" s="9" customFormat="1" ht="15" customHeight="1" thickBot="1">
      <c r="B87" s="10" t="s">
        <v>126</v>
      </c>
      <c r="C87" s="32">
        <v>823077</v>
      </c>
      <c r="D87" s="32" t="s">
        <v>127</v>
      </c>
      <c r="E87" s="33">
        <v>45216</v>
      </c>
      <c r="F87" s="34">
        <v>0.625</v>
      </c>
      <c r="G87" s="34">
        <v>0.75</v>
      </c>
      <c r="H87" s="32" t="s">
        <v>196</v>
      </c>
    </row>
    <row r="88" spans="2:8" s="9" customFormat="1" ht="15" customHeight="1" thickBot="1">
      <c r="B88" s="35" t="s">
        <v>152</v>
      </c>
      <c r="C88" s="32">
        <v>822602</v>
      </c>
      <c r="D88" s="32" t="s">
        <v>153</v>
      </c>
      <c r="E88" s="33">
        <v>45216</v>
      </c>
      <c r="F88" s="34">
        <v>0.625</v>
      </c>
      <c r="G88" s="34">
        <v>0.75</v>
      </c>
      <c r="H88" s="32" t="s">
        <v>196</v>
      </c>
    </row>
    <row r="89" spans="2:8" s="9" customFormat="1" ht="15" customHeight="1" thickBot="1">
      <c r="B89" s="10" t="s">
        <v>154</v>
      </c>
      <c r="C89" s="32">
        <v>802291</v>
      </c>
      <c r="D89" s="32" t="s">
        <v>155</v>
      </c>
      <c r="E89" s="33">
        <v>45216</v>
      </c>
      <c r="F89" s="34">
        <v>0.625</v>
      </c>
      <c r="G89" s="34">
        <v>0.75</v>
      </c>
      <c r="H89" s="32" t="s">
        <v>196</v>
      </c>
    </row>
    <row r="90" spans="2:8" s="9" customFormat="1" ht="15" customHeight="1" thickBot="1">
      <c r="B90" s="35" t="s">
        <v>199</v>
      </c>
      <c r="C90" s="32">
        <v>0</v>
      </c>
      <c r="D90" s="32" t="s">
        <v>200</v>
      </c>
      <c r="E90" s="33">
        <v>45216</v>
      </c>
      <c r="F90" s="34">
        <v>0.625</v>
      </c>
      <c r="G90" s="34">
        <v>0.75</v>
      </c>
      <c r="H90" s="32" t="s">
        <v>196</v>
      </c>
    </row>
    <row r="91" spans="2:8" s="9" customFormat="1" ht="15" customHeight="1" thickBot="1">
      <c r="B91" s="35" t="s">
        <v>174</v>
      </c>
      <c r="C91" s="32">
        <v>804136</v>
      </c>
      <c r="D91" s="32" t="s">
        <v>175</v>
      </c>
      <c r="E91" s="33">
        <v>45216</v>
      </c>
      <c r="F91" s="34">
        <v>0.625</v>
      </c>
      <c r="G91" s="34">
        <v>0.75</v>
      </c>
      <c r="H91" s="32" t="s">
        <v>196</v>
      </c>
    </row>
    <row r="92" spans="2:8" s="9" customFormat="1" ht="15" customHeight="1" thickBot="1">
      <c r="B92" s="10" t="s">
        <v>176</v>
      </c>
      <c r="C92" s="32">
        <v>823186</v>
      </c>
      <c r="D92" s="32" t="s">
        <v>177</v>
      </c>
      <c r="E92" s="33">
        <v>45216</v>
      </c>
      <c r="F92" s="34">
        <v>0.625</v>
      </c>
      <c r="G92" s="34">
        <v>0.75</v>
      </c>
      <c r="H92" s="32" t="s">
        <v>196</v>
      </c>
    </row>
    <row r="93" spans="2:8" s="9" customFormat="1" ht="15" customHeight="1" thickBot="1">
      <c r="B93" s="10" t="s">
        <v>201</v>
      </c>
      <c r="C93" s="36"/>
      <c r="D93" s="32" t="s">
        <v>202</v>
      </c>
      <c r="E93" s="33">
        <v>45216</v>
      </c>
      <c r="F93" s="34">
        <v>0.625</v>
      </c>
      <c r="G93" s="34">
        <v>0.75</v>
      </c>
      <c r="H93" s="32" t="s">
        <v>196</v>
      </c>
    </row>
    <row r="94" spans="2:8" s="9" customFormat="1" ht="15" customHeight="1" thickBot="1">
      <c r="B94" s="10" t="s">
        <v>203</v>
      </c>
      <c r="C94" s="37"/>
      <c r="D94" s="27" t="s">
        <v>204</v>
      </c>
      <c r="E94" s="33">
        <v>45216</v>
      </c>
      <c r="F94" s="34">
        <v>0.625</v>
      </c>
      <c r="G94" s="34">
        <v>0.75</v>
      </c>
      <c r="H94" s="32" t="s">
        <v>196</v>
      </c>
    </row>
    <row r="95" spans="2:8" s="9" customFormat="1" ht="15" customHeight="1" thickBot="1">
      <c r="B95" s="10" t="s">
        <v>140</v>
      </c>
      <c r="C95" s="32">
        <v>813807</v>
      </c>
      <c r="D95" s="32" t="s">
        <v>141</v>
      </c>
      <c r="E95" s="33">
        <v>45216</v>
      </c>
      <c r="F95" s="34">
        <v>0.625</v>
      </c>
      <c r="G95" s="34">
        <v>0.75</v>
      </c>
      <c r="H95" s="32" t="s">
        <v>196</v>
      </c>
    </row>
    <row r="96" spans="2:8" s="9" customFormat="1" ht="15" customHeight="1" thickBot="1">
      <c r="B96" s="38" t="s">
        <v>48</v>
      </c>
      <c r="C96" s="29">
        <v>802110</v>
      </c>
      <c r="D96" s="29" t="s">
        <v>49</v>
      </c>
      <c r="E96" s="30">
        <v>45216</v>
      </c>
      <c r="F96" s="31">
        <v>0.79166666666666663</v>
      </c>
      <c r="G96" s="31">
        <v>0.85416666666666663</v>
      </c>
      <c r="H96" s="29" t="s">
        <v>205</v>
      </c>
    </row>
    <row r="97" spans="2:8" s="9" customFormat="1" ht="15" customHeight="1" thickBot="1">
      <c r="B97" s="39" t="s">
        <v>63</v>
      </c>
      <c r="C97" s="32">
        <v>800163</v>
      </c>
      <c r="D97" s="32" t="s">
        <v>64</v>
      </c>
      <c r="E97" s="33">
        <v>45216</v>
      </c>
      <c r="F97" s="34">
        <v>0.79166666666666663</v>
      </c>
      <c r="G97" s="34">
        <v>0.85416666666666663</v>
      </c>
      <c r="H97" s="32" t="s">
        <v>205</v>
      </c>
    </row>
    <row r="98" spans="2:8" s="9" customFormat="1" ht="15" customHeight="1" thickBot="1">
      <c r="B98" s="40" t="s">
        <v>65</v>
      </c>
      <c r="C98" s="32">
        <v>894263</v>
      </c>
      <c r="D98" s="32" t="s">
        <v>66</v>
      </c>
      <c r="E98" s="33">
        <v>45216</v>
      </c>
      <c r="F98" s="34">
        <v>0.79166666666666663</v>
      </c>
      <c r="G98" s="34">
        <v>0.85416666666666663</v>
      </c>
      <c r="H98" s="32" t="s">
        <v>205</v>
      </c>
    </row>
    <row r="99" spans="2:8" s="9" customFormat="1" ht="15" customHeight="1" thickBot="1">
      <c r="B99" s="40" t="s">
        <v>67</v>
      </c>
      <c r="C99" s="32">
        <v>0</v>
      </c>
      <c r="D99" s="32" t="s">
        <v>68</v>
      </c>
      <c r="E99" s="33">
        <v>45216</v>
      </c>
      <c r="F99" s="34">
        <v>0.79166666666666663</v>
      </c>
      <c r="G99" s="34">
        <v>0.85416666666666663</v>
      </c>
      <c r="H99" s="32" t="s">
        <v>205</v>
      </c>
    </row>
    <row r="100" spans="2:8" s="9" customFormat="1" ht="15" customHeight="1" thickBot="1">
      <c r="B100" s="39" t="s">
        <v>71</v>
      </c>
      <c r="C100" s="32">
        <v>823178</v>
      </c>
      <c r="D100" s="32" t="s">
        <v>72</v>
      </c>
      <c r="E100" s="33">
        <v>45216</v>
      </c>
      <c r="F100" s="34">
        <v>0.79166666666666663</v>
      </c>
      <c r="G100" s="34">
        <v>0.85416666666666663</v>
      </c>
      <c r="H100" s="32" t="s">
        <v>205</v>
      </c>
    </row>
    <row r="101" spans="2:8" s="9" customFormat="1" ht="15" customHeight="1" thickBot="1">
      <c r="B101" s="39" t="s">
        <v>75</v>
      </c>
      <c r="C101" s="32">
        <v>356158</v>
      </c>
      <c r="D101" s="32" t="s">
        <v>76</v>
      </c>
      <c r="E101" s="33">
        <v>45216</v>
      </c>
      <c r="F101" s="34">
        <v>0.79166666666666663</v>
      </c>
      <c r="G101" s="34">
        <v>0.85416666666666663</v>
      </c>
      <c r="H101" s="32" t="s">
        <v>205</v>
      </c>
    </row>
    <row r="102" spans="2:8" s="9" customFormat="1" ht="15" customHeight="1" thickBot="1">
      <c r="B102" s="39" t="s">
        <v>77</v>
      </c>
      <c r="C102" s="32">
        <v>792295</v>
      </c>
      <c r="D102" s="32" t="s">
        <v>78</v>
      </c>
      <c r="E102" s="33">
        <v>45216</v>
      </c>
      <c r="F102" s="34">
        <v>0.79166666666666663</v>
      </c>
      <c r="G102" s="34">
        <v>0.85416666666666663</v>
      </c>
      <c r="H102" s="32" t="s">
        <v>205</v>
      </c>
    </row>
    <row r="103" spans="2:8" s="9" customFormat="1" ht="15" customHeight="1" thickBot="1">
      <c r="B103" s="40" t="s">
        <v>79</v>
      </c>
      <c r="C103" s="32">
        <v>814550</v>
      </c>
      <c r="D103" s="32" t="s">
        <v>80</v>
      </c>
      <c r="E103" s="33">
        <v>45216</v>
      </c>
      <c r="F103" s="34">
        <v>0.79166666666666663</v>
      </c>
      <c r="G103" s="34">
        <v>0.85416666666666663</v>
      </c>
      <c r="H103" s="32" t="s">
        <v>205</v>
      </c>
    </row>
    <row r="104" spans="2:8" s="9" customFormat="1" ht="15" customHeight="1" thickBot="1">
      <c r="B104" s="40" t="s">
        <v>89</v>
      </c>
      <c r="C104" s="32">
        <v>759660</v>
      </c>
      <c r="D104" s="32" t="s">
        <v>90</v>
      </c>
      <c r="E104" s="33">
        <v>45216</v>
      </c>
      <c r="F104" s="34">
        <v>0.79166666666666663</v>
      </c>
      <c r="G104" s="34">
        <v>0.85416666666666663</v>
      </c>
      <c r="H104" s="32" t="s">
        <v>205</v>
      </c>
    </row>
    <row r="105" spans="2:8" s="9" customFormat="1" ht="15" customHeight="1" thickBot="1">
      <c r="B105" s="40" t="s">
        <v>206</v>
      </c>
      <c r="C105" s="32">
        <v>813972</v>
      </c>
      <c r="D105" s="32" t="s">
        <v>207</v>
      </c>
      <c r="E105" s="33">
        <v>45216</v>
      </c>
      <c r="F105" s="34">
        <v>0.79166666666666663</v>
      </c>
      <c r="G105" s="34">
        <v>0.85416666666666663</v>
      </c>
      <c r="H105" s="32" t="s">
        <v>205</v>
      </c>
    </row>
    <row r="106" spans="2:8" s="9" customFormat="1" ht="15" customHeight="1" thickBot="1">
      <c r="B106" s="39" t="s">
        <v>99</v>
      </c>
      <c r="C106" s="32">
        <v>823251</v>
      </c>
      <c r="D106" s="32" t="s">
        <v>100</v>
      </c>
      <c r="E106" s="33">
        <v>45216</v>
      </c>
      <c r="F106" s="34">
        <v>0.79166666666666663</v>
      </c>
      <c r="G106" s="34">
        <v>0.85416666666666663</v>
      </c>
      <c r="H106" s="32" t="s">
        <v>205</v>
      </c>
    </row>
    <row r="107" spans="2:8" s="9" customFormat="1" ht="15" customHeight="1" thickBot="1">
      <c r="B107" s="39" t="s">
        <v>101</v>
      </c>
      <c r="C107" s="32">
        <v>771044</v>
      </c>
      <c r="D107" s="32" t="s">
        <v>102</v>
      </c>
      <c r="E107" s="33">
        <v>45216</v>
      </c>
      <c r="F107" s="34">
        <v>0.79166666666666663</v>
      </c>
      <c r="G107" s="34">
        <v>0.85416666666666663</v>
      </c>
      <c r="H107" s="32" t="s">
        <v>205</v>
      </c>
    </row>
    <row r="108" spans="2:8" s="9" customFormat="1" ht="15" customHeight="1" thickBot="1">
      <c r="B108" s="39" t="s">
        <v>103</v>
      </c>
      <c r="C108" s="32">
        <v>822775</v>
      </c>
      <c r="D108" s="32" t="s">
        <v>104</v>
      </c>
      <c r="E108" s="33">
        <v>45216</v>
      </c>
      <c r="F108" s="34">
        <v>0.79166666666666663</v>
      </c>
      <c r="G108" s="34">
        <v>0.85416666666666663</v>
      </c>
      <c r="H108" s="32" t="s">
        <v>205</v>
      </c>
    </row>
    <row r="109" spans="2:8" s="9" customFormat="1" ht="15" customHeight="1" thickBot="1">
      <c r="B109" s="39" t="s">
        <v>197</v>
      </c>
      <c r="C109" s="32">
        <v>812955</v>
      </c>
      <c r="D109" s="32" t="s">
        <v>198</v>
      </c>
      <c r="E109" s="33">
        <v>45216</v>
      </c>
      <c r="F109" s="34">
        <v>0.79166666666666663</v>
      </c>
      <c r="G109" s="34">
        <v>0.85416666666666663</v>
      </c>
      <c r="H109" s="32" t="s">
        <v>205</v>
      </c>
    </row>
    <row r="110" spans="2:8" s="9" customFormat="1" ht="15" customHeight="1" thickBot="1">
      <c r="B110" s="40" t="s">
        <v>109</v>
      </c>
      <c r="C110" s="32">
        <v>0</v>
      </c>
      <c r="D110" s="32" t="s">
        <v>110</v>
      </c>
      <c r="E110" s="33">
        <v>45216</v>
      </c>
      <c r="F110" s="34">
        <v>0.79166666666666663</v>
      </c>
      <c r="G110" s="34">
        <v>0.85416666666666663</v>
      </c>
      <c r="H110" s="32" t="s">
        <v>205</v>
      </c>
    </row>
    <row r="111" spans="2:8" s="9" customFormat="1" ht="15" customHeight="1" thickBot="1">
      <c r="B111" s="39" t="s">
        <v>111</v>
      </c>
      <c r="C111" s="32">
        <v>813705</v>
      </c>
      <c r="D111" s="32" t="s">
        <v>112</v>
      </c>
      <c r="E111" s="33">
        <v>45216</v>
      </c>
      <c r="F111" s="34">
        <v>0.79166666666666663</v>
      </c>
      <c r="G111" s="34">
        <v>0.85416666666666663</v>
      </c>
      <c r="H111" s="32" t="s">
        <v>205</v>
      </c>
    </row>
    <row r="112" spans="2:8" s="9" customFormat="1" ht="15" customHeight="1" thickBot="1">
      <c r="B112" s="39" t="s">
        <v>115</v>
      </c>
      <c r="C112" s="32">
        <v>792405</v>
      </c>
      <c r="D112" s="32" t="s">
        <v>116</v>
      </c>
      <c r="E112" s="33">
        <v>45216</v>
      </c>
      <c r="F112" s="34">
        <v>0.79166666666666663</v>
      </c>
      <c r="G112" s="34">
        <v>0.85416666666666663</v>
      </c>
      <c r="H112" s="32" t="s">
        <v>205</v>
      </c>
    </row>
    <row r="113" spans="2:8" s="9" customFormat="1" ht="15" customHeight="1" thickBot="1">
      <c r="B113" s="39" t="s">
        <v>119</v>
      </c>
      <c r="C113" s="32">
        <v>760255</v>
      </c>
      <c r="D113" s="32" t="s">
        <v>208</v>
      </c>
      <c r="E113" s="33">
        <v>45216</v>
      </c>
      <c r="F113" s="34">
        <v>0.79166666666666663</v>
      </c>
      <c r="G113" s="34">
        <v>0.85416666666666663</v>
      </c>
      <c r="H113" s="32" t="s">
        <v>205</v>
      </c>
    </row>
    <row r="114" spans="2:8" s="9" customFormat="1" ht="15" customHeight="1" thickBot="1">
      <c r="B114" s="40" t="s">
        <v>122</v>
      </c>
      <c r="C114" s="32">
        <v>816709</v>
      </c>
      <c r="D114" s="32" t="s">
        <v>123</v>
      </c>
      <c r="E114" s="33">
        <v>45216</v>
      </c>
      <c r="F114" s="34">
        <v>0.79166666666666663</v>
      </c>
      <c r="G114" s="34">
        <v>0.85416666666666663</v>
      </c>
      <c r="H114" s="32" t="s">
        <v>205</v>
      </c>
    </row>
    <row r="115" spans="2:8" s="9" customFormat="1" ht="15" customHeight="1" thickBot="1">
      <c r="B115" s="39" t="s">
        <v>124</v>
      </c>
      <c r="C115" s="32">
        <v>771048</v>
      </c>
      <c r="D115" s="32" t="s">
        <v>125</v>
      </c>
      <c r="E115" s="33">
        <v>45216</v>
      </c>
      <c r="F115" s="34">
        <v>0.79166666666666663</v>
      </c>
      <c r="G115" s="34">
        <v>0.85416666666666663</v>
      </c>
      <c r="H115" s="32" t="s">
        <v>205</v>
      </c>
    </row>
    <row r="116" spans="2:8" s="9" customFormat="1" ht="15" customHeight="1" thickBot="1">
      <c r="B116" s="39" t="s">
        <v>126</v>
      </c>
      <c r="C116" s="32">
        <v>823077</v>
      </c>
      <c r="D116" s="32" t="s">
        <v>127</v>
      </c>
      <c r="E116" s="33">
        <v>45216</v>
      </c>
      <c r="F116" s="34">
        <v>0.79166666666666663</v>
      </c>
      <c r="G116" s="34">
        <v>0.85416666666666663</v>
      </c>
      <c r="H116" s="32" t="s">
        <v>205</v>
      </c>
    </row>
    <row r="117" spans="2:8" s="9" customFormat="1" ht="15" customHeight="1" thickBot="1">
      <c r="B117" s="40" t="s">
        <v>128</v>
      </c>
      <c r="C117" s="32">
        <v>823612</v>
      </c>
      <c r="D117" s="32" t="s">
        <v>129</v>
      </c>
      <c r="E117" s="33">
        <v>45216</v>
      </c>
      <c r="F117" s="34">
        <v>0.79166666666666663</v>
      </c>
      <c r="G117" s="34">
        <v>0.85416666666666663</v>
      </c>
      <c r="H117" s="32" t="s">
        <v>205</v>
      </c>
    </row>
    <row r="118" spans="2:8" s="9" customFormat="1" ht="15" customHeight="1" thickBot="1">
      <c r="B118" s="40" t="s">
        <v>130</v>
      </c>
      <c r="C118" s="32">
        <v>824420</v>
      </c>
      <c r="D118" s="32" t="s">
        <v>131</v>
      </c>
      <c r="E118" s="33">
        <v>45216</v>
      </c>
      <c r="F118" s="34">
        <v>0.79166666666666663</v>
      </c>
      <c r="G118" s="34">
        <v>0.85416666666666663</v>
      </c>
      <c r="H118" s="32" t="s">
        <v>205</v>
      </c>
    </row>
    <row r="119" spans="2:8" s="9" customFormat="1" ht="15" customHeight="1" thickBot="1">
      <c r="B119" s="39" t="s">
        <v>132</v>
      </c>
      <c r="C119" s="32">
        <v>822501</v>
      </c>
      <c r="D119" s="32" t="s">
        <v>133</v>
      </c>
      <c r="E119" s="33">
        <v>45216</v>
      </c>
      <c r="F119" s="34">
        <v>0.79166666666666663</v>
      </c>
      <c r="G119" s="34">
        <v>0.85416666666666663</v>
      </c>
      <c r="H119" s="32" t="s">
        <v>205</v>
      </c>
    </row>
    <row r="120" spans="2:8" s="9" customFormat="1" ht="15" customHeight="1" thickBot="1">
      <c r="B120" s="40" t="s">
        <v>136</v>
      </c>
      <c r="C120" s="32">
        <v>759698</v>
      </c>
      <c r="D120" s="32" t="s">
        <v>137</v>
      </c>
      <c r="E120" s="33">
        <v>45216</v>
      </c>
      <c r="F120" s="34">
        <v>0.79166666666666663</v>
      </c>
      <c r="G120" s="34">
        <v>0.85416666666666663</v>
      </c>
      <c r="H120" s="32" t="s">
        <v>205</v>
      </c>
    </row>
    <row r="121" spans="2:8" s="9" customFormat="1" ht="15" customHeight="1" thickBot="1">
      <c r="B121" s="39" t="s">
        <v>138</v>
      </c>
      <c r="C121" s="32">
        <v>771069</v>
      </c>
      <c r="D121" s="32" t="s">
        <v>139</v>
      </c>
      <c r="E121" s="33">
        <v>45216</v>
      </c>
      <c r="F121" s="34">
        <v>0.79166666666666663</v>
      </c>
      <c r="G121" s="34">
        <v>0.85416666666666663</v>
      </c>
      <c r="H121" s="32" t="s">
        <v>205</v>
      </c>
    </row>
    <row r="122" spans="2:8" s="9" customFormat="1" ht="15" customHeight="1" thickBot="1">
      <c r="B122" s="40" t="s">
        <v>140</v>
      </c>
      <c r="C122" s="32">
        <v>813807</v>
      </c>
      <c r="D122" s="32" t="s">
        <v>141</v>
      </c>
      <c r="E122" s="33">
        <v>45216</v>
      </c>
      <c r="F122" s="34">
        <v>0.79166666666666663</v>
      </c>
      <c r="G122" s="34">
        <v>0.85416666666666663</v>
      </c>
      <c r="H122" s="32" t="s">
        <v>205</v>
      </c>
    </row>
    <row r="123" spans="2:8" s="9" customFormat="1" ht="15" customHeight="1" thickBot="1">
      <c r="B123" s="40" t="s">
        <v>146</v>
      </c>
      <c r="C123" s="32">
        <v>819388</v>
      </c>
      <c r="D123" s="32" t="s">
        <v>147</v>
      </c>
      <c r="E123" s="33">
        <v>45216</v>
      </c>
      <c r="F123" s="34">
        <v>0.79166666666666663</v>
      </c>
      <c r="G123" s="34">
        <v>0.85416666666666663</v>
      </c>
      <c r="H123" s="32" t="s">
        <v>205</v>
      </c>
    </row>
    <row r="124" spans="2:8" s="9" customFormat="1" ht="15" customHeight="1" thickBot="1">
      <c r="B124" s="40" t="s">
        <v>184</v>
      </c>
      <c r="C124" s="32">
        <v>813904</v>
      </c>
      <c r="D124" s="32" t="s">
        <v>209</v>
      </c>
      <c r="E124" s="33">
        <v>45216</v>
      </c>
      <c r="F124" s="34">
        <v>0.79166666666666663</v>
      </c>
      <c r="G124" s="34">
        <v>0.85416666666666663</v>
      </c>
      <c r="H124" s="32" t="s">
        <v>205</v>
      </c>
    </row>
    <row r="125" spans="2:8" s="9" customFormat="1" ht="15" customHeight="1" thickBot="1">
      <c r="B125" s="40" t="s">
        <v>152</v>
      </c>
      <c r="C125" s="32">
        <v>822602</v>
      </c>
      <c r="D125" s="32" t="s">
        <v>153</v>
      </c>
      <c r="E125" s="33">
        <v>45216</v>
      </c>
      <c r="F125" s="34">
        <v>0.79166666666666663</v>
      </c>
      <c r="G125" s="34">
        <v>0.85416666666666663</v>
      </c>
      <c r="H125" s="32" t="s">
        <v>205</v>
      </c>
    </row>
    <row r="126" spans="2:8" s="9" customFormat="1" ht="15" customHeight="1" thickBot="1">
      <c r="B126" s="39" t="s">
        <v>154</v>
      </c>
      <c r="C126" s="32">
        <v>802291</v>
      </c>
      <c r="D126" s="32" t="s">
        <v>155</v>
      </c>
      <c r="E126" s="33">
        <v>45216</v>
      </c>
      <c r="F126" s="34">
        <v>0.79166666666666663</v>
      </c>
      <c r="G126" s="34">
        <v>0.85416666666666663</v>
      </c>
      <c r="H126" s="32" t="s">
        <v>205</v>
      </c>
    </row>
    <row r="127" spans="2:8" s="9" customFormat="1" ht="15" customHeight="1" thickBot="1">
      <c r="B127" s="39" t="s">
        <v>156</v>
      </c>
      <c r="C127" s="32">
        <v>804273</v>
      </c>
      <c r="D127" s="32" t="s">
        <v>157</v>
      </c>
      <c r="E127" s="33">
        <v>45216</v>
      </c>
      <c r="F127" s="34">
        <v>0.79166666666666663</v>
      </c>
      <c r="G127" s="34">
        <v>0.85416666666666663</v>
      </c>
      <c r="H127" s="32" t="s">
        <v>205</v>
      </c>
    </row>
    <row r="128" spans="2:8" s="9" customFormat="1" ht="15" customHeight="1" thickBot="1">
      <c r="B128" s="39" t="s">
        <v>164</v>
      </c>
      <c r="C128" s="32">
        <v>823592</v>
      </c>
      <c r="D128" s="32" t="s">
        <v>165</v>
      </c>
      <c r="E128" s="33">
        <v>45216</v>
      </c>
      <c r="F128" s="34">
        <v>0.79166666666666663</v>
      </c>
      <c r="G128" s="34">
        <v>0.85416666666666663</v>
      </c>
      <c r="H128" s="32" t="s">
        <v>205</v>
      </c>
    </row>
    <row r="129" spans="2:9" s="9" customFormat="1" ht="15" customHeight="1" thickBot="1">
      <c r="B129" s="39" t="s">
        <v>168</v>
      </c>
      <c r="C129" s="32">
        <v>823175</v>
      </c>
      <c r="D129" s="32" t="s">
        <v>169</v>
      </c>
      <c r="E129" s="33">
        <v>45216</v>
      </c>
      <c r="F129" s="34">
        <v>0.79166666666666663</v>
      </c>
      <c r="G129" s="34">
        <v>0.85416666666666663</v>
      </c>
      <c r="H129" s="32" t="s">
        <v>205</v>
      </c>
    </row>
    <row r="130" spans="2:9" s="9" customFormat="1" ht="15" customHeight="1" thickBot="1">
      <c r="B130" s="39" t="s">
        <v>174</v>
      </c>
      <c r="C130" s="32">
        <v>804136</v>
      </c>
      <c r="D130" s="32" t="s">
        <v>175</v>
      </c>
      <c r="E130" s="33">
        <v>45216</v>
      </c>
      <c r="F130" s="34">
        <v>0.79166666666666663</v>
      </c>
      <c r="G130" s="34">
        <v>0.85416666666666663</v>
      </c>
      <c r="H130" s="32" t="s">
        <v>205</v>
      </c>
    </row>
    <row r="131" spans="2:9" s="9" customFormat="1" ht="15" customHeight="1" thickBot="1">
      <c r="B131" s="39" t="s">
        <v>176</v>
      </c>
      <c r="C131" s="32">
        <v>823186</v>
      </c>
      <c r="D131" s="32" t="s">
        <v>177</v>
      </c>
      <c r="E131" s="33">
        <v>45216</v>
      </c>
      <c r="F131" s="34">
        <v>0.79166666666666663</v>
      </c>
      <c r="G131" s="34">
        <v>0.85416666666666663</v>
      </c>
      <c r="H131" s="32" t="s">
        <v>205</v>
      </c>
    </row>
    <row r="132" spans="2:9" s="9" customFormat="1" ht="15" customHeight="1" thickBot="1">
      <c r="B132" s="39" t="s">
        <v>210</v>
      </c>
      <c r="C132" s="36"/>
      <c r="D132" s="32" t="s">
        <v>211</v>
      </c>
      <c r="E132" s="33">
        <v>45216</v>
      </c>
      <c r="F132" s="34">
        <v>0.79166666666666663</v>
      </c>
      <c r="G132" s="34">
        <v>0.85416666666666663</v>
      </c>
      <c r="H132" s="32" t="s">
        <v>205</v>
      </c>
    </row>
    <row r="133" spans="2:9" s="9" customFormat="1" ht="15" customHeight="1" thickBot="1">
      <c r="B133" s="39" t="s">
        <v>212</v>
      </c>
      <c r="C133" s="36"/>
      <c r="D133" s="36"/>
      <c r="E133" s="33">
        <v>45216</v>
      </c>
      <c r="F133" s="34">
        <v>0.79166666666666663</v>
      </c>
      <c r="G133" s="34">
        <v>0.85416666666666663</v>
      </c>
      <c r="H133" s="32" t="s">
        <v>205</v>
      </c>
    </row>
    <row r="134" spans="2:9" s="9" customFormat="1" ht="15" customHeight="1" thickBot="1">
      <c r="B134" s="39" t="s">
        <v>213</v>
      </c>
      <c r="C134" s="36"/>
      <c r="D134" s="36"/>
      <c r="E134" s="33">
        <v>45216</v>
      </c>
      <c r="F134" s="34">
        <v>0.79166666666666663</v>
      </c>
      <c r="G134" s="34">
        <v>0.85416666666666663</v>
      </c>
      <c r="H134" s="32" t="s">
        <v>205</v>
      </c>
    </row>
    <row r="135" spans="2:9" s="9" customFormat="1" ht="15" customHeight="1" thickBot="1">
      <c r="B135" s="39" t="s">
        <v>214</v>
      </c>
      <c r="C135" s="36"/>
      <c r="D135" s="36"/>
      <c r="E135" s="33">
        <v>45216</v>
      </c>
      <c r="F135" s="34">
        <v>0.79166666666666663</v>
      </c>
      <c r="G135" s="34">
        <v>0.85416666666666663</v>
      </c>
      <c r="H135" s="32" t="s">
        <v>205</v>
      </c>
    </row>
    <row r="136" spans="2:9" s="9" customFormat="1" ht="15" customHeight="1" thickBot="1">
      <c r="B136" s="39" t="s">
        <v>170</v>
      </c>
      <c r="C136" s="36"/>
      <c r="D136" s="32" t="s">
        <v>171</v>
      </c>
      <c r="E136" s="33">
        <v>45216</v>
      </c>
      <c r="F136" s="34">
        <v>0.79166666666666663</v>
      </c>
      <c r="G136" s="34">
        <v>0.85416666666666663</v>
      </c>
      <c r="H136" s="32" t="s">
        <v>205</v>
      </c>
    </row>
    <row r="137" spans="2:9" s="9" customFormat="1" ht="15" customHeight="1" thickBot="1">
      <c r="B137" s="39" t="s">
        <v>215</v>
      </c>
      <c r="C137" s="36"/>
      <c r="D137" s="32" t="s">
        <v>216</v>
      </c>
      <c r="E137" s="33">
        <v>45216</v>
      </c>
      <c r="F137" s="34">
        <v>0.79166666666666663</v>
      </c>
      <c r="G137" s="34">
        <v>0.85416666666666663</v>
      </c>
      <c r="H137" s="32" t="s">
        <v>205</v>
      </c>
    </row>
    <row r="138" spans="2:9" s="9" customFormat="1" ht="15" customHeight="1" thickBot="1">
      <c r="B138" s="39" t="s">
        <v>217</v>
      </c>
      <c r="C138" s="36"/>
      <c r="D138" s="32" t="s">
        <v>218</v>
      </c>
      <c r="E138" s="33">
        <v>45216</v>
      </c>
      <c r="F138" s="34">
        <v>0.79166666666666663</v>
      </c>
      <c r="G138" s="34">
        <v>0.85416666666666663</v>
      </c>
      <c r="H138" s="32" t="s">
        <v>205</v>
      </c>
    </row>
    <row r="139" spans="2:9" s="9" customFormat="1" ht="15" customHeight="1" thickBot="1">
      <c r="B139" s="41" t="s">
        <v>65</v>
      </c>
      <c r="C139" s="29">
        <v>894263</v>
      </c>
      <c r="D139" s="29" t="s">
        <v>66</v>
      </c>
      <c r="E139" s="30">
        <v>45216</v>
      </c>
      <c r="F139" s="31">
        <v>0.875</v>
      </c>
      <c r="G139" s="31">
        <v>0.9375</v>
      </c>
      <c r="H139" s="29" t="s">
        <v>219</v>
      </c>
      <c r="I139" s="9" t="s">
        <v>284</v>
      </c>
    </row>
    <row r="140" spans="2:9" s="9" customFormat="1" ht="15" customHeight="1" thickBot="1">
      <c r="B140" s="40" t="s">
        <v>71</v>
      </c>
      <c r="C140" s="32">
        <v>823178</v>
      </c>
      <c r="D140" s="32" t="s">
        <v>72</v>
      </c>
      <c r="E140" s="33">
        <v>45216</v>
      </c>
      <c r="F140" s="34">
        <v>0.875</v>
      </c>
      <c r="G140" s="34">
        <v>0.9375</v>
      </c>
      <c r="H140" s="32" t="s">
        <v>219</v>
      </c>
    </row>
    <row r="141" spans="2:9" s="9" customFormat="1" ht="15" customHeight="1" thickBot="1">
      <c r="B141" s="40" t="s">
        <v>77</v>
      </c>
      <c r="C141" s="32">
        <v>792295</v>
      </c>
      <c r="D141" s="32" t="s">
        <v>78</v>
      </c>
      <c r="E141" s="33">
        <v>45216</v>
      </c>
      <c r="F141" s="34">
        <v>0.875</v>
      </c>
      <c r="G141" s="34">
        <v>0.9375</v>
      </c>
      <c r="H141" s="32" t="s">
        <v>219</v>
      </c>
    </row>
    <row r="142" spans="2:9" s="9" customFormat="1" ht="15" customHeight="1" thickBot="1">
      <c r="B142" s="40" t="s">
        <v>79</v>
      </c>
      <c r="C142" s="32">
        <v>814550</v>
      </c>
      <c r="D142" s="32" t="s">
        <v>80</v>
      </c>
      <c r="E142" s="33">
        <v>45216</v>
      </c>
      <c r="F142" s="34">
        <v>0.875</v>
      </c>
      <c r="G142" s="34">
        <v>0.9375</v>
      </c>
      <c r="H142" s="32" t="s">
        <v>219</v>
      </c>
    </row>
    <row r="143" spans="2:9" s="9" customFormat="1" ht="15" customHeight="1" thickBot="1">
      <c r="B143" s="40" t="s">
        <v>89</v>
      </c>
      <c r="C143" s="32">
        <v>759660</v>
      </c>
      <c r="D143" s="32" t="s">
        <v>90</v>
      </c>
      <c r="E143" s="33">
        <v>45216</v>
      </c>
      <c r="F143" s="34">
        <v>0.875</v>
      </c>
      <c r="G143" s="34">
        <v>0.9375</v>
      </c>
      <c r="H143" s="32" t="s">
        <v>219</v>
      </c>
    </row>
    <row r="144" spans="2:9" s="9" customFormat="1" ht="15" customHeight="1" thickBot="1">
      <c r="B144" s="40" t="s">
        <v>206</v>
      </c>
      <c r="C144" s="32">
        <v>813972</v>
      </c>
      <c r="D144" s="32" t="s">
        <v>207</v>
      </c>
      <c r="E144" s="33">
        <v>45216</v>
      </c>
      <c r="F144" s="34">
        <v>0.875</v>
      </c>
      <c r="G144" s="34">
        <v>0.9375</v>
      </c>
      <c r="H144" s="32" t="s">
        <v>219</v>
      </c>
    </row>
    <row r="145" spans="2:8" s="9" customFormat="1" ht="15" customHeight="1" thickBot="1">
      <c r="B145" s="40" t="s">
        <v>101</v>
      </c>
      <c r="C145" s="32">
        <v>771044</v>
      </c>
      <c r="D145" s="32" t="s">
        <v>102</v>
      </c>
      <c r="E145" s="33">
        <v>45216</v>
      </c>
      <c r="F145" s="34">
        <v>0.875</v>
      </c>
      <c r="G145" s="34">
        <v>0.9375</v>
      </c>
      <c r="H145" s="32" t="s">
        <v>219</v>
      </c>
    </row>
    <row r="146" spans="2:8" s="9" customFormat="1" ht="15" customHeight="1" thickBot="1">
      <c r="B146" s="40" t="s">
        <v>103</v>
      </c>
      <c r="C146" s="32">
        <v>822775</v>
      </c>
      <c r="D146" s="32" t="s">
        <v>104</v>
      </c>
      <c r="E146" s="33">
        <v>45216</v>
      </c>
      <c r="F146" s="34">
        <v>0.875</v>
      </c>
      <c r="G146" s="34">
        <v>0.9375</v>
      </c>
      <c r="H146" s="32" t="s">
        <v>219</v>
      </c>
    </row>
    <row r="147" spans="2:8" s="9" customFormat="1" ht="15" customHeight="1" thickBot="1">
      <c r="B147" s="40" t="s">
        <v>197</v>
      </c>
      <c r="C147" s="32">
        <v>812955</v>
      </c>
      <c r="D147" s="32" t="s">
        <v>198</v>
      </c>
      <c r="E147" s="33">
        <v>45216</v>
      </c>
      <c r="F147" s="34">
        <v>0.875</v>
      </c>
      <c r="G147" s="34">
        <v>0.9375</v>
      </c>
      <c r="H147" s="32" t="s">
        <v>219</v>
      </c>
    </row>
    <row r="148" spans="2:8" s="9" customFormat="1" ht="15" customHeight="1" thickBot="1">
      <c r="B148" s="40" t="s">
        <v>111</v>
      </c>
      <c r="C148" s="32">
        <v>813705</v>
      </c>
      <c r="D148" s="32" t="s">
        <v>112</v>
      </c>
      <c r="E148" s="33">
        <v>45216</v>
      </c>
      <c r="F148" s="34">
        <v>0.875</v>
      </c>
      <c r="G148" s="34">
        <v>0.9375</v>
      </c>
      <c r="H148" s="32" t="s">
        <v>219</v>
      </c>
    </row>
    <row r="149" spans="2:8" s="9" customFormat="1" ht="15" customHeight="1" thickBot="1">
      <c r="B149" s="40" t="s">
        <v>115</v>
      </c>
      <c r="C149" s="32">
        <v>792405</v>
      </c>
      <c r="D149" s="32" t="s">
        <v>116</v>
      </c>
      <c r="E149" s="33">
        <v>45216</v>
      </c>
      <c r="F149" s="34">
        <v>0.875</v>
      </c>
      <c r="G149" s="34">
        <v>0.9375</v>
      </c>
      <c r="H149" s="32" t="s">
        <v>219</v>
      </c>
    </row>
    <row r="150" spans="2:8" s="9" customFormat="1" ht="15" customHeight="1" thickBot="1">
      <c r="B150" s="40" t="s">
        <v>119</v>
      </c>
      <c r="C150" s="32">
        <v>760255</v>
      </c>
      <c r="D150" s="32" t="s">
        <v>208</v>
      </c>
      <c r="E150" s="33">
        <v>45216</v>
      </c>
      <c r="F150" s="34">
        <v>0.875</v>
      </c>
      <c r="G150" s="34">
        <v>0.9375</v>
      </c>
      <c r="H150" s="32" t="s">
        <v>219</v>
      </c>
    </row>
    <row r="151" spans="2:8" s="9" customFormat="1" ht="15" customHeight="1" thickBot="1">
      <c r="B151" s="40" t="s">
        <v>122</v>
      </c>
      <c r="C151" s="32">
        <v>816709</v>
      </c>
      <c r="D151" s="32" t="s">
        <v>123</v>
      </c>
      <c r="E151" s="33">
        <v>45216</v>
      </c>
      <c r="F151" s="34">
        <v>0.875</v>
      </c>
      <c r="G151" s="34">
        <v>0.9375</v>
      </c>
      <c r="H151" s="32" t="s">
        <v>219</v>
      </c>
    </row>
    <row r="152" spans="2:8" s="9" customFormat="1" ht="15" customHeight="1" thickBot="1">
      <c r="B152" s="40" t="s">
        <v>124</v>
      </c>
      <c r="C152" s="32">
        <v>771048</v>
      </c>
      <c r="D152" s="32" t="s">
        <v>125</v>
      </c>
      <c r="E152" s="33">
        <v>45216</v>
      </c>
      <c r="F152" s="34">
        <v>0.875</v>
      </c>
      <c r="G152" s="34">
        <v>0.9375</v>
      </c>
      <c r="H152" s="32" t="s">
        <v>219</v>
      </c>
    </row>
    <row r="153" spans="2:8" s="9" customFormat="1" ht="15" customHeight="1" thickBot="1">
      <c r="B153" s="40" t="s">
        <v>126</v>
      </c>
      <c r="C153" s="32">
        <v>823077</v>
      </c>
      <c r="D153" s="32" t="s">
        <v>127</v>
      </c>
      <c r="E153" s="33">
        <v>45216</v>
      </c>
      <c r="F153" s="34">
        <v>0.875</v>
      </c>
      <c r="G153" s="34">
        <v>0.9375</v>
      </c>
      <c r="H153" s="32" t="s">
        <v>219</v>
      </c>
    </row>
    <row r="154" spans="2:8" s="9" customFormat="1" ht="15" customHeight="1" thickBot="1">
      <c r="B154" s="40" t="s">
        <v>128</v>
      </c>
      <c r="C154" s="32">
        <v>823612</v>
      </c>
      <c r="D154" s="32" t="s">
        <v>129</v>
      </c>
      <c r="E154" s="33">
        <v>45216</v>
      </c>
      <c r="F154" s="34">
        <v>0.875</v>
      </c>
      <c r="G154" s="34">
        <v>0.9375</v>
      </c>
      <c r="H154" s="32" t="s">
        <v>219</v>
      </c>
    </row>
    <row r="155" spans="2:8" s="9" customFormat="1" ht="15" customHeight="1" thickBot="1">
      <c r="B155" s="40" t="s">
        <v>130</v>
      </c>
      <c r="C155" s="32">
        <v>824420</v>
      </c>
      <c r="D155" s="32" t="s">
        <v>131</v>
      </c>
      <c r="E155" s="33">
        <v>45216</v>
      </c>
      <c r="F155" s="34">
        <v>0.875</v>
      </c>
      <c r="G155" s="34">
        <v>0.9375</v>
      </c>
      <c r="H155" s="32" t="s">
        <v>219</v>
      </c>
    </row>
    <row r="156" spans="2:8" s="9" customFormat="1" ht="15" customHeight="1" thickBot="1">
      <c r="B156" s="40" t="s">
        <v>132</v>
      </c>
      <c r="C156" s="32">
        <v>822501</v>
      </c>
      <c r="D156" s="32" t="s">
        <v>133</v>
      </c>
      <c r="E156" s="33">
        <v>45216</v>
      </c>
      <c r="F156" s="34">
        <v>0.875</v>
      </c>
      <c r="G156" s="34">
        <v>0.9375</v>
      </c>
      <c r="H156" s="32" t="s">
        <v>219</v>
      </c>
    </row>
    <row r="157" spans="2:8" s="9" customFormat="1" ht="15" customHeight="1" thickBot="1">
      <c r="B157" s="40" t="s">
        <v>136</v>
      </c>
      <c r="C157" s="32">
        <v>759698</v>
      </c>
      <c r="D157" s="32" t="s">
        <v>137</v>
      </c>
      <c r="E157" s="33">
        <v>45216</v>
      </c>
      <c r="F157" s="34">
        <v>0.875</v>
      </c>
      <c r="G157" s="34">
        <v>0.9375</v>
      </c>
      <c r="H157" s="32" t="s">
        <v>219</v>
      </c>
    </row>
    <row r="158" spans="2:8" s="9" customFormat="1" ht="15" customHeight="1" thickBot="1">
      <c r="B158" s="40" t="s">
        <v>138</v>
      </c>
      <c r="C158" s="32">
        <v>771069</v>
      </c>
      <c r="D158" s="32" t="s">
        <v>139</v>
      </c>
      <c r="E158" s="33">
        <v>45216</v>
      </c>
      <c r="F158" s="34">
        <v>0.875</v>
      </c>
      <c r="G158" s="34">
        <v>0.9375</v>
      </c>
      <c r="H158" s="32" t="s">
        <v>219</v>
      </c>
    </row>
    <row r="159" spans="2:8" s="9" customFormat="1" ht="15" customHeight="1" thickBot="1">
      <c r="B159" s="40" t="s">
        <v>146</v>
      </c>
      <c r="C159" s="32">
        <v>819388</v>
      </c>
      <c r="D159" s="32" t="s">
        <v>147</v>
      </c>
      <c r="E159" s="33">
        <v>45216</v>
      </c>
      <c r="F159" s="34">
        <v>0.875</v>
      </c>
      <c r="G159" s="34">
        <v>0.9375</v>
      </c>
      <c r="H159" s="32" t="s">
        <v>219</v>
      </c>
    </row>
    <row r="160" spans="2:8" s="9" customFormat="1" ht="15" customHeight="1" thickBot="1">
      <c r="B160" s="40" t="s">
        <v>152</v>
      </c>
      <c r="C160" s="32">
        <v>822602</v>
      </c>
      <c r="D160" s="32" t="s">
        <v>153</v>
      </c>
      <c r="E160" s="33">
        <v>45216</v>
      </c>
      <c r="F160" s="34">
        <v>0.875</v>
      </c>
      <c r="G160" s="34">
        <v>0.9375</v>
      </c>
      <c r="H160" s="32" t="s">
        <v>219</v>
      </c>
    </row>
    <row r="161" spans="2:8" s="9" customFormat="1" ht="15" customHeight="1" thickBot="1">
      <c r="B161" s="40" t="s">
        <v>154</v>
      </c>
      <c r="C161" s="32">
        <v>802291</v>
      </c>
      <c r="D161" s="32" t="s">
        <v>155</v>
      </c>
      <c r="E161" s="33">
        <v>45216</v>
      </c>
      <c r="F161" s="34">
        <v>0.875</v>
      </c>
      <c r="G161" s="34">
        <v>0.9375</v>
      </c>
      <c r="H161" s="32" t="s">
        <v>219</v>
      </c>
    </row>
    <row r="162" spans="2:8" s="9" customFormat="1" ht="15" customHeight="1" thickBot="1">
      <c r="B162" s="40" t="s">
        <v>158</v>
      </c>
      <c r="C162" s="32">
        <v>744952</v>
      </c>
      <c r="D162" s="32" t="s">
        <v>159</v>
      </c>
      <c r="E162" s="33">
        <v>45216</v>
      </c>
      <c r="F162" s="34">
        <v>0.875</v>
      </c>
      <c r="G162" s="34">
        <v>0.9375</v>
      </c>
      <c r="H162" s="32" t="s">
        <v>219</v>
      </c>
    </row>
    <row r="163" spans="2:8" s="9" customFormat="1" ht="15" customHeight="1" thickBot="1">
      <c r="B163" s="40" t="s">
        <v>164</v>
      </c>
      <c r="C163" s="32">
        <v>823592</v>
      </c>
      <c r="D163" s="32" t="s">
        <v>165</v>
      </c>
      <c r="E163" s="33">
        <v>45216</v>
      </c>
      <c r="F163" s="34">
        <v>0.875</v>
      </c>
      <c r="G163" s="34">
        <v>0.9375</v>
      </c>
      <c r="H163" s="32" t="s">
        <v>219</v>
      </c>
    </row>
    <row r="164" spans="2:8" s="9" customFormat="1" ht="15" customHeight="1" thickBot="1">
      <c r="B164" s="40" t="s">
        <v>174</v>
      </c>
      <c r="C164" s="32">
        <v>804136</v>
      </c>
      <c r="D164" s="32" t="s">
        <v>175</v>
      </c>
      <c r="E164" s="33">
        <v>45216</v>
      </c>
      <c r="F164" s="34">
        <v>0.875</v>
      </c>
      <c r="G164" s="34">
        <v>0.9375</v>
      </c>
      <c r="H164" s="32" t="s">
        <v>219</v>
      </c>
    </row>
    <row r="165" spans="2:8" s="9" customFormat="1" ht="15" customHeight="1" thickBot="1">
      <c r="B165" s="40" t="s">
        <v>176</v>
      </c>
      <c r="C165" s="32">
        <v>823186</v>
      </c>
      <c r="D165" s="32" t="s">
        <v>177</v>
      </c>
      <c r="E165" s="33">
        <v>45216</v>
      </c>
      <c r="F165" s="34">
        <v>0.875</v>
      </c>
      <c r="G165" s="34">
        <v>0.9375</v>
      </c>
      <c r="H165" s="32" t="s">
        <v>219</v>
      </c>
    </row>
    <row r="166" spans="2:8" s="9" customFormat="1" ht="15" customHeight="1" thickBot="1">
      <c r="B166" s="42" t="s">
        <v>48</v>
      </c>
      <c r="C166" s="29">
        <v>802110</v>
      </c>
      <c r="D166" s="29" t="s">
        <v>49</v>
      </c>
      <c r="E166" s="30">
        <v>45217</v>
      </c>
      <c r="F166" s="31">
        <v>0.79166666666666663</v>
      </c>
      <c r="G166" s="31">
        <v>0.85416666666666663</v>
      </c>
      <c r="H166" s="29" t="s">
        <v>220</v>
      </c>
    </row>
    <row r="167" spans="2:8" s="9" customFormat="1" ht="15" customHeight="1" thickBot="1">
      <c r="B167" s="40" t="s">
        <v>53</v>
      </c>
      <c r="C167" s="32">
        <v>820539</v>
      </c>
      <c r="D167" s="32" t="s">
        <v>54</v>
      </c>
      <c r="E167" s="33">
        <v>45217</v>
      </c>
      <c r="F167" s="34">
        <v>0.79166666666666663</v>
      </c>
      <c r="G167" s="34">
        <v>0.85416666666666663</v>
      </c>
      <c r="H167" s="32" t="s">
        <v>220</v>
      </c>
    </row>
    <row r="168" spans="2:8" s="9" customFormat="1" ht="15" customHeight="1" thickBot="1">
      <c r="B168" s="40" t="s">
        <v>57</v>
      </c>
      <c r="C168" s="32">
        <v>813381</v>
      </c>
      <c r="D168" s="32" t="s">
        <v>58</v>
      </c>
      <c r="E168" s="33">
        <v>45217</v>
      </c>
      <c r="F168" s="34">
        <v>0.79166666666666663</v>
      </c>
      <c r="G168" s="34">
        <v>0.85416666666666663</v>
      </c>
      <c r="H168" s="32" t="s">
        <v>220</v>
      </c>
    </row>
    <row r="169" spans="2:8" s="9" customFormat="1" ht="15" customHeight="1" thickBot="1">
      <c r="B169" s="40" t="s">
        <v>59</v>
      </c>
      <c r="C169" s="32">
        <v>793329</v>
      </c>
      <c r="D169" s="32" t="s">
        <v>60</v>
      </c>
      <c r="E169" s="33">
        <v>45217</v>
      </c>
      <c r="F169" s="34">
        <v>0.79166666666666663</v>
      </c>
      <c r="G169" s="34">
        <v>0.85416666666666663</v>
      </c>
      <c r="H169" s="32" t="s">
        <v>220</v>
      </c>
    </row>
    <row r="170" spans="2:8" s="9" customFormat="1" ht="15" customHeight="1" thickBot="1">
      <c r="B170" s="10" t="s">
        <v>63</v>
      </c>
      <c r="C170" s="32">
        <v>800163</v>
      </c>
      <c r="D170" s="32" t="s">
        <v>64</v>
      </c>
      <c r="E170" s="33">
        <v>45217</v>
      </c>
      <c r="F170" s="34">
        <v>0.79166666666666663</v>
      </c>
      <c r="G170" s="34">
        <v>0.85416666666666663</v>
      </c>
      <c r="H170" s="32" t="s">
        <v>220</v>
      </c>
    </row>
    <row r="171" spans="2:8" s="9" customFormat="1" ht="15" customHeight="1" thickBot="1">
      <c r="B171" s="40" t="s">
        <v>65</v>
      </c>
      <c r="C171" s="32">
        <v>894263</v>
      </c>
      <c r="D171" s="32" t="s">
        <v>66</v>
      </c>
      <c r="E171" s="33">
        <v>45217</v>
      </c>
      <c r="F171" s="34">
        <v>0.79166666666666663</v>
      </c>
      <c r="G171" s="34">
        <v>0.85416666666666663</v>
      </c>
      <c r="H171" s="32" t="s">
        <v>220</v>
      </c>
    </row>
    <row r="172" spans="2:8" s="9" customFormat="1" ht="15" customHeight="1" thickBot="1">
      <c r="B172" s="40" t="s">
        <v>67</v>
      </c>
      <c r="C172" s="32">
        <v>0</v>
      </c>
      <c r="D172" s="32" t="s">
        <v>68</v>
      </c>
      <c r="E172" s="33">
        <v>45217</v>
      </c>
      <c r="F172" s="34">
        <v>0.79166666666666663</v>
      </c>
      <c r="G172" s="34">
        <v>0.85416666666666663</v>
      </c>
      <c r="H172" s="32" t="s">
        <v>220</v>
      </c>
    </row>
    <row r="173" spans="2:8" s="9" customFormat="1" ht="15" customHeight="1" thickBot="1">
      <c r="B173" s="10" t="s">
        <v>71</v>
      </c>
      <c r="C173" s="32">
        <v>823178</v>
      </c>
      <c r="D173" s="32" t="s">
        <v>72</v>
      </c>
      <c r="E173" s="33">
        <v>45217</v>
      </c>
      <c r="F173" s="34">
        <v>0.79166666666666663</v>
      </c>
      <c r="G173" s="34">
        <v>0.85416666666666663</v>
      </c>
      <c r="H173" s="32" t="s">
        <v>220</v>
      </c>
    </row>
    <row r="174" spans="2:8" s="9" customFormat="1" ht="15" customHeight="1" thickBot="1">
      <c r="B174" s="40" t="s">
        <v>75</v>
      </c>
      <c r="C174" s="32">
        <v>356158</v>
      </c>
      <c r="D174" s="32" t="s">
        <v>76</v>
      </c>
      <c r="E174" s="33">
        <v>45217</v>
      </c>
      <c r="F174" s="34">
        <v>0.79166666666666663</v>
      </c>
      <c r="G174" s="34">
        <v>0.85416666666666663</v>
      </c>
      <c r="H174" s="32" t="s">
        <v>220</v>
      </c>
    </row>
    <row r="175" spans="2:8" s="9" customFormat="1" ht="15" customHeight="1" thickBot="1">
      <c r="B175" s="40" t="s">
        <v>77</v>
      </c>
      <c r="C175" s="32">
        <v>792295</v>
      </c>
      <c r="D175" s="32" t="s">
        <v>78</v>
      </c>
      <c r="E175" s="33">
        <v>45217</v>
      </c>
      <c r="F175" s="34">
        <v>0.79166666666666663</v>
      </c>
      <c r="G175" s="34">
        <v>0.85416666666666663</v>
      </c>
      <c r="H175" s="32" t="s">
        <v>220</v>
      </c>
    </row>
    <row r="176" spans="2:8" s="9" customFormat="1" ht="15" customHeight="1" thickBot="1">
      <c r="B176" s="40" t="s">
        <v>79</v>
      </c>
      <c r="C176" s="32">
        <v>814550</v>
      </c>
      <c r="D176" s="32" t="s">
        <v>80</v>
      </c>
      <c r="E176" s="33">
        <v>45217</v>
      </c>
      <c r="F176" s="34">
        <v>0.79166666666666663</v>
      </c>
      <c r="G176" s="34">
        <v>0.85416666666666663</v>
      </c>
      <c r="H176" s="32" t="s">
        <v>220</v>
      </c>
    </row>
    <row r="177" spans="2:8" s="9" customFormat="1" ht="15" customHeight="1" thickBot="1">
      <c r="B177" s="40" t="s">
        <v>89</v>
      </c>
      <c r="C177" s="32">
        <v>759660</v>
      </c>
      <c r="D177" s="32" t="s">
        <v>90</v>
      </c>
      <c r="E177" s="33">
        <v>45217</v>
      </c>
      <c r="F177" s="34">
        <v>0.79166666666666663</v>
      </c>
      <c r="G177" s="34">
        <v>0.85416666666666663</v>
      </c>
      <c r="H177" s="32" t="s">
        <v>220</v>
      </c>
    </row>
    <row r="178" spans="2:8" s="9" customFormat="1" ht="15" customHeight="1" thickBot="1">
      <c r="B178" s="40" t="s">
        <v>93</v>
      </c>
      <c r="C178" s="32">
        <v>823437</v>
      </c>
      <c r="D178" s="32" t="s">
        <v>94</v>
      </c>
      <c r="E178" s="33">
        <v>45217</v>
      </c>
      <c r="F178" s="34">
        <v>0.79166666666666663</v>
      </c>
      <c r="G178" s="34">
        <v>0.85416666666666663</v>
      </c>
      <c r="H178" s="32" t="s">
        <v>220</v>
      </c>
    </row>
    <row r="179" spans="2:8" s="9" customFormat="1" ht="15" customHeight="1" thickBot="1">
      <c r="B179" s="10" t="s">
        <v>97</v>
      </c>
      <c r="C179" s="32">
        <v>801956</v>
      </c>
      <c r="D179" s="32" t="s">
        <v>98</v>
      </c>
      <c r="E179" s="33">
        <v>45217</v>
      </c>
      <c r="F179" s="34">
        <v>0.79166666666666663</v>
      </c>
      <c r="G179" s="34">
        <v>0.85416666666666663</v>
      </c>
      <c r="H179" s="32" t="s">
        <v>220</v>
      </c>
    </row>
    <row r="180" spans="2:8" s="9" customFormat="1" ht="15" customHeight="1" thickBot="1">
      <c r="B180" s="40" t="s">
        <v>99</v>
      </c>
      <c r="C180" s="32">
        <v>823251</v>
      </c>
      <c r="D180" s="32" t="s">
        <v>100</v>
      </c>
      <c r="E180" s="33">
        <v>45217</v>
      </c>
      <c r="F180" s="34">
        <v>0.79166666666666663</v>
      </c>
      <c r="G180" s="34">
        <v>0.85416666666666663</v>
      </c>
      <c r="H180" s="32" t="s">
        <v>220</v>
      </c>
    </row>
    <row r="181" spans="2:8" s="9" customFormat="1" ht="15" customHeight="1" thickBot="1">
      <c r="B181" s="10" t="s">
        <v>221</v>
      </c>
      <c r="C181" s="32">
        <v>801242</v>
      </c>
      <c r="D181" s="32" t="s">
        <v>222</v>
      </c>
      <c r="E181" s="33">
        <v>45217</v>
      </c>
      <c r="F181" s="34">
        <v>0.79166666666666663</v>
      </c>
      <c r="G181" s="34">
        <v>0.85416666666666663</v>
      </c>
      <c r="H181" s="32" t="s">
        <v>220</v>
      </c>
    </row>
    <row r="182" spans="2:8" s="9" customFormat="1" ht="15" customHeight="1" thickBot="1">
      <c r="B182" s="10" t="s">
        <v>101</v>
      </c>
      <c r="C182" s="32">
        <v>771044</v>
      </c>
      <c r="D182" s="32" t="s">
        <v>102</v>
      </c>
      <c r="E182" s="33">
        <v>45217</v>
      </c>
      <c r="F182" s="34">
        <v>0.79166666666666663</v>
      </c>
      <c r="G182" s="34">
        <v>0.85416666666666663</v>
      </c>
      <c r="H182" s="32" t="s">
        <v>220</v>
      </c>
    </row>
    <row r="183" spans="2:8" s="9" customFormat="1" ht="15" customHeight="1" thickBot="1">
      <c r="B183" s="10" t="s">
        <v>103</v>
      </c>
      <c r="C183" s="32">
        <v>822775</v>
      </c>
      <c r="D183" s="32" t="s">
        <v>104</v>
      </c>
      <c r="E183" s="33">
        <v>45217</v>
      </c>
      <c r="F183" s="34">
        <v>0.79166666666666663</v>
      </c>
      <c r="G183" s="34">
        <v>0.85416666666666663</v>
      </c>
      <c r="H183" s="32" t="s">
        <v>220</v>
      </c>
    </row>
    <row r="184" spans="2:8" s="9" customFormat="1" ht="15" customHeight="1" thickBot="1">
      <c r="B184" s="10" t="s">
        <v>111</v>
      </c>
      <c r="C184" s="32">
        <v>813705</v>
      </c>
      <c r="D184" s="32" t="s">
        <v>112</v>
      </c>
      <c r="E184" s="33">
        <v>45217</v>
      </c>
      <c r="F184" s="34">
        <v>0.79166666666666663</v>
      </c>
      <c r="G184" s="34">
        <v>0.85416666666666663</v>
      </c>
      <c r="H184" s="32" t="s">
        <v>220</v>
      </c>
    </row>
    <row r="185" spans="2:8" s="9" customFormat="1" ht="15" customHeight="1" thickBot="1">
      <c r="B185" s="10" t="s">
        <v>113</v>
      </c>
      <c r="C185" s="32">
        <v>813780</v>
      </c>
      <c r="D185" s="32" t="s">
        <v>114</v>
      </c>
      <c r="E185" s="33">
        <v>45217</v>
      </c>
      <c r="F185" s="34">
        <v>0.79166666666666663</v>
      </c>
      <c r="G185" s="34">
        <v>0.85416666666666663</v>
      </c>
      <c r="H185" s="32" t="s">
        <v>220</v>
      </c>
    </row>
    <row r="186" spans="2:8" s="9" customFormat="1" ht="15" customHeight="1" thickBot="1">
      <c r="B186" s="40" t="s">
        <v>115</v>
      </c>
      <c r="C186" s="32">
        <v>792405</v>
      </c>
      <c r="D186" s="32" t="s">
        <v>116</v>
      </c>
      <c r="E186" s="33">
        <v>45217</v>
      </c>
      <c r="F186" s="34">
        <v>0.79166666666666663</v>
      </c>
      <c r="G186" s="34">
        <v>0.85416666666666663</v>
      </c>
      <c r="H186" s="32" t="s">
        <v>220</v>
      </c>
    </row>
    <row r="187" spans="2:8" s="9" customFormat="1" ht="15" customHeight="1" thickBot="1">
      <c r="B187" s="40" t="s">
        <v>117</v>
      </c>
      <c r="C187" s="32">
        <v>0</v>
      </c>
      <c r="D187" s="32" t="s">
        <v>118</v>
      </c>
      <c r="E187" s="33">
        <v>45217</v>
      </c>
      <c r="F187" s="34">
        <v>0.79166666666666663</v>
      </c>
      <c r="G187" s="34">
        <v>0.85416666666666663</v>
      </c>
      <c r="H187" s="32" t="s">
        <v>220</v>
      </c>
    </row>
    <row r="188" spans="2:8" s="9" customFormat="1" ht="15" customHeight="1" thickBot="1">
      <c r="B188" s="10" t="s">
        <v>223</v>
      </c>
      <c r="C188" s="32">
        <v>812917</v>
      </c>
      <c r="D188" s="32" t="s">
        <v>224</v>
      </c>
      <c r="E188" s="33">
        <v>45217</v>
      </c>
      <c r="F188" s="34">
        <v>0.79166666666666663</v>
      </c>
      <c r="G188" s="34">
        <v>0.85416666666666663</v>
      </c>
      <c r="H188" s="32" t="s">
        <v>220</v>
      </c>
    </row>
    <row r="189" spans="2:8" s="9" customFormat="1" ht="15" customHeight="1" thickBot="1">
      <c r="B189" s="10" t="s">
        <v>119</v>
      </c>
      <c r="C189" s="32">
        <v>760255</v>
      </c>
      <c r="D189" s="32" t="s">
        <v>208</v>
      </c>
      <c r="E189" s="33">
        <v>45217</v>
      </c>
      <c r="F189" s="34">
        <v>0.79166666666666663</v>
      </c>
      <c r="G189" s="34">
        <v>0.85416666666666663</v>
      </c>
      <c r="H189" s="32" t="s">
        <v>220</v>
      </c>
    </row>
    <row r="190" spans="2:8" s="9" customFormat="1" ht="15" customHeight="1" thickBot="1">
      <c r="B190" s="10" t="s">
        <v>122</v>
      </c>
      <c r="C190" s="32">
        <v>816709</v>
      </c>
      <c r="D190" s="32" t="s">
        <v>123</v>
      </c>
      <c r="E190" s="33">
        <v>45217</v>
      </c>
      <c r="F190" s="34">
        <v>0.79166666666666663</v>
      </c>
      <c r="G190" s="34">
        <v>0.85416666666666663</v>
      </c>
      <c r="H190" s="32" t="s">
        <v>220</v>
      </c>
    </row>
    <row r="191" spans="2:8" s="9" customFormat="1" ht="15" customHeight="1" thickBot="1">
      <c r="B191" s="10" t="s">
        <v>124</v>
      </c>
      <c r="C191" s="32">
        <v>771048</v>
      </c>
      <c r="D191" s="32" t="s">
        <v>125</v>
      </c>
      <c r="E191" s="33">
        <v>45217</v>
      </c>
      <c r="F191" s="34">
        <v>0.79166666666666663</v>
      </c>
      <c r="G191" s="34">
        <v>0.85416666666666663</v>
      </c>
      <c r="H191" s="32" t="s">
        <v>220</v>
      </c>
    </row>
    <row r="192" spans="2:8" s="9" customFormat="1" ht="15" customHeight="1" thickBot="1">
      <c r="B192" s="10" t="s">
        <v>126</v>
      </c>
      <c r="C192" s="32">
        <v>823077</v>
      </c>
      <c r="D192" s="32" t="s">
        <v>127</v>
      </c>
      <c r="E192" s="33">
        <v>45217</v>
      </c>
      <c r="F192" s="34">
        <v>0.79166666666666663</v>
      </c>
      <c r="G192" s="34">
        <v>0.85416666666666663</v>
      </c>
      <c r="H192" s="32" t="s">
        <v>220</v>
      </c>
    </row>
    <row r="193" spans="2:8" s="9" customFormat="1" ht="15" customHeight="1" thickBot="1">
      <c r="B193" s="40" t="s">
        <v>128</v>
      </c>
      <c r="C193" s="32">
        <v>823612</v>
      </c>
      <c r="D193" s="32" t="s">
        <v>129</v>
      </c>
      <c r="E193" s="33">
        <v>45217</v>
      </c>
      <c r="F193" s="34">
        <v>0.79166666666666663</v>
      </c>
      <c r="G193" s="34">
        <v>0.85416666666666663</v>
      </c>
      <c r="H193" s="32" t="s">
        <v>220</v>
      </c>
    </row>
    <row r="194" spans="2:8" s="9" customFormat="1" ht="15" customHeight="1" thickBot="1">
      <c r="B194" s="40" t="s">
        <v>130</v>
      </c>
      <c r="C194" s="32">
        <v>824420</v>
      </c>
      <c r="D194" s="32" t="s">
        <v>131</v>
      </c>
      <c r="E194" s="33">
        <v>45217</v>
      </c>
      <c r="F194" s="34">
        <v>0.79166666666666663</v>
      </c>
      <c r="G194" s="34">
        <v>0.85416666666666663</v>
      </c>
      <c r="H194" s="32" t="s">
        <v>220</v>
      </c>
    </row>
    <row r="195" spans="2:8" s="9" customFormat="1" ht="15" customHeight="1" thickBot="1">
      <c r="B195" s="10" t="s">
        <v>225</v>
      </c>
      <c r="C195" s="32">
        <v>771099</v>
      </c>
      <c r="D195" s="32" t="s">
        <v>226</v>
      </c>
      <c r="E195" s="33">
        <v>45217</v>
      </c>
      <c r="F195" s="34">
        <v>0.79166666666666663</v>
      </c>
      <c r="G195" s="34">
        <v>0.85416666666666663</v>
      </c>
      <c r="H195" s="32" t="s">
        <v>220</v>
      </c>
    </row>
    <row r="196" spans="2:8" s="9" customFormat="1" ht="15" customHeight="1" thickBot="1">
      <c r="B196" s="10" t="s">
        <v>132</v>
      </c>
      <c r="C196" s="32">
        <v>822501</v>
      </c>
      <c r="D196" s="32" t="s">
        <v>133</v>
      </c>
      <c r="E196" s="33">
        <v>45217</v>
      </c>
      <c r="F196" s="34">
        <v>0.79166666666666663</v>
      </c>
      <c r="G196" s="34">
        <v>0.85416666666666663</v>
      </c>
      <c r="H196" s="32" t="s">
        <v>220</v>
      </c>
    </row>
    <row r="197" spans="2:8" s="9" customFormat="1" ht="15" customHeight="1" thickBot="1">
      <c r="B197" s="40" t="s">
        <v>136</v>
      </c>
      <c r="C197" s="32">
        <v>759698</v>
      </c>
      <c r="D197" s="32" t="s">
        <v>137</v>
      </c>
      <c r="E197" s="33">
        <v>45217</v>
      </c>
      <c r="F197" s="34">
        <v>0.79166666666666663</v>
      </c>
      <c r="G197" s="34">
        <v>0.85416666666666663</v>
      </c>
      <c r="H197" s="32" t="s">
        <v>220</v>
      </c>
    </row>
    <row r="198" spans="2:8" s="9" customFormat="1" ht="15" customHeight="1" thickBot="1">
      <c r="B198" s="40" t="s">
        <v>138</v>
      </c>
      <c r="C198" s="32">
        <v>771069</v>
      </c>
      <c r="D198" s="32" t="s">
        <v>139</v>
      </c>
      <c r="E198" s="33">
        <v>45217</v>
      </c>
      <c r="F198" s="34">
        <v>0.79166666666666663</v>
      </c>
      <c r="G198" s="34">
        <v>0.85416666666666663</v>
      </c>
      <c r="H198" s="32" t="s">
        <v>220</v>
      </c>
    </row>
    <row r="199" spans="2:8" s="9" customFormat="1" ht="15" customHeight="1" thickBot="1">
      <c r="B199" s="10" t="s">
        <v>142</v>
      </c>
      <c r="C199" s="32">
        <v>771070</v>
      </c>
      <c r="D199" s="32" t="s">
        <v>143</v>
      </c>
      <c r="E199" s="33">
        <v>45217</v>
      </c>
      <c r="F199" s="34">
        <v>0.79166666666666663</v>
      </c>
      <c r="G199" s="34">
        <v>0.85416666666666663</v>
      </c>
      <c r="H199" s="32" t="s">
        <v>220</v>
      </c>
    </row>
    <row r="200" spans="2:8" s="9" customFormat="1" ht="15" customHeight="1" thickBot="1">
      <c r="B200" s="40" t="s">
        <v>227</v>
      </c>
      <c r="C200" s="32">
        <v>793178</v>
      </c>
      <c r="D200" s="32" t="s">
        <v>228</v>
      </c>
      <c r="E200" s="33">
        <v>45217</v>
      </c>
      <c r="F200" s="34">
        <v>0.79166666666666663</v>
      </c>
      <c r="G200" s="34">
        <v>0.85416666666666663</v>
      </c>
      <c r="H200" s="32" t="s">
        <v>220</v>
      </c>
    </row>
    <row r="201" spans="2:8" s="9" customFormat="1" ht="15" customHeight="1" thickBot="1">
      <c r="B201" s="10" t="s">
        <v>144</v>
      </c>
      <c r="C201" s="32">
        <v>702413</v>
      </c>
      <c r="D201" s="32" t="s">
        <v>145</v>
      </c>
      <c r="E201" s="33">
        <v>45217</v>
      </c>
      <c r="F201" s="34">
        <v>0.79166666666666663</v>
      </c>
      <c r="G201" s="34">
        <v>0.85416666666666663</v>
      </c>
      <c r="H201" s="32" t="s">
        <v>220</v>
      </c>
    </row>
    <row r="202" spans="2:8" s="9" customFormat="1" ht="15" customHeight="1" thickBot="1">
      <c r="B202" s="40" t="s">
        <v>146</v>
      </c>
      <c r="C202" s="32">
        <v>819388</v>
      </c>
      <c r="D202" s="32" t="s">
        <v>147</v>
      </c>
      <c r="E202" s="33">
        <v>45217</v>
      </c>
      <c r="F202" s="34">
        <v>0.79166666666666663</v>
      </c>
      <c r="G202" s="34">
        <v>0.85416666666666663</v>
      </c>
      <c r="H202" s="32" t="s">
        <v>220</v>
      </c>
    </row>
    <row r="203" spans="2:8" s="9" customFormat="1" ht="15" customHeight="1" thickBot="1">
      <c r="B203" s="40" t="s">
        <v>152</v>
      </c>
      <c r="C203" s="32">
        <v>822602</v>
      </c>
      <c r="D203" s="32" t="s">
        <v>153</v>
      </c>
      <c r="E203" s="33">
        <v>45217</v>
      </c>
      <c r="F203" s="34">
        <v>0.79166666666666663</v>
      </c>
      <c r="G203" s="34">
        <v>0.85416666666666663</v>
      </c>
      <c r="H203" s="32" t="s">
        <v>220</v>
      </c>
    </row>
    <row r="204" spans="2:8" s="9" customFormat="1" ht="15" customHeight="1" thickBot="1">
      <c r="B204" s="10" t="s">
        <v>154</v>
      </c>
      <c r="C204" s="32">
        <v>802291</v>
      </c>
      <c r="D204" s="32" t="s">
        <v>155</v>
      </c>
      <c r="E204" s="33">
        <v>45217</v>
      </c>
      <c r="F204" s="34">
        <v>0.79166666666666663</v>
      </c>
      <c r="G204" s="34">
        <v>0.85416666666666663</v>
      </c>
      <c r="H204" s="32" t="s">
        <v>220</v>
      </c>
    </row>
    <row r="205" spans="2:8" s="9" customFormat="1" ht="15" customHeight="1" thickBot="1">
      <c r="B205" s="10" t="s">
        <v>158</v>
      </c>
      <c r="C205" s="32">
        <v>744952</v>
      </c>
      <c r="D205" s="32" t="s">
        <v>159</v>
      </c>
      <c r="E205" s="33">
        <v>45217</v>
      </c>
      <c r="F205" s="34">
        <v>0.79166666666666663</v>
      </c>
      <c r="G205" s="34">
        <v>0.85416666666666663</v>
      </c>
      <c r="H205" s="32" t="s">
        <v>220</v>
      </c>
    </row>
    <row r="206" spans="2:8" s="9" customFormat="1" ht="15" customHeight="1" thickBot="1">
      <c r="B206" s="10" t="s">
        <v>162</v>
      </c>
      <c r="C206" s="32">
        <v>822698</v>
      </c>
      <c r="D206" s="32" t="s">
        <v>163</v>
      </c>
      <c r="E206" s="33">
        <v>45217</v>
      </c>
      <c r="F206" s="34">
        <v>0.79166666666666663</v>
      </c>
      <c r="G206" s="34">
        <v>0.85416666666666663</v>
      </c>
      <c r="H206" s="32" t="s">
        <v>220</v>
      </c>
    </row>
    <row r="207" spans="2:8" s="9" customFormat="1" ht="15" customHeight="1" thickBot="1">
      <c r="B207" s="10" t="s">
        <v>168</v>
      </c>
      <c r="C207" s="32">
        <v>823175</v>
      </c>
      <c r="D207" s="32" t="s">
        <v>169</v>
      </c>
      <c r="E207" s="33">
        <v>45217</v>
      </c>
      <c r="F207" s="34">
        <v>0.79166666666666663</v>
      </c>
      <c r="G207" s="34">
        <v>0.85416666666666663</v>
      </c>
      <c r="H207" s="32" t="s">
        <v>220</v>
      </c>
    </row>
    <row r="208" spans="2:8" s="9" customFormat="1" ht="15" customHeight="1" thickBot="1">
      <c r="B208" s="10" t="s">
        <v>170</v>
      </c>
      <c r="C208" s="32">
        <v>801224</v>
      </c>
      <c r="D208" s="32" t="s">
        <v>171</v>
      </c>
      <c r="E208" s="33">
        <v>45217</v>
      </c>
      <c r="F208" s="34">
        <v>0.79166666666666663</v>
      </c>
      <c r="G208" s="34">
        <v>0.85416666666666663</v>
      </c>
      <c r="H208" s="32" t="s">
        <v>220</v>
      </c>
    </row>
    <row r="209" spans="2:8" s="9" customFormat="1" ht="15" customHeight="1" thickBot="1">
      <c r="B209" s="10" t="s">
        <v>174</v>
      </c>
      <c r="C209" s="32">
        <v>804136</v>
      </c>
      <c r="D209" s="32" t="s">
        <v>175</v>
      </c>
      <c r="E209" s="33">
        <v>45217</v>
      </c>
      <c r="F209" s="34">
        <v>0.79166666666666663</v>
      </c>
      <c r="G209" s="34">
        <v>0.85416666666666663</v>
      </c>
      <c r="H209" s="32" t="s">
        <v>220</v>
      </c>
    </row>
    <row r="210" spans="2:8" s="9" customFormat="1" ht="15" customHeight="1" thickBot="1">
      <c r="B210" s="10" t="s">
        <v>229</v>
      </c>
      <c r="C210" s="36"/>
      <c r="D210" s="32" t="s">
        <v>230</v>
      </c>
      <c r="E210" s="33">
        <v>45217</v>
      </c>
      <c r="F210" s="34">
        <v>0.79166666666666663</v>
      </c>
      <c r="G210" s="34">
        <v>0.85416666666666663</v>
      </c>
      <c r="H210" s="32" t="s">
        <v>220</v>
      </c>
    </row>
    <row r="211" spans="2:8" s="9" customFormat="1" ht="15" customHeight="1" thickBot="1">
      <c r="B211" s="10" t="s">
        <v>231</v>
      </c>
      <c r="C211" s="36"/>
      <c r="D211" s="32" t="s">
        <v>62</v>
      </c>
      <c r="E211" s="33">
        <v>45217</v>
      </c>
      <c r="F211" s="34">
        <v>0.79166666666666663</v>
      </c>
      <c r="G211" s="34">
        <v>0.85416666666666663</v>
      </c>
      <c r="H211" s="32" t="s">
        <v>220</v>
      </c>
    </row>
    <row r="212" spans="2:8" s="9" customFormat="1" ht="15" customHeight="1" thickBot="1">
      <c r="B212" s="10" t="s">
        <v>232</v>
      </c>
      <c r="C212" s="36"/>
      <c r="D212" s="32" t="s">
        <v>233</v>
      </c>
      <c r="E212" s="33">
        <v>45217</v>
      </c>
      <c r="F212" s="34">
        <v>0.79166666666666663</v>
      </c>
      <c r="G212" s="34">
        <v>0.85416666666666663</v>
      </c>
      <c r="H212" s="32" t="s">
        <v>220</v>
      </c>
    </row>
    <row r="213" spans="2:8" s="9" customFormat="1" ht="15" customHeight="1" thickBot="1">
      <c r="B213" s="10" t="s">
        <v>234</v>
      </c>
      <c r="C213" s="36"/>
      <c r="D213" s="32" t="s">
        <v>235</v>
      </c>
      <c r="E213" s="33">
        <v>45217</v>
      </c>
      <c r="F213" s="34">
        <v>0.79166666666666663</v>
      </c>
      <c r="G213" s="34">
        <v>0.85416666666666663</v>
      </c>
      <c r="H213" s="32" t="s">
        <v>220</v>
      </c>
    </row>
    <row r="214" spans="2:8" s="9" customFormat="1" ht="15" customHeight="1" thickBot="1">
      <c r="B214" s="10" t="s">
        <v>236</v>
      </c>
      <c r="C214" s="36"/>
      <c r="D214" s="36"/>
      <c r="E214" s="33">
        <v>45217</v>
      </c>
      <c r="F214" s="34">
        <v>0.79166666666666663</v>
      </c>
      <c r="G214" s="34">
        <v>0.85416666666666663</v>
      </c>
      <c r="H214" s="32" t="s">
        <v>220</v>
      </c>
    </row>
    <row r="215" spans="2:8" s="9" customFormat="1" ht="15" customHeight="1" thickBot="1">
      <c r="B215" s="10" t="s">
        <v>237</v>
      </c>
      <c r="C215" s="36"/>
      <c r="D215" s="36"/>
      <c r="E215" s="33">
        <v>45217</v>
      </c>
      <c r="F215" s="34">
        <v>0.79166666666666663</v>
      </c>
      <c r="G215" s="34">
        <v>0.85416666666666663</v>
      </c>
      <c r="H215" s="32" t="s">
        <v>220</v>
      </c>
    </row>
    <row r="216" spans="2:8" s="9" customFormat="1" ht="15" customHeight="1" thickBot="1">
      <c r="B216" s="10" t="s">
        <v>238</v>
      </c>
      <c r="C216" s="36"/>
      <c r="D216" s="32" t="s">
        <v>239</v>
      </c>
      <c r="E216" s="33">
        <v>45217</v>
      </c>
      <c r="F216" s="34">
        <v>0.79166666666666663</v>
      </c>
      <c r="G216" s="34">
        <v>0.85416666666666663</v>
      </c>
      <c r="H216" s="32" t="s">
        <v>220</v>
      </c>
    </row>
    <row r="217" spans="2:8" s="9" customFormat="1" ht="15" customHeight="1" thickBot="1">
      <c r="B217" s="10" t="s">
        <v>240</v>
      </c>
      <c r="C217" s="36"/>
      <c r="D217" s="32" t="s">
        <v>241</v>
      </c>
      <c r="E217" s="33">
        <v>45217</v>
      </c>
      <c r="F217" s="34">
        <v>0.79166666666666663</v>
      </c>
      <c r="G217" s="34">
        <v>0.85416666666666663</v>
      </c>
      <c r="H217" s="32" t="s">
        <v>220</v>
      </c>
    </row>
    <row r="218" spans="2:8" s="9" customFormat="1" ht="15" customHeight="1" thickBot="1">
      <c r="B218" s="42" t="s">
        <v>48</v>
      </c>
      <c r="C218" s="29">
        <v>802110</v>
      </c>
      <c r="D218" s="29" t="s">
        <v>49</v>
      </c>
      <c r="E218" s="30">
        <v>45217</v>
      </c>
      <c r="F218" s="31">
        <v>0.875</v>
      </c>
      <c r="G218" s="31">
        <v>0.89236111111111116</v>
      </c>
      <c r="H218" s="29" t="s">
        <v>242</v>
      </c>
    </row>
    <row r="219" spans="2:8" s="9" customFormat="1" ht="15" customHeight="1" thickBot="1">
      <c r="B219" s="40" t="s">
        <v>53</v>
      </c>
      <c r="C219" s="32">
        <v>820539</v>
      </c>
      <c r="D219" s="32" t="s">
        <v>54</v>
      </c>
      <c r="E219" s="33">
        <v>45217</v>
      </c>
      <c r="F219" s="34">
        <v>0.875</v>
      </c>
      <c r="G219" s="34">
        <v>0.89236111111111116</v>
      </c>
      <c r="H219" s="32" t="s">
        <v>242</v>
      </c>
    </row>
    <row r="220" spans="2:8" s="9" customFormat="1" ht="15" customHeight="1" thickBot="1">
      <c r="B220" s="40" t="s">
        <v>57</v>
      </c>
      <c r="C220" s="32">
        <v>813381</v>
      </c>
      <c r="D220" s="32" t="s">
        <v>58</v>
      </c>
      <c r="E220" s="33">
        <v>45217</v>
      </c>
      <c r="F220" s="34">
        <v>0.875</v>
      </c>
      <c r="G220" s="34">
        <v>0.89236111111111116</v>
      </c>
      <c r="H220" s="32" t="s">
        <v>242</v>
      </c>
    </row>
    <row r="221" spans="2:8" s="9" customFormat="1" ht="15" customHeight="1" thickBot="1">
      <c r="B221" s="40" t="s">
        <v>59</v>
      </c>
      <c r="C221" s="32">
        <v>793329</v>
      </c>
      <c r="D221" s="32" t="s">
        <v>60</v>
      </c>
      <c r="E221" s="33">
        <v>45217</v>
      </c>
      <c r="F221" s="34">
        <v>0.875</v>
      </c>
      <c r="G221" s="34">
        <v>0.89236111111111116</v>
      </c>
      <c r="H221" s="32" t="s">
        <v>242</v>
      </c>
    </row>
    <row r="222" spans="2:8" s="9" customFormat="1" ht="15" customHeight="1" thickBot="1">
      <c r="B222" s="10" t="s">
        <v>63</v>
      </c>
      <c r="C222" s="32">
        <v>800163</v>
      </c>
      <c r="D222" s="32" t="s">
        <v>64</v>
      </c>
      <c r="E222" s="33">
        <v>45217</v>
      </c>
      <c r="F222" s="34">
        <v>0.875</v>
      </c>
      <c r="G222" s="34">
        <v>0.89236111111111116</v>
      </c>
      <c r="H222" s="32" t="s">
        <v>242</v>
      </c>
    </row>
    <row r="223" spans="2:8" s="9" customFormat="1" ht="15" customHeight="1" thickBot="1">
      <c r="B223" s="40" t="s">
        <v>65</v>
      </c>
      <c r="C223" s="32">
        <v>894263</v>
      </c>
      <c r="D223" s="32" t="s">
        <v>66</v>
      </c>
      <c r="E223" s="33">
        <v>45217</v>
      </c>
      <c r="F223" s="34">
        <v>0.875</v>
      </c>
      <c r="G223" s="34">
        <v>0.89236111111111116</v>
      </c>
      <c r="H223" s="32" t="s">
        <v>242</v>
      </c>
    </row>
    <row r="224" spans="2:8" s="9" customFormat="1" ht="15" customHeight="1" thickBot="1">
      <c r="B224" s="40" t="s">
        <v>67</v>
      </c>
      <c r="C224" s="32">
        <v>0</v>
      </c>
      <c r="D224" s="32" t="s">
        <v>68</v>
      </c>
      <c r="E224" s="33">
        <v>45217</v>
      </c>
      <c r="F224" s="34">
        <v>0.875</v>
      </c>
      <c r="G224" s="34">
        <v>0.89236111111111116</v>
      </c>
      <c r="H224" s="32" t="s">
        <v>242</v>
      </c>
    </row>
    <row r="225" spans="2:8" s="9" customFormat="1" ht="15" customHeight="1" thickBot="1">
      <c r="B225" s="10" t="s">
        <v>71</v>
      </c>
      <c r="C225" s="32">
        <v>823178</v>
      </c>
      <c r="D225" s="32" t="s">
        <v>72</v>
      </c>
      <c r="E225" s="33">
        <v>45217</v>
      </c>
      <c r="F225" s="34">
        <v>0.875</v>
      </c>
      <c r="G225" s="34">
        <v>0.89236111111111116</v>
      </c>
      <c r="H225" s="32" t="s">
        <v>242</v>
      </c>
    </row>
    <row r="226" spans="2:8" s="9" customFormat="1" ht="15" customHeight="1" thickBot="1">
      <c r="B226" s="40" t="s">
        <v>75</v>
      </c>
      <c r="C226" s="32">
        <v>356158</v>
      </c>
      <c r="D226" s="32" t="s">
        <v>76</v>
      </c>
      <c r="E226" s="33">
        <v>45217</v>
      </c>
      <c r="F226" s="34">
        <v>0.875</v>
      </c>
      <c r="G226" s="34">
        <v>0.89236111111111116</v>
      </c>
      <c r="H226" s="32" t="s">
        <v>242</v>
      </c>
    </row>
    <row r="227" spans="2:8" s="9" customFormat="1" ht="15" customHeight="1" thickBot="1">
      <c r="B227" s="40" t="s">
        <v>77</v>
      </c>
      <c r="C227" s="32">
        <v>792295</v>
      </c>
      <c r="D227" s="32" t="s">
        <v>78</v>
      </c>
      <c r="E227" s="33">
        <v>45217</v>
      </c>
      <c r="F227" s="34">
        <v>0.875</v>
      </c>
      <c r="G227" s="34">
        <v>0.89236111111111116</v>
      </c>
      <c r="H227" s="32" t="s">
        <v>242</v>
      </c>
    </row>
    <row r="228" spans="2:8" s="9" customFormat="1" ht="15" customHeight="1" thickBot="1">
      <c r="B228" s="40" t="s">
        <v>79</v>
      </c>
      <c r="C228" s="32">
        <v>814550</v>
      </c>
      <c r="D228" s="32" t="s">
        <v>80</v>
      </c>
      <c r="E228" s="33">
        <v>45217</v>
      </c>
      <c r="F228" s="34">
        <v>0.875</v>
      </c>
      <c r="G228" s="34">
        <v>0.89236111111111116</v>
      </c>
      <c r="H228" s="32" t="s">
        <v>242</v>
      </c>
    </row>
    <row r="229" spans="2:8" s="9" customFormat="1" ht="15" customHeight="1" thickBot="1">
      <c r="B229" s="40" t="s">
        <v>89</v>
      </c>
      <c r="C229" s="32">
        <v>759660</v>
      </c>
      <c r="D229" s="32" t="s">
        <v>90</v>
      </c>
      <c r="E229" s="33">
        <v>45217</v>
      </c>
      <c r="F229" s="34">
        <v>0.875</v>
      </c>
      <c r="G229" s="34">
        <v>0.89236111111111116</v>
      </c>
      <c r="H229" s="32" t="s">
        <v>242</v>
      </c>
    </row>
    <row r="230" spans="2:8" s="9" customFormat="1" ht="15" customHeight="1" thickBot="1">
      <c r="B230" s="40" t="s">
        <v>93</v>
      </c>
      <c r="C230" s="32">
        <v>823437</v>
      </c>
      <c r="D230" s="32" t="s">
        <v>94</v>
      </c>
      <c r="E230" s="33">
        <v>45217</v>
      </c>
      <c r="F230" s="34">
        <v>0.875</v>
      </c>
      <c r="G230" s="34">
        <v>0.89236111111111116</v>
      </c>
      <c r="H230" s="32" t="s">
        <v>242</v>
      </c>
    </row>
    <row r="231" spans="2:8" s="9" customFormat="1" ht="15" customHeight="1" thickBot="1">
      <c r="B231" s="10" t="s">
        <v>97</v>
      </c>
      <c r="C231" s="32">
        <v>801956</v>
      </c>
      <c r="D231" s="32" t="s">
        <v>98</v>
      </c>
      <c r="E231" s="33">
        <v>45217</v>
      </c>
      <c r="F231" s="34">
        <v>0.875</v>
      </c>
      <c r="G231" s="34">
        <v>0.89236111111111116</v>
      </c>
      <c r="H231" s="32" t="s">
        <v>242</v>
      </c>
    </row>
    <row r="232" spans="2:8" s="9" customFormat="1" ht="15" customHeight="1" thickBot="1">
      <c r="B232" s="40" t="s">
        <v>99</v>
      </c>
      <c r="C232" s="32">
        <v>823251</v>
      </c>
      <c r="D232" s="32" t="s">
        <v>100</v>
      </c>
      <c r="E232" s="33">
        <v>45217</v>
      </c>
      <c r="F232" s="34">
        <v>0.875</v>
      </c>
      <c r="G232" s="34">
        <v>0.89236111111111116</v>
      </c>
      <c r="H232" s="32" t="s">
        <v>242</v>
      </c>
    </row>
    <row r="233" spans="2:8" s="9" customFormat="1" ht="15" customHeight="1" thickBot="1">
      <c r="B233" s="10" t="s">
        <v>221</v>
      </c>
      <c r="C233" s="32">
        <v>801242</v>
      </c>
      <c r="D233" s="32" t="s">
        <v>222</v>
      </c>
      <c r="E233" s="33">
        <v>45217</v>
      </c>
      <c r="F233" s="34">
        <v>0.875</v>
      </c>
      <c r="G233" s="34">
        <v>0.89236111111111116</v>
      </c>
      <c r="H233" s="32" t="s">
        <v>242</v>
      </c>
    </row>
    <row r="234" spans="2:8" s="9" customFormat="1" ht="15" customHeight="1" thickBot="1">
      <c r="B234" s="10" t="s">
        <v>101</v>
      </c>
      <c r="C234" s="32">
        <v>771044</v>
      </c>
      <c r="D234" s="32" t="s">
        <v>102</v>
      </c>
      <c r="E234" s="33">
        <v>45217</v>
      </c>
      <c r="F234" s="34">
        <v>0.875</v>
      </c>
      <c r="G234" s="34">
        <v>0.89236111111111116</v>
      </c>
      <c r="H234" s="32" t="s">
        <v>242</v>
      </c>
    </row>
    <row r="235" spans="2:8" s="9" customFormat="1" ht="15" customHeight="1" thickBot="1">
      <c r="B235" s="10" t="s">
        <v>103</v>
      </c>
      <c r="C235" s="32">
        <v>822775</v>
      </c>
      <c r="D235" s="32" t="s">
        <v>104</v>
      </c>
      <c r="E235" s="33">
        <v>45217</v>
      </c>
      <c r="F235" s="34">
        <v>0.875</v>
      </c>
      <c r="G235" s="34">
        <v>0.89236111111111116</v>
      </c>
      <c r="H235" s="32" t="s">
        <v>242</v>
      </c>
    </row>
    <row r="236" spans="2:8" s="9" customFormat="1" ht="15" customHeight="1" thickBot="1">
      <c r="B236" s="10" t="s">
        <v>111</v>
      </c>
      <c r="C236" s="32">
        <v>813705</v>
      </c>
      <c r="D236" s="32" t="s">
        <v>112</v>
      </c>
      <c r="E236" s="33">
        <v>45217</v>
      </c>
      <c r="F236" s="34">
        <v>0.875</v>
      </c>
      <c r="G236" s="34">
        <v>0.89236111111111116</v>
      </c>
      <c r="H236" s="32" t="s">
        <v>242</v>
      </c>
    </row>
    <row r="237" spans="2:8" s="9" customFormat="1" ht="15" customHeight="1" thickBot="1">
      <c r="B237" s="10" t="s">
        <v>113</v>
      </c>
      <c r="C237" s="32">
        <v>813780</v>
      </c>
      <c r="D237" s="32" t="s">
        <v>114</v>
      </c>
      <c r="E237" s="33">
        <v>45217</v>
      </c>
      <c r="F237" s="34">
        <v>0.875</v>
      </c>
      <c r="G237" s="34">
        <v>0.89236111111111116</v>
      </c>
      <c r="H237" s="32" t="s">
        <v>242</v>
      </c>
    </row>
    <row r="238" spans="2:8" s="9" customFormat="1" ht="15" customHeight="1" thickBot="1">
      <c r="B238" s="40" t="s">
        <v>115</v>
      </c>
      <c r="C238" s="32">
        <v>792405</v>
      </c>
      <c r="D238" s="32" t="s">
        <v>116</v>
      </c>
      <c r="E238" s="33">
        <v>45217</v>
      </c>
      <c r="F238" s="34">
        <v>0.875</v>
      </c>
      <c r="G238" s="34">
        <v>0.89236111111111116</v>
      </c>
      <c r="H238" s="32" t="s">
        <v>242</v>
      </c>
    </row>
    <row r="239" spans="2:8" s="9" customFormat="1" ht="15" customHeight="1" thickBot="1">
      <c r="B239" s="40" t="s">
        <v>117</v>
      </c>
      <c r="C239" s="32">
        <v>0</v>
      </c>
      <c r="D239" s="32" t="s">
        <v>118</v>
      </c>
      <c r="E239" s="33">
        <v>45217</v>
      </c>
      <c r="F239" s="34">
        <v>0.875</v>
      </c>
      <c r="G239" s="34">
        <v>0.89236111111111116</v>
      </c>
      <c r="H239" s="32" t="s">
        <v>242</v>
      </c>
    </row>
    <row r="240" spans="2:8" s="9" customFormat="1" ht="15" customHeight="1" thickBot="1">
      <c r="B240" s="10" t="s">
        <v>223</v>
      </c>
      <c r="C240" s="32">
        <v>812917</v>
      </c>
      <c r="D240" s="32" t="s">
        <v>224</v>
      </c>
      <c r="E240" s="33">
        <v>45217</v>
      </c>
      <c r="F240" s="34">
        <v>0.875</v>
      </c>
      <c r="G240" s="34">
        <v>0.89236111111111116</v>
      </c>
      <c r="H240" s="32" t="s">
        <v>242</v>
      </c>
    </row>
    <row r="241" spans="2:8" s="9" customFormat="1" ht="15" customHeight="1" thickBot="1">
      <c r="B241" s="10" t="s">
        <v>119</v>
      </c>
      <c r="C241" s="32">
        <v>760255</v>
      </c>
      <c r="D241" s="32" t="s">
        <v>208</v>
      </c>
      <c r="E241" s="33">
        <v>45217</v>
      </c>
      <c r="F241" s="34">
        <v>0.875</v>
      </c>
      <c r="G241" s="34">
        <v>0.89236111111111116</v>
      </c>
      <c r="H241" s="32" t="s">
        <v>242</v>
      </c>
    </row>
    <row r="242" spans="2:8" s="9" customFormat="1" ht="15" customHeight="1" thickBot="1">
      <c r="B242" s="10" t="s">
        <v>122</v>
      </c>
      <c r="C242" s="32">
        <v>816709</v>
      </c>
      <c r="D242" s="32" t="s">
        <v>123</v>
      </c>
      <c r="E242" s="33">
        <v>45217</v>
      </c>
      <c r="F242" s="34">
        <v>0.875</v>
      </c>
      <c r="G242" s="34">
        <v>0.89236111111111116</v>
      </c>
      <c r="H242" s="32" t="s">
        <v>242</v>
      </c>
    </row>
    <row r="243" spans="2:8" s="9" customFormat="1" ht="15" customHeight="1" thickBot="1">
      <c r="B243" s="10" t="s">
        <v>124</v>
      </c>
      <c r="C243" s="32">
        <v>771048</v>
      </c>
      <c r="D243" s="32" t="s">
        <v>125</v>
      </c>
      <c r="E243" s="33">
        <v>45217</v>
      </c>
      <c r="F243" s="34">
        <v>0.875</v>
      </c>
      <c r="G243" s="34">
        <v>0.89236111111111116</v>
      </c>
      <c r="H243" s="32" t="s">
        <v>242</v>
      </c>
    </row>
    <row r="244" spans="2:8" s="9" customFormat="1" ht="15" customHeight="1" thickBot="1">
      <c r="B244" s="10" t="s">
        <v>126</v>
      </c>
      <c r="C244" s="32">
        <v>823077</v>
      </c>
      <c r="D244" s="32" t="s">
        <v>127</v>
      </c>
      <c r="E244" s="33">
        <v>45217</v>
      </c>
      <c r="F244" s="34">
        <v>0.875</v>
      </c>
      <c r="G244" s="34">
        <v>0.89236111111111116</v>
      </c>
      <c r="H244" s="32" t="s">
        <v>242</v>
      </c>
    </row>
    <row r="245" spans="2:8" s="9" customFormat="1" ht="15" customHeight="1" thickBot="1">
      <c r="B245" s="40" t="s">
        <v>128</v>
      </c>
      <c r="C245" s="32">
        <v>823612</v>
      </c>
      <c r="D245" s="32" t="s">
        <v>129</v>
      </c>
      <c r="E245" s="33">
        <v>45217</v>
      </c>
      <c r="F245" s="34">
        <v>0.875</v>
      </c>
      <c r="G245" s="34">
        <v>0.89236111111111116</v>
      </c>
      <c r="H245" s="32" t="s">
        <v>242</v>
      </c>
    </row>
    <row r="246" spans="2:8" s="9" customFormat="1" ht="15" customHeight="1" thickBot="1">
      <c r="B246" s="40" t="s">
        <v>130</v>
      </c>
      <c r="C246" s="32">
        <v>824420</v>
      </c>
      <c r="D246" s="32" t="s">
        <v>131</v>
      </c>
      <c r="E246" s="33">
        <v>45217</v>
      </c>
      <c r="F246" s="34">
        <v>0.875</v>
      </c>
      <c r="G246" s="34">
        <v>0.89236111111111116</v>
      </c>
      <c r="H246" s="32" t="s">
        <v>242</v>
      </c>
    </row>
    <row r="247" spans="2:8" s="9" customFormat="1" ht="15" customHeight="1" thickBot="1">
      <c r="B247" s="10" t="s">
        <v>225</v>
      </c>
      <c r="C247" s="32">
        <v>771099</v>
      </c>
      <c r="D247" s="32" t="s">
        <v>226</v>
      </c>
      <c r="E247" s="33">
        <v>45217</v>
      </c>
      <c r="F247" s="34">
        <v>0.875</v>
      </c>
      <c r="G247" s="34">
        <v>0.89236111111111116</v>
      </c>
      <c r="H247" s="32" t="s">
        <v>242</v>
      </c>
    </row>
    <row r="248" spans="2:8" s="9" customFormat="1" ht="15" customHeight="1" thickBot="1">
      <c r="B248" s="10" t="s">
        <v>132</v>
      </c>
      <c r="C248" s="32">
        <v>822501</v>
      </c>
      <c r="D248" s="32" t="s">
        <v>133</v>
      </c>
      <c r="E248" s="33">
        <v>45217</v>
      </c>
      <c r="F248" s="34">
        <v>0.875</v>
      </c>
      <c r="G248" s="34">
        <v>0.89236111111111116</v>
      </c>
      <c r="H248" s="32" t="s">
        <v>242</v>
      </c>
    </row>
    <row r="249" spans="2:8" s="9" customFormat="1" ht="15" customHeight="1" thickBot="1">
      <c r="B249" s="40" t="s">
        <v>136</v>
      </c>
      <c r="C249" s="32">
        <v>759698</v>
      </c>
      <c r="D249" s="32" t="s">
        <v>137</v>
      </c>
      <c r="E249" s="33">
        <v>45217</v>
      </c>
      <c r="F249" s="34">
        <v>0.875</v>
      </c>
      <c r="G249" s="34">
        <v>0.89236111111111116</v>
      </c>
      <c r="H249" s="32" t="s">
        <v>242</v>
      </c>
    </row>
    <row r="250" spans="2:8" s="9" customFormat="1" ht="15" customHeight="1" thickBot="1">
      <c r="B250" s="40" t="s">
        <v>138</v>
      </c>
      <c r="C250" s="32">
        <v>771069</v>
      </c>
      <c r="D250" s="32" t="s">
        <v>139</v>
      </c>
      <c r="E250" s="33">
        <v>45217</v>
      </c>
      <c r="F250" s="34">
        <v>0.875</v>
      </c>
      <c r="G250" s="34">
        <v>0.89236111111111116</v>
      </c>
      <c r="H250" s="32" t="s">
        <v>242</v>
      </c>
    </row>
    <row r="251" spans="2:8" s="9" customFormat="1" ht="15" customHeight="1" thickBot="1">
      <c r="B251" s="10" t="s">
        <v>142</v>
      </c>
      <c r="C251" s="32">
        <v>771070</v>
      </c>
      <c r="D251" s="32" t="s">
        <v>143</v>
      </c>
      <c r="E251" s="33">
        <v>45217</v>
      </c>
      <c r="F251" s="34">
        <v>0.875</v>
      </c>
      <c r="G251" s="34">
        <v>0.89236111111111116</v>
      </c>
      <c r="H251" s="32" t="s">
        <v>242</v>
      </c>
    </row>
    <row r="252" spans="2:8" s="9" customFormat="1" ht="15" customHeight="1" thickBot="1">
      <c r="B252" s="40" t="s">
        <v>227</v>
      </c>
      <c r="C252" s="32">
        <v>793178</v>
      </c>
      <c r="D252" s="32" t="s">
        <v>228</v>
      </c>
      <c r="E252" s="33">
        <v>45217</v>
      </c>
      <c r="F252" s="34">
        <v>0.875</v>
      </c>
      <c r="G252" s="34">
        <v>0.89236111111111116</v>
      </c>
      <c r="H252" s="32" t="s">
        <v>242</v>
      </c>
    </row>
    <row r="253" spans="2:8" s="9" customFormat="1" ht="15" customHeight="1" thickBot="1">
      <c r="B253" s="10" t="s">
        <v>144</v>
      </c>
      <c r="C253" s="32">
        <v>702413</v>
      </c>
      <c r="D253" s="32" t="s">
        <v>145</v>
      </c>
      <c r="E253" s="33">
        <v>45217</v>
      </c>
      <c r="F253" s="34">
        <v>0.875</v>
      </c>
      <c r="G253" s="34">
        <v>0.89236111111111116</v>
      </c>
      <c r="H253" s="32" t="s">
        <v>242</v>
      </c>
    </row>
    <row r="254" spans="2:8" s="9" customFormat="1" ht="15" customHeight="1" thickBot="1">
      <c r="B254" s="40" t="s">
        <v>146</v>
      </c>
      <c r="C254" s="32">
        <v>819388</v>
      </c>
      <c r="D254" s="32" t="s">
        <v>147</v>
      </c>
      <c r="E254" s="33">
        <v>45217</v>
      </c>
      <c r="F254" s="34">
        <v>0.875</v>
      </c>
      <c r="G254" s="34">
        <v>0.89236111111111116</v>
      </c>
      <c r="H254" s="32" t="s">
        <v>242</v>
      </c>
    </row>
    <row r="255" spans="2:8" s="9" customFormat="1" ht="15" customHeight="1" thickBot="1">
      <c r="B255" s="40" t="s">
        <v>152</v>
      </c>
      <c r="C255" s="32">
        <v>822602</v>
      </c>
      <c r="D255" s="32" t="s">
        <v>153</v>
      </c>
      <c r="E255" s="33">
        <v>45217</v>
      </c>
      <c r="F255" s="34">
        <v>0.875</v>
      </c>
      <c r="G255" s="34">
        <v>0.89236111111111116</v>
      </c>
      <c r="H255" s="32" t="s">
        <v>242</v>
      </c>
    </row>
    <row r="256" spans="2:8" s="9" customFormat="1" ht="15" customHeight="1" thickBot="1">
      <c r="B256" s="10" t="s">
        <v>154</v>
      </c>
      <c r="C256" s="32">
        <v>802291</v>
      </c>
      <c r="D256" s="32" t="s">
        <v>155</v>
      </c>
      <c r="E256" s="33">
        <v>45217</v>
      </c>
      <c r="F256" s="34">
        <v>0.875</v>
      </c>
      <c r="G256" s="34">
        <v>0.89236111111111116</v>
      </c>
      <c r="H256" s="32" t="s">
        <v>242</v>
      </c>
    </row>
    <row r="257" spans="2:9" s="9" customFormat="1" ht="15" customHeight="1" thickBot="1">
      <c r="B257" s="10" t="s">
        <v>158</v>
      </c>
      <c r="C257" s="32">
        <v>744952</v>
      </c>
      <c r="D257" s="32" t="s">
        <v>159</v>
      </c>
      <c r="E257" s="33">
        <v>45217</v>
      </c>
      <c r="F257" s="34">
        <v>0.875</v>
      </c>
      <c r="G257" s="34">
        <v>0.89236111111111116</v>
      </c>
      <c r="H257" s="32" t="s">
        <v>242</v>
      </c>
    </row>
    <row r="258" spans="2:9" s="9" customFormat="1" ht="15" customHeight="1" thickBot="1">
      <c r="B258" s="10" t="s">
        <v>162</v>
      </c>
      <c r="C258" s="32">
        <v>822698</v>
      </c>
      <c r="D258" s="32" t="s">
        <v>163</v>
      </c>
      <c r="E258" s="33">
        <v>45217</v>
      </c>
      <c r="F258" s="34">
        <v>0.875</v>
      </c>
      <c r="G258" s="34">
        <v>0.89236111111111116</v>
      </c>
      <c r="H258" s="32" t="s">
        <v>242</v>
      </c>
    </row>
    <row r="259" spans="2:9" s="9" customFormat="1" ht="15" customHeight="1" thickBot="1">
      <c r="B259" s="10" t="s">
        <v>168</v>
      </c>
      <c r="C259" s="32">
        <v>823175</v>
      </c>
      <c r="D259" s="32" t="s">
        <v>169</v>
      </c>
      <c r="E259" s="33">
        <v>45217</v>
      </c>
      <c r="F259" s="34">
        <v>0.875</v>
      </c>
      <c r="G259" s="34">
        <v>0.89236111111111116</v>
      </c>
      <c r="H259" s="32" t="s">
        <v>242</v>
      </c>
    </row>
    <row r="260" spans="2:9" s="9" customFormat="1" ht="15" customHeight="1" thickBot="1">
      <c r="B260" s="10" t="s">
        <v>170</v>
      </c>
      <c r="C260" s="32">
        <v>801224</v>
      </c>
      <c r="D260" s="32" t="s">
        <v>171</v>
      </c>
      <c r="E260" s="33">
        <v>45217</v>
      </c>
      <c r="F260" s="34">
        <v>0.875</v>
      </c>
      <c r="G260" s="34">
        <v>0.89236111111111116</v>
      </c>
      <c r="H260" s="32" t="s">
        <v>242</v>
      </c>
    </row>
    <row r="261" spans="2:9" s="9" customFormat="1" ht="15" customHeight="1" thickBot="1">
      <c r="B261" s="10" t="s">
        <v>174</v>
      </c>
      <c r="C261" s="32">
        <v>804136</v>
      </c>
      <c r="D261" s="32" t="s">
        <v>175</v>
      </c>
      <c r="E261" s="33">
        <v>45217</v>
      </c>
      <c r="F261" s="34">
        <v>0.875</v>
      </c>
      <c r="G261" s="34">
        <v>0.89236111111111116</v>
      </c>
      <c r="H261" s="32" t="s">
        <v>242</v>
      </c>
    </row>
    <row r="262" spans="2:9" s="9" customFormat="1" ht="15" customHeight="1" thickBot="1">
      <c r="B262" s="10" t="s">
        <v>229</v>
      </c>
      <c r="C262" s="36"/>
      <c r="D262" s="32" t="s">
        <v>230</v>
      </c>
      <c r="E262" s="33">
        <v>45217</v>
      </c>
      <c r="F262" s="34">
        <v>0.875</v>
      </c>
      <c r="G262" s="34">
        <v>0.89236111111111116</v>
      </c>
      <c r="H262" s="32" t="s">
        <v>242</v>
      </c>
    </row>
    <row r="263" spans="2:9" s="9" customFormat="1" ht="15" customHeight="1" thickBot="1">
      <c r="B263" s="10" t="s">
        <v>231</v>
      </c>
      <c r="C263" s="36"/>
      <c r="D263" s="32" t="s">
        <v>62</v>
      </c>
      <c r="E263" s="33">
        <v>45217</v>
      </c>
      <c r="F263" s="34">
        <v>0.875</v>
      </c>
      <c r="G263" s="34">
        <v>0.89236111111111116</v>
      </c>
      <c r="H263" s="32" t="s">
        <v>242</v>
      </c>
    </row>
    <row r="264" spans="2:9" s="9" customFormat="1" ht="15" customHeight="1" thickBot="1">
      <c r="B264" s="10" t="s">
        <v>232</v>
      </c>
      <c r="C264" s="36"/>
      <c r="D264" s="32" t="s">
        <v>233</v>
      </c>
      <c r="E264" s="33">
        <v>45217</v>
      </c>
      <c r="F264" s="34">
        <v>0.875</v>
      </c>
      <c r="G264" s="34">
        <v>0.89236111111111116</v>
      </c>
      <c r="H264" s="32" t="s">
        <v>242</v>
      </c>
    </row>
    <row r="265" spans="2:9" s="9" customFormat="1" ht="15" customHeight="1" thickBot="1">
      <c r="B265" s="10" t="s">
        <v>234</v>
      </c>
      <c r="C265" s="36"/>
      <c r="D265" s="32" t="s">
        <v>235</v>
      </c>
      <c r="E265" s="33">
        <v>45217</v>
      </c>
      <c r="F265" s="34">
        <v>0.875</v>
      </c>
      <c r="G265" s="34">
        <v>0.89236111111111116</v>
      </c>
      <c r="H265" s="32" t="s">
        <v>242</v>
      </c>
    </row>
    <row r="266" spans="2:9" s="9" customFormat="1" ht="15" customHeight="1" thickBot="1">
      <c r="B266" s="10" t="s">
        <v>236</v>
      </c>
      <c r="C266" s="36"/>
      <c r="D266" s="36"/>
      <c r="E266" s="33">
        <v>45217</v>
      </c>
      <c r="F266" s="34">
        <v>0.875</v>
      </c>
      <c r="G266" s="34">
        <v>0.89236111111111116</v>
      </c>
      <c r="H266" s="32" t="s">
        <v>242</v>
      </c>
    </row>
    <row r="267" spans="2:9" s="9" customFormat="1" ht="15" customHeight="1" thickBot="1">
      <c r="B267" s="10" t="s">
        <v>237</v>
      </c>
      <c r="C267" s="36"/>
      <c r="D267" s="36"/>
      <c r="E267" s="33">
        <v>45217</v>
      </c>
      <c r="F267" s="34">
        <v>0.875</v>
      </c>
      <c r="G267" s="34">
        <v>0.89236111111111116</v>
      </c>
      <c r="H267" s="32" t="s">
        <v>242</v>
      </c>
    </row>
    <row r="268" spans="2:9" s="9" customFormat="1" ht="15" customHeight="1" thickBot="1">
      <c r="B268" s="10" t="s">
        <v>238</v>
      </c>
      <c r="C268" s="36"/>
      <c r="D268" s="32" t="s">
        <v>239</v>
      </c>
      <c r="E268" s="33">
        <v>45217</v>
      </c>
      <c r="F268" s="34">
        <v>0.875</v>
      </c>
      <c r="G268" s="34">
        <v>0.89236111111111116</v>
      </c>
      <c r="H268" s="32" t="s">
        <v>242</v>
      </c>
    </row>
    <row r="269" spans="2:9" s="9" customFormat="1" ht="15" customHeight="1" thickBot="1">
      <c r="B269" s="10" t="s">
        <v>240</v>
      </c>
      <c r="C269" s="36"/>
      <c r="D269" s="32" t="s">
        <v>241</v>
      </c>
      <c r="E269" s="33">
        <v>45217</v>
      </c>
      <c r="F269" s="34">
        <v>0.875</v>
      </c>
      <c r="G269" s="34">
        <v>0.89236111111111116</v>
      </c>
      <c r="H269" s="32" t="s">
        <v>242</v>
      </c>
    </row>
    <row r="270" spans="2:9" s="9" customFormat="1" ht="15" customHeight="1" thickBot="1">
      <c r="B270" s="41" t="s">
        <v>48</v>
      </c>
      <c r="C270" s="29">
        <v>802110</v>
      </c>
      <c r="D270" s="29" t="s">
        <v>49</v>
      </c>
      <c r="E270" s="30">
        <v>45217</v>
      </c>
      <c r="F270" s="31">
        <v>0.89583333333333337</v>
      </c>
      <c r="G270" s="31">
        <v>0.91319444444444453</v>
      </c>
      <c r="H270" s="29" t="s">
        <v>243</v>
      </c>
      <c r="I270" s="9" t="s">
        <v>284</v>
      </c>
    </row>
    <row r="271" spans="2:9" s="9" customFormat="1" ht="15" customHeight="1" thickBot="1">
      <c r="B271" s="40" t="s">
        <v>57</v>
      </c>
      <c r="C271" s="32">
        <v>813381</v>
      </c>
      <c r="D271" s="32" t="s">
        <v>58</v>
      </c>
      <c r="E271" s="33">
        <v>45217</v>
      </c>
      <c r="F271" s="34">
        <v>0.89583333333333337</v>
      </c>
      <c r="G271" s="34">
        <v>0.91319444444444453</v>
      </c>
      <c r="H271" s="32" t="s">
        <v>243</v>
      </c>
    </row>
    <row r="272" spans="2:9" s="9" customFormat="1" ht="15" customHeight="1" thickBot="1">
      <c r="B272" s="40" t="s">
        <v>59</v>
      </c>
      <c r="C272" s="32">
        <v>793329</v>
      </c>
      <c r="D272" s="32" t="s">
        <v>60</v>
      </c>
      <c r="E272" s="33">
        <v>45217</v>
      </c>
      <c r="F272" s="34">
        <v>0.89583333333333337</v>
      </c>
      <c r="G272" s="34">
        <v>0.91319444444444453</v>
      </c>
      <c r="H272" s="32" t="s">
        <v>243</v>
      </c>
    </row>
    <row r="273" spans="2:8" s="9" customFormat="1" ht="15" customHeight="1" thickBot="1">
      <c r="B273" s="40" t="s">
        <v>65</v>
      </c>
      <c r="C273" s="32">
        <v>894263</v>
      </c>
      <c r="D273" s="32" t="s">
        <v>66</v>
      </c>
      <c r="E273" s="33">
        <v>45217</v>
      </c>
      <c r="F273" s="34">
        <v>0.89583333333333337</v>
      </c>
      <c r="G273" s="34">
        <v>0.91319444444444453</v>
      </c>
      <c r="H273" s="32" t="s">
        <v>243</v>
      </c>
    </row>
    <row r="274" spans="2:8" s="9" customFormat="1" ht="15" customHeight="1" thickBot="1">
      <c r="B274" s="40" t="s">
        <v>71</v>
      </c>
      <c r="C274" s="32">
        <v>823178</v>
      </c>
      <c r="D274" s="32" t="s">
        <v>72</v>
      </c>
      <c r="E274" s="33">
        <v>45217</v>
      </c>
      <c r="F274" s="34">
        <v>0.89583333333333337</v>
      </c>
      <c r="G274" s="34">
        <v>0.91319444444444453</v>
      </c>
      <c r="H274" s="32" t="s">
        <v>243</v>
      </c>
    </row>
    <row r="275" spans="2:8" s="9" customFormat="1" ht="15" customHeight="1" thickBot="1">
      <c r="B275" s="40" t="s">
        <v>75</v>
      </c>
      <c r="C275" s="32">
        <v>356158</v>
      </c>
      <c r="D275" s="32" t="s">
        <v>76</v>
      </c>
      <c r="E275" s="33">
        <v>45217</v>
      </c>
      <c r="F275" s="34">
        <v>0.89583333333333337</v>
      </c>
      <c r="G275" s="34">
        <v>0.91319444444444453</v>
      </c>
      <c r="H275" s="32" t="s">
        <v>243</v>
      </c>
    </row>
    <row r="276" spans="2:8" s="9" customFormat="1" ht="15" customHeight="1" thickBot="1">
      <c r="B276" s="40" t="s">
        <v>77</v>
      </c>
      <c r="C276" s="32">
        <v>792295</v>
      </c>
      <c r="D276" s="32" t="s">
        <v>78</v>
      </c>
      <c r="E276" s="33">
        <v>45217</v>
      </c>
      <c r="F276" s="34">
        <v>0.89583333333333337</v>
      </c>
      <c r="G276" s="34">
        <v>0.91319444444444453</v>
      </c>
      <c r="H276" s="32" t="s">
        <v>243</v>
      </c>
    </row>
    <row r="277" spans="2:8" s="9" customFormat="1" ht="15" customHeight="1" thickBot="1">
      <c r="B277" s="40" t="s">
        <v>79</v>
      </c>
      <c r="C277" s="32">
        <v>814550</v>
      </c>
      <c r="D277" s="32" t="s">
        <v>80</v>
      </c>
      <c r="E277" s="33">
        <v>45217</v>
      </c>
      <c r="F277" s="34">
        <v>0.89583333333333337</v>
      </c>
      <c r="G277" s="34">
        <v>0.91319444444444453</v>
      </c>
      <c r="H277" s="32" t="s">
        <v>243</v>
      </c>
    </row>
    <row r="278" spans="2:8" s="9" customFormat="1" ht="15" customHeight="1" thickBot="1">
      <c r="B278" s="40" t="s">
        <v>89</v>
      </c>
      <c r="C278" s="32">
        <v>759660</v>
      </c>
      <c r="D278" s="32" t="s">
        <v>90</v>
      </c>
      <c r="E278" s="33">
        <v>45217</v>
      </c>
      <c r="F278" s="34">
        <v>0.89583333333333337</v>
      </c>
      <c r="G278" s="34">
        <v>0.91319444444444453</v>
      </c>
      <c r="H278" s="32" t="s">
        <v>243</v>
      </c>
    </row>
    <row r="279" spans="2:8" s="9" customFormat="1" ht="15" customHeight="1" thickBot="1">
      <c r="B279" s="40" t="s">
        <v>93</v>
      </c>
      <c r="C279" s="32">
        <v>823437</v>
      </c>
      <c r="D279" s="32" t="s">
        <v>94</v>
      </c>
      <c r="E279" s="33">
        <v>45217</v>
      </c>
      <c r="F279" s="34">
        <v>0.89583333333333337</v>
      </c>
      <c r="G279" s="34">
        <v>0.91319444444444453</v>
      </c>
      <c r="H279" s="32" t="s">
        <v>243</v>
      </c>
    </row>
    <row r="280" spans="2:8" s="9" customFormat="1" ht="15" customHeight="1" thickBot="1">
      <c r="B280" s="40" t="s">
        <v>97</v>
      </c>
      <c r="C280" s="32">
        <v>801956</v>
      </c>
      <c r="D280" s="32" t="s">
        <v>98</v>
      </c>
      <c r="E280" s="33">
        <v>45217</v>
      </c>
      <c r="F280" s="34">
        <v>0.89583333333333337</v>
      </c>
      <c r="G280" s="34">
        <v>0.91319444444444453</v>
      </c>
      <c r="H280" s="32" t="s">
        <v>243</v>
      </c>
    </row>
    <row r="281" spans="2:8" s="9" customFormat="1" ht="15" customHeight="1" thickBot="1">
      <c r="B281" s="40" t="s">
        <v>99</v>
      </c>
      <c r="C281" s="32">
        <v>823251</v>
      </c>
      <c r="D281" s="32" t="s">
        <v>100</v>
      </c>
      <c r="E281" s="33">
        <v>45217</v>
      </c>
      <c r="F281" s="34">
        <v>0.89583333333333337</v>
      </c>
      <c r="G281" s="34">
        <v>0.91319444444444453</v>
      </c>
      <c r="H281" s="32" t="s">
        <v>243</v>
      </c>
    </row>
    <row r="282" spans="2:8" s="9" customFormat="1" ht="15" customHeight="1" thickBot="1">
      <c r="B282" s="40" t="s">
        <v>221</v>
      </c>
      <c r="C282" s="32">
        <v>801242</v>
      </c>
      <c r="D282" s="32" t="s">
        <v>222</v>
      </c>
      <c r="E282" s="33">
        <v>45217</v>
      </c>
      <c r="F282" s="34">
        <v>0.89583333333333337</v>
      </c>
      <c r="G282" s="34">
        <v>0.91319444444444453</v>
      </c>
      <c r="H282" s="32" t="s">
        <v>243</v>
      </c>
    </row>
    <row r="283" spans="2:8" s="9" customFormat="1" ht="15" customHeight="1" thickBot="1">
      <c r="B283" s="40" t="s">
        <v>101</v>
      </c>
      <c r="C283" s="32">
        <v>771044</v>
      </c>
      <c r="D283" s="32" t="s">
        <v>102</v>
      </c>
      <c r="E283" s="33">
        <v>45217</v>
      </c>
      <c r="F283" s="34">
        <v>0.89583333333333337</v>
      </c>
      <c r="G283" s="34">
        <v>0.91319444444444453</v>
      </c>
      <c r="H283" s="32" t="s">
        <v>243</v>
      </c>
    </row>
    <row r="284" spans="2:8" s="9" customFormat="1" ht="15" customHeight="1" thickBot="1">
      <c r="B284" s="40" t="s">
        <v>103</v>
      </c>
      <c r="C284" s="32">
        <v>822775</v>
      </c>
      <c r="D284" s="32" t="s">
        <v>104</v>
      </c>
      <c r="E284" s="33">
        <v>45217</v>
      </c>
      <c r="F284" s="34">
        <v>0.89583333333333337</v>
      </c>
      <c r="G284" s="34">
        <v>0.91319444444444453</v>
      </c>
      <c r="H284" s="32" t="s">
        <v>243</v>
      </c>
    </row>
    <row r="285" spans="2:8" s="9" customFormat="1" ht="15" customHeight="1" thickBot="1">
      <c r="B285" s="40" t="s">
        <v>111</v>
      </c>
      <c r="C285" s="32">
        <v>813705</v>
      </c>
      <c r="D285" s="32" t="s">
        <v>112</v>
      </c>
      <c r="E285" s="33">
        <v>45217</v>
      </c>
      <c r="F285" s="34">
        <v>0.89583333333333337</v>
      </c>
      <c r="G285" s="34">
        <v>0.91319444444444453</v>
      </c>
      <c r="H285" s="32" t="s">
        <v>243</v>
      </c>
    </row>
    <row r="286" spans="2:8" s="9" customFormat="1" ht="15" customHeight="1" thickBot="1">
      <c r="B286" s="40" t="s">
        <v>115</v>
      </c>
      <c r="C286" s="32">
        <v>792405</v>
      </c>
      <c r="D286" s="32" t="s">
        <v>116</v>
      </c>
      <c r="E286" s="33">
        <v>45217</v>
      </c>
      <c r="F286" s="34">
        <v>0.89583333333333337</v>
      </c>
      <c r="G286" s="34">
        <v>0.91319444444444453</v>
      </c>
      <c r="H286" s="32" t="s">
        <v>243</v>
      </c>
    </row>
    <row r="287" spans="2:8" s="9" customFormat="1" ht="15" customHeight="1" thickBot="1">
      <c r="B287" s="40" t="s">
        <v>117</v>
      </c>
      <c r="C287" s="32">
        <v>0</v>
      </c>
      <c r="D287" s="32" t="s">
        <v>118</v>
      </c>
      <c r="E287" s="33">
        <v>45217</v>
      </c>
      <c r="F287" s="34">
        <v>0.89583333333333337</v>
      </c>
      <c r="G287" s="34">
        <v>0.91319444444444453</v>
      </c>
      <c r="H287" s="32" t="s">
        <v>243</v>
      </c>
    </row>
    <row r="288" spans="2:8" s="9" customFormat="1" ht="15" customHeight="1" thickBot="1">
      <c r="B288" s="40" t="s">
        <v>119</v>
      </c>
      <c r="C288" s="32">
        <v>760255</v>
      </c>
      <c r="D288" s="32" t="s">
        <v>208</v>
      </c>
      <c r="E288" s="33">
        <v>45217</v>
      </c>
      <c r="F288" s="34">
        <v>0.89583333333333337</v>
      </c>
      <c r="G288" s="34">
        <v>0.91319444444444453</v>
      </c>
      <c r="H288" s="32" t="s">
        <v>243</v>
      </c>
    </row>
    <row r="289" spans="2:8" s="9" customFormat="1" ht="15" customHeight="1" thickBot="1">
      <c r="B289" s="40" t="s">
        <v>122</v>
      </c>
      <c r="C289" s="32">
        <v>816709</v>
      </c>
      <c r="D289" s="32" t="s">
        <v>123</v>
      </c>
      <c r="E289" s="33">
        <v>45217</v>
      </c>
      <c r="F289" s="34">
        <v>0.89583333333333337</v>
      </c>
      <c r="G289" s="34">
        <v>0.91319444444444453</v>
      </c>
      <c r="H289" s="32" t="s">
        <v>243</v>
      </c>
    </row>
    <row r="290" spans="2:8" s="9" customFormat="1" ht="15" customHeight="1" thickBot="1">
      <c r="B290" s="40" t="s">
        <v>124</v>
      </c>
      <c r="C290" s="32">
        <v>771048</v>
      </c>
      <c r="D290" s="32" t="s">
        <v>125</v>
      </c>
      <c r="E290" s="33">
        <v>45217</v>
      </c>
      <c r="F290" s="34">
        <v>0.89583333333333337</v>
      </c>
      <c r="G290" s="34">
        <v>0.91319444444444453</v>
      </c>
      <c r="H290" s="32" t="s">
        <v>243</v>
      </c>
    </row>
    <row r="291" spans="2:8" s="9" customFormat="1" ht="15" customHeight="1" thickBot="1">
      <c r="B291" s="40" t="s">
        <v>126</v>
      </c>
      <c r="C291" s="32">
        <v>823077</v>
      </c>
      <c r="D291" s="32" t="s">
        <v>127</v>
      </c>
      <c r="E291" s="33">
        <v>45217</v>
      </c>
      <c r="F291" s="34">
        <v>0.89583333333333337</v>
      </c>
      <c r="G291" s="34">
        <v>0.91319444444444453</v>
      </c>
      <c r="H291" s="32" t="s">
        <v>243</v>
      </c>
    </row>
    <row r="292" spans="2:8" s="9" customFormat="1" ht="15" customHeight="1" thickBot="1">
      <c r="B292" s="40" t="s">
        <v>128</v>
      </c>
      <c r="C292" s="32">
        <v>823612</v>
      </c>
      <c r="D292" s="32" t="s">
        <v>129</v>
      </c>
      <c r="E292" s="33">
        <v>45217</v>
      </c>
      <c r="F292" s="34">
        <v>0.89583333333333337</v>
      </c>
      <c r="G292" s="34">
        <v>0.91319444444444453</v>
      </c>
      <c r="H292" s="32" t="s">
        <v>243</v>
      </c>
    </row>
    <row r="293" spans="2:8" s="9" customFormat="1" ht="15" customHeight="1" thickBot="1">
      <c r="B293" s="40" t="s">
        <v>130</v>
      </c>
      <c r="C293" s="32">
        <v>824420</v>
      </c>
      <c r="D293" s="32" t="s">
        <v>131</v>
      </c>
      <c r="E293" s="33">
        <v>45217</v>
      </c>
      <c r="F293" s="34">
        <v>0.89583333333333337</v>
      </c>
      <c r="G293" s="34">
        <v>0.91319444444444453</v>
      </c>
      <c r="H293" s="32" t="s">
        <v>243</v>
      </c>
    </row>
    <row r="294" spans="2:8" s="9" customFormat="1" ht="15" customHeight="1" thickBot="1">
      <c r="B294" s="40" t="s">
        <v>132</v>
      </c>
      <c r="C294" s="32">
        <v>822501</v>
      </c>
      <c r="D294" s="32" t="s">
        <v>133</v>
      </c>
      <c r="E294" s="33">
        <v>45217</v>
      </c>
      <c r="F294" s="34">
        <v>0.89583333333333337</v>
      </c>
      <c r="G294" s="34">
        <v>0.91319444444444453</v>
      </c>
      <c r="H294" s="32" t="s">
        <v>243</v>
      </c>
    </row>
    <row r="295" spans="2:8" s="9" customFormat="1" ht="15" customHeight="1" thickBot="1">
      <c r="B295" s="40" t="s">
        <v>136</v>
      </c>
      <c r="C295" s="32">
        <v>759698</v>
      </c>
      <c r="D295" s="32" t="s">
        <v>137</v>
      </c>
      <c r="E295" s="33">
        <v>45217</v>
      </c>
      <c r="F295" s="34">
        <v>0.89583333333333337</v>
      </c>
      <c r="G295" s="34">
        <v>0.91319444444444453</v>
      </c>
      <c r="H295" s="32" t="s">
        <v>243</v>
      </c>
    </row>
    <row r="296" spans="2:8" s="9" customFormat="1" ht="15" customHeight="1" thickBot="1">
      <c r="B296" s="40" t="s">
        <v>138</v>
      </c>
      <c r="C296" s="32">
        <v>771069</v>
      </c>
      <c r="D296" s="32" t="s">
        <v>139</v>
      </c>
      <c r="E296" s="33">
        <v>45217</v>
      </c>
      <c r="F296" s="34">
        <v>0.89583333333333337</v>
      </c>
      <c r="G296" s="34">
        <v>0.91319444444444453</v>
      </c>
      <c r="H296" s="32" t="s">
        <v>243</v>
      </c>
    </row>
    <row r="297" spans="2:8" s="9" customFormat="1" ht="15" customHeight="1" thickBot="1">
      <c r="B297" s="40" t="s">
        <v>140</v>
      </c>
      <c r="C297" s="32">
        <v>813807</v>
      </c>
      <c r="D297" s="32" t="s">
        <v>141</v>
      </c>
      <c r="E297" s="33">
        <v>45217</v>
      </c>
      <c r="F297" s="34">
        <v>0.89583333333333337</v>
      </c>
      <c r="G297" s="34">
        <v>0.91319444444444453</v>
      </c>
      <c r="H297" s="32" t="s">
        <v>243</v>
      </c>
    </row>
    <row r="298" spans="2:8" s="9" customFormat="1" ht="15" customHeight="1" thickBot="1">
      <c r="B298" s="40" t="s">
        <v>142</v>
      </c>
      <c r="C298" s="32">
        <v>771070</v>
      </c>
      <c r="D298" s="32" t="s">
        <v>143</v>
      </c>
      <c r="E298" s="33">
        <v>45217</v>
      </c>
      <c r="F298" s="34">
        <v>0.89583333333333337</v>
      </c>
      <c r="G298" s="34">
        <v>0.91319444444444453</v>
      </c>
      <c r="H298" s="32" t="s">
        <v>243</v>
      </c>
    </row>
    <row r="299" spans="2:8" s="9" customFormat="1" ht="15" customHeight="1" thickBot="1">
      <c r="B299" s="40" t="s">
        <v>146</v>
      </c>
      <c r="C299" s="32">
        <v>819388</v>
      </c>
      <c r="D299" s="32" t="s">
        <v>147</v>
      </c>
      <c r="E299" s="33">
        <v>45217</v>
      </c>
      <c r="F299" s="34">
        <v>0.89583333333333337</v>
      </c>
      <c r="G299" s="34">
        <v>0.91319444444444453</v>
      </c>
      <c r="H299" s="32" t="s">
        <v>243</v>
      </c>
    </row>
    <row r="300" spans="2:8" s="9" customFormat="1" ht="15" customHeight="1" thickBot="1">
      <c r="B300" s="40" t="s">
        <v>150</v>
      </c>
      <c r="C300" s="32">
        <v>792417</v>
      </c>
      <c r="D300" s="32" t="s">
        <v>151</v>
      </c>
      <c r="E300" s="33">
        <v>45217</v>
      </c>
      <c r="F300" s="34">
        <v>0.89583333333333337</v>
      </c>
      <c r="G300" s="34">
        <v>0.91319444444444453</v>
      </c>
      <c r="H300" s="32" t="s">
        <v>243</v>
      </c>
    </row>
    <row r="301" spans="2:8" s="9" customFormat="1" ht="15" customHeight="1" thickBot="1">
      <c r="B301" s="40" t="s">
        <v>152</v>
      </c>
      <c r="C301" s="32">
        <v>822602</v>
      </c>
      <c r="D301" s="32" t="s">
        <v>153</v>
      </c>
      <c r="E301" s="33">
        <v>45217</v>
      </c>
      <c r="F301" s="34">
        <v>0.89583333333333337</v>
      </c>
      <c r="G301" s="34">
        <v>0.91319444444444453</v>
      </c>
      <c r="H301" s="32" t="s">
        <v>243</v>
      </c>
    </row>
    <row r="302" spans="2:8" s="9" customFormat="1" ht="15" customHeight="1" thickBot="1">
      <c r="B302" s="40" t="s">
        <v>154</v>
      </c>
      <c r="C302" s="32">
        <v>802291</v>
      </c>
      <c r="D302" s="32" t="s">
        <v>155</v>
      </c>
      <c r="E302" s="33">
        <v>45217</v>
      </c>
      <c r="F302" s="34">
        <v>0.89583333333333337</v>
      </c>
      <c r="G302" s="34">
        <v>0.91319444444444453</v>
      </c>
      <c r="H302" s="32" t="s">
        <v>243</v>
      </c>
    </row>
    <row r="303" spans="2:8" s="9" customFormat="1" ht="15" customHeight="1" thickBot="1">
      <c r="B303" s="40" t="s">
        <v>156</v>
      </c>
      <c r="C303" s="32">
        <v>804273</v>
      </c>
      <c r="D303" s="32" t="s">
        <v>157</v>
      </c>
      <c r="E303" s="33">
        <v>45217</v>
      </c>
      <c r="F303" s="34">
        <v>0.89583333333333337</v>
      </c>
      <c r="G303" s="34">
        <v>0.91319444444444453</v>
      </c>
      <c r="H303" s="32" t="s">
        <v>243</v>
      </c>
    </row>
    <row r="304" spans="2:8" s="9" customFormat="1" ht="15" customHeight="1" thickBot="1">
      <c r="B304" s="40" t="s">
        <v>158</v>
      </c>
      <c r="C304" s="32">
        <v>744952</v>
      </c>
      <c r="D304" s="32" t="s">
        <v>159</v>
      </c>
      <c r="E304" s="33">
        <v>45217</v>
      </c>
      <c r="F304" s="34">
        <v>0.89583333333333337</v>
      </c>
      <c r="G304" s="34">
        <v>0.91319444444444453</v>
      </c>
      <c r="H304" s="32" t="s">
        <v>243</v>
      </c>
    </row>
    <row r="305" spans="2:9" s="9" customFormat="1" ht="15" customHeight="1" thickBot="1">
      <c r="B305" s="40" t="s">
        <v>162</v>
      </c>
      <c r="C305" s="32">
        <v>822698</v>
      </c>
      <c r="D305" s="32" t="s">
        <v>163</v>
      </c>
      <c r="E305" s="33">
        <v>45217</v>
      </c>
      <c r="F305" s="34">
        <v>0.89583333333333337</v>
      </c>
      <c r="G305" s="34">
        <v>0.91319444444444453</v>
      </c>
      <c r="H305" s="32" t="s">
        <v>243</v>
      </c>
    </row>
    <row r="306" spans="2:9" s="9" customFormat="1" ht="15" customHeight="1" thickBot="1">
      <c r="B306" s="40" t="s">
        <v>164</v>
      </c>
      <c r="C306" s="32">
        <v>823592</v>
      </c>
      <c r="D306" s="32" t="s">
        <v>165</v>
      </c>
      <c r="E306" s="33">
        <v>45217</v>
      </c>
      <c r="F306" s="34">
        <v>0.89583333333333337</v>
      </c>
      <c r="G306" s="34">
        <v>0.91319444444444453</v>
      </c>
      <c r="H306" s="32" t="s">
        <v>243</v>
      </c>
    </row>
    <row r="307" spans="2:9" s="9" customFormat="1" ht="15" customHeight="1" thickBot="1">
      <c r="B307" s="40" t="s">
        <v>170</v>
      </c>
      <c r="C307" s="32">
        <v>801224</v>
      </c>
      <c r="D307" s="32" t="s">
        <v>171</v>
      </c>
      <c r="E307" s="33">
        <v>45217</v>
      </c>
      <c r="F307" s="34">
        <v>0.89583333333333337</v>
      </c>
      <c r="G307" s="34">
        <v>0.91319444444444453</v>
      </c>
      <c r="H307" s="32" t="s">
        <v>243</v>
      </c>
    </row>
    <row r="308" spans="2:9" s="9" customFormat="1" ht="15" customHeight="1" thickBot="1">
      <c r="B308" s="40" t="s">
        <v>174</v>
      </c>
      <c r="C308" s="32">
        <v>804136</v>
      </c>
      <c r="D308" s="32" t="s">
        <v>175</v>
      </c>
      <c r="E308" s="33">
        <v>45217</v>
      </c>
      <c r="F308" s="34">
        <v>0.89583333333333337</v>
      </c>
      <c r="G308" s="34">
        <v>0.91319444444444453</v>
      </c>
      <c r="H308" s="32" t="s">
        <v>243</v>
      </c>
    </row>
    <row r="309" spans="2:9" s="9" customFormat="1" ht="15" customHeight="1" thickBot="1">
      <c r="B309" s="41" t="s">
        <v>48</v>
      </c>
      <c r="C309" s="29">
        <v>802110</v>
      </c>
      <c r="D309" s="29" t="s">
        <v>49</v>
      </c>
      <c r="E309" s="30">
        <v>45217</v>
      </c>
      <c r="F309" s="31">
        <v>0.91666666666666663</v>
      </c>
      <c r="G309" s="31">
        <v>0.93402777777777779</v>
      </c>
      <c r="H309" s="29" t="s">
        <v>244</v>
      </c>
      <c r="I309" s="9" t="s">
        <v>284</v>
      </c>
    </row>
    <row r="310" spans="2:9" s="9" customFormat="1" ht="15" customHeight="1" thickBot="1">
      <c r="B310" s="40" t="s">
        <v>57</v>
      </c>
      <c r="C310" s="32">
        <v>813381</v>
      </c>
      <c r="D310" s="32" t="s">
        <v>58</v>
      </c>
      <c r="E310" s="33">
        <v>45217</v>
      </c>
      <c r="F310" s="34">
        <v>0.91666666666666663</v>
      </c>
      <c r="G310" s="34">
        <v>0.93402777777777779</v>
      </c>
      <c r="H310" s="32" t="s">
        <v>244</v>
      </c>
    </row>
    <row r="311" spans="2:9" s="9" customFormat="1" ht="15" customHeight="1" thickBot="1">
      <c r="B311" s="40" t="s">
        <v>59</v>
      </c>
      <c r="C311" s="32">
        <v>793329</v>
      </c>
      <c r="D311" s="32" t="s">
        <v>60</v>
      </c>
      <c r="E311" s="33">
        <v>45217</v>
      </c>
      <c r="F311" s="34">
        <v>0.91666666666666663</v>
      </c>
      <c r="G311" s="34">
        <v>0.93402777777777779</v>
      </c>
      <c r="H311" s="32" t="s">
        <v>244</v>
      </c>
    </row>
    <row r="312" spans="2:9" s="9" customFormat="1" ht="15" customHeight="1" thickBot="1">
      <c r="B312" s="40" t="s">
        <v>65</v>
      </c>
      <c r="C312" s="32">
        <v>894263</v>
      </c>
      <c r="D312" s="32" t="s">
        <v>66</v>
      </c>
      <c r="E312" s="33">
        <v>45217</v>
      </c>
      <c r="F312" s="34">
        <v>0.91666666666666663</v>
      </c>
      <c r="G312" s="34">
        <v>0.93402777777777779</v>
      </c>
      <c r="H312" s="32" t="s">
        <v>244</v>
      </c>
    </row>
    <row r="313" spans="2:9" s="9" customFormat="1" ht="15" customHeight="1" thickBot="1">
      <c r="B313" s="40" t="s">
        <v>71</v>
      </c>
      <c r="C313" s="32">
        <v>823178</v>
      </c>
      <c r="D313" s="32" t="s">
        <v>72</v>
      </c>
      <c r="E313" s="33">
        <v>45217</v>
      </c>
      <c r="F313" s="34">
        <v>0.91666666666666663</v>
      </c>
      <c r="G313" s="34">
        <v>0.93402777777777779</v>
      </c>
      <c r="H313" s="32" t="s">
        <v>244</v>
      </c>
    </row>
    <row r="314" spans="2:9" s="9" customFormat="1" ht="15" customHeight="1" thickBot="1">
      <c r="B314" s="40" t="s">
        <v>77</v>
      </c>
      <c r="C314" s="32">
        <v>792295</v>
      </c>
      <c r="D314" s="32" t="s">
        <v>78</v>
      </c>
      <c r="E314" s="33">
        <v>45217</v>
      </c>
      <c r="F314" s="34">
        <v>0.91666666666666663</v>
      </c>
      <c r="G314" s="34">
        <v>0.93402777777777779</v>
      </c>
      <c r="H314" s="32" t="s">
        <v>244</v>
      </c>
    </row>
    <row r="315" spans="2:9" s="9" customFormat="1" ht="15" customHeight="1" thickBot="1">
      <c r="B315" s="40" t="s">
        <v>79</v>
      </c>
      <c r="C315" s="32">
        <v>814550</v>
      </c>
      <c r="D315" s="32" t="s">
        <v>80</v>
      </c>
      <c r="E315" s="33">
        <v>45217</v>
      </c>
      <c r="F315" s="34">
        <v>0.91666666666666663</v>
      </c>
      <c r="G315" s="34">
        <v>0.93402777777777779</v>
      </c>
      <c r="H315" s="32" t="s">
        <v>244</v>
      </c>
    </row>
    <row r="316" spans="2:9" s="9" customFormat="1" ht="15" customHeight="1" thickBot="1">
      <c r="B316" s="40" t="s">
        <v>89</v>
      </c>
      <c r="C316" s="32">
        <v>759660</v>
      </c>
      <c r="D316" s="32" t="s">
        <v>90</v>
      </c>
      <c r="E316" s="33">
        <v>45217</v>
      </c>
      <c r="F316" s="34">
        <v>0.91666666666666663</v>
      </c>
      <c r="G316" s="34">
        <v>0.93402777777777779</v>
      </c>
      <c r="H316" s="32" t="s">
        <v>244</v>
      </c>
    </row>
    <row r="317" spans="2:9" s="9" customFormat="1" ht="15" customHeight="1" thickBot="1">
      <c r="B317" s="40" t="s">
        <v>93</v>
      </c>
      <c r="C317" s="32">
        <v>823437</v>
      </c>
      <c r="D317" s="32" t="s">
        <v>94</v>
      </c>
      <c r="E317" s="33">
        <v>45217</v>
      </c>
      <c r="F317" s="34">
        <v>0.91666666666666663</v>
      </c>
      <c r="G317" s="34">
        <v>0.93402777777777779</v>
      </c>
      <c r="H317" s="32" t="s">
        <v>244</v>
      </c>
    </row>
    <row r="318" spans="2:9" s="9" customFormat="1" ht="15" customHeight="1" thickBot="1">
      <c r="B318" s="40" t="s">
        <v>97</v>
      </c>
      <c r="C318" s="32">
        <v>801956</v>
      </c>
      <c r="D318" s="32" t="s">
        <v>98</v>
      </c>
      <c r="E318" s="33">
        <v>45217</v>
      </c>
      <c r="F318" s="34">
        <v>0.91666666666666663</v>
      </c>
      <c r="G318" s="34">
        <v>0.93402777777777779</v>
      </c>
      <c r="H318" s="32" t="s">
        <v>244</v>
      </c>
    </row>
    <row r="319" spans="2:9" s="9" customFormat="1" ht="15" customHeight="1" thickBot="1">
      <c r="B319" s="40" t="s">
        <v>221</v>
      </c>
      <c r="C319" s="32">
        <v>801242</v>
      </c>
      <c r="D319" s="32" t="s">
        <v>222</v>
      </c>
      <c r="E319" s="33">
        <v>45217</v>
      </c>
      <c r="F319" s="34">
        <v>0.91666666666666663</v>
      </c>
      <c r="G319" s="34">
        <v>0.93402777777777779</v>
      </c>
      <c r="H319" s="32" t="s">
        <v>244</v>
      </c>
    </row>
    <row r="320" spans="2:9" s="9" customFormat="1" ht="15" customHeight="1" thickBot="1">
      <c r="B320" s="40" t="s">
        <v>101</v>
      </c>
      <c r="C320" s="32">
        <v>771044</v>
      </c>
      <c r="D320" s="32" t="s">
        <v>102</v>
      </c>
      <c r="E320" s="33">
        <v>45217</v>
      </c>
      <c r="F320" s="34">
        <v>0.91666666666666663</v>
      </c>
      <c r="G320" s="34">
        <v>0.93402777777777779</v>
      </c>
      <c r="H320" s="32" t="s">
        <v>244</v>
      </c>
    </row>
    <row r="321" spans="2:8" s="9" customFormat="1" ht="15" customHeight="1" thickBot="1">
      <c r="B321" s="40" t="s">
        <v>103</v>
      </c>
      <c r="C321" s="32">
        <v>822775</v>
      </c>
      <c r="D321" s="32" t="s">
        <v>104</v>
      </c>
      <c r="E321" s="33">
        <v>45217</v>
      </c>
      <c r="F321" s="34">
        <v>0.91666666666666663</v>
      </c>
      <c r="G321" s="34">
        <v>0.93402777777777779</v>
      </c>
      <c r="H321" s="32" t="s">
        <v>244</v>
      </c>
    </row>
    <row r="322" spans="2:8" s="9" customFormat="1" ht="15" customHeight="1" thickBot="1">
      <c r="B322" s="40" t="s">
        <v>111</v>
      </c>
      <c r="C322" s="32">
        <v>813705</v>
      </c>
      <c r="D322" s="32" t="s">
        <v>112</v>
      </c>
      <c r="E322" s="33">
        <v>45217</v>
      </c>
      <c r="F322" s="34">
        <v>0.91666666666666663</v>
      </c>
      <c r="G322" s="34">
        <v>0.93402777777777779</v>
      </c>
      <c r="H322" s="32" t="s">
        <v>244</v>
      </c>
    </row>
    <row r="323" spans="2:8" s="9" customFormat="1" ht="15" customHeight="1" thickBot="1">
      <c r="B323" s="40" t="s">
        <v>115</v>
      </c>
      <c r="C323" s="32">
        <v>792405</v>
      </c>
      <c r="D323" s="32" t="s">
        <v>116</v>
      </c>
      <c r="E323" s="33">
        <v>45217</v>
      </c>
      <c r="F323" s="34">
        <v>0.91666666666666663</v>
      </c>
      <c r="G323" s="34">
        <v>0.93402777777777779</v>
      </c>
      <c r="H323" s="32" t="s">
        <v>244</v>
      </c>
    </row>
    <row r="324" spans="2:8" s="9" customFormat="1" ht="15" customHeight="1" thickBot="1">
      <c r="B324" s="40" t="s">
        <v>117</v>
      </c>
      <c r="C324" s="32">
        <v>0</v>
      </c>
      <c r="D324" s="32" t="s">
        <v>118</v>
      </c>
      <c r="E324" s="33">
        <v>45217</v>
      </c>
      <c r="F324" s="34">
        <v>0.91666666666666663</v>
      </c>
      <c r="G324" s="34">
        <v>0.93402777777777779</v>
      </c>
      <c r="H324" s="32" t="s">
        <v>244</v>
      </c>
    </row>
    <row r="325" spans="2:8" s="9" customFormat="1" ht="15" customHeight="1" thickBot="1">
      <c r="B325" s="40" t="s">
        <v>119</v>
      </c>
      <c r="C325" s="32">
        <v>760255</v>
      </c>
      <c r="D325" s="32" t="s">
        <v>208</v>
      </c>
      <c r="E325" s="33">
        <v>45217</v>
      </c>
      <c r="F325" s="34">
        <v>0.91666666666666663</v>
      </c>
      <c r="G325" s="34">
        <v>0.93402777777777779</v>
      </c>
      <c r="H325" s="32" t="s">
        <v>244</v>
      </c>
    </row>
    <row r="326" spans="2:8" s="9" customFormat="1" ht="15" customHeight="1" thickBot="1">
      <c r="B326" s="40" t="s">
        <v>122</v>
      </c>
      <c r="C326" s="32">
        <v>816709</v>
      </c>
      <c r="D326" s="32" t="s">
        <v>123</v>
      </c>
      <c r="E326" s="33">
        <v>45217</v>
      </c>
      <c r="F326" s="34">
        <v>0.91666666666666663</v>
      </c>
      <c r="G326" s="34">
        <v>0.93402777777777779</v>
      </c>
      <c r="H326" s="32" t="s">
        <v>244</v>
      </c>
    </row>
    <row r="327" spans="2:8" s="9" customFormat="1" ht="15" customHeight="1" thickBot="1">
      <c r="B327" s="40" t="s">
        <v>124</v>
      </c>
      <c r="C327" s="32">
        <v>771048</v>
      </c>
      <c r="D327" s="32" t="s">
        <v>125</v>
      </c>
      <c r="E327" s="33">
        <v>45217</v>
      </c>
      <c r="F327" s="34">
        <v>0.91666666666666663</v>
      </c>
      <c r="G327" s="34">
        <v>0.93402777777777779</v>
      </c>
      <c r="H327" s="32" t="s">
        <v>244</v>
      </c>
    </row>
    <row r="328" spans="2:8" s="9" customFormat="1" ht="15" customHeight="1" thickBot="1">
      <c r="B328" s="40" t="s">
        <v>126</v>
      </c>
      <c r="C328" s="32">
        <v>823077</v>
      </c>
      <c r="D328" s="32" t="s">
        <v>127</v>
      </c>
      <c r="E328" s="33">
        <v>45217</v>
      </c>
      <c r="F328" s="34">
        <v>0.91666666666666663</v>
      </c>
      <c r="G328" s="34">
        <v>0.93402777777777779</v>
      </c>
      <c r="H328" s="32" t="s">
        <v>244</v>
      </c>
    </row>
    <row r="329" spans="2:8" s="9" customFormat="1" ht="15" customHeight="1" thickBot="1">
      <c r="B329" s="40" t="s">
        <v>128</v>
      </c>
      <c r="C329" s="32">
        <v>823612</v>
      </c>
      <c r="D329" s="32" t="s">
        <v>129</v>
      </c>
      <c r="E329" s="33">
        <v>45217</v>
      </c>
      <c r="F329" s="34">
        <v>0.91666666666666663</v>
      </c>
      <c r="G329" s="34">
        <v>0.93402777777777779</v>
      </c>
      <c r="H329" s="32" t="s">
        <v>244</v>
      </c>
    </row>
    <row r="330" spans="2:8" s="9" customFormat="1" ht="15" customHeight="1" thickBot="1">
      <c r="B330" s="40" t="s">
        <v>130</v>
      </c>
      <c r="C330" s="32">
        <v>824420</v>
      </c>
      <c r="D330" s="32" t="s">
        <v>131</v>
      </c>
      <c r="E330" s="33">
        <v>45217</v>
      </c>
      <c r="F330" s="34">
        <v>0.91666666666666663</v>
      </c>
      <c r="G330" s="34">
        <v>0.93402777777777779</v>
      </c>
      <c r="H330" s="32" t="s">
        <v>244</v>
      </c>
    </row>
    <row r="331" spans="2:8" s="9" customFormat="1" ht="15" customHeight="1" thickBot="1">
      <c r="B331" s="40" t="s">
        <v>132</v>
      </c>
      <c r="C331" s="32">
        <v>822501</v>
      </c>
      <c r="D331" s="32" t="s">
        <v>133</v>
      </c>
      <c r="E331" s="33">
        <v>45217</v>
      </c>
      <c r="F331" s="34">
        <v>0.91666666666666663</v>
      </c>
      <c r="G331" s="34">
        <v>0.93402777777777779</v>
      </c>
      <c r="H331" s="32" t="s">
        <v>244</v>
      </c>
    </row>
    <row r="332" spans="2:8" s="9" customFormat="1" ht="15" customHeight="1" thickBot="1">
      <c r="B332" s="40" t="s">
        <v>136</v>
      </c>
      <c r="C332" s="32">
        <v>759698</v>
      </c>
      <c r="D332" s="32" t="s">
        <v>137</v>
      </c>
      <c r="E332" s="33">
        <v>45217</v>
      </c>
      <c r="F332" s="34">
        <v>0.91666666666666663</v>
      </c>
      <c r="G332" s="34">
        <v>0.93402777777777779</v>
      </c>
      <c r="H332" s="32" t="s">
        <v>244</v>
      </c>
    </row>
    <row r="333" spans="2:8" s="9" customFormat="1" ht="15" customHeight="1" thickBot="1">
      <c r="B333" s="40" t="s">
        <v>138</v>
      </c>
      <c r="C333" s="32">
        <v>771069</v>
      </c>
      <c r="D333" s="32" t="s">
        <v>139</v>
      </c>
      <c r="E333" s="33">
        <v>45217</v>
      </c>
      <c r="F333" s="34">
        <v>0.91666666666666663</v>
      </c>
      <c r="G333" s="34">
        <v>0.93402777777777779</v>
      </c>
      <c r="H333" s="32" t="s">
        <v>244</v>
      </c>
    </row>
    <row r="334" spans="2:8" s="9" customFormat="1" ht="15" customHeight="1" thickBot="1">
      <c r="B334" s="40" t="s">
        <v>140</v>
      </c>
      <c r="C334" s="32">
        <v>813807</v>
      </c>
      <c r="D334" s="32" t="s">
        <v>141</v>
      </c>
      <c r="E334" s="33">
        <v>45217</v>
      </c>
      <c r="F334" s="34">
        <v>0.91666666666666663</v>
      </c>
      <c r="G334" s="34">
        <v>0.93402777777777779</v>
      </c>
      <c r="H334" s="32" t="s">
        <v>244</v>
      </c>
    </row>
    <row r="335" spans="2:8" s="9" customFormat="1" ht="15" customHeight="1" thickBot="1">
      <c r="B335" s="40" t="s">
        <v>142</v>
      </c>
      <c r="C335" s="32">
        <v>771070</v>
      </c>
      <c r="D335" s="32" t="s">
        <v>143</v>
      </c>
      <c r="E335" s="33">
        <v>45217</v>
      </c>
      <c r="F335" s="34">
        <v>0.91666666666666663</v>
      </c>
      <c r="G335" s="34">
        <v>0.93402777777777779</v>
      </c>
      <c r="H335" s="32" t="s">
        <v>244</v>
      </c>
    </row>
    <row r="336" spans="2:8" s="9" customFormat="1" ht="15" customHeight="1" thickBot="1">
      <c r="B336" s="40" t="s">
        <v>146</v>
      </c>
      <c r="C336" s="32">
        <v>819388</v>
      </c>
      <c r="D336" s="32" t="s">
        <v>147</v>
      </c>
      <c r="E336" s="33">
        <v>45217</v>
      </c>
      <c r="F336" s="34">
        <v>0.91666666666666663</v>
      </c>
      <c r="G336" s="34">
        <v>0.93402777777777779</v>
      </c>
      <c r="H336" s="32" t="s">
        <v>244</v>
      </c>
    </row>
    <row r="337" spans="2:8" s="9" customFormat="1" ht="15" customHeight="1" thickBot="1">
      <c r="B337" s="40" t="s">
        <v>150</v>
      </c>
      <c r="C337" s="32">
        <v>792417</v>
      </c>
      <c r="D337" s="32" t="s">
        <v>151</v>
      </c>
      <c r="E337" s="33">
        <v>45217</v>
      </c>
      <c r="F337" s="34">
        <v>0.91666666666666663</v>
      </c>
      <c r="G337" s="34">
        <v>0.93402777777777779</v>
      </c>
      <c r="H337" s="32" t="s">
        <v>244</v>
      </c>
    </row>
    <row r="338" spans="2:8" s="9" customFormat="1" ht="15" customHeight="1" thickBot="1">
      <c r="B338" s="40" t="s">
        <v>152</v>
      </c>
      <c r="C338" s="32">
        <v>822602</v>
      </c>
      <c r="D338" s="32" t="s">
        <v>153</v>
      </c>
      <c r="E338" s="33">
        <v>45217</v>
      </c>
      <c r="F338" s="34">
        <v>0.91666666666666663</v>
      </c>
      <c r="G338" s="34">
        <v>0.93402777777777779</v>
      </c>
      <c r="H338" s="32" t="s">
        <v>244</v>
      </c>
    </row>
    <row r="339" spans="2:8" s="9" customFormat="1" ht="15" customHeight="1" thickBot="1">
      <c r="B339" s="40" t="s">
        <v>154</v>
      </c>
      <c r="C339" s="32">
        <v>802291</v>
      </c>
      <c r="D339" s="32" t="s">
        <v>155</v>
      </c>
      <c r="E339" s="33">
        <v>45217</v>
      </c>
      <c r="F339" s="34">
        <v>0.91666666666666663</v>
      </c>
      <c r="G339" s="34">
        <v>0.93402777777777779</v>
      </c>
      <c r="H339" s="32" t="s">
        <v>244</v>
      </c>
    </row>
    <row r="340" spans="2:8" s="9" customFormat="1" ht="15" customHeight="1" thickBot="1">
      <c r="B340" s="40" t="s">
        <v>158</v>
      </c>
      <c r="C340" s="32">
        <v>744952</v>
      </c>
      <c r="D340" s="32" t="s">
        <v>159</v>
      </c>
      <c r="E340" s="33">
        <v>45217</v>
      </c>
      <c r="F340" s="34">
        <v>0.91666666666666663</v>
      </c>
      <c r="G340" s="34">
        <v>0.93402777777777779</v>
      </c>
      <c r="H340" s="32" t="s">
        <v>244</v>
      </c>
    </row>
    <row r="341" spans="2:8" s="9" customFormat="1" ht="15" customHeight="1" thickBot="1">
      <c r="B341" s="40" t="s">
        <v>162</v>
      </c>
      <c r="C341" s="32">
        <v>822698</v>
      </c>
      <c r="D341" s="32" t="s">
        <v>163</v>
      </c>
      <c r="E341" s="33">
        <v>45217</v>
      </c>
      <c r="F341" s="34">
        <v>0.91666666666666663</v>
      </c>
      <c r="G341" s="34">
        <v>0.93402777777777779</v>
      </c>
      <c r="H341" s="32" t="s">
        <v>244</v>
      </c>
    </row>
    <row r="342" spans="2:8" s="9" customFormat="1" ht="15" customHeight="1" thickBot="1">
      <c r="B342" s="40" t="s">
        <v>164</v>
      </c>
      <c r="C342" s="32">
        <v>823592</v>
      </c>
      <c r="D342" s="32" t="s">
        <v>165</v>
      </c>
      <c r="E342" s="33">
        <v>45217</v>
      </c>
      <c r="F342" s="34">
        <v>0.91666666666666663</v>
      </c>
      <c r="G342" s="34">
        <v>0.93402777777777779</v>
      </c>
      <c r="H342" s="32" t="s">
        <v>244</v>
      </c>
    </row>
    <row r="343" spans="2:8" s="9" customFormat="1" ht="15" customHeight="1" thickBot="1">
      <c r="B343" s="40" t="s">
        <v>170</v>
      </c>
      <c r="C343" s="32">
        <v>801224</v>
      </c>
      <c r="D343" s="32" t="s">
        <v>171</v>
      </c>
      <c r="E343" s="33">
        <v>45217</v>
      </c>
      <c r="F343" s="34">
        <v>0.91666666666666663</v>
      </c>
      <c r="G343" s="34">
        <v>0.93402777777777779</v>
      </c>
      <c r="H343" s="32" t="s">
        <v>244</v>
      </c>
    </row>
    <row r="344" spans="2:8" s="9" customFormat="1" ht="15" customHeight="1" thickBot="1">
      <c r="B344" s="40" t="s">
        <v>174</v>
      </c>
      <c r="C344" s="32">
        <v>804136</v>
      </c>
      <c r="D344" s="32" t="s">
        <v>175</v>
      </c>
      <c r="E344" s="33">
        <v>45217</v>
      </c>
      <c r="F344" s="34">
        <v>0.91666666666666663</v>
      </c>
      <c r="G344" s="34">
        <v>0.93402777777777779</v>
      </c>
      <c r="H344" s="32" t="s">
        <v>244</v>
      </c>
    </row>
    <row r="345" spans="2:8" s="9" customFormat="1" ht="15" customHeight="1" thickBot="1">
      <c r="B345" s="41" t="s">
        <v>59</v>
      </c>
      <c r="C345" s="29">
        <v>793329</v>
      </c>
      <c r="D345" s="29" t="s">
        <v>60</v>
      </c>
      <c r="E345" s="30">
        <v>45219</v>
      </c>
      <c r="F345" s="31">
        <v>0.79166666666666663</v>
      </c>
      <c r="G345" s="31">
        <v>0.83333333333333337</v>
      </c>
      <c r="H345" s="29" t="s">
        <v>245</v>
      </c>
    </row>
    <row r="346" spans="2:8" s="9" customFormat="1" ht="15" customHeight="1" thickBot="1">
      <c r="B346" s="40" t="s">
        <v>65</v>
      </c>
      <c r="C346" s="32">
        <v>894263</v>
      </c>
      <c r="D346" s="32" t="s">
        <v>66</v>
      </c>
      <c r="E346" s="33">
        <v>45219</v>
      </c>
      <c r="F346" s="34">
        <v>0.79166666666666663</v>
      </c>
      <c r="G346" s="34">
        <v>0.83333333333333337</v>
      </c>
      <c r="H346" s="32" t="s">
        <v>245</v>
      </c>
    </row>
    <row r="347" spans="2:8" s="9" customFormat="1" ht="15" customHeight="1" thickBot="1">
      <c r="B347" s="40" t="s">
        <v>71</v>
      </c>
      <c r="C347" s="32">
        <v>823178</v>
      </c>
      <c r="D347" s="32" t="s">
        <v>72</v>
      </c>
      <c r="E347" s="33">
        <v>45219</v>
      </c>
      <c r="F347" s="34">
        <v>0.79166666666666663</v>
      </c>
      <c r="G347" s="34">
        <v>0.83333333333333337</v>
      </c>
      <c r="H347" s="32" t="s">
        <v>245</v>
      </c>
    </row>
    <row r="348" spans="2:8" s="9" customFormat="1" ht="15" customHeight="1" thickBot="1">
      <c r="B348" s="40" t="s">
        <v>73</v>
      </c>
      <c r="C348" s="32">
        <v>770592</v>
      </c>
      <c r="D348" s="32" t="s">
        <v>74</v>
      </c>
      <c r="E348" s="33">
        <v>45219</v>
      </c>
      <c r="F348" s="34">
        <v>0.79166666666666663</v>
      </c>
      <c r="G348" s="34">
        <v>0.83333333333333337</v>
      </c>
      <c r="H348" s="32" t="s">
        <v>245</v>
      </c>
    </row>
    <row r="349" spans="2:8" s="9" customFormat="1" ht="15" customHeight="1" thickBot="1">
      <c r="B349" s="40" t="s">
        <v>79</v>
      </c>
      <c r="C349" s="32">
        <v>814550</v>
      </c>
      <c r="D349" s="32" t="s">
        <v>80</v>
      </c>
      <c r="E349" s="33">
        <v>45219</v>
      </c>
      <c r="F349" s="34">
        <v>0.79166666666666663</v>
      </c>
      <c r="G349" s="34">
        <v>0.83333333333333337</v>
      </c>
      <c r="H349" s="32" t="s">
        <v>245</v>
      </c>
    </row>
    <row r="350" spans="2:8" s="9" customFormat="1" ht="15" customHeight="1" thickBot="1">
      <c r="B350" s="40" t="s">
        <v>89</v>
      </c>
      <c r="C350" s="32">
        <v>759660</v>
      </c>
      <c r="D350" s="32" t="s">
        <v>90</v>
      </c>
      <c r="E350" s="33">
        <v>45219</v>
      </c>
      <c r="F350" s="34">
        <v>0.79166666666666663</v>
      </c>
      <c r="G350" s="34">
        <v>0.83333333333333337</v>
      </c>
      <c r="H350" s="32" t="s">
        <v>245</v>
      </c>
    </row>
    <row r="351" spans="2:8" s="9" customFormat="1" ht="15" customHeight="1" thickBot="1">
      <c r="B351" s="40" t="s">
        <v>206</v>
      </c>
      <c r="C351" s="32">
        <v>813972</v>
      </c>
      <c r="D351" s="32" t="s">
        <v>207</v>
      </c>
      <c r="E351" s="33">
        <v>45219</v>
      </c>
      <c r="F351" s="34">
        <v>0.79166666666666663</v>
      </c>
      <c r="G351" s="34">
        <v>0.83333333333333337</v>
      </c>
      <c r="H351" s="32" t="s">
        <v>245</v>
      </c>
    </row>
    <row r="352" spans="2:8" s="9" customFormat="1" ht="15" customHeight="1" thickBot="1">
      <c r="B352" s="40" t="s">
        <v>221</v>
      </c>
      <c r="C352" s="32">
        <v>801242</v>
      </c>
      <c r="D352" s="32" t="s">
        <v>222</v>
      </c>
      <c r="E352" s="33">
        <v>45219</v>
      </c>
      <c r="F352" s="34">
        <v>0.79166666666666663</v>
      </c>
      <c r="G352" s="34">
        <v>0.83333333333333337</v>
      </c>
      <c r="H352" s="32" t="s">
        <v>245</v>
      </c>
    </row>
    <row r="353" spans="2:8" s="9" customFormat="1" ht="15" customHeight="1" thickBot="1">
      <c r="B353" s="43" t="s">
        <v>101</v>
      </c>
      <c r="C353" s="32">
        <v>771044</v>
      </c>
      <c r="D353" s="32" t="s">
        <v>102</v>
      </c>
      <c r="E353" s="33">
        <v>45219</v>
      </c>
      <c r="F353" s="34">
        <v>0.79166666666666663</v>
      </c>
      <c r="G353" s="34">
        <v>0.83333333333333337</v>
      </c>
      <c r="H353" s="32" t="s">
        <v>245</v>
      </c>
    </row>
    <row r="354" spans="2:8" s="9" customFormat="1" ht="15" customHeight="1" thickBot="1">
      <c r="B354" s="40" t="s">
        <v>109</v>
      </c>
      <c r="C354" s="32">
        <v>0</v>
      </c>
      <c r="D354" s="32" t="s">
        <v>110</v>
      </c>
      <c r="E354" s="33">
        <v>45219</v>
      </c>
      <c r="F354" s="34">
        <v>0.79166666666666663</v>
      </c>
      <c r="G354" s="34">
        <v>0.83333333333333337</v>
      </c>
      <c r="H354" s="32" t="s">
        <v>245</v>
      </c>
    </row>
    <row r="355" spans="2:8" s="9" customFormat="1" ht="15" customHeight="1" thickBot="1">
      <c r="B355" s="40" t="s">
        <v>115</v>
      </c>
      <c r="C355" s="32">
        <v>792405</v>
      </c>
      <c r="D355" s="32" t="s">
        <v>116</v>
      </c>
      <c r="E355" s="33">
        <v>45219</v>
      </c>
      <c r="F355" s="34">
        <v>0.79166666666666663</v>
      </c>
      <c r="G355" s="34">
        <v>0.83333333333333337</v>
      </c>
      <c r="H355" s="32" t="s">
        <v>245</v>
      </c>
    </row>
    <row r="356" spans="2:8" s="9" customFormat="1" ht="15" customHeight="1" thickBot="1">
      <c r="B356" s="40" t="s">
        <v>117</v>
      </c>
      <c r="C356" s="32">
        <v>0</v>
      </c>
      <c r="D356" s="32" t="s">
        <v>118</v>
      </c>
      <c r="E356" s="33">
        <v>45219</v>
      </c>
      <c r="F356" s="34">
        <v>0.79166666666666663</v>
      </c>
      <c r="G356" s="34">
        <v>0.83333333333333337</v>
      </c>
      <c r="H356" s="32" t="s">
        <v>245</v>
      </c>
    </row>
    <row r="357" spans="2:8" s="9" customFormat="1" ht="15" customHeight="1" thickBot="1">
      <c r="B357" s="43" t="s">
        <v>124</v>
      </c>
      <c r="C357" s="32">
        <v>771048</v>
      </c>
      <c r="D357" s="32" t="s">
        <v>125</v>
      </c>
      <c r="E357" s="33">
        <v>45219</v>
      </c>
      <c r="F357" s="34">
        <v>0.79166666666666663</v>
      </c>
      <c r="G357" s="34">
        <v>0.83333333333333337</v>
      </c>
      <c r="H357" s="32" t="s">
        <v>245</v>
      </c>
    </row>
    <row r="358" spans="2:8" s="9" customFormat="1" ht="15" customHeight="1" thickBot="1">
      <c r="B358" s="43" t="s">
        <v>126</v>
      </c>
      <c r="C358" s="32">
        <v>823077</v>
      </c>
      <c r="D358" s="32" t="s">
        <v>127</v>
      </c>
      <c r="E358" s="33">
        <v>45219</v>
      </c>
      <c r="F358" s="34">
        <v>0.79166666666666663</v>
      </c>
      <c r="G358" s="34">
        <v>0.83333333333333337</v>
      </c>
      <c r="H358" s="32" t="s">
        <v>245</v>
      </c>
    </row>
    <row r="359" spans="2:8" s="9" customFormat="1" ht="15" customHeight="1" thickBot="1">
      <c r="B359" s="43" t="s">
        <v>246</v>
      </c>
      <c r="C359" s="32">
        <v>811884</v>
      </c>
      <c r="D359" s="32" t="s">
        <v>247</v>
      </c>
      <c r="E359" s="33">
        <v>45219</v>
      </c>
      <c r="F359" s="34">
        <v>0.79166666666666663</v>
      </c>
      <c r="G359" s="34">
        <v>0.83333333333333337</v>
      </c>
      <c r="H359" s="32" t="s">
        <v>245</v>
      </c>
    </row>
    <row r="360" spans="2:8" s="9" customFormat="1" ht="15" customHeight="1" thickBot="1">
      <c r="B360" s="40" t="s">
        <v>130</v>
      </c>
      <c r="C360" s="32">
        <v>824420</v>
      </c>
      <c r="D360" s="32" t="s">
        <v>131</v>
      </c>
      <c r="E360" s="33">
        <v>45219</v>
      </c>
      <c r="F360" s="34">
        <v>0.79166666666666663</v>
      </c>
      <c r="G360" s="34">
        <v>0.83333333333333337</v>
      </c>
      <c r="H360" s="32" t="s">
        <v>245</v>
      </c>
    </row>
    <row r="361" spans="2:8" s="9" customFormat="1" ht="15" customHeight="1" thickBot="1">
      <c r="B361" s="43" t="s">
        <v>136</v>
      </c>
      <c r="C361" s="32">
        <v>759698</v>
      </c>
      <c r="D361" s="32" t="s">
        <v>137</v>
      </c>
      <c r="E361" s="33">
        <v>45219</v>
      </c>
      <c r="F361" s="34">
        <v>0.79166666666666663</v>
      </c>
      <c r="G361" s="34">
        <v>0.83333333333333337</v>
      </c>
      <c r="H361" s="32" t="s">
        <v>245</v>
      </c>
    </row>
    <row r="362" spans="2:8" s="9" customFormat="1" ht="15" customHeight="1" thickBot="1">
      <c r="B362" s="43" t="s">
        <v>138</v>
      </c>
      <c r="C362" s="32">
        <v>771069</v>
      </c>
      <c r="D362" s="32" t="s">
        <v>139</v>
      </c>
      <c r="E362" s="33">
        <v>45219</v>
      </c>
      <c r="F362" s="34">
        <v>0.79166666666666663</v>
      </c>
      <c r="G362" s="34">
        <v>0.83333333333333337</v>
      </c>
      <c r="H362" s="32" t="s">
        <v>245</v>
      </c>
    </row>
    <row r="363" spans="2:8" s="9" customFormat="1" ht="15" customHeight="1" thickBot="1">
      <c r="B363" s="43" t="s">
        <v>142</v>
      </c>
      <c r="C363" s="32">
        <v>771070</v>
      </c>
      <c r="D363" s="32" t="s">
        <v>143</v>
      </c>
      <c r="E363" s="33">
        <v>45219</v>
      </c>
      <c r="F363" s="34">
        <v>0.79166666666666663</v>
      </c>
      <c r="G363" s="34">
        <v>0.83333333333333337</v>
      </c>
      <c r="H363" s="32" t="s">
        <v>245</v>
      </c>
    </row>
    <row r="364" spans="2:8" s="9" customFormat="1" ht="15" customHeight="1" thickBot="1">
      <c r="B364" s="40" t="s">
        <v>227</v>
      </c>
      <c r="C364" s="32">
        <v>793178</v>
      </c>
      <c r="D364" s="32" t="s">
        <v>228</v>
      </c>
      <c r="E364" s="33">
        <v>45219</v>
      </c>
      <c r="F364" s="34">
        <v>0.79166666666666663</v>
      </c>
      <c r="G364" s="34">
        <v>0.83333333333333337</v>
      </c>
      <c r="H364" s="32" t="s">
        <v>245</v>
      </c>
    </row>
    <row r="365" spans="2:8" s="9" customFormat="1" ht="15" customHeight="1" thickBot="1">
      <c r="B365" s="40" t="s">
        <v>146</v>
      </c>
      <c r="C365" s="32">
        <v>819388</v>
      </c>
      <c r="D365" s="32" t="s">
        <v>147</v>
      </c>
      <c r="E365" s="33">
        <v>45219</v>
      </c>
      <c r="F365" s="34">
        <v>0.79166666666666663</v>
      </c>
      <c r="G365" s="34">
        <v>0.83333333333333337</v>
      </c>
      <c r="H365" s="32" t="s">
        <v>245</v>
      </c>
    </row>
    <row r="366" spans="2:8" s="9" customFormat="1" ht="15" customHeight="1" thickBot="1">
      <c r="B366" s="43" t="s">
        <v>154</v>
      </c>
      <c r="C366" s="32">
        <v>802291</v>
      </c>
      <c r="D366" s="32" t="s">
        <v>155</v>
      </c>
      <c r="E366" s="33">
        <v>45219</v>
      </c>
      <c r="F366" s="34">
        <v>0.79166666666666663</v>
      </c>
      <c r="G366" s="34">
        <v>0.83333333333333337</v>
      </c>
      <c r="H366" s="32" t="s">
        <v>245</v>
      </c>
    </row>
    <row r="367" spans="2:8" s="9" customFormat="1" ht="15" customHeight="1" thickBot="1">
      <c r="B367" s="43" t="s">
        <v>199</v>
      </c>
      <c r="C367" s="32">
        <v>0</v>
      </c>
      <c r="D367" s="32" t="s">
        <v>200</v>
      </c>
      <c r="E367" s="33">
        <v>45219</v>
      </c>
      <c r="F367" s="34">
        <v>0.79166666666666663</v>
      </c>
      <c r="G367" s="34">
        <v>0.83333333333333337</v>
      </c>
      <c r="H367" s="32" t="s">
        <v>245</v>
      </c>
    </row>
    <row r="368" spans="2:8" s="9" customFormat="1" ht="15" customHeight="1" thickBot="1">
      <c r="B368" s="40" t="s">
        <v>158</v>
      </c>
      <c r="C368" s="32">
        <v>744952</v>
      </c>
      <c r="D368" s="32" t="s">
        <v>159</v>
      </c>
      <c r="E368" s="33">
        <v>45219</v>
      </c>
      <c r="F368" s="34">
        <v>0.79166666666666663</v>
      </c>
      <c r="G368" s="34">
        <v>0.83333333333333337</v>
      </c>
      <c r="H368" s="32" t="s">
        <v>245</v>
      </c>
    </row>
    <row r="369" spans="2:9" s="9" customFormat="1" ht="15" customHeight="1" thickBot="1">
      <c r="B369" s="43" t="s">
        <v>164</v>
      </c>
      <c r="C369" s="32">
        <v>823592</v>
      </c>
      <c r="D369" s="32" t="s">
        <v>165</v>
      </c>
      <c r="E369" s="33">
        <v>45219</v>
      </c>
      <c r="F369" s="34">
        <v>0.79166666666666663</v>
      </c>
      <c r="G369" s="34">
        <v>0.83333333333333337</v>
      </c>
      <c r="H369" s="32" t="s">
        <v>245</v>
      </c>
    </row>
    <row r="370" spans="2:9" s="9" customFormat="1" ht="15" customHeight="1" thickBot="1">
      <c r="B370" s="40" t="s">
        <v>170</v>
      </c>
      <c r="C370" s="32">
        <v>801224</v>
      </c>
      <c r="D370" s="32" t="s">
        <v>171</v>
      </c>
      <c r="E370" s="33">
        <v>45219</v>
      </c>
      <c r="F370" s="34">
        <v>0.79166666666666663</v>
      </c>
      <c r="G370" s="34">
        <v>0.83333333333333337</v>
      </c>
      <c r="H370" s="32" t="s">
        <v>245</v>
      </c>
    </row>
    <row r="371" spans="2:9" s="9" customFormat="1" ht="15" customHeight="1" thickBot="1">
      <c r="B371" s="40" t="s">
        <v>174</v>
      </c>
      <c r="C371" s="32">
        <v>804136</v>
      </c>
      <c r="D371" s="32" t="s">
        <v>175</v>
      </c>
      <c r="E371" s="33">
        <v>45219</v>
      </c>
      <c r="F371" s="34">
        <v>0.79166666666666663</v>
      </c>
      <c r="G371" s="34">
        <v>0.83333333333333337</v>
      </c>
      <c r="H371" s="32" t="s">
        <v>245</v>
      </c>
    </row>
    <row r="372" spans="2:9" s="9" customFormat="1" ht="15" customHeight="1" thickBot="1">
      <c r="B372" s="43" t="s">
        <v>176</v>
      </c>
      <c r="C372" s="32">
        <v>823186</v>
      </c>
      <c r="D372" s="32" t="s">
        <v>177</v>
      </c>
      <c r="E372" s="33">
        <v>45219</v>
      </c>
      <c r="F372" s="34">
        <v>0.79166666666666663</v>
      </c>
      <c r="G372" s="34">
        <v>0.83333333333333337</v>
      </c>
      <c r="H372" s="32" t="s">
        <v>245</v>
      </c>
    </row>
    <row r="373" spans="2:9" s="9" customFormat="1" ht="15" customHeight="1" thickBot="1">
      <c r="B373" s="43" t="s">
        <v>248</v>
      </c>
      <c r="C373" s="36"/>
      <c r="D373" s="32" t="s">
        <v>181</v>
      </c>
      <c r="E373" s="33">
        <v>45219</v>
      </c>
      <c r="F373" s="34">
        <v>0.79166666666666663</v>
      </c>
      <c r="G373" s="34">
        <v>0.83333333333333337</v>
      </c>
      <c r="H373" s="32" t="s">
        <v>245</v>
      </c>
    </row>
    <row r="374" spans="2:9" s="9" customFormat="1" ht="15" customHeight="1" thickBot="1">
      <c r="B374" s="41" t="s">
        <v>59</v>
      </c>
      <c r="C374" s="29">
        <v>793329</v>
      </c>
      <c r="D374" s="29" t="s">
        <v>60</v>
      </c>
      <c r="E374" s="30">
        <v>45219</v>
      </c>
      <c r="F374" s="31">
        <v>0.85416666666666663</v>
      </c>
      <c r="G374" s="31">
        <v>0.89583333333333337</v>
      </c>
      <c r="H374" s="29" t="s">
        <v>249</v>
      </c>
      <c r="I374" s="9" t="s">
        <v>284</v>
      </c>
    </row>
    <row r="375" spans="2:9" s="9" customFormat="1" ht="15" customHeight="1" thickBot="1">
      <c r="B375" s="40" t="s">
        <v>61</v>
      </c>
      <c r="C375" s="32">
        <v>824608</v>
      </c>
      <c r="D375" s="32" t="s">
        <v>62</v>
      </c>
      <c r="E375" s="33">
        <v>45219</v>
      </c>
      <c r="F375" s="34">
        <v>0.85416666666666663</v>
      </c>
      <c r="G375" s="34">
        <v>0.89583333333333337</v>
      </c>
      <c r="H375" s="32" t="s">
        <v>249</v>
      </c>
    </row>
    <row r="376" spans="2:9" s="9" customFormat="1" ht="15" customHeight="1" thickBot="1">
      <c r="B376" s="40" t="s">
        <v>65</v>
      </c>
      <c r="C376" s="32">
        <v>894263</v>
      </c>
      <c r="D376" s="32" t="s">
        <v>66</v>
      </c>
      <c r="E376" s="33">
        <v>45219</v>
      </c>
      <c r="F376" s="34">
        <v>0.85416666666666663</v>
      </c>
      <c r="G376" s="34">
        <v>0.89583333333333337</v>
      </c>
      <c r="H376" s="32" t="s">
        <v>249</v>
      </c>
    </row>
    <row r="377" spans="2:9" s="9" customFormat="1" ht="15" customHeight="1" thickBot="1">
      <c r="B377" s="40" t="s">
        <v>71</v>
      </c>
      <c r="C377" s="32">
        <v>823178</v>
      </c>
      <c r="D377" s="32" t="s">
        <v>72</v>
      </c>
      <c r="E377" s="33">
        <v>45219</v>
      </c>
      <c r="F377" s="34">
        <v>0.85416666666666663</v>
      </c>
      <c r="G377" s="34">
        <v>0.89583333333333337</v>
      </c>
      <c r="H377" s="32" t="s">
        <v>249</v>
      </c>
    </row>
    <row r="378" spans="2:9" s="9" customFormat="1" ht="15" customHeight="1" thickBot="1">
      <c r="B378" s="40" t="s">
        <v>73</v>
      </c>
      <c r="C378" s="32">
        <v>770592</v>
      </c>
      <c r="D378" s="32" t="s">
        <v>74</v>
      </c>
      <c r="E378" s="33">
        <v>45219</v>
      </c>
      <c r="F378" s="34">
        <v>0.85416666666666663</v>
      </c>
      <c r="G378" s="34">
        <v>0.89583333333333337</v>
      </c>
      <c r="H378" s="32" t="s">
        <v>249</v>
      </c>
    </row>
    <row r="379" spans="2:9" s="9" customFormat="1" ht="15" customHeight="1" thickBot="1">
      <c r="B379" s="40" t="s">
        <v>79</v>
      </c>
      <c r="C379" s="32">
        <v>814550</v>
      </c>
      <c r="D379" s="32" t="s">
        <v>80</v>
      </c>
      <c r="E379" s="33">
        <v>45219</v>
      </c>
      <c r="F379" s="34">
        <v>0.85416666666666663</v>
      </c>
      <c r="G379" s="34">
        <v>0.89583333333333337</v>
      </c>
      <c r="H379" s="32" t="s">
        <v>249</v>
      </c>
    </row>
    <row r="380" spans="2:9" s="9" customFormat="1" ht="15" customHeight="1" thickBot="1">
      <c r="B380" s="40" t="s">
        <v>89</v>
      </c>
      <c r="C380" s="32">
        <v>759660</v>
      </c>
      <c r="D380" s="32" t="s">
        <v>90</v>
      </c>
      <c r="E380" s="33">
        <v>45219</v>
      </c>
      <c r="F380" s="34">
        <v>0.85416666666666663</v>
      </c>
      <c r="G380" s="34">
        <v>0.89583333333333337</v>
      </c>
      <c r="H380" s="32" t="s">
        <v>249</v>
      </c>
    </row>
    <row r="381" spans="2:9" s="9" customFormat="1" ht="15" customHeight="1" thickBot="1">
      <c r="B381" s="40" t="s">
        <v>99</v>
      </c>
      <c r="C381" s="32">
        <v>823251</v>
      </c>
      <c r="D381" s="32" t="s">
        <v>100</v>
      </c>
      <c r="E381" s="33">
        <v>45219</v>
      </c>
      <c r="F381" s="34">
        <v>0.85416666666666663</v>
      </c>
      <c r="G381" s="34">
        <v>0.89583333333333337</v>
      </c>
      <c r="H381" s="32" t="s">
        <v>249</v>
      </c>
    </row>
    <row r="382" spans="2:9" s="9" customFormat="1" ht="15" customHeight="1" thickBot="1">
      <c r="B382" s="40" t="s">
        <v>221</v>
      </c>
      <c r="C382" s="32">
        <v>801242</v>
      </c>
      <c r="D382" s="32" t="s">
        <v>222</v>
      </c>
      <c r="E382" s="33">
        <v>45219</v>
      </c>
      <c r="F382" s="34">
        <v>0.85416666666666663</v>
      </c>
      <c r="G382" s="34">
        <v>0.89583333333333337</v>
      </c>
      <c r="H382" s="32" t="s">
        <v>249</v>
      </c>
    </row>
    <row r="383" spans="2:9" s="9" customFormat="1" ht="15" customHeight="1" thickBot="1">
      <c r="B383" s="40" t="s">
        <v>101</v>
      </c>
      <c r="C383" s="32">
        <v>771044</v>
      </c>
      <c r="D383" s="32" t="s">
        <v>102</v>
      </c>
      <c r="E383" s="33">
        <v>45219</v>
      </c>
      <c r="F383" s="34">
        <v>0.85416666666666663</v>
      </c>
      <c r="G383" s="34">
        <v>0.89583333333333337</v>
      </c>
      <c r="H383" s="32" t="s">
        <v>249</v>
      </c>
    </row>
    <row r="384" spans="2:9" s="9" customFormat="1" ht="15" customHeight="1" thickBot="1">
      <c r="B384" s="40" t="s">
        <v>103</v>
      </c>
      <c r="C384" s="32">
        <v>822775</v>
      </c>
      <c r="D384" s="32" t="s">
        <v>104</v>
      </c>
      <c r="E384" s="33">
        <v>45219</v>
      </c>
      <c r="F384" s="34">
        <v>0.85416666666666663</v>
      </c>
      <c r="G384" s="34">
        <v>0.89583333333333337</v>
      </c>
      <c r="H384" s="32" t="s">
        <v>249</v>
      </c>
    </row>
    <row r="385" spans="2:8" s="9" customFormat="1" ht="15" customHeight="1" thickBot="1">
      <c r="B385" s="40" t="s">
        <v>109</v>
      </c>
      <c r="C385" s="32">
        <v>0</v>
      </c>
      <c r="D385" s="32" t="s">
        <v>110</v>
      </c>
      <c r="E385" s="33">
        <v>45219</v>
      </c>
      <c r="F385" s="34">
        <v>0.85416666666666663</v>
      </c>
      <c r="G385" s="34">
        <v>0.89583333333333337</v>
      </c>
      <c r="H385" s="32" t="s">
        <v>249</v>
      </c>
    </row>
    <row r="386" spans="2:8" s="9" customFormat="1" ht="15" customHeight="1" thickBot="1">
      <c r="B386" s="40" t="s">
        <v>115</v>
      </c>
      <c r="C386" s="32">
        <v>792405</v>
      </c>
      <c r="D386" s="32" t="s">
        <v>116</v>
      </c>
      <c r="E386" s="33">
        <v>45219</v>
      </c>
      <c r="F386" s="34">
        <v>0.85416666666666663</v>
      </c>
      <c r="G386" s="34">
        <v>0.89583333333333337</v>
      </c>
      <c r="H386" s="32" t="s">
        <v>249</v>
      </c>
    </row>
    <row r="387" spans="2:8" s="9" customFormat="1" ht="15" customHeight="1" thickBot="1">
      <c r="B387" s="40" t="s">
        <v>117</v>
      </c>
      <c r="C387" s="32">
        <v>0</v>
      </c>
      <c r="D387" s="32" t="s">
        <v>118</v>
      </c>
      <c r="E387" s="33">
        <v>45219</v>
      </c>
      <c r="F387" s="34">
        <v>0.85416666666666663</v>
      </c>
      <c r="G387" s="34">
        <v>0.89583333333333337</v>
      </c>
      <c r="H387" s="32" t="s">
        <v>249</v>
      </c>
    </row>
    <row r="388" spans="2:8" s="9" customFormat="1" ht="15" customHeight="1" thickBot="1">
      <c r="B388" s="40" t="s">
        <v>124</v>
      </c>
      <c r="C388" s="32">
        <v>771048</v>
      </c>
      <c r="D388" s="32" t="s">
        <v>125</v>
      </c>
      <c r="E388" s="33">
        <v>45219</v>
      </c>
      <c r="F388" s="34">
        <v>0.85416666666666663</v>
      </c>
      <c r="G388" s="34">
        <v>0.89583333333333337</v>
      </c>
      <c r="H388" s="32" t="s">
        <v>249</v>
      </c>
    </row>
    <row r="389" spans="2:8" s="9" customFormat="1" ht="15" customHeight="1" thickBot="1">
      <c r="B389" s="40" t="s">
        <v>126</v>
      </c>
      <c r="C389" s="32">
        <v>823077</v>
      </c>
      <c r="D389" s="32" t="s">
        <v>127</v>
      </c>
      <c r="E389" s="33">
        <v>45219</v>
      </c>
      <c r="F389" s="34">
        <v>0.85416666666666663</v>
      </c>
      <c r="G389" s="34">
        <v>0.89583333333333337</v>
      </c>
      <c r="H389" s="32" t="s">
        <v>249</v>
      </c>
    </row>
    <row r="390" spans="2:8" s="9" customFormat="1" ht="15" customHeight="1" thickBot="1">
      <c r="B390" s="40" t="s">
        <v>246</v>
      </c>
      <c r="C390" s="32">
        <v>811884</v>
      </c>
      <c r="D390" s="32" t="s">
        <v>247</v>
      </c>
      <c r="E390" s="33">
        <v>45219</v>
      </c>
      <c r="F390" s="34">
        <v>0.85416666666666663</v>
      </c>
      <c r="G390" s="34">
        <v>0.89583333333333337</v>
      </c>
      <c r="H390" s="32" t="s">
        <v>249</v>
      </c>
    </row>
    <row r="391" spans="2:8" s="9" customFormat="1" ht="15" customHeight="1" thickBot="1">
      <c r="B391" s="40" t="s">
        <v>130</v>
      </c>
      <c r="C391" s="32">
        <v>824420</v>
      </c>
      <c r="D391" s="32" t="s">
        <v>131</v>
      </c>
      <c r="E391" s="33">
        <v>45219</v>
      </c>
      <c r="F391" s="34">
        <v>0.85416666666666663</v>
      </c>
      <c r="G391" s="34">
        <v>0.89583333333333337</v>
      </c>
      <c r="H391" s="32" t="s">
        <v>249</v>
      </c>
    </row>
    <row r="392" spans="2:8" s="9" customFormat="1" ht="15" customHeight="1" thickBot="1">
      <c r="B392" s="40" t="s">
        <v>132</v>
      </c>
      <c r="C392" s="32">
        <v>822501</v>
      </c>
      <c r="D392" s="32" t="s">
        <v>133</v>
      </c>
      <c r="E392" s="33">
        <v>45219</v>
      </c>
      <c r="F392" s="34">
        <v>0.85416666666666663</v>
      </c>
      <c r="G392" s="34">
        <v>0.89583333333333337</v>
      </c>
      <c r="H392" s="32" t="s">
        <v>249</v>
      </c>
    </row>
    <row r="393" spans="2:8" s="9" customFormat="1" ht="15" customHeight="1" thickBot="1">
      <c r="B393" s="40" t="s">
        <v>136</v>
      </c>
      <c r="C393" s="32">
        <v>759698</v>
      </c>
      <c r="D393" s="32" t="s">
        <v>137</v>
      </c>
      <c r="E393" s="33">
        <v>45219</v>
      </c>
      <c r="F393" s="34">
        <v>0.85416666666666663</v>
      </c>
      <c r="G393" s="34">
        <v>0.89583333333333337</v>
      </c>
      <c r="H393" s="32" t="s">
        <v>249</v>
      </c>
    </row>
    <row r="394" spans="2:8" s="9" customFormat="1" ht="15" customHeight="1" thickBot="1">
      <c r="B394" s="40" t="s">
        <v>138</v>
      </c>
      <c r="C394" s="32">
        <v>771069</v>
      </c>
      <c r="D394" s="32" t="s">
        <v>139</v>
      </c>
      <c r="E394" s="33">
        <v>45219</v>
      </c>
      <c r="F394" s="34">
        <v>0.85416666666666663</v>
      </c>
      <c r="G394" s="34">
        <v>0.89583333333333337</v>
      </c>
      <c r="H394" s="32" t="s">
        <v>249</v>
      </c>
    </row>
    <row r="395" spans="2:8" s="9" customFormat="1" ht="15" customHeight="1" thickBot="1">
      <c r="B395" s="40" t="s">
        <v>142</v>
      </c>
      <c r="C395" s="32">
        <v>771070</v>
      </c>
      <c r="D395" s="32" t="s">
        <v>143</v>
      </c>
      <c r="E395" s="33">
        <v>45219</v>
      </c>
      <c r="F395" s="34">
        <v>0.85416666666666663</v>
      </c>
      <c r="G395" s="34">
        <v>0.89583333333333337</v>
      </c>
      <c r="H395" s="32" t="s">
        <v>249</v>
      </c>
    </row>
    <row r="396" spans="2:8" s="9" customFormat="1" ht="15" customHeight="1" thickBot="1">
      <c r="B396" s="40" t="s">
        <v>146</v>
      </c>
      <c r="C396" s="32">
        <v>819388</v>
      </c>
      <c r="D396" s="32" t="s">
        <v>147</v>
      </c>
      <c r="E396" s="33">
        <v>45219</v>
      </c>
      <c r="F396" s="34">
        <v>0.85416666666666663</v>
      </c>
      <c r="G396" s="34">
        <v>0.89583333333333337</v>
      </c>
      <c r="H396" s="32" t="s">
        <v>249</v>
      </c>
    </row>
    <row r="397" spans="2:8" s="9" customFormat="1" ht="15" customHeight="1" thickBot="1">
      <c r="B397" s="40" t="s">
        <v>154</v>
      </c>
      <c r="C397" s="32">
        <v>802291</v>
      </c>
      <c r="D397" s="32" t="s">
        <v>155</v>
      </c>
      <c r="E397" s="33">
        <v>45219</v>
      </c>
      <c r="F397" s="34">
        <v>0.85416666666666663</v>
      </c>
      <c r="G397" s="34">
        <v>0.89583333333333337</v>
      </c>
      <c r="H397" s="32" t="s">
        <v>249</v>
      </c>
    </row>
    <row r="398" spans="2:8" s="9" customFormat="1" ht="15" customHeight="1" thickBot="1">
      <c r="B398" s="40" t="s">
        <v>156</v>
      </c>
      <c r="C398" s="32">
        <v>804273</v>
      </c>
      <c r="D398" s="32" t="s">
        <v>157</v>
      </c>
      <c r="E398" s="33">
        <v>45219</v>
      </c>
      <c r="F398" s="34">
        <v>0.85416666666666663</v>
      </c>
      <c r="G398" s="34">
        <v>0.89583333333333337</v>
      </c>
      <c r="H398" s="32" t="s">
        <v>249</v>
      </c>
    </row>
    <row r="399" spans="2:8" s="9" customFormat="1" ht="15" customHeight="1" thickBot="1">
      <c r="B399" s="40" t="s">
        <v>158</v>
      </c>
      <c r="C399" s="32">
        <v>744952</v>
      </c>
      <c r="D399" s="32" t="s">
        <v>159</v>
      </c>
      <c r="E399" s="33">
        <v>45219</v>
      </c>
      <c r="F399" s="34">
        <v>0.85416666666666663</v>
      </c>
      <c r="G399" s="34">
        <v>0.89583333333333337</v>
      </c>
      <c r="H399" s="32" t="s">
        <v>249</v>
      </c>
    </row>
    <row r="400" spans="2:8" s="9" customFormat="1" ht="15" customHeight="1" thickBot="1">
      <c r="B400" s="40" t="s">
        <v>164</v>
      </c>
      <c r="C400" s="32">
        <v>823592</v>
      </c>
      <c r="D400" s="32" t="s">
        <v>165</v>
      </c>
      <c r="E400" s="33">
        <v>45219</v>
      </c>
      <c r="F400" s="34">
        <v>0.85416666666666663</v>
      </c>
      <c r="G400" s="34">
        <v>0.89583333333333337</v>
      </c>
      <c r="H400" s="32" t="s">
        <v>249</v>
      </c>
    </row>
    <row r="401" spans="2:8" s="9" customFormat="1" ht="15" customHeight="1" thickBot="1">
      <c r="B401" s="40" t="s">
        <v>170</v>
      </c>
      <c r="C401" s="32">
        <v>801224</v>
      </c>
      <c r="D401" s="32" t="s">
        <v>171</v>
      </c>
      <c r="E401" s="33">
        <v>45219</v>
      </c>
      <c r="F401" s="34">
        <v>0.85416666666666663</v>
      </c>
      <c r="G401" s="34">
        <v>0.89583333333333337</v>
      </c>
      <c r="H401" s="32" t="s">
        <v>249</v>
      </c>
    </row>
    <row r="402" spans="2:8" s="9" customFormat="1" ht="15" customHeight="1" thickBot="1">
      <c r="B402" s="40" t="s">
        <v>174</v>
      </c>
      <c r="C402" s="32">
        <v>804136</v>
      </c>
      <c r="D402" s="32" t="s">
        <v>175</v>
      </c>
      <c r="E402" s="33">
        <v>45219</v>
      </c>
      <c r="F402" s="34">
        <v>0.85416666666666663</v>
      </c>
      <c r="G402" s="34">
        <v>0.89583333333333337</v>
      </c>
      <c r="H402" s="32" t="s">
        <v>249</v>
      </c>
    </row>
    <row r="403" spans="2:8" s="9" customFormat="1" ht="15" customHeight="1" thickBot="1">
      <c r="B403" s="40" t="s">
        <v>176</v>
      </c>
      <c r="C403" s="32">
        <v>823186</v>
      </c>
      <c r="D403" s="32" t="s">
        <v>177</v>
      </c>
      <c r="E403" s="33">
        <v>45219</v>
      </c>
      <c r="F403" s="34">
        <v>0.85416666666666663</v>
      </c>
      <c r="G403" s="34">
        <v>0.89583333333333337</v>
      </c>
      <c r="H403" s="32" t="s">
        <v>249</v>
      </c>
    </row>
  </sheetData>
  <autoFilter ref="B2:H403" xr:uid="{FE07F888-9E59-4B5C-ACF2-A63FEBD5817B}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87E7-65F3-4F68-9A66-AFEAD1CC337D}">
  <dimension ref="B1:I225"/>
  <sheetViews>
    <sheetView showGridLines="0" workbookViewId="0">
      <selection activeCell="C3" sqref="C3:C225"/>
    </sheetView>
  </sheetViews>
  <sheetFormatPr defaultRowHeight="13" customHeight="1"/>
  <cols>
    <col min="1" max="1" width="3.7265625" customWidth="1"/>
    <col min="2" max="2" width="33.54296875" style="9" bestFit="1" customWidth="1"/>
    <col min="3" max="3" width="33.54296875" style="9" customWidth="1"/>
    <col min="4" max="4" width="7.453125" style="9" bestFit="1" customWidth="1"/>
    <col min="5" max="5" width="34.08984375" style="9" bestFit="1" customWidth="1"/>
    <col min="6" max="6" width="9.54296875" style="9" bestFit="1" customWidth="1"/>
    <col min="7" max="7" width="13.6328125" style="9" bestFit="1" customWidth="1"/>
    <col min="8" max="8" width="12" style="9" bestFit="1" customWidth="1"/>
    <col min="9" max="9" width="123.81640625" style="9" bestFit="1" customWidth="1"/>
  </cols>
  <sheetData>
    <row r="1" spans="2:9" ht="14.5"/>
    <row r="2" spans="2:9" s="9" customFormat="1" ht="15" customHeight="1">
      <c r="B2" s="67" t="s">
        <v>41</v>
      </c>
      <c r="C2" s="67" t="s">
        <v>297</v>
      </c>
      <c r="D2" s="67" t="s">
        <v>42</v>
      </c>
      <c r="E2" s="67" t="s">
        <v>43</v>
      </c>
      <c r="F2" s="67" t="s">
        <v>44</v>
      </c>
      <c r="G2" s="67" t="s">
        <v>45</v>
      </c>
      <c r="H2" s="67" t="s">
        <v>46</v>
      </c>
      <c r="I2" s="68" t="s">
        <v>47</v>
      </c>
    </row>
    <row r="3" spans="2:9" s="9" customFormat="1" ht="15" customHeight="1">
      <c r="B3" s="52" t="s">
        <v>61</v>
      </c>
      <c r="C3" s="52" t="str">
        <f>_xlfn.XLOOKUP(B3,'LISTA ÚTIL'!I:I,'LISTA ÚTIL'!I:I,"")</f>
        <v/>
      </c>
      <c r="D3" s="53">
        <v>824608</v>
      </c>
      <c r="E3" s="53" t="s">
        <v>62</v>
      </c>
      <c r="F3" s="54">
        <v>45215</v>
      </c>
      <c r="G3" s="55">
        <v>0.79166666666666663</v>
      </c>
      <c r="H3" s="55">
        <v>0.85416666666666663</v>
      </c>
      <c r="I3" s="65" t="s">
        <v>50</v>
      </c>
    </row>
    <row r="4" spans="2:9" s="9" customFormat="1" ht="15" customHeight="1">
      <c r="B4" s="52" t="s">
        <v>65</v>
      </c>
      <c r="C4" s="52" t="str">
        <f>_xlfn.XLOOKUP(B4,'LISTA ÚTIL'!I:I,'LISTA ÚTIL'!I:I,"")</f>
        <v>Bruno Santos Porciúncula</v>
      </c>
      <c r="D4" s="53">
        <v>894263</v>
      </c>
      <c r="E4" s="53" t="s">
        <v>66</v>
      </c>
      <c r="F4" s="54">
        <v>45215</v>
      </c>
      <c r="G4" s="55">
        <v>0.79166666666666663</v>
      </c>
      <c r="H4" s="55">
        <v>0.85416666666666663</v>
      </c>
      <c r="I4" s="65" t="s">
        <v>50</v>
      </c>
    </row>
    <row r="5" spans="2:9" s="9" customFormat="1" ht="15" customHeight="1">
      <c r="B5" s="52" t="s">
        <v>71</v>
      </c>
      <c r="C5" s="52" t="str">
        <f>_xlfn.XLOOKUP(B5,'LISTA ÚTIL'!I:I,'LISTA ÚTIL'!I:I,"")</f>
        <v/>
      </c>
      <c r="D5" s="53">
        <v>823178</v>
      </c>
      <c r="E5" s="53" t="s">
        <v>72</v>
      </c>
      <c r="F5" s="54">
        <v>45215</v>
      </c>
      <c r="G5" s="55">
        <v>0.79166666666666663</v>
      </c>
      <c r="H5" s="55">
        <v>0.85416666666666663</v>
      </c>
      <c r="I5" s="65" t="s">
        <v>50</v>
      </c>
    </row>
    <row r="6" spans="2:9" s="9" customFormat="1" ht="15" customHeight="1">
      <c r="B6" s="52" t="s">
        <v>77</v>
      </c>
      <c r="C6" s="52" t="str">
        <f>_xlfn.XLOOKUP(B6,'LISTA ÚTIL'!I:I,'LISTA ÚTIL'!I:I,"")</f>
        <v>Eduardo Poltronieri Matias</v>
      </c>
      <c r="D6" s="53">
        <v>792295</v>
      </c>
      <c r="E6" s="53" t="s">
        <v>78</v>
      </c>
      <c r="F6" s="54">
        <v>45215</v>
      </c>
      <c r="G6" s="55">
        <v>0.79166666666666663</v>
      </c>
      <c r="H6" s="55">
        <v>0.85416666666666663</v>
      </c>
      <c r="I6" s="65" t="s">
        <v>50</v>
      </c>
    </row>
    <row r="7" spans="2:9" s="9" customFormat="1" ht="15" customHeight="1">
      <c r="B7" s="52" t="s">
        <v>81</v>
      </c>
      <c r="C7" s="52" t="str">
        <f>_xlfn.XLOOKUP(B7,'LISTA ÚTIL'!I:I,'LISTA ÚTIL'!I:I,"")</f>
        <v/>
      </c>
      <c r="D7" s="53">
        <v>801445</v>
      </c>
      <c r="E7" s="53" t="s">
        <v>82</v>
      </c>
      <c r="F7" s="54">
        <v>45215</v>
      </c>
      <c r="G7" s="55">
        <v>0.79166666666666663</v>
      </c>
      <c r="H7" s="55">
        <v>0.85416666666666663</v>
      </c>
      <c r="I7" s="65" t="s">
        <v>50</v>
      </c>
    </row>
    <row r="8" spans="2:9" s="9" customFormat="1" ht="15" customHeight="1">
      <c r="B8" s="52" t="s">
        <v>93</v>
      </c>
      <c r="C8" s="52" t="str">
        <f>_xlfn.XLOOKUP(B8,'LISTA ÚTIL'!I:I,'LISTA ÚTIL'!I:I,"")</f>
        <v/>
      </c>
      <c r="D8" s="53">
        <v>823437</v>
      </c>
      <c r="E8" s="53" t="s">
        <v>94</v>
      </c>
      <c r="F8" s="54">
        <v>45215</v>
      </c>
      <c r="G8" s="55">
        <v>0.79166666666666663</v>
      </c>
      <c r="H8" s="55">
        <v>0.85416666666666663</v>
      </c>
      <c r="I8" s="65" t="s">
        <v>50</v>
      </c>
    </row>
    <row r="9" spans="2:9" s="9" customFormat="1" ht="15" customHeight="1">
      <c r="B9" s="52" t="s">
        <v>97</v>
      </c>
      <c r="C9" s="52" t="str">
        <f>_xlfn.XLOOKUP(B9,'LISTA ÚTIL'!I:I,'LISTA ÚTIL'!I:I,"")</f>
        <v>Gabriella Ribeiro de Almeida</v>
      </c>
      <c r="D9" s="53">
        <v>801956</v>
      </c>
      <c r="E9" s="53" t="s">
        <v>98</v>
      </c>
      <c r="F9" s="54">
        <v>45215</v>
      </c>
      <c r="G9" s="55">
        <v>0.79166666666666663</v>
      </c>
      <c r="H9" s="55">
        <v>0.85416666666666663</v>
      </c>
      <c r="I9" s="65" t="s">
        <v>50</v>
      </c>
    </row>
    <row r="10" spans="2:9" s="9" customFormat="1" ht="15" customHeight="1">
      <c r="B10" s="52" t="s">
        <v>99</v>
      </c>
      <c r="C10" s="52" t="str">
        <f>_xlfn.XLOOKUP(B10,'LISTA ÚTIL'!I:I,'LISTA ÚTIL'!I:I,"")</f>
        <v/>
      </c>
      <c r="D10" s="53">
        <v>823251</v>
      </c>
      <c r="E10" s="53" t="s">
        <v>100</v>
      </c>
      <c r="F10" s="54">
        <v>45215</v>
      </c>
      <c r="G10" s="55">
        <v>0.79166666666666663</v>
      </c>
      <c r="H10" s="55">
        <v>0.85416666666666663</v>
      </c>
      <c r="I10" s="65" t="s">
        <v>50</v>
      </c>
    </row>
    <row r="11" spans="2:9" s="9" customFormat="1" ht="15" customHeight="1">
      <c r="B11" s="52" t="s">
        <v>101</v>
      </c>
      <c r="C11" s="52" t="str">
        <f>_xlfn.XLOOKUP(B11,'LISTA ÚTIL'!I:I,'LISTA ÚTIL'!I:I,"")</f>
        <v>Gustavo Henrique Alcantara Idra</v>
      </c>
      <c r="D11" s="53">
        <v>771044</v>
      </c>
      <c r="E11" s="53" t="s">
        <v>102</v>
      </c>
      <c r="F11" s="54">
        <v>45215</v>
      </c>
      <c r="G11" s="55">
        <v>0.79166666666666663</v>
      </c>
      <c r="H11" s="55">
        <v>0.85416666666666663</v>
      </c>
      <c r="I11" s="65" t="s">
        <v>50</v>
      </c>
    </row>
    <row r="12" spans="2:9" s="9" customFormat="1" ht="15" customHeight="1">
      <c r="B12" s="52" t="s">
        <v>103</v>
      </c>
      <c r="C12" s="52" t="str">
        <f>_xlfn.XLOOKUP(B12,'LISTA ÚTIL'!I:I,'LISTA ÚTIL'!I:I,"")</f>
        <v/>
      </c>
      <c r="D12" s="53">
        <v>822775</v>
      </c>
      <c r="E12" s="53" t="s">
        <v>104</v>
      </c>
      <c r="F12" s="54">
        <v>45215</v>
      </c>
      <c r="G12" s="55">
        <v>0.79166666666666663</v>
      </c>
      <c r="H12" s="55">
        <v>0.85416666666666663</v>
      </c>
      <c r="I12" s="65" t="s">
        <v>50</v>
      </c>
    </row>
    <row r="13" spans="2:9" s="9" customFormat="1" ht="15" customHeight="1">
      <c r="B13" s="52" t="s">
        <v>111</v>
      </c>
      <c r="C13" s="52" t="str">
        <f>_xlfn.XLOOKUP(B13,'LISTA ÚTIL'!I:I,'LISTA ÚTIL'!I:I,"")</f>
        <v/>
      </c>
      <c r="D13" s="53">
        <v>813705</v>
      </c>
      <c r="E13" s="53" t="s">
        <v>112</v>
      </c>
      <c r="F13" s="54">
        <v>45215</v>
      </c>
      <c r="G13" s="55">
        <v>0.79166666666666663</v>
      </c>
      <c r="H13" s="55">
        <v>0.85416666666666663</v>
      </c>
      <c r="I13" s="65" t="s">
        <v>50</v>
      </c>
    </row>
    <row r="14" spans="2:9" s="9" customFormat="1" ht="15" customHeight="1">
      <c r="B14" s="52" t="s">
        <v>113</v>
      </c>
      <c r="C14" s="52" t="str">
        <f>_xlfn.XLOOKUP(B14,'LISTA ÚTIL'!I:I,'LISTA ÚTIL'!I:I,"")</f>
        <v/>
      </c>
      <c r="D14" s="53">
        <v>813780</v>
      </c>
      <c r="E14" s="53" t="s">
        <v>114</v>
      </c>
      <c r="F14" s="54">
        <v>45215</v>
      </c>
      <c r="G14" s="55">
        <v>0.79166666666666663</v>
      </c>
      <c r="H14" s="55">
        <v>0.85416666666666663</v>
      </c>
      <c r="I14" s="65" t="s">
        <v>50</v>
      </c>
    </row>
    <row r="15" spans="2:9" s="9" customFormat="1" ht="15" customHeight="1">
      <c r="B15" s="52" t="s">
        <v>122</v>
      </c>
      <c r="C15" s="52" t="str">
        <f>_xlfn.XLOOKUP(B15,'LISTA ÚTIL'!I:I,'LISTA ÚTIL'!I:I,"")</f>
        <v>Julio Cesar Moretti Soares</v>
      </c>
      <c r="D15" s="53">
        <v>816709</v>
      </c>
      <c r="E15" s="53" t="s">
        <v>123</v>
      </c>
      <c r="F15" s="54">
        <v>45215</v>
      </c>
      <c r="G15" s="55">
        <v>0.79166666666666663</v>
      </c>
      <c r="H15" s="55">
        <v>0.85416666666666663</v>
      </c>
      <c r="I15" s="65" t="s">
        <v>50</v>
      </c>
    </row>
    <row r="16" spans="2:9" s="9" customFormat="1" ht="15" customHeight="1">
      <c r="B16" s="52" t="s">
        <v>124</v>
      </c>
      <c r="C16" s="52" t="str">
        <f>_xlfn.XLOOKUP(B16,'LISTA ÚTIL'!I:I,'LISTA ÚTIL'!I:I,"")</f>
        <v>Jullyana Mendes Vasconcelos</v>
      </c>
      <c r="D16" s="53">
        <v>771048</v>
      </c>
      <c r="E16" s="53" t="s">
        <v>125</v>
      </c>
      <c r="F16" s="54">
        <v>45215</v>
      </c>
      <c r="G16" s="55">
        <v>0.79166666666666663</v>
      </c>
      <c r="H16" s="55">
        <v>0.85416666666666663</v>
      </c>
      <c r="I16" s="65" t="s">
        <v>50</v>
      </c>
    </row>
    <row r="17" spans="2:9" s="9" customFormat="1" ht="15" customHeight="1">
      <c r="B17" s="52" t="s">
        <v>126</v>
      </c>
      <c r="C17" s="52" t="str">
        <f>_xlfn.XLOOKUP(B17,'LISTA ÚTIL'!I:I,'LISTA ÚTIL'!I:I,"")</f>
        <v/>
      </c>
      <c r="D17" s="53">
        <v>823077</v>
      </c>
      <c r="E17" s="53" t="s">
        <v>127</v>
      </c>
      <c r="F17" s="54">
        <v>45215</v>
      </c>
      <c r="G17" s="55">
        <v>0.79166666666666663</v>
      </c>
      <c r="H17" s="55">
        <v>0.85416666666666663</v>
      </c>
      <c r="I17" s="65" t="s">
        <v>50</v>
      </c>
    </row>
    <row r="18" spans="2:9" s="9" customFormat="1" ht="15" customHeight="1">
      <c r="B18" s="52" t="s">
        <v>130</v>
      </c>
      <c r="C18" s="52" t="str">
        <f>_xlfn.XLOOKUP(B18,'LISTA ÚTIL'!I:I,'LISTA ÚTIL'!I:I,"")</f>
        <v/>
      </c>
      <c r="D18" s="53">
        <v>824420</v>
      </c>
      <c r="E18" s="53" t="s">
        <v>131</v>
      </c>
      <c r="F18" s="54">
        <v>45215</v>
      </c>
      <c r="G18" s="55">
        <v>0.79166666666666663</v>
      </c>
      <c r="H18" s="55">
        <v>0.85416666666666663</v>
      </c>
      <c r="I18" s="65" t="s">
        <v>50</v>
      </c>
    </row>
    <row r="19" spans="2:9" s="9" customFormat="1" ht="15" customHeight="1">
      <c r="B19" s="52" t="s">
        <v>132</v>
      </c>
      <c r="C19" s="52" t="str">
        <f>_xlfn.XLOOKUP(B19,'LISTA ÚTIL'!I:I,'LISTA ÚTIL'!I:I,"")</f>
        <v/>
      </c>
      <c r="D19" s="53">
        <v>822501</v>
      </c>
      <c r="E19" s="53" t="s">
        <v>133</v>
      </c>
      <c r="F19" s="54">
        <v>45215</v>
      </c>
      <c r="G19" s="55">
        <v>0.79166666666666663</v>
      </c>
      <c r="H19" s="55">
        <v>0.85416666666666663</v>
      </c>
      <c r="I19" s="65" t="s">
        <v>50</v>
      </c>
    </row>
    <row r="20" spans="2:9" s="9" customFormat="1" ht="15" customHeight="1">
      <c r="B20" s="52" t="s">
        <v>138</v>
      </c>
      <c r="C20" s="52" t="str">
        <f>_xlfn.XLOOKUP(B20,'LISTA ÚTIL'!I:I,'LISTA ÚTIL'!I:I,"")</f>
        <v>Ludmila Vitória Ribeiro Rocumba</v>
      </c>
      <c r="D20" s="53">
        <v>771069</v>
      </c>
      <c r="E20" s="53" t="s">
        <v>139</v>
      </c>
      <c r="F20" s="54">
        <v>45215</v>
      </c>
      <c r="G20" s="55">
        <v>0.79166666666666663</v>
      </c>
      <c r="H20" s="55">
        <v>0.85416666666666663</v>
      </c>
      <c r="I20" s="65" t="s">
        <v>50</v>
      </c>
    </row>
    <row r="21" spans="2:9" s="9" customFormat="1" ht="15" customHeight="1">
      <c r="B21" s="52" t="s">
        <v>140</v>
      </c>
      <c r="C21" s="52" t="str">
        <f>_xlfn.XLOOKUP(B21,'LISTA ÚTIL'!I:I,'LISTA ÚTIL'!I:I,"")</f>
        <v/>
      </c>
      <c r="D21" s="53">
        <v>813807</v>
      </c>
      <c r="E21" s="53" t="s">
        <v>141</v>
      </c>
      <c r="F21" s="54">
        <v>45215</v>
      </c>
      <c r="G21" s="55">
        <v>0.79166666666666663</v>
      </c>
      <c r="H21" s="55">
        <v>0.85416666666666663</v>
      </c>
      <c r="I21" s="65" t="s">
        <v>50</v>
      </c>
    </row>
    <row r="22" spans="2:9" s="9" customFormat="1" ht="15" customHeight="1">
      <c r="B22" s="52" t="s">
        <v>142</v>
      </c>
      <c r="C22" s="52" t="str">
        <f>_xlfn.XLOOKUP(B22,'LISTA ÚTIL'!I:I,'LISTA ÚTIL'!I:I,"")</f>
        <v>Marcela Guinther Medeiros</v>
      </c>
      <c r="D22" s="53">
        <v>771070</v>
      </c>
      <c r="E22" s="53" t="s">
        <v>143</v>
      </c>
      <c r="F22" s="54">
        <v>45215</v>
      </c>
      <c r="G22" s="55">
        <v>0.79166666666666663</v>
      </c>
      <c r="H22" s="55">
        <v>0.85416666666666663</v>
      </c>
      <c r="I22" s="65" t="s">
        <v>50</v>
      </c>
    </row>
    <row r="23" spans="2:9" s="9" customFormat="1" ht="15" customHeight="1">
      <c r="B23" s="52" t="s">
        <v>144</v>
      </c>
      <c r="C23" s="52" t="str">
        <f>_xlfn.XLOOKUP(B23,'LISTA ÚTIL'!I:I,'LISTA ÚTIL'!I:I,"")</f>
        <v/>
      </c>
      <c r="D23" s="53">
        <v>702413</v>
      </c>
      <c r="E23" s="53" t="s">
        <v>145</v>
      </c>
      <c r="F23" s="54">
        <v>45215</v>
      </c>
      <c r="G23" s="55">
        <v>0.79166666666666663</v>
      </c>
      <c r="H23" s="55">
        <v>0.85416666666666663</v>
      </c>
      <c r="I23" s="65" t="s">
        <v>50</v>
      </c>
    </row>
    <row r="24" spans="2:9" s="9" customFormat="1" ht="15" customHeight="1">
      <c r="B24" s="52" t="s">
        <v>152</v>
      </c>
      <c r="C24" s="52" t="str">
        <f>_xlfn.XLOOKUP(B24,'LISTA ÚTIL'!I:I,'LISTA ÚTIL'!I:I,"")</f>
        <v/>
      </c>
      <c r="D24" s="53">
        <v>822602</v>
      </c>
      <c r="E24" s="53" t="s">
        <v>153</v>
      </c>
      <c r="F24" s="54">
        <v>45215</v>
      </c>
      <c r="G24" s="55">
        <v>0.79166666666666663</v>
      </c>
      <c r="H24" s="55">
        <v>0.85416666666666663</v>
      </c>
      <c r="I24" s="65" t="s">
        <v>50</v>
      </c>
    </row>
    <row r="25" spans="2:9" s="9" customFormat="1" ht="15" customHeight="1">
      <c r="B25" s="52" t="s">
        <v>154</v>
      </c>
      <c r="C25" s="52" t="str">
        <f>_xlfn.XLOOKUP(B25,'LISTA ÚTIL'!I:I,'LISTA ÚTIL'!I:I,"")</f>
        <v>Rafaela Escribano</v>
      </c>
      <c r="D25" s="53">
        <v>802291</v>
      </c>
      <c r="E25" s="53" t="s">
        <v>155</v>
      </c>
      <c r="F25" s="54">
        <v>45215</v>
      </c>
      <c r="G25" s="55">
        <v>0.79166666666666663</v>
      </c>
      <c r="H25" s="55">
        <v>0.85416666666666663</v>
      </c>
      <c r="I25" s="65" t="s">
        <v>50</v>
      </c>
    </row>
    <row r="26" spans="2:9" s="9" customFormat="1" ht="15" customHeight="1">
      <c r="B26" s="52" t="s">
        <v>156</v>
      </c>
      <c r="C26" s="52" t="str">
        <f>_xlfn.XLOOKUP(B26,'LISTA ÚTIL'!I:I,'LISTA ÚTIL'!I:I,"")</f>
        <v>Raphael Leonardo de Almeida</v>
      </c>
      <c r="D26" s="53">
        <v>804273</v>
      </c>
      <c r="E26" s="53" t="s">
        <v>157</v>
      </c>
      <c r="F26" s="54">
        <v>45215</v>
      </c>
      <c r="G26" s="55">
        <v>0.79166666666666663</v>
      </c>
      <c r="H26" s="55">
        <v>0.85416666666666663</v>
      </c>
      <c r="I26" s="65" t="s">
        <v>50</v>
      </c>
    </row>
    <row r="27" spans="2:9" s="9" customFormat="1" ht="15" customHeight="1">
      <c r="B27" s="52" t="s">
        <v>158</v>
      </c>
      <c r="C27" s="52" t="str">
        <f>_xlfn.XLOOKUP(B27,'LISTA ÚTIL'!I:I,'LISTA ÚTIL'!I:I,"")</f>
        <v/>
      </c>
      <c r="D27" s="53">
        <v>744952</v>
      </c>
      <c r="E27" s="53" t="s">
        <v>159</v>
      </c>
      <c r="F27" s="54">
        <v>45215</v>
      </c>
      <c r="G27" s="55">
        <v>0.79166666666666663</v>
      </c>
      <c r="H27" s="55">
        <v>0.85416666666666663</v>
      </c>
      <c r="I27" s="65" t="s">
        <v>50</v>
      </c>
    </row>
    <row r="28" spans="2:9" s="9" customFormat="1" ht="15" customHeight="1">
      <c r="B28" s="52" t="s">
        <v>164</v>
      </c>
      <c r="C28" s="52" t="str">
        <f>_xlfn.XLOOKUP(B28,'LISTA ÚTIL'!I:I,'LISTA ÚTIL'!I:I,"")</f>
        <v/>
      </c>
      <c r="D28" s="53">
        <v>823592</v>
      </c>
      <c r="E28" s="53" t="s">
        <v>165</v>
      </c>
      <c r="F28" s="54">
        <v>45215</v>
      </c>
      <c r="G28" s="55">
        <v>0.79166666666666663</v>
      </c>
      <c r="H28" s="55">
        <v>0.85416666666666663</v>
      </c>
      <c r="I28" s="65" t="s">
        <v>50</v>
      </c>
    </row>
    <row r="29" spans="2:9" s="9" customFormat="1" ht="15" customHeight="1">
      <c r="B29" s="52" t="s">
        <v>168</v>
      </c>
      <c r="C29" s="52" t="str">
        <f>_xlfn.XLOOKUP(B29,'LISTA ÚTIL'!I:I,'LISTA ÚTIL'!I:I,"")</f>
        <v/>
      </c>
      <c r="D29" s="53">
        <v>823175</v>
      </c>
      <c r="E29" s="53" t="s">
        <v>169</v>
      </c>
      <c r="F29" s="54">
        <v>45215</v>
      </c>
      <c r="G29" s="55">
        <v>0.79166666666666663</v>
      </c>
      <c r="H29" s="55">
        <v>0.85416666666666663</v>
      </c>
      <c r="I29" s="65" t="s">
        <v>50</v>
      </c>
    </row>
    <row r="30" spans="2:9" s="9" customFormat="1" ht="15" customHeight="1">
      <c r="B30" s="52" t="s">
        <v>174</v>
      </c>
      <c r="C30" s="52" t="str">
        <f>_xlfn.XLOOKUP(B30,'LISTA ÚTIL'!I:I,'LISTA ÚTIL'!I:I,"")</f>
        <v/>
      </c>
      <c r="D30" s="53">
        <v>804136</v>
      </c>
      <c r="E30" s="53" t="s">
        <v>175</v>
      </c>
      <c r="F30" s="54">
        <v>45215</v>
      </c>
      <c r="G30" s="55">
        <v>0.79166666666666663</v>
      </c>
      <c r="H30" s="55">
        <v>0.85416666666666663</v>
      </c>
      <c r="I30" s="65" t="s">
        <v>50</v>
      </c>
    </row>
    <row r="31" spans="2:9" s="9" customFormat="1" ht="15" customHeight="1">
      <c r="B31" s="52" t="s">
        <v>176</v>
      </c>
      <c r="C31" s="52" t="str">
        <f>_xlfn.XLOOKUP(B31,'LISTA ÚTIL'!I:I,'LISTA ÚTIL'!I:I,"")</f>
        <v/>
      </c>
      <c r="D31" s="53">
        <v>823186</v>
      </c>
      <c r="E31" s="53" t="s">
        <v>177</v>
      </c>
      <c r="F31" s="54">
        <v>45215</v>
      </c>
      <c r="G31" s="55">
        <v>0.79166666666666663</v>
      </c>
      <c r="H31" s="55">
        <v>0.85416666666666663</v>
      </c>
      <c r="I31" s="65" t="s">
        <v>50</v>
      </c>
    </row>
    <row r="32" spans="2:9" s="9" customFormat="1" ht="15" customHeight="1">
      <c r="B32" s="56" t="s">
        <v>180</v>
      </c>
      <c r="C32" s="52" t="str">
        <f>_xlfn.XLOOKUP(B32,'LISTA ÚTIL'!I:I,'LISTA ÚTIL'!I:I,"")</f>
        <v>Jennifer Schroder Gerlach</v>
      </c>
      <c r="D32" s="56">
        <v>792356</v>
      </c>
      <c r="E32" s="57" t="s">
        <v>181</v>
      </c>
      <c r="F32" s="54">
        <v>45215</v>
      </c>
      <c r="G32" s="55">
        <v>0.79166666666666663</v>
      </c>
      <c r="H32" s="55">
        <v>0.85416666666666663</v>
      </c>
      <c r="I32" s="65" t="s">
        <v>50</v>
      </c>
    </row>
    <row r="33" spans="2:9" s="9" customFormat="1" ht="15" customHeight="1">
      <c r="B33" s="56" t="s">
        <v>182</v>
      </c>
      <c r="C33" s="52" t="str">
        <f>_xlfn.XLOOKUP(B33,'LISTA ÚTIL'!I:I,'LISTA ÚTIL'!I:I,"")</f>
        <v/>
      </c>
      <c r="D33" s="58"/>
      <c r="E33" s="58" t="s">
        <v>183</v>
      </c>
      <c r="F33" s="54">
        <v>45215</v>
      </c>
      <c r="G33" s="55">
        <v>0.79166666666666663</v>
      </c>
      <c r="H33" s="55">
        <v>0.85416666666666663</v>
      </c>
      <c r="I33" s="65" t="s">
        <v>50</v>
      </c>
    </row>
    <row r="34" spans="2:9" s="9" customFormat="1" ht="15" customHeight="1">
      <c r="B34" s="56" t="s">
        <v>184</v>
      </c>
      <c r="C34" s="52" t="str">
        <f>_xlfn.XLOOKUP(B34,'LISTA ÚTIL'!I:I,'LISTA ÚTIL'!I:I,"")</f>
        <v/>
      </c>
      <c r="D34" s="58"/>
      <c r="E34" s="56" t="s">
        <v>185</v>
      </c>
      <c r="F34" s="54">
        <v>45215</v>
      </c>
      <c r="G34" s="55">
        <v>0.79166666666666663</v>
      </c>
      <c r="H34" s="55">
        <v>0.85416666666666663</v>
      </c>
      <c r="I34" s="65" t="s">
        <v>50</v>
      </c>
    </row>
    <row r="35" spans="2:9" s="9" customFormat="1" ht="15" customHeight="1">
      <c r="B35" s="56" t="s">
        <v>186</v>
      </c>
      <c r="C35" s="52" t="str">
        <f>_xlfn.XLOOKUP(B35,'LISTA ÚTIL'!I:I,'LISTA ÚTIL'!I:I,"")</f>
        <v/>
      </c>
      <c r="D35" s="58"/>
      <c r="E35" s="56" t="s">
        <v>187</v>
      </c>
      <c r="F35" s="54">
        <v>45215</v>
      </c>
      <c r="G35" s="55">
        <v>0.79166666666666663</v>
      </c>
      <c r="H35" s="55">
        <v>0.85416666666666663</v>
      </c>
      <c r="I35" s="65" t="s">
        <v>50</v>
      </c>
    </row>
    <row r="36" spans="2:9" s="9" customFormat="1" ht="15" customHeight="1">
      <c r="B36" s="56" t="s">
        <v>188</v>
      </c>
      <c r="C36" s="52" t="str">
        <f>_xlfn.XLOOKUP(B36,'LISTA ÚTIL'!I:I,'LISTA ÚTIL'!I:I,"")</f>
        <v/>
      </c>
      <c r="D36" s="58"/>
      <c r="E36" s="56" t="s">
        <v>189</v>
      </c>
      <c r="F36" s="54">
        <v>45215</v>
      </c>
      <c r="G36" s="55">
        <v>0.79166666666666663</v>
      </c>
      <c r="H36" s="55">
        <v>0.85416666666666663</v>
      </c>
      <c r="I36" s="65" t="s">
        <v>50</v>
      </c>
    </row>
    <row r="37" spans="2:9" s="9" customFormat="1" ht="15" customHeight="1">
      <c r="B37" s="56" t="s">
        <v>190</v>
      </c>
      <c r="C37" s="52" t="str">
        <f>_xlfn.XLOOKUP(B37,'LISTA ÚTIL'!I:I,'LISTA ÚTIL'!I:I,"")</f>
        <v/>
      </c>
      <c r="D37" s="58"/>
      <c r="E37" s="56" t="s">
        <v>191</v>
      </c>
      <c r="F37" s="54">
        <v>45215</v>
      </c>
      <c r="G37" s="55">
        <v>0.79166666666666663</v>
      </c>
      <c r="H37" s="55">
        <v>0.85416666666666663</v>
      </c>
      <c r="I37" s="65" t="s">
        <v>50</v>
      </c>
    </row>
    <row r="38" spans="2:9" s="9" customFormat="1" ht="15" customHeight="1">
      <c r="B38" s="56" t="s">
        <v>192</v>
      </c>
      <c r="C38" s="52" t="str">
        <f>_xlfn.XLOOKUP(B38,'LISTA ÚTIL'!I:I,'LISTA ÚTIL'!I:I,"")</f>
        <v/>
      </c>
      <c r="D38" s="58"/>
      <c r="E38" s="56" t="s">
        <v>193</v>
      </c>
      <c r="F38" s="54">
        <v>45215</v>
      </c>
      <c r="G38" s="55">
        <v>0.79166666666666663</v>
      </c>
      <c r="H38" s="55">
        <v>0.85416666666666663</v>
      </c>
      <c r="I38" s="65" t="s">
        <v>50</v>
      </c>
    </row>
    <row r="39" spans="2:9" s="9" customFormat="1" ht="15" customHeight="1">
      <c r="B39" s="56" t="s">
        <v>194</v>
      </c>
      <c r="C39" s="52" t="str">
        <f>_xlfn.XLOOKUP(B39,'LISTA ÚTIL'!I:I,'LISTA ÚTIL'!I:I,"")</f>
        <v/>
      </c>
      <c r="D39" s="58"/>
      <c r="E39" s="56" t="s">
        <v>195</v>
      </c>
      <c r="F39" s="54">
        <v>45215</v>
      </c>
      <c r="G39" s="55">
        <v>0.79166666666666663</v>
      </c>
      <c r="H39" s="55">
        <v>0.85416666666666663</v>
      </c>
      <c r="I39" s="65" t="s">
        <v>50</v>
      </c>
    </row>
    <row r="40" spans="2:9" s="9" customFormat="1" ht="15" customHeight="1">
      <c r="B40" s="56" t="s">
        <v>71</v>
      </c>
      <c r="C40" s="52" t="str">
        <f>_xlfn.XLOOKUP(B40,'LISTA ÚTIL'!I:I,'LISTA ÚTIL'!I:I,"")</f>
        <v/>
      </c>
      <c r="D40" s="59">
        <v>823178</v>
      </c>
      <c r="E40" s="59" t="s">
        <v>72</v>
      </c>
      <c r="F40" s="60">
        <v>45216</v>
      </c>
      <c r="G40" s="61">
        <v>0.625</v>
      </c>
      <c r="H40" s="61">
        <v>0.75</v>
      </c>
      <c r="I40" s="66" t="s">
        <v>196</v>
      </c>
    </row>
    <row r="41" spans="2:9" s="9" customFormat="1" ht="15" customHeight="1">
      <c r="B41" s="56" t="s">
        <v>101</v>
      </c>
      <c r="C41" s="52" t="str">
        <f>_xlfn.XLOOKUP(B41,'LISTA ÚTIL'!I:I,'LISTA ÚTIL'!I:I,"")</f>
        <v>Gustavo Henrique Alcantara Idra</v>
      </c>
      <c r="D41" s="59">
        <v>771044</v>
      </c>
      <c r="E41" s="59" t="s">
        <v>102</v>
      </c>
      <c r="F41" s="60">
        <v>45216</v>
      </c>
      <c r="G41" s="61">
        <v>0.625</v>
      </c>
      <c r="H41" s="61">
        <v>0.75</v>
      </c>
      <c r="I41" s="66" t="s">
        <v>196</v>
      </c>
    </row>
    <row r="42" spans="2:9" s="9" customFormat="1" ht="15" customHeight="1">
      <c r="B42" s="56" t="s">
        <v>126</v>
      </c>
      <c r="C42" s="52" t="str">
        <f>_xlfn.XLOOKUP(B42,'LISTA ÚTIL'!I:I,'LISTA ÚTIL'!I:I,"")</f>
        <v/>
      </c>
      <c r="D42" s="59">
        <v>823077</v>
      </c>
      <c r="E42" s="59" t="s">
        <v>127</v>
      </c>
      <c r="F42" s="60">
        <v>45216</v>
      </c>
      <c r="G42" s="61">
        <v>0.625</v>
      </c>
      <c r="H42" s="61">
        <v>0.75</v>
      </c>
      <c r="I42" s="66" t="s">
        <v>196</v>
      </c>
    </row>
    <row r="43" spans="2:9" s="9" customFormat="1" ht="15" customHeight="1">
      <c r="B43" s="56" t="s">
        <v>154</v>
      </c>
      <c r="C43" s="52" t="str">
        <f>_xlfn.XLOOKUP(B43,'LISTA ÚTIL'!I:I,'LISTA ÚTIL'!I:I,"")</f>
        <v>Rafaela Escribano</v>
      </c>
      <c r="D43" s="59">
        <v>802291</v>
      </c>
      <c r="E43" s="59" t="s">
        <v>155</v>
      </c>
      <c r="F43" s="60">
        <v>45216</v>
      </c>
      <c r="G43" s="61">
        <v>0.625</v>
      </c>
      <c r="H43" s="61">
        <v>0.75</v>
      </c>
      <c r="I43" s="66" t="s">
        <v>196</v>
      </c>
    </row>
    <row r="44" spans="2:9" s="9" customFormat="1" ht="15" customHeight="1">
      <c r="B44" s="56" t="s">
        <v>176</v>
      </c>
      <c r="C44" s="52" t="str">
        <f>_xlfn.XLOOKUP(B44,'LISTA ÚTIL'!I:I,'LISTA ÚTIL'!I:I,"")</f>
        <v/>
      </c>
      <c r="D44" s="59">
        <v>823186</v>
      </c>
      <c r="E44" s="59" t="s">
        <v>177</v>
      </c>
      <c r="F44" s="60">
        <v>45216</v>
      </c>
      <c r="G44" s="61">
        <v>0.625</v>
      </c>
      <c r="H44" s="61">
        <v>0.75</v>
      </c>
      <c r="I44" s="66" t="s">
        <v>196</v>
      </c>
    </row>
    <row r="45" spans="2:9" s="9" customFormat="1" ht="15" customHeight="1">
      <c r="B45" s="56" t="s">
        <v>201</v>
      </c>
      <c r="C45" s="52" t="str">
        <f>_xlfn.XLOOKUP(B45,'LISTA ÚTIL'!I:I,'LISTA ÚTIL'!I:I,"")</f>
        <v>Aline Parmezan Ramos Fernandes</v>
      </c>
      <c r="D45" s="62"/>
      <c r="E45" s="59" t="s">
        <v>202</v>
      </c>
      <c r="F45" s="60">
        <v>45216</v>
      </c>
      <c r="G45" s="61">
        <v>0.625</v>
      </c>
      <c r="H45" s="61">
        <v>0.75</v>
      </c>
      <c r="I45" s="66" t="s">
        <v>196</v>
      </c>
    </row>
    <row r="46" spans="2:9" s="9" customFormat="1" ht="15" customHeight="1">
      <c r="B46" s="56" t="s">
        <v>203</v>
      </c>
      <c r="C46" s="52" t="str">
        <f>_xlfn.XLOOKUP(B46,'LISTA ÚTIL'!I:I,'LISTA ÚTIL'!I:I,"")</f>
        <v>Gabriel Torres Cavalcante Barros</v>
      </c>
      <c r="D46" s="62"/>
      <c r="E46" s="63" t="s">
        <v>204</v>
      </c>
      <c r="F46" s="60">
        <v>45216</v>
      </c>
      <c r="G46" s="61">
        <v>0.625</v>
      </c>
      <c r="H46" s="61">
        <v>0.75</v>
      </c>
      <c r="I46" s="66" t="s">
        <v>196</v>
      </c>
    </row>
    <row r="47" spans="2:9" s="9" customFormat="1" ht="15" customHeight="1">
      <c r="B47" s="56" t="s">
        <v>140</v>
      </c>
      <c r="C47" s="52" t="str">
        <f>_xlfn.XLOOKUP(B47,'LISTA ÚTIL'!I:I,'LISTA ÚTIL'!I:I,"")</f>
        <v/>
      </c>
      <c r="D47" s="59">
        <v>813807</v>
      </c>
      <c r="E47" s="59" t="s">
        <v>141</v>
      </c>
      <c r="F47" s="60">
        <v>45216</v>
      </c>
      <c r="G47" s="61">
        <v>0.625</v>
      </c>
      <c r="H47" s="61">
        <v>0.75</v>
      </c>
      <c r="I47" s="66" t="s">
        <v>196</v>
      </c>
    </row>
    <row r="48" spans="2:9" s="9" customFormat="1" ht="15" customHeight="1">
      <c r="B48" s="64" t="s">
        <v>48</v>
      </c>
      <c r="C48" s="52" t="str">
        <f>_xlfn.XLOOKUP(B48,'LISTA ÚTIL'!I:I,'LISTA ÚTIL'!I:I,"")</f>
        <v>Alice Affonso Sassmannshausen</v>
      </c>
      <c r="D48" s="59">
        <v>802110</v>
      </c>
      <c r="E48" s="59" t="s">
        <v>49</v>
      </c>
      <c r="F48" s="60">
        <v>45216</v>
      </c>
      <c r="G48" s="61">
        <v>0.79166666666666663</v>
      </c>
      <c r="H48" s="61">
        <v>0.85416666666666663</v>
      </c>
      <c r="I48" s="66" t="s">
        <v>205</v>
      </c>
    </row>
    <row r="49" spans="2:9" s="9" customFormat="1" ht="15" customHeight="1">
      <c r="B49" s="64" t="s">
        <v>63</v>
      </c>
      <c r="C49" s="52" t="str">
        <f>_xlfn.XLOOKUP(B49,'LISTA ÚTIL'!I:I,'LISTA ÚTIL'!I:I,"")</f>
        <v/>
      </c>
      <c r="D49" s="59">
        <v>800163</v>
      </c>
      <c r="E49" s="59" t="s">
        <v>64</v>
      </c>
      <c r="F49" s="60">
        <v>45216</v>
      </c>
      <c r="G49" s="61">
        <v>0.79166666666666663</v>
      </c>
      <c r="H49" s="61">
        <v>0.85416666666666663</v>
      </c>
      <c r="I49" s="66" t="s">
        <v>205</v>
      </c>
    </row>
    <row r="50" spans="2:9" s="9" customFormat="1" ht="15" customHeight="1">
      <c r="B50" s="64" t="s">
        <v>71</v>
      </c>
      <c r="C50" s="52" t="str">
        <f>_xlfn.XLOOKUP(B50,'LISTA ÚTIL'!I:I,'LISTA ÚTIL'!I:I,"")</f>
        <v/>
      </c>
      <c r="D50" s="59">
        <v>823178</v>
      </c>
      <c r="E50" s="59" t="s">
        <v>72</v>
      </c>
      <c r="F50" s="60">
        <v>45216</v>
      </c>
      <c r="G50" s="61">
        <v>0.79166666666666663</v>
      </c>
      <c r="H50" s="61">
        <v>0.85416666666666663</v>
      </c>
      <c r="I50" s="66" t="s">
        <v>205</v>
      </c>
    </row>
    <row r="51" spans="2:9" s="9" customFormat="1" ht="15" customHeight="1">
      <c r="B51" s="64" t="s">
        <v>75</v>
      </c>
      <c r="C51" s="52" t="str">
        <f>_xlfn.XLOOKUP(B51,'LISTA ÚTIL'!I:I,'LISTA ÚTIL'!I:I,"")</f>
        <v/>
      </c>
      <c r="D51" s="59">
        <v>356158</v>
      </c>
      <c r="E51" s="59" t="s">
        <v>76</v>
      </c>
      <c r="F51" s="60">
        <v>45216</v>
      </c>
      <c r="G51" s="61">
        <v>0.79166666666666663</v>
      </c>
      <c r="H51" s="61">
        <v>0.85416666666666663</v>
      </c>
      <c r="I51" s="66" t="s">
        <v>205</v>
      </c>
    </row>
    <row r="52" spans="2:9" s="9" customFormat="1" ht="15" customHeight="1">
      <c r="B52" s="64" t="s">
        <v>77</v>
      </c>
      <c r="C52" s="52" t="str">
        <f>_xlfn.XLOOKUP(B52,'LISTA ÚTIL'!I:I,'LISTA ÚTIL'!I:I,"")</f>
        <v>Eduardo Poltronieri Matias</v>
      </c>
      <c r="D52" s="59">
        <v>792295</v>
      </c>
      <c r="E52" s="59" t="s">
        <v>78</v>
      </c>
      <c r="F52" s="60">
        <v>45216</v>
      </c>
      <c r="G52" s="61">
        <v>0.79166666666666663</v>
      </c>
      <c r="H52" s="61">
        <v>0.85416666666666663</v>
      </c>
      <c r="I52" s="66" t="s">
        <v>205</v>
      </c>
    </row>
    <row r="53" spans="2:9" s="9" customFormat="1" ht="15" customHeight="1">
      <c r="B53" s="64" t="s">
        <v>99</v>
      </c>
      <c r="C53" s="52" t="str">
        <f>_xlfn.XLOOKUP(B53,'LISTA ÚTIL'!I:I,'LISTA ÚTIL'!I:I,"")</f>
        <v/>
      </c>
      <c r="D53" s="59">
        <v>823251</v>
      </c>
      <c r="E53" s="59" t="s">
        <v>100</v>
      </c>
      <c r="F53" s="60">
        <v>45216</v>
      </c>
      <c r="G53" s="61">
        <v>0.79166666666666663</v>
      </c>
      <c r="H53" s="61">
        <v>0.85416666666666663</v>
      </c>
      <c r="I53" s="66" t="s">
        <v>205</v>
      </c>
    </row>
    <row r="54" spans="2:9" s="9" customFormat="1" ht="15" customHeight="1">
      <c r="B54" s="64" t="s">
        <v>101</v>
      </c>
      <c r="C54" s="52" t="str">
        <f>_xlfn.XLOOKUP(B54,'LISTA ÚTIL'!I:I,'LISTA ÚTIL'!I:I,"")</f>
        <v>Gustavo Henrique Alcantara Idra</v>
      </c>
      <c r="D54" s="59">
        <v>771044</v>
      </c>
      <c r="E54" s="59" t="s">
        <v>102</v>
      </c>
      <c r="F54" s="60">
        <v>45216</v>
      </c>
      <c r="G54" s="61">
        <v>0.79166666666666663</v>
      </c>
      <c r="H54" s="61">
        <v>0.85416666666666663</v>
      </c>
      <c r="I54" s="66" t="s">
        <v>205</v>
      </c>
    </row>
    <row r="55" spans="2:9" s="9" customFormat="1" ht="15" customHeight="1">
      <c r="B55" s="64" t="s">
        <v>103</v>
      </c>
      <c r="C55" s="52" t="str">
        <f>_xlfn.XLOOKUP(B55,'LISTA ÚTIL'!I:I,'LISTA ÚTIL'!I:I,"")</f>
        <v/>
      </c>
      <c r="D55" s="59">
        <v>822775</v>
      </c>
      <c r="E55" s="59" t="s">
        <v>104</v>
      </c>
      <c r="F55" s="60">
        <v>45216</v>
      </c>
      <c r="G55" s="61">
        <v>0.79166666666666663</v>
      </c>
      <c r="H55" s="61">
        <v>0.85416666666666663</v>
      </c>
      <c r="I55" s="66" t="s">
        <v>205</v>
      </c>
    </row>
    <row r="56" spans="2:9" s="9" customFormat="1" ht="15" customHeight="1">
      <c r="B56" s="64" t="s">
        <v>197</v>
      </c>
      <c r="C56" s="52" t="str">
        <f>_xlfn.XLOOKUP(B56,'LISTA ÚTIL'!I:I,'LISTA ÚTIL'!I:I,"")</f>
        <v/>
      </c>
      <c r="D56" s="59">
        <v>812955</v>
      </c>
      <c r="E56" s="59" t="s">
        <v>198</v>
      </c>
      <c r="F56" s="60">
        <v>45216</v>
      </c>
      <c r="G56" s="61">
        <v>0.79166666666666663</v>
      </c>
      <c r="H56" s="61">
        <v>0.85416666666666663</v>
      </c>
      <c r="I56" s="66" t="s">
        <v>205</v>
      </c>
    </row>
    <row r="57" spans="2:9" s="9" customFormat="1" ht="15" customHeight="1">
      <c r="B57" s="64" t="s">
        <v>111</v>
      </c>
      <c r="C57" s="52" t="str">
        <f>_xlfn.XLOOKUP(B57,'LISTA ÚTIL'!I:I,'LISTA ÚTIL'!I:I,"")</f>
        <v/>
      </c>
      <c r="D57" s="59">
        <v>813705</v>
      </c>
      <c r="E57" s="59" t="s">
        <v>112</v>
      </c>
      <c r="F57" s="60">
        <v>45216</v>
      </c>
      <c r="G57" s="61">
        <v>0.79166666666666663</v>
      </c>
      <c r="H57" s="61">
        <v>0.85416666666666663</v>
      </c>
      <c r="I57" s="66" t="s">
        <v>205</v>
      </c>
    </row>
    <row r="58" spans="2:9" s="9" customFormat="1" ht="15" customHeight="1">
      <c r="B58" s="64" t="s">
        <v>115</v>
      </c>
      <c r="C58" s="52" t="str">
        <f>_xlfn.XLOOKUP(B58,'LISTA ÚTIL'!I:I,'LISTA ÚTIL'!I:I,"")</f>
        <v>José Antonio de Almeida Silva</v>
      </c>
      <c r="D58" s="59">
        <v>792405</v>
      </c>
      <c r="E58" s="59" t="s">
        <v>116</v>
      </c>
      <c r="F58" s="60">
        <v>45216</v>
      </c>
      <c r="G58" s="61">
        <v>0.79166666666666663</v>
      </c>
      <c r="H58" s="61">
        <v>0.85416666666666663</v>
      </c>
      <c r="I58" s="66" t="s">
        <v>205</v>
      </c>
    </row>
    <row r="59" spans="2:9" s="9" customFormat="1" ht="15" customHeight="1">
      <c r="B59" s="64" t="s">
        <v>119</v>
      </c>
      <c r="C59" s="52" t="str">
        <f>_xlfn.XLOOKUP(B59,'LISTA ÚTIL'!I:I,'LISTA ÚTIL'!I:I,"")</f>
        <v>Julia Elisa Barbosa da Silva</v>
      </c>
      <c r="D59" s="59">
        <v>760255</v>
      </c>
      <c r="E59" s="59" t="s">
        <v>208</v>
      </c>
      <c r="F59" s="60">
        <v>45216</v>
      </c>
      <c r="G59" s="61">
        <v>0.79166666666666663</v>
      </c>
      <c r="H59" s="61">
        <v>0.85416666666666663</v>
      </c>
      <c r="I59" s="66" t="s">
        <v>205</v>
      </c>
    </row>
    <row r="60" spans="2:9" s="9" customFormat="1" ht="15" customHeight="1">
      <c r="B60" s="64" t="s">
        <v>124</v>
      </c>
      <c r="C60" s="52" t="str">
        <f>_xlfn.XLOOKUP(B60,'LISTA ÚTIL'!I:I,'LISTA ÚTIL'!I:I,"")</f>
        <v>Jullyana Mendes Vasconcelos</v>
      </c>
      <c r="D60" s="59">
        <v>771048</v>
      </c>
      <c r="E60" s="59" t="s">
        <v>125</v>
      </c>
      <c r="F60" s="60">
        <v>45216</v>
      </c>
      <c r="G60" s="61">
        <v>0.79166666666666663</v>
      </c>
      <c r="H60" s="61">
        <v>0.85416666666666663</v>
      </c>
      <c r="I60" s="66" t="s">
        <v>205</v>
      </c>
    </row>
    <row r="61" spans="2:9" s="9" customFormat="1" ht="15" customHeight="1">
      <c r="B61" s="64" t="s">
        <v>126</v>
      </c>
      <c r="C61" s="52" t="str">
        <f>_xlfn.XLOOKUP(B61,'LISTA ÚTIL'!I:I,'LISTA ÚTIL'!I:I,"")</f>
        <v/>
      </c>
      <c r="D61" s="59">
        <v>823077</v>
      </c>
      <c r="E61" s="59" t="s">
        <v>127</v>
      </c>
      <c r="F61" s="60">
        <v>45216</v>
      </c>
      <c r="G61" s="61">
        <v>0.79166666666666663</v>
      </c>
      <c r="H61" s="61">
        <v>0.85416666666666663</v>
      </c>
      <c r="I61" s="66" t="s">
        <v>205</v>
      </c>
    </row>
    <row r="62" spans="2:9" s="9" customFormat="1" ht="15" customHeight="1">
      <c r="B62" s="64" t="s">
        <v>132</v>
      </c>
      <c r="C62" s="52" t="str">
        <f>_xlfn.XLOOKUP(B62,'LISTA ÚTIL'!I:I,'LISTA ÚTIL'!I:I,"")</f>
        <v/>
      </c>
      <c r="D62" s="59">
        <v>822501</v>
      </c>
      <c r="E62" s="59" t="s">
        <v>133</v>
      </c>
      <c r="F62" s="60">
        <v>45216</v>
      </c>
      <c r="G62" s="61">
        <v>0.79166666666666663</v>
      </c>
      <c r="H62" s="61">
        <v>0.85416666666666663</v>
      </c>
      <c r="I62" s="66" t="s">
        <v>205</v>
      </c>
    </row>
    <row r="63" spans="2:9" s="9" customFormat="1" ht="15" customHeight="1">
      <c r="B63" s="64" t="s">
        <v>138</v>
      </c>
      <c r="C63" s="52" t="str">
        <f>_xlfn.XLOOKUP(B63,'LISTA ÚTIL'!I:I,'LISTA ÚTIL'!I:I,"")</f>
        <v>Ludmila Vitória Ribeiro Rocumba</v>
      </c>
      <c r="D63" s="59">
        <v>771069</v>
      </c>
      <c r="E63" s="59" t="s">
        <v>139</v>
      </c>
      <c r="F63" s="60">
        <v>45216</v>
      </c>
      <c r="G63" s="61">
        <v>0.79166666666666663</v>
      </c>
      <c r="H63" s="61">
        <v>0.85416666666666663</v>
      </c>
      <c r="I63" s="66" t="s">
        <v>205</v>
      </c>
    </row>
    <row r="64" spans="2:9" s="9" customFormat="1" ht="15" customHeight="1">
      <c r="B64" s="64" t="s">
        <v>154</v>
      </c>
      <c r="C64" s="52" t="str">
        <f>_xlfn.XLOOKUP(B64,'LISTA ÚTIL'!I:I,'LISTA ÚTIL'!I:I,"")</f>
        <v>Rafaela Escribano</v>
      </c>
      <c r="D64" s="59">
        <v>802291</v>
      </c>
      <c r="E64" s="59" t="s">
        <v>155</v>
      </c>
      <c r="F64" s="60">
        <v>45216</v>
      </c>
      <c r="G64" s="61">
        <v>0.79166666666666663</v>
      </c>
      <c r="H64" s="61">
        <v>0.85416666666666663</v>
      </c>
      <c r="I64" s="66" t="s">
        <v>205</v>
      </c>
    </row>
    <row r="65" spans="2:9" s="9" customFormat="1" ht="15" customHeight="1">
      <c r="B65" s="64" t="s">
        <v>156</v>
      </c>
      <c r="C65" s="52" t="str">
        <f>_xlfn.XLOOKUP(B65,'LISTA ÚTIL'!I:I,'LISTA ÚTIL'!I:I,"")</f>
        <v>Raphael Leonardo de Almeida</v>
      </c>
      <c r="D65" s="59">
        <v>804273</v>
      </c>
      <c r="E65" s="59" t="s">
        <v>157</v>
      </c>
      <c r="F65" s="60">
        <v>45216</v>
      </c>
      <c r="G65" s="61">
        <v>0.79166666666666663</v>
      </c>
      <c r="H65" s="61">
        <v>0.85416666666666663</v>
      </c>
      <c r="I65" s="66" t="s">
        <v>205</v>
      </c>
    </row>
    <row r="66" spans="2:9" s="9" customFormat="1" ht="15" customHeight="1">
      <c r="B66" s="64" t="s">
        <v>164</v>
      </c>
      <c r="C66" s="52" t="str">
        <f>_xlfn.XLOOKUP(B66,'LISTA ÚTIL'!I:I,'LISTA ÚTIL'!I:I,"")</f>
        <v/>
      </c>
      <c r="D66" s="59">
        <v>823592</v>
      </c>
      <c r="E66" s="59" t="s">
        <v>165</v>
      </c>
      <c r="F66" s="60">
        <v>45216</v>
      </c>
      <c r="G66" s="61">
        <v>0.79166666666666663</v>
      </c>
      <c r="H66" s="61">
        <v>0.85416666666666663</v>
      </c>
      <c r="I66" s="66" t="s">
        <v>205</v>
      </c>
    </row>
    <row r="67" spans="2:9" s="9" customFormat="1" ht="15" customHeight="1">
      <c r="B67" s="64" t="s">
        <v>168</v>
      </c>
      <c r="C67" s="52" t="str">
        <f>_xlfn.XLOOKUP(B67,'LISTA ÚTIL'!I:I,'LISTA ÚTIL'!I:I,"")</f>
        <v/>
      </c>
      <c r="D67" s="59">
        <v>823175</v>
      </c>
      <c r="E67" s="59" t="s">
        <v>169</v>
      </c>
      <c r="F67" s="60">
        <v>45216</v>
      </c>
      <c r="G67" s="61">
        <v>0.79166666666666663</v>
      </c>
      <c r="H67" s="61">
        <v>0.85416666666666663</v>
      </c>
      <c r="I67" s="66" t="s">
        <v>205</v>
      </c>
    </row>
    <row r="68" spans="2:9" s="9" customFormat="1" ht="15" customHeight="1">
      <c r="B68" s="64" t="s">
        <v>174</v>
      </c>
      <c r="C68" s="52" t="str">
        <f>_xlfn.XLOOKUP(B68,'LISTA ÚTIL'!I:I,'LISTA ÚTIL'!I:I,"")</f>
        <v/>
      </c>
      <c r="D68" s="59">
        <v>804136</v>
      </c>
      <c r="E68" s="59" t="s">
        <v>175</v>
      </c>
      <c r="F68" s="60">
        <v>45216</v>
      </c>
      <c r="G68" s="61">
        <v>0.79166666666666663</v>
      </c>
      <c r="H68" s="61">
        <v>0.85416666666666663</v>
      </c>
      <c r="I68" s="66" t="s">
        <v>205</v>
      </c>
    </row>
    <row r="69" spans="2:9" s="9" customFormat="1" ht="15" customHeight="1">
      <c r="B69" s="64" t="s">
        <v>176</v>
      </c>
      <c r="C69" s="52" t="str">
        <f>_xlfn.XLOOKUP(B69,'LISTA ÚTIL'!I:I,'LISTA ÚTIL'!I:I,"")</f>
        <v/>
      </c>
      <c r="D69" s="59">
        <v>823186</v>
      </c>
      <c r="E69" s="59" t="s">
        <v>177</v>
      </c>
      <c r="F69" s="60">
        <v>45216</v>
      </c>
      <c r="G69" s="61">
        <v>0.79166666666666663</v>
      </c>
      <c r="H69" s="61">
        <v>0.85416666666666663</v>
      </c>
      <c r="I69" s="66" t="s">
        <v>205</v>
      </c>
    </row>
    <row r="70" spans="2:9" s="9" customFormat="1" ht="15" customHeight="1">
      <c r="B70" s="64" t="s">
        <v>210</v>
      </c>
      <c r="C70" s="52" t="str">
        <f>_xlfn.XLOOKUP(B70,'LISTA ÚTIL'!I:I,'LISTA ÚTIL'!I:I,"")</f>
        <v/>
      </c>
      <c r="D70" s="62"/>
      <c r="E70" s="59" t="s">
        <v>211</v>
      </c>
      <c r="F70" s="60">
        <v>45216</v>
      </c>
      <c r="G70" s="61">
        <v>0.79166666666666663</v>
      </c>
      <c r="H70" s="61">
        <v>0.85416666666666663</v>
      </c>
      <c r="I70" s="66" t="s">
        <v>205</v>
      </c>
    </row>
    <row r="71" spans="2:9" s="9" customFormat="1" ht="15" customHeight="1">
      <c r="B71" s="64" t="s">
        <v>212</v>
      </c>
      <c r="C71" s="52" t="str">
        <f>_xlfn.XLOOKUP(B71,'LISTA ÚTIL'!I:I,'LISTA ÚTIL'!I:I,"")</f>
        <v/>
      </c>
      <c r="D71" s="62"/>
      <c r="E71" s="62"/>
      <c r="F71" s="60">
        <v>45216</v>
      </c>
      <c r="G71" s="61">
        <v>0.79166666666666663</v>
      </c>
      <c r="H71" s="61">
        <v>0.85416666666666663</v>
      </c>
      <c r="I71" s="66" t="s">
        <v>205</v>
      </c>
    </row>
    <row r="72" spans="2:9" s="9" customFormat="1" ht="15" customHeight="1">
      <c r="B72" s="64" t="s">
        <v>213</v>
      </c>
      <c r="C72" s="52" t="str">
        <f>_xlfn.XLOOKUP(B72,'LISTA ÚTIL'!I:I,'LISTA ÚTIL'!I:I,"")</f>
        <v/>
      </c>
      <c r="D72" s="62"/>
      <c r="E72" s="62"/>
      <c r="F72" s="60">
        <v>45216</v>
      </c>
      <c r="G72" s="61">
        <v>0.79166666666666663</v>
      </c>
      <c r="H72" s="61">
        <v>0.85416666666666663</v>
      </c>
      <c r="I72" s="66" t="s">
        <v>205</v>
      </c>
    </row>
    <row r="73" spans="2:9" s="9" customFormat="1" ht="15" customHeight="1">
      <c r="B73" s="64" t="s">
        <v>214</v>
      </c>
      <c r="C73" s="52" t="str">
        <f>_xlfn.XLOOKUP(B73,'LISTA ÚTIL'!I:I,'LISTA ÚTIL'!I:I,"")</f>
        <v/>
      </c>
      <c r="D73" s="62"/>
      <c r="E73" s="62"/>
      <c r="F73" s="60">
        <v>45216</v>
      </c>
      <c r="G73" s="61">
        <v>0.79166666666666663</v>
      </c>
      <c r="H73" s="61">
        <v>0.85416666666666663</v>
      </c>
      <c r="I73" s="66" t="s">
        <v>205</v>
      </c>
    </row>
    <row r="74" spans="2:9" s="9" customFormat="1" ht="15" customHeight="1">
      <c r="B74" s="64" t="s">
        <v>170</v>
      </c>
      <c r="C74" s="52" t="str">
        <f>_xlfn.XLOOKUP(B74,'LISTA ÚTIL'!I:I,'LISTA ÚTIL'!I:I,"")</f>
        <v>Vinicius Matheus Petry</v>
      </c>
      <c r="D74" s="62"/>
      <c r="E74" s="59" t="s">
        <v>171</v>
      </c>
      <c r="F74" s="60">
        <v>45216</v>
      </c>
      <c r="G74" s="61">
        <v>0.79166666666666663</v>
      </c>
      <c r="H74" s="61">
        <v>0.85416666666666663</v>
      </c>
      <c r="I74" s="66" t="s">
        <v>205</v>
      </c>
    </row>
    <row r="75" spans="2:9" s="9" customFormat="1" ht="15" customHeight="1">
      <c r="B75" s="64" t="s">
        <v>215</v>
      </c>
      <c r="C75" s="52" t="str">
        <f>_xlfn.XLOOKUP(B75,'LISTA ÚTIL'!I:I,'LISTA ÚTIL'!I:I,"")</f>
        <v/>
      </c>
      <c r="D75" s="62"/>
      <c r="E75" s="59" t="s">
        <v>216</v>
      </c>
      <c r="F75" s="60">
        <v>45216</v>
      </c>
      <c r="G75" s="61">
        <v>0.79166666666666663</v>
      </c>
      <c r="H75" s="61">
        <v>0.85416666666666663</v>
      </c>
      <c r="I75" s="66" t="s">
        <v>205</v>
      </c>
    </row>
    <row r="76" spans="2:9" s="9" customFormat="1" ht="15" customHeight="1">
      <c r="B76" s="64" t="s">
        <v>217</v>
      </c>
      <c r="C76" s="52" t="str">
        <f>_xlfn.XLOOKUP(B76,'LISTA ÚTIL'!I:I,'LISTA ÚTIL'!I:I,"")</f>
        <v/>
      </c>
      <c r="D76" s="62"/>
      <c r="E76" s="59" t="s">
        <v>218</v>
      </c>
      <c r="F76" s="60">
        <v>45216</v>
      </c>
      <c r="G76" s="61">
        <v>0.79166666666666663</v>
      </c>
      <c r="H76" s="61">
        <v>0.85416666666666663</v>
      </c>
      <c r="I76" s="66" t="s">
        <v>205</v>
      </c>
    </row>
    <row r="77" spans="2:9" s="9" customFormat="1" ht="15" customHeight="1">
      <c r="B77" s="64" t="s">
        <v>48</v>
      </c>
      <c r="C77" s="52" t="str">
        <f>_xlfn.XLOOKUP(B77,'LISTA ÚTIL'!I:I,'LISTA ÚTIL'!I:I,"")</f>
        <v>Alice Affonso Sassmannshausen</v>
      </c>
      <c r="D77" s="59">
        <v>802110</v>
      </c>
      <c r="E77" s="59" t="s">
        <v>49</v>
      </c>
      <c r="F77" s="60">
        <v>45216</v>
      </c>
      <c r="G77" s="61">
        <v>0.79166666666666663</v>
      </c>
      <c r="H77" s="61">
        <v>0.85416666666666663</v>
      </c>
      <c r="I77" s="66" t="s">
        <v>219</v>
      </c>
    </row>
    <row r="78" spans="2:9" s="9" customFormat="1" ht="15" customHeight="1">
      <c r="B78" s="64" t="s">
        <v>63</v>
      </c>
      <c r="C78" s="52" t="str">
        <f>_xlfn.XLOOKUP(B78,'LISTA ÚTIL'!I:I,'LISTA ÚTIL'!I:I,"")</f>
        <v/>
      </c>
      <c r="D78" s="59">
        <v>800163</v>
      </c>
      <c r="E78" s="59" t="s">
        <v>64</v>
      </c>
      <c r="F78" s="60">
        <v>45216</v>
      </c>
      <c r="G78" s="61">
        <v>0.79166666666666663</v>
      </c>
      <c r="H78" s="61">
        <v>0.85416666666666663</v>
      </c>
      <c r="I78" s="66" t="s">
        <v>219</v>
      </c>
    </row>
    <row r="79" spans="2:9" s="9" customFormat="1" ht="15" customHeight="1">
      <c r="B79" s="64" t="s">
        <v>71</v>
      </c>
      <c r="C79" s="52" t="str">
        <f>_xlfn.XLOOKUP(B79,'LISTA ÚTIL'!I:I,'LISTA ÚTIL'!I:I,"")</f>
        <v/>
      </c>
      <c r="D79" s="59">
        <v>823178</v>
      </c>
      <c r="E79" s="59" t="s">
        <v>72</v>
      </c>
      <c r="F79" s="60">
        <v>45216</v>
      </c>
      <c r="G79" s="61">
        <v>0.79166666666666663</v>
      </c>
      <c r="H79" s="61">
        <v>0.85416666666666663</v>
      </c>
      <c r="I79" s="66" t="s">
        <v>219</v>
      </c>
    </row>
    <row r="80" spans="2:9" s="9" customFormat="1" ht="15" customHeight="1">
      <c r="B80" s="64" t="s">
        <v>75</v>
      </c>
      <c r="C80" s="52" t="str">
        <f>_xlfn.XLOOKUP(B80,'LISTA ÚTIL'!I:I,'LISTA ÚTIL'!I:I,"")</f>
        <v/>
      </c>
      <c r="D80" s="59">
        <v>356158</v>
      </c>
      <c r="E80" s="59" t="s">
        <v>76</v>
      </c>
      <c r="F80" s="60">
        <v>45216</v>
      </c>
      <c r="G80" s="61">
        <v>0.79166666666666663</v>
      </c>
      <c r="H80" s="61">
        <v>0.85416666666666663</v>
      </c>
      <c r="I80" s="66" t="s">
        <v>219</v>
      </c>
    </row>
    <row r="81" spans="2:9" s="9" customFormat="1" ht="15" customHeight="1">
      <c r="B81" s="64" t="s">
        <v>77</v>
      </c>
      <c r="C81" s="52" t="str">
        <f>_xlfn.XLOOKUP(B81,'LISTA ÚTIL'!I:I,'LISTA ÚTIL'!I:I,"")</f>
        <v>Eduardo Poltronieri Matias</v>
      </c>
      <c r="D81" s="59">
        <v>792295</v>
      </c>
      <c r="E81" s="59" t="s">
        <v>78</v>
      </c>
      <c r="F81" s="60">
        <v>45216</v>
      </c>
      <c r="G81" s="61">
        <v>0.79166666666666663</v>
      </c>
      <c r="H81" s="61">
        <v>0.85416666666666663</v>
      </c>
      <c r="I81" s="66" t="s">
        <v>219</v>
      </c>
    </row>
    <row r="82" spans="2:9" s="9" customFormat="1" ht="15" customHeight="1">
      <c r="B82" s="64" t="s">
        <v>99</v>
      </c>
      <c r="C82" s="52" t="str">
        <f>_xlfn.XLOOKUP(B82,'LISTA ÚTIL'!I:I,'LISTA ÚTIL'!I:I,"")</f>
        <v/>
      </c>
      <c r="D82" s="59">
        <v>823251</v>
      </c>
      <c r="E82" s="59" t="s">
        <v>100</v>
      </c>
      <c r="F82" s="60">
        <v>45216</v>
      </c>
      <c r="G82" s="61">
        <v>0.79166666666666663</v>
      </c>
      <c r="H82" s="61">
        <v>0.85416666666666663</v>
      </c>
      <c r="I82" s="66" t="s">
        <v>219</v>
      </c>
    </row>
    <row r="83" spans="2:9" s="9" customFormat="1" ht="15" customHeight="1">
      <c r="B83" s="64" t="s">
        <v>101</v>
      </c>
      <c r="C83" s="52" t="str">
        <f>_xlfn.XLOOKUP(B83,'LISTA ÚTIL'!I:I,'LISTA ÚTIL'!I:I,"")</f>
        <v>Gustavo Henrique Alcantara Idra</v>
      </c>
      <c r="D83" s="59">
        <v>771044</v>
      </c>
      <c r="E83" s="59" t="s">
        <v>102</v>
      </c>
      <c r="F83" s="60">
        <v>45216</v>
      </c>
      <c r="G83" s="61">
        <v>0.79166666666666663</v>
      </c>
      <c r="H83" s="61">
        <v>0.85416666666666663</v>
      </c>
      <c r="I83" s="66" t="s">
        <v>219</v>
      </c>
    </row>
    <row r="84" spans="2:9" s="9" customFormat="1" ht="15" customHeight="1">
      <c r="B84" s="64" t="s">
        <v>103</v>
      </c>
      <c r="C84" s="52" t="str">
        <f>_xlfn.XLOOKUP(B84,'LISTA ÚTIL'!I:I,'LISTA ÚTIL'!I:I,"")</f>
        <v/>
      </c>
      <c r="D84" s="59">
        <v>822775</v>
      </c>
      <c r="E84" s="59" t="s">
        <v>104</v>
      </c>
      <c r="F84" s="60">
        <v>45216</v>
      </c>
      <c r="G84" s="61">
        <v>0.79166666666666663</v>
      </c>
      <c r="H84" s="61">
        <v>0.85416666666666663</v>
      </c>
      <c r="I84" s="66" t="s">
        <v>219</v>
      </c>
    </row>
    <row r="85" spans="2:9" s="9" customFormat="1" ht="15" customHeight="1">
      <c r="B85" s="64" t="s">
        <v>197</v>
      </c>
      <c r="C85" s="52" t="str">
        <f>_xlfn.XLOOKUP(B85,'LISTA ÚTIL'!I:I,'LISTA ÚTIL'!I:I,"")</f>
        <v/>
      </c>
      <c r="D85" s="59">
        <v>812955</v>
      </c>
      <c r="E85" s="59" t="s">
        <v>198</v>
      </c>
      <c r="F85" s="60">
        <v>45216</v>
      </c>
      <c r="G85" s="61">
        <v>0.79166666666666663</v>
      </c>
      <c r="H85" s="61">
        <v>0.85416666666666663</v>
      </c>
      <c r="I85" s="66" t="s">
        <v>219</v>
      </c>
    </row>
    <row r="86" spans="2:9" s="9" customFormat="1" ht="15" customHeight="1">
      <c r="B86" s="64" t="s">
        <v>111</v>
      </c>
      <c r="C86" s="52" t="str">
        <f>_xlfn.XLOOKUP(B86,'LISTA ÚTIL'!I:I,'LISTA ÚTIL'!I:I,"")</f>
        <v/>
      </c>
      <c r="D86" s="59">
        <v>813705</v>
      </c>
      <c r="E86" s="59" t="s">
        <v>112</v>
      </c>
      <c r="F86" s="60">
        <v>45216</v>
      </c>
      <c r="G86" s="61">
        <v>0.79166666666666663</v>
      </c>
      <c r="H86" s="61">
        <v>0.85416666666666663</v>
      </c>
      <c r="I86" s="66" t="s">
        <v>219</v>
      </c>
    </row>
    <row r="87" spans="2:9" s="9" customFormat="1" ht="15" customHeight="1">
      <c r="B87" s="64" t="s">
        <v>115</v>
      </c>
      <c r="C87" s="52" t="str">
        <f>_xlfn.XLOOKUP(B87,'LISTA ÚTIL'!I:I,'LISTA ÚTIL'!I:I,"")</f>
        <v>José Antonio de Almeida Silva</v>
      </c>
      <c r="D87" s="59">
        <v>792405</v>
      </c>
      <c r="E87" s="59" t="s">
        <v>116</v>
      </c>
      <c r="F87" s="60">
        <v>45216</v>
      </c>
      <c r="G87" s="61">
        <v>0.79166666666666663</v>
      </c>
      <c r="H87" s="61">
        <v>0.85416666666666663</v>
      </c>
      <c r="I87" s="66" t="s">
        <v>219</v>
      </c>
    </row>
    <row r="88" spans="2:9" s="9" customFormat="1" ht="15" customHeight="1">
      <c r="B88" s="64" t="s">
        <v>119</v>
      </c>
      <c r="C88" s="52" t="str">
        <f>_xlfn.XLOOKUP(B88,'LISTA ÚTIL'!I:I,'LISTA ÚTIL'!I:I,"")</f>
        <v>Julia Elisa Barbosa da Silva</v>
      </c>
      <c r="D88" s="59">
        <v>760255</v>
      </c>
      <c r="E88" s="59" t="s">
        <v>208</v>
      </c>
      <c r="F88" s="60">
        <v>45216</v>
      </c>
      <c r="G88" s="61">
        <v>0.79166666666666663</v>
      </c>
      <c r="H88" s="61">
        <v>0.85416666666666663</v>
      </c>
      <c r="I88" s="66" t="s">
        <v>219</v>
      </c>
    </row>
    <row r="89" spans="2:9" s="9" customFormat="1" ht="15" customHeight="1">
      <c r="B89" s="64" t="s">
        <v>124</v>
      </c>
      <c r="C89" s="52" t="str">
        <f>_xlfn.XLOOKUP(B89,'LISTA ÚTIL'!I:I,'LISTA ÚTIL'!I:I,"")</f>
        <v>Jullyana Mendes Vasconcelos</v>
      </c>
      <c r="D89" s="59">
        <v>771048</v>
      </c>
      <c r="E89" s="59" t="s">
        <v>125</v>
      </c>
      <c r="F89" s="60">
        <v>45216</v>
      </c>
      <c r="G89" s="61">
        <v>0.79166666666666663</v>
      </c>
      <c r="H89" s="61">
        <v>0.85416666666666663</v>
      </c>
      <c r="I89" s="66" t="s">
        <v>219</v>
      </c>
    </row>
    <row r="90" spans="2:9" s="9" customFormat="1" ht="15" customHeight="1">
      <c r="B90" s="64" t="s">
        <v>126</v>
      </c>
      <c r="C90" s="52" t="str">
        <f>_xlfn.XLOOKUP(B90,'LISTA ÚTIL'!I:I,'LISTA ÚTIL'!I:I,"")</f>
        <v/>
      </c>
      <c r="D90" s="59">
        <v>823077</v>
      </c>
      <c r="E90" s="59" t="s">
        <v>127</v>
      </c>
      <c r="F90" s="60">
        <v>45216</v>
      </c>
      <c r="G90" s="61">
        <v>0.79166666666666663</v>
      </c>
      <c r="H90" s="61">
        <v>0.85416666666666663</v>
      </c>
      <c r="I90" s="66" t="s">
        <v>219</v>
      </c>
    </row>
    <row r="91" spans="2:9" s="9" customFormat="1" ht="15" customHeight="1">
      <c r="B91" s="64" t="s">
        <v>132</v>
      </c>
      <c r="C91" s="52" t="str">
        <f>_xlfn.XLOOKUP(B91,'LISTA ÚTIL'!I:I,'LISTA ÚTIL'!I:I,"")</f>
        <v/>
      </c>
      <c r="D91" s="59">
        <v>822501</v>
      </c>
      <c r="E91" s="59" t="s">
        <v>133</v>
      </c>
      <c r="F91" s="60">
        <v>45216</v>
      </c>
      <c r="G91" s="61">
        <v>0.79166666666666663</v>
      </c>
      <c r="H91" s="61">
        <v>0.85416666666666663</v>
      </c>
      <c r="I91" s="66" t="s">
        <v>219</v>
      </c>
    </row>
    <row r="92" spans="2:9" s="9" customFormat="1" ht="15" customHeight="1">
      <c r="B92" s="64" t="s">
        <v>138</v>
      </c>
      <c r="C92" s="52" t="str">
        <f>_xlfn.XLOOKUP(B92,'LISTA ÚTIL'!I:I,'LISTA ÚTIL'!I:I,"")</f>
        <v>Ludmila Vitória Ribeiro Rocumba</v>
      </c>
      <c r="D92" s="59">
        <v>771069</v>
      </c>
      <c r="E92" s="59" t="s">
        <v>139</v>
      </c>
      <c r="F92" s="60">
        <v>45216</v>
      </c>
      <c r="G92" s="61">
        <v>0.79166666666666663</v>
      </c>
      <c r="H92" s="61">
        <v>0.85416666666666663</v>
      </c>
      <c r="I92" s="66" t="s">
        <v>219</v>
      </c>
    </row>
    <row r="93" spans="2:9" s="9" customFormat="1" ht="15" customHeight="1">
      <c r="B93" s="64" t="s">
        <v>154</v>
      </c>
      <c r="C93" s="52" t="str">
        <f>_xlfn.XLOOKUP(B93,'LISTA ÚTIL'!I:I,'LISTA ÚTIL'!I:I,"")</f>
        <v>Rafaela Escribano</v>
      </c>
      <c r="D93" s="59">
        <v>802291</v>
      </c>
      <c r="E93" s="59" t="s">
        <v>155</v>
      </c>
      <c r="F93" s="60">
        <v>45216</v>
      </c>
      <c r="G93" s="61">
        <v>0.79166666666666663</v>
      </c>
      <c r="H93" s="61">
        <v>0.85416666666666663</v>
      </c>
      <c r="I93" s="66" t="s">
        <v>219</v>
      </c>
    </row>
    <row r="94" spans="2:9" s="9" customFormat="1" ht="15" customHeight="1">
      <c r="B94" s="64" t="s">
        <v>156</v>
      </c>
      <c r="C94" s="52" t="str">
        <f>_xlfn.XLOOKUP(B94,'LISTA ÚTIL'!I:I,'LISTA ÚTIL'!I:I,"")</f>
        <v>Raphael Leonardo de Almeida</v>
      </c>
      <c r="D94" s="59">
        <v>804273</v>
      </c>
      <c r="E94" s="59" t="s">
        <v>157</v>
      </c>
      <c r="F94" s="60">
        <v>45216</v>
      </c>
      <c r="G94" s="61">
        <v>0.79166666666666663</v>
      </c>
      <c r="H94" s="61">
        <v>0.85416666666666663</v>
      </c>
      <c r="I94" s="66" t="s">
        <v>219</v>
      </c>
    </row>
    <row r="95" spans="2:9" s="9" customFormat="1" ht="15" customHeight="1">
      <c r="B95" s="64" t="s">
        <v>164</v>
      </c>
      <c r="C95" s="52" t="str">
        <f>_xlfn.XLOOKUP(B95,'LISTA ÚTIL'!I:I,'LISTA ÚTIL'!I:I,"")</f>
        <v/>
      </c>
      <c r="D95" s="59">
        <v>823592</v>
      </c>
      <c r="E95" s="59" t="s">
        <v>165</v>
      </c>
      <c r="F95" s="60">
        <v>45216</v>
      </c>
      <c r="G95" s="61">
        <v>0.79166666666666663</v>
      </c>
      <c r="H95" s="61">
        <v>0.85416666666666663</v>
      </c>
      <c r="I95" s="66" t="s">
        <v>219</v>
      </c>
    </row>
    <row r="96" spans="2:9" s="9" customFormat="1" ht="15" customHeight="1">
      <c r="B96" s="64" t="s">
        <v>168</v>
      </c>
      <c r="C96" s="52" t="str">
        <f>_xlfn.XLOOKUP(B96,'LISTA ÚTIL'!I:I,'LISTA ÚTIL'!I:I,"")</f>
        <v/>
      </c>
      <c r="D96" s="59">
        <v>823175</v>
      </c>
      <c r="E96" s="59" t="s">
        <v>169</v>
      </c>
      <c r="F96" s="60">
        <v>45216</v>
      </c>
      <c r="G96" s="61">
        <v>0.79166666666666663</v>
      </c>
      <c r="H96" s="61">
        <v>0.85416666666666663</v>
      </c>
      <c r="I96" s="66" t="s">
        <v>219</v>
      </c>
    </row>
    <row r="97" spans="2:9" s="9" customFormat="1" ht="15" customHeight="1">
      <c r="B97" s="64" t="s">
        <v>174</v>
      </c>
      <c r="C97" s="52" t="str">
        <f>_xlfn.XLOOKUP(B97,'LISTA ÚTIL'!I:I,'LISTA ÚTIL'!I:I,"")</f>
        <v/>
      </c>
      <c r="D97" s="59">
        <v>804136</v>
      </c>
      <c r="E97" s="59" t="s">
        <v>175</v>
      </c>
      <c r="F97" s="60">
        <v>45216</v>
      </c>
      <c r="G97" s="61">
        <v>0.79166666666666663</v>
      </c>
      <c r="H97" s="61">
        <v>0.85416666666666663</v>
      </c>
      <c r="I97" s="66" t="s">
        <v>219</v>
      </c>
    </row>
    <row r="98" spans="2:9" s="9" customFormat="1" ht="15" customHeight="1">
      <c r="B98" s="64" t="s">
        <v>176</v>
      </c>
      <c r="C98" s="52" t="str">
        <f>_xlfn.XLOOKUP(B98,'LISTA ÚTIL'!I:I,'LISTA ÚTIL'!I:I,"")</f>
        <v/>
      </c>
      <c r="D98" s="59">
        <v>823186</v>
      </c>
      <c r="E98" s="59" t="s">
        <v>177</v>
      </c>
      <c r="F98" s="60">
        <v>45216</v>
      </c>
      <c r="G98" s="61">
        <v>0.79166666666666663</v>
      </c>
      <c r="H98" s="61">
        <v>0.85416666666666663</v>
      </c>
      <c r="I98" s="66" t="s">
        <v>219</v>
      </c>
    </row>
    <row r="99" spans="2:9" s="9" customFormat="1" ht="15" customHeight="1">
      <c r="B99" s="64" t="s">
        <v>210</v>
      </c>
      <c r="C99" s="52" t="str">
        <f>_xlfn.XLOOKUP(B99,'LISTA ÚTIL'!I:I,'LISTA ÚTIL'!I:I,"")</f>
        <v/>
      </c>
      <c r="D99" s="62"/>
      <c r="E99" s="59" t="s">
        <v>211</v>
      </c>
      <c r="F99" s="60">
        <v>45216</v>
      </c>
      <c r="G99" s="61">
        <v>0.79166666666666663</v>
      </c>
      <c r="H99" s="61">
        <v>0.85416666666666663</v>
      </c>
      <c r="I99" s="66" t="s">
        <v>219</v>
      </c>
    </row>
    <row r="100" spans="2:9" s="9" customFormat="1" ht="15" customHeight="1">
      <c r="B100" s="64" t="s">
        <v>212</v>
      </c>
      <c r="C100" s="52" t="str">
        <f>_xlfn.XLOOKUP(B100,'LISTA ÚTIL'!I:I,'LISTA ÚTIL'!I:I,"")</f>
        <v/>
      </c>
      <c r="D100" s="62"/>
      <c r="E100" s="62"/>
      <c r="F100" s="60">
        <v>45216</v>
      </c>
      <c r="G100" s="61">
        <v>0.79166666666666663</v>
      </c>
      <c r="H100" s="61">
        <v>0.85416666666666663</v>
      </c>
      <c r="I100" s="66" t="s">
        <v>219</v>
      </c>
    </row>
    <row r="101" spans="2:9" s="9" customFormat="1" ht="15" customHeight="1">
      <c r="B101" s="64" t="s">
        <v>213</v>
      </c>
      <c r="C101" s="52" t="str">
        <f>_xlfn.XLOOKUP(B101,'LISTA ÚTIL'!I:I,'LISTA ÚTIL'!I:I,"")</f>
        <v/>
      </c>
      <c r="D101" s="62"/>
      <c r="E101" s="62"/>
      <c r="F101" s="60">
        <v>45216</v>
      </c>
      <c r="G101" s="61">
        <v>0.79166666666666663</v>
      </c>
      <c r="H101" s="61">
        <v>0.85416666666666663</v>
      </c>
      <c r="I101" s="66" t="s">
        <v>219</v>
      </c>
    </row>
    <row r="102" spans="2:9" s="9" customFormat="1" ht="15" customHeight="1">
      <c r="B102" s="64" t="s">
        <v>214</v>
      </c>
      <c r="C102" s="52" t="str">
        <f>_xlfn.XLOOKUP(B102,'LISTA ÚTIL'!I:I,'LISTA ÚTIL'!I:I,"")</f>
        <v/>
      </c>
      <c r="D102" s="62"/>
      <c r="E102" s="62"/>
      <c r="F102" s="60">
        <v>45216</v>
      </c>
      <c r="G102" s="61">
        <v>0.79166666666666663</v>
      </c>
      <c r="H102" s="61">
        <v>0.85416666666666663</v>
      </c>
      <c r="I102" s="66" t="s">
        <v>219</v>
      </c>
    </row>
    <row r="103" spans="2:9" s="9" customFormat="1" ht="15" customHeight="1">
      <c r="B103" s="64" t="s">
        <v>170</v>
      </c>
      <c r="C103" s="52" t="str">
        <f>_xlfn.XLOOKUP(B103,'LISTA ÚTIL'!I:I,'LISTA ÚTIL'!I:I,"")</f>
        <v>Vinicius Matheus Petry</v>
      </c>
      <c r="D103" s="62"/>
      <c r="E103" s="59" t="s">
        <v>171</v>
      </c>
      <c r="F103" s="60">
        <v>45216</v>
      </c>
      <c r="G103" s="61">
        <v>0.79166666666666663</v>
      </c>
      <c r="H103" s="61">
        <v>0.85416666666666663</v>
      </c>
      <c r="I103" s="66" t="s">
        <v>219</v>
      </c>
    </row>
    <row r="104" spans="2:9" s="9" customFormat="1" ht="15" customHeight="1">
      <c r="B104" s="64" t="s">
        <v>215</v>
      </c>
      <c r="C104" s="52" t="str">
        <f>_xlfn.XLOOKUP(B104,'LISTA ÚTIL'!I:I,'LISTA ÚTIL'!I:I,"")</f>
        <v/>
      </c>
      <c r="D104" s="62"/>
      <c r="E104" s="59" t="s">
        <v>216</v>
      </c>
      <c r="F104" s="60">
        <v>45216</v>
      </c>
      <c r="G104" s="61">
        <v>0.79166666666666663</v>
      </c>
      <c r="H104" s="61">
        <v>0.85416666666666663</v>
      </c>
      <c r="I104" s="66" t="s">
        <v>220</v>
      </c>
    </row>
    <row r="105" spans="2:9" s="9" customFormat="1" ht="15" customHeight="1">
      <c r="B105" s="64" t="s">
        <v>217</v>
      </c>
      <c r="C105" s="52" t="str">
        <f>_xlfn.XLOOKUP(B105,'LISTA ÚTIL'!I:I,'LISTA ÚTIL'!I:I,"")</f>
        <v/>
      </c>
      <c r="D105" s="62"/>
      <c r="E105" s="59" t="s">
        <v>218</v>
      </c>
      <c r="F105" s="60">
        <v>45216</v>
      </c>
      <c r="G105" s="61">
        <v>0.79166666666666663</v>
      </c>
      <c r="H105" s="61">
        <v>0.85416666666666663</v>
      </c>
      <c r="I105" s="66" t="s">
        <v>220</v>
      </c>
    </row>
    <row r="106" spans="2:9" s="9" customFormat="1" ht="15" customHeight="1">
      <c r="B106" s="64" t="s">
        <v>48</v>
      </c>
      <c r="C106" s="52" t="str">
        <f>_xlfn.XLOOKUP(B106,'LISTA ÚTIL'!I:I,'LISTA ÚTIL'!I:I,"")</f>
        <v>Alice Affonso Sassmannshausen</v>
      </c>
      <c r="D106" s="59">
        <v>802110</v>
      </c>
      <c r="E106" s="59" t="s">
        <v>49</v>
      </c>
      <c r="F106" s="60">
        <v>45217</v>
      </c>
      <c r="G106" s="61">
        <v>0.875</v>
      </c>
      <c r="H106" s="61">
        <v>0.89236111111111116</v>
      </c>
      <c r="I106" s="66" t="s">
        <v>242</v>
      </c>
    </row>
    <row r="107" spans="2:9" s="9" customFormat="1" ht="15" customHeight="1">
      <c r="B107" s="64" t="s">
        <v>63</v>
      </c>
      <c r="C107" s="52" t="str">
        <f>_xlfn.XLOOKUP(B107,'LISTA ÚTIL'!I:I,'LISTA ÚTIL'!I:I,"")</f>
        <v/>
      </c>
      <c r="D107" s="59">
        <v>800163</v>
      </c>
      <c r="E107" s="59" t="s">
        <v>64</v>
      </c>
      <c r="F107" s="60">
        <v>45217</v>
      </c>
      <c r="G107" s="61">
        <v>0.875</v>
      </c>
      <c r="H107" s="61">
        <v>0.89236111111111116</v>
      </c>
      <c r="I107" s="66" t="s">
        <v>242</v>
      </c>
    </row>
    <row r="108" spans="2:9" s="9" customFormat="1" ht="15" customHeight="1">
      <c r="B108" s="64" t="s">
        <v>71</v>
      </c>
      <c r="C108" s="52" t="str">
        <f>_xlfn.XLOOKUP(B108,'LISTA ÚTIL'!I:I,'LISTA ÚTIL'!I:I,"")</f>
        <v/>
      </c>
      <c r="D108" s="59">
        <v>823178</v>
      </c>
      <c r="E108" s="59" t="s">
        <v>72</v>
      </c>
      <c r="F108" s="60">
        <v>45217</v>
      </c>
      <c r="G108" s="61">
        <v>0.875</v>
      </c>
      <c r="H108" s="61">
        <v>0.89236111111111116</v>
      </c>
      <c r="I108" s="66" t="s">
        <v>242</v>
      </c>
    </row>
    <row r="109" spans="2:9" s="9" customFormat="1" ht="15" customHeight="1">
      <c r="B109" s="64" t="s">
        <v>97</v>
      </c>
      <c r="C109" s="52" t="str">
        <f>_xlfn.XLOOKUP(B109,'LISTA ÚTIL'!I:I,'LISTA ÚTIL'!I:I,"")</f>
        <v>Gabriella Ribeiro de Almeida</v>
      </c>
      <c r="D109" s="59">
        <v>801956</v>
      </c>
      <c r="E109" s="59" t="s">
        <v>98</v>
      </c>
      <c r="F109" s="60">
        <v>45217</v>
      </c>
      <c r="G109" s="61">
        <v>0.875</v>
      </c>
      <c r="H109" s="61">
        <v>0.89236111111111116</v>
      </c>
      <c r="I109" s="66" t="s">
        <v>242</v>
      </c>
    </row>
    <row r="110" spans="2:9" s="9" customFormat="1" ht="15" customHeight="1">
      <c r="B110" s="64" t="s">
        <v>221</v>
      </c>
      <c r="C110" s="52" t="str">
        <f>_xlfn.XLOOKUP(B110,'LISTA ÚTIL'!I:I,'LISTA ÚTIL'!I:I,"")</f>
        <v>Gregório Marques Rodrigues</v>
      </c>
      <c r="D110" s="59">
        <v>801242</v>
      </c>
      <c r="E110" s="59" t="s">
        <v>222</v>
      </c>
      <c r="F110" s="60">
        <v>45217</v>
      </c>
      <c r="G110" s="61">
        <v>0.875</v>
      </c>
      <c r="H110" s="61">
        <v>0.89236111111111116</v>
      </c>
      <c r="I110" s="66" t="s">
        <v>242</v>
      </c>
    </row>
    <row r="111" spans="2:9" s="9" customFormat="1" ht="15" customHeight="1">
      <c r="B111" s="64" t="s">
        <v>101</v>
      </c>
      <c r="C111" s="52" t="str">
        <f>_xlfn.XLOOKUP(B111,'LISTA ÚTIL'!I:I,'LISTA ÚTIL'!I:I,"")</f>
        <v>Gustavo Henrique Alcantara Idra</v>
      </c>
      <c r="D111" s="59">
        <v>771044</v>
      </c>
      <c r="E111" s="59" t="s">
        <v>102</v>
      </c>
      <c r="F111" s="60">
        <v>45217</v>
      </c>
      <c r="G111" s="61">
        <v>0.875</v>
      </c>
      <c r="H111" s="61">
        <v>0.89236111111111116</v>
      </c>
      <c r="I111" s="66" t="s">
        <v>242</v>
      </c>
    </row>
    <row r="112" spans="2:9" s="9" customFormat="1" ht="15" customHeight="1">
      <c r="B112" s="64" t="s">
        <v>103</v>
      </c>
      <c r="C112" s="52" t="str">
        <f>_xlfn.XLOOKUP(B112,'LISTA ÚTIL'!I:I,'LISTA ÚTIL'!I:I,"")</f>
        <v/>
      </c>
      <c r="D112" s="59">
        <v>822775</v>
      </c>
      <c r="E112" s="59" t="s">
        <v>104</v>
      </c>
      <c r="F112" s="60">
        <v>45217</v>
      </c>
      <c r="G112" s="61">
        <v>0.875</v>
      </c>
      <c r="H112" s="61">
        <v>0.89236111111111116</v>
      </c>
      <c r="I112" s="66" t="s">
        <v>242</v>
      </c>
    </row>
    <row r="113" spans="2:9" s="9" customFormat="1" ht="15" customHeight="1">
      <c r="B113" s="64" t="s">
        <v>111</v>
      </c>
      <c r="C113" s="52" t="str">
        <f>_xlfn.XLOOKUP(B113,'LISTA ÚTIL'!I:I,'LISTA ÚTIL'!I:I,"")</f>
        <v/>
      </c>
      <c r="D113" s="59">
        <v>813705</v>
      </c>
      <c r="E113" s="59" t="s">
        <v>112</v>
      </c>
      <c r="F113" s="60">
        <v>45217</v>
      </c>
      <c r="G113" s="61">
        <v>0.875</v>
      </c>
      <c r="H113" s="61">
        <v>0.89236111111111116</v>
      </c>
      <c r="I113" s="66" t="s">
        <v>242</v>
      </c>
    </row>
    <row r="114" spans="2:9" s="9" customFormat="1" ht="15" customHeight="1">
      <c r="B114" s="64" t="s">
        <v>113</v>
      </c>
      <c r="C114" s="52" t="str">
        <f>_xlfn.XLOOKUP(B114,'LISTA ÚTIL'!I:I,'LISTA ÚTIL'!I:I,"")</f>
        <v/>
      </c>
      <c r="D114" s="59">
        <v>813780</v>
      </c>
      <c r="E114" s="59" t="s">
        <v>114</v>
      </c>
      <c r="F114" s="60">
        <v>45217</v>
      </c>
      <c r="G114" s="61">
        <v>0.875</v>
      </c>
      <c r="H114" s="61">
        <v>0.89236111111111116</v>
      </c>
      <c r="I114" s="66" t="s">
        <v>242</v>
      </c>
    </row>
    <row r="115" spans="2:9" s="9" customFormat="1" ht="15" customHeight="1">
      <c r="B115" s="64" t="s">
        <v>223</v>
      </c>
      <c r="C115" s="52" t="str">
        <f>_xlfn.XLOOKUP(B115,'LISTA ÚTIL'!I:I,'LISTA ÚTIL'!I:I,"")</f>
        <v/>
      </c>
      <c r="D115" s="59">
        <v>812917</v>
      </c>
      <c r="E115" s="59" t="s">
        <v>224</v>
      </c>
      <c r="F115" s="60">
        <v>45217</v>
      </c>
      <c r="G115" s="61">
        <v>0.875</v>
      </c>
      <c r="H115" s="61">
        <v>0.89236111111111116</v>
      </c>
      <c r="I115" s="66" t="s">
        <v>242</v>
      </c>
    </row>
    <row r="116" spans="2:9" s="9" customFormat="1" ht="15" customHeight="1">
      <c r="B116" s="64" t="s">
        <v>119</v>
      </c>
      <c r="C116" s="52" t="str">
        <f>_xlfn.XLOOKUP(B116,'LISTA ÚTIL'!I:I,'LISTA ÚTIL'!I:I,"")</f>
        <v>Julia Elisa Barbosa da Silva</v>
      </c>
      <c r="D116" s="59">
        <v>760255</v>
      </c>
      <c r="E116" s="59" t="s">
        <v>208</v>
      </c>
      <c r="F116" s="60">
        <v>45217</v>
      </c>
      <c r="G116" s="61">
        <v>0.875</v>
      </c>
      <c r="H116" s="61">
        <v>0.89236111111111116</v>
      </c>
      <c r="I116" s="66" t="s">
        <v>242</v>
      </c>
    </row>
    <row r="117" spans="2:9" s="9" customFormat="1" ht="15" customHeight="1">
      <c r="B117" s="64" t="s">
        <v>122</v>
      </c>
      <c r="C117" s="52" t="str">
        <f>_xlfn.XLOOKUP(B117,'LISTA ÚTIL'!I:I,'LISTA ÚTIL'!I:I,"")</f>
        <v>Julio Cesar Moretti Soares</v>
      </c>
      <c r="D117" s="59">
        <v>816709</v>
      </c>
      <c r="E117" s="59" t="s">
        <v>123</v>
      </c>
      <c r="F117" s="60">
        <v>45217</v>
      </c>
      <c r="G117" s="61">
        <v>0.875</v>
      </c>
      <c r="H117" s="61">
        <v>0.89236111111111116</v>
      </c>
      <c r="I117" s="66" t="s">
        <v>242</v>
      </c>
    </row>
    <row r="118" spans="2:9" s="9" customFormat="1" ht="15" customHeight="1">
      <c r="B118" s="64" t="s">
        <v>124</v>
      </c>
      <c r="C118" s="52" t="str">
        <f>_xlfn.XLOOKUP(B118,'LISTA ÚTIL'!I:I,'LISTA ÚTIL'!I:I,"")</f>
        <v>Jullyana Mendes Vasconcelos</v>
      </c>
      <c r="D118" s="59">
        <v>771048</v>
      </c>
      <c r="E118" s="59" t="s">
        <v>125</v>
      </c>
      <c r="F118" s="60">
        <v>45217</v>
      </c>
      <c r="G118" s="61">
        <v>0.875</v>
      </c>
      <c r="H118" s="61">
        <v>0.89236111111111116</v>
      </c>
      <c r="I118" s="66" t="s">
        <v>242</v>
      </c>
    </row>
    <row r="119" spans="2:9" s="9" customFormat="1" ht="15" customHeight="1">
      <c r="B119" s="64" t="s">
        <v>126</v>
      </c>
      <c r="C119" s="52" t="str">
        <f>_xlfn.XLOOKUP(B119,'LISTA ÚTIL'!I:I,'LISTA ÚTIL'!I:I,"")</f>
        <v/>
      </c>
      <c r="D119" s="59">
        <v>823077</v>
      </c>
      <c r="E119" s="59" t="s">
        <v>127</v>
      </c>
      <c r="F119" s="60">
        <v>45217</v>
      </c>
      <c r="G119" s="61">
        <v>0.875</v>
      </c>
      <c r="H119" s="61">
        <v>0.89236111111111116</v>
      </c>
      <c r="I119" s="66" t="s">
        <v>242</v>
      </c>
    </row>
    <row r="120" spans="2:9" s="9" customFormat="1" ht="15" customHeight="1">
      <c r="B120" s="64" t="s">
        <v>225</v>
      </c>
      <c r="C120" s="52" t="str">
        <f>_xlfn.XLOOKUP(B120,'LISTA ÚTIL'!I:I,'LISTA ÚTIL'!I:I,"")</f>
        <v/>
      </c>
      <c r="D120" s="59">
        <v>771099</v>
      </c>
      <c r="E120" s="59" t="s">
        <v>226</v>
      </c>
      <c r="F120" s="60">
        <v>45217</v>
      </c>
      <c r="G120" s="61">
        <v>0.875</v>
      </c>
      <c r="H120" s="61">
        <v>0.89236111111111116</v>
      </c>
      <c r="I120" s="66" t="s">
        <v>242</v>
      </c>
    </row>
    <row r="121" spans="2:9" s="9" customFormat="1" ht="15" customHeight="1">
      <c r="B121" s="64" t="s">
        <v>132</v>
      </c>
      <c r="C121" s="52" t="str">
        <f>_xlfn.XLOOKUP(B121,'LISTA ÚTIL'!I:I,'LISTA ÚTIL'!I:I,"")</f>
        <v/>
      </c>
      <c r="D121" s="59">
        <v>822501</v>
      </c>
      <c r="E121" s="59" t="s">
        <v>133</v>
      </c>
      <c r="F121" s="60">
        <v>45217</v>
      </c>
      <c r="G121" s="61">
        <v>0.875</v>
      </c>
      <c r="H121" s="61">
        <v>0.89236111111111116</v>
      </c>
      <c r="I121" s="66" t="s">
        <v>242</v>
      </c>
    </row>
    <row r="122" spans="2:9" s="9" customFormat="1" ht="15" customHeight="1">
      <c r="B122" s="64" t="s">
        <v>142</v>
      </c>
      <c r="C122" s="52" t="str">
        <f>_xlfn.XLOOKUP(B122,'LISTA ÚTIL'!I:I,'LISTA ÚTIL'!I:I,"")</f>
        <v>Marcela Guinther Medeiros</v>
      </c>
      <c r="D122" s="59">
        <v>771070</v>
      </c>
      <c r="E122" s="59" t="s">
        <v>143</v>
      </c>
      <c r="F122" s="60">
        <v>45217</v>
      </c>
      <c r="G122" s="61">
        <v>0.875</v>
      </c>
      <c r="H122" s="61">
        <v>0.89236111111111116</v>
      </c>
      <c r="I122" s="66" t="s">
        <v>242</v>
      </c>
    </row>
    <row r="123" spans="2:9" s="9" customFormat="1" ht="15" customHeight="1">
      <c r="B123" s="64" t="s">
        <v>144</v>
      </c>
      <c r="C123" s="52" t="str">
        <f>_xlfn.XLOOKUP(B123,'LISTA ÚTIL'!I:I,'LISTA ÚTIL'!I:I,"")</f>
        <v/>
      </c>
      <c r="D123" s="59">
        <v>702413</v>
      </c>
      <c r="E123" s="59" t="s">
        <v>145</v>
      </c>
      <c r="F123" s="60">
        <v>45217</v>
      </c>
      <c r="G123" s="61">
        <v>0.875</v>
      </c>
      <c r="H123" s="61">
        <v>0.89236111111111116</v>
      </c>
      <c r="I123" s="66" t="s">
        <v>242</v>
      </c>
    </row>
    <row r="124" spans="2:9" s="9" customFormat="1" ht="15" customHeight="1">
      <c r="B124" s="64" t="s">
        <v>154</v>
      </c>
      <c r="C124" s="52" t="str">
        <f>_xlfn.XLOOKUP(B124,'LISTA ÚTIL'!I:I,'LISTA ÚTIL'!I:I,"")</f>
        <v>Rafaela Escribano</v>
      </c>
      <c r="D124" s="59">
        <v>802291</v>
      </c>
      <c r="E124" s="59" t="s">
        <v>155</v>
      </c>
      <c r="F124" s="60">
        <v>45217</v>
      </c>
      <c r="G124" s="61">
        <v>0.875</v>
      </c>
      <c r="H124" s="61">
        <v>0.89236111111111116</v>
      </c>
      <c r="I124" s="66" t="s">
        <v>242</v>
      </c>
    </row>
    <row r="125" spans="2:9" s="9" customFormat="1" ht="15" customHeight="1">
      <c r="B125" s="64" t="s">
        <v>158</v>
      </c>
      <c r="C125" s="52" t="str">
        <f>_xlfn.XLOOKUP(B125,'LISTA ÚTIL'!I:I,'LISTA ÚTIL'!I:I,"")</f>
        <v/>
      </c>
      <c r="D125" s="59">
        <v>744952</v>
      </c>
      <c r="E125" s="59" t="s">
        <v>159</v>
      </c>
      <c r="F125" s="60">
        <v>45217</v>
      </c>
      <c r="G125" s="61">
        <v>0.875</v>
      </c>
      <c r="H125" s="61">
        <v>0.89236111111111116</v>
      </c>
      <c r="I125" s="66" t="s">
        <v>242</v>
      </c>
    </row>
    <row r="126" spans="2:9" s="9" customFormat="1" ht="15" customHeight="1">
      <c r="B126" s="64" t="s">
        <v>162</v>
      </c>
      <c r="C126" s="52" t="str">
        <f>_xlfn.XLOOKUP(B126,'LISTA ÚTIL'!I:I,'LISTA ÚTIL'!I:I,"")</f>
        <v/>
      </c>
      <c r="D126" s="59">
        <v>822698</v>
      </c>
      <c r="E126" s="59" t="s">
        <v>163</v>
      </c>
      <c r="F126" s="60">
        <v>45217</v>
      </c>
      <c r="G126" s="61">
        <v>0.875</v>
      </c>
      <c r="H126" s="61">
        <v>0.89236111111111116</v>
      </c>
      <c r="I126" s="66" t="s">
        <v>242</v>
      </c>
    </row>
    <row r="127" spans="2:9" s="9" customFormat="1" ht="15" customHeight="1">
      <c r="B127" s="64" t="s">
        <v>168</v>
      </c>
      <c r="C127" s="52" t="str">
        <f>_xlfn.XLOOKUP(B127,'LISTA ÚTIL'!I:I,'LISTA ÚTIL'!I:I,"")</f>
        <v/>
      </c>
      <c r="D127" s="59">
        <v>823175</v>
      </c>
      <c r="E127" s="59" t="s">
        <v>169</v>
      </c>
      <c r="F127" s="60">
        <v>45217</v>
      </c>
      <c r="G127" s="61">
        <v>0.875</v>
      </c>
      <c r="H127" s="61">
        <v>0.89236111111111116</v>
      </c>
      <c r="I127" s="66" t="s">
        <v>242</v>
      </c>
    </row>
    <row r="128" spans="2:9" s="9" customFormat="1" ht="15" customHeight="1">
      <c r="B128" s="64" t="s">
        <v>170</v>
      </c>
      <c r="C128" s="52" t="str">
        <f>_xlfn.XLOOKUP(B128,'LISTA ÚTIL'!I:I,'LISTA ÚTIL'!I:I,"")</f>
        <v>Vinicius Matheus Petry</v>
      </c>
      <c r="D128" s="59">
        <v>801224</v>
      </c>
      <c r="E128" s="59" t="s">
        <v>171</v>
      </c>
      <c r="F128" s="60">
        <v>45217</v>
      </c>
      <c r="G128" s="61">
        <v>0.875</v>
      </c>
      <c r="H128" s="61">
        <v>0.89236111111111116</v>
      </c>
      <c r="I128" s="66" t="s">
        <v>242</v>
      </c>
    </row>
    <row r="129" spans="2:9" s="9" customFormat="1" ht="15" customHeight="1">
      <c r="B129" s="64" t="s">
        <v>174</v>
      </c>
      <c r="C129" s="52" t="str">
        <f>_xlfn.XLOOKUP(B129,'LISTA ÚTIL'!I:I,'LISTA ÚTIL'!I:I,"")</f>
        <v/>
      </c>
      <c r="D129" s="59">
        <v>804136</v>
      </c>
      <c r="E129" s="59" t="s">
        <v>175</v>
      </c>
      <c r="F129" s="60">
        <v>45217</v>
      </c>
      <c r="G129" s="61">
        <v>0.875</v>
      </c>
      <c r="H129" s="61">
        <v>0.89236111111111116</v>
      </c>
      <c r="I129" s="66" t="s">
        <v>242</v>
      </c>
    </row>
    <row r="130" spans="2:9" s="9" customFormat="1" ht="15" customHeight="1">
      <c r="B130" s="64" t="s">
        <v>229</v>
      </c>
      <c r="C130" s="52" t="str">
        <f>_xlfn.XLOOKUP(B130,'LISTA ÚTIL'!I:I,'LISTA ÚTIL'!I:I,"")</f>
        <v/>
      </c>
      <c r="D130" s="62"/>
      <c r="E130" s="59" t="s">
        <v>230</v>
      </c>
      <c r="F130" s="60">
        <v>45217</v>
      </c>
      <c r="G130" s="61">
        <v>0.875</v>
      </c>
      <c r="H130" s="61">
        <v>0.89236111111111116</v>
      </c>
      <c r="I130" s="66" t="s">
        <v>242</v>
      </c>
    </row>
    <row r="131" spans="2:9" s="9" customFormat="1" ht="15" customHeight="1">
      <c r="B131" s="64" t="s">
        <v>231</v>
      </c>
      <c r="C131" s="52" t="str">
        <f>_xlfn.XLOOKUP(B131,'LISTA ÚTIL'!I:I,'LISTA ÚTIL'!I:I,"")</f>
        <v/>
      </c>
      <c r="D131" s="62"/>
      <c r="E131" s="59" t="s">
        <v>62</v>
      </c>
      <c r="F131" s="60">
        <v>45217</v>
      </c>
      <c r="G131" s="61">
        <v>0.875</v>
      </c>
      <c r="H131" s="61">
        <v>0.89236111111111116</v>
      </c>
      <c r="I131" s="66" t="s">
        <v>242</v>
      </c>
    </row>
    <row r="132" spans="2:9" s="9" customFormat="1" ht="15" customHeight="1">
      <c r="B132" s="64" t="s">
        <v>232</v>
      </c>
      <c r="C132" s="52" t="str">
        <f>_xlfn.XLOOKUP(B132,'LISTA ÚTIL'!I:I,'LISTA ÚTIL'!I:I,"")</f>
        <v/>
      </c>
      <c r="D132" s="62"/>
      <c r="E132" s="59" t="s">
        <v>233</v>
      </c>
      <c r="F132" s="60">
        <v>45217</v>
      </c>
      <c r="G132" s="61">
        <v>0.875</v>
      </c>
      <c r="H132" s="61">
        <v>0.89236111111111116</v>
      </c>
      <c r="I132" s="66" t="s">
        <v>242</v>
      </c>
    </row>
    <row r="133" spans="2:9" s="9" customFormat="1" ht="15" customHeight="1">
      <c r="B133" s="64" t="s">
        <v>234</v>
      </c>
      <c r="C133" s="52" t="str">
        <f>_xlfn.XLOOKUP(B133,'LISTA ÚTIL'!I:I,'LISTA ÚTIL'!I:I,"")</f>
        <v/>
      </c>
      <c r="D133" s="62"/>
      <c r="E133" s="59" t="s">
        <v>235</v>
      </c>
      <c r="F133" s="60">
        <v>45217</v>
      </c>
      <c r="G133" s="61">
        <v>0.875</v>
      </c>
      <c r="H133" s="61">
        <v>0.89236111111111116</v>
      </c>
      <c r="I133" s="66" t="s">
        <v>242</v>
      </c>
    </row>
    <row r="134" spans="2:9" s="9" customFormat="1" ht="15" customHeight="1">
      <c r="B134" s="64" t="s">
        <v>236</v>
      </c>
      <c r="C134" s="52" t="str">
        <f>_xlfn.XLOOKUP(B134,'LISTA ÚTIL'!I:I,'LISTA ÚTIL'!I:I,"")</f>
        <v/>
      </c>
      <c r="D134" s="62"/>
      <c r="E134" s="62"/>
      <c r="F134" s="60">
        <v>45217</v>
      </c>
      <c r="G134" s="61">
        <v>0.875</v>
      </c>
      <c r="H134" s="61">
        <v>0.89236111111111116</v>
      </c>
      <c r="I134" s="66" t="s">
        <v>242</v>
      </c>
    </row>
    <row r="135" spans="2:9" s="9" customFormat="1" ht="15" customHeight="1">
      <c r="B135" s="64" t="s">
        <v>237</v>
      </c>
      <c r="C135" s="52" t="str">
        <f>_xlfn.XLOOKUP(B135,'LISTA ÚTIL'!I:I,'LISTA ÚTIL'!I:I,"")</f>
        <v/>
      </c>
      <c r="D135" s="62"/>
      <c r="E135" s="62"/>
      <c r="F135" s="60">
        <v>45217</v>
      </c>
      <c r="G135" s="61">
        <v>0.875</v>
      </c>
      <c r="H135" s="61">
        <v>0.89236111111111116</v>
      </c>
      <c r="I135" s="66" t="s">
        <v>242</v>
      </c>
    </row>
    <row r="136" spans="2:9" s="9" customFormat="1" ht="15" customHeight="1">
      <c r="B136" s="64" t="s">
        <v>238</v>
      </c>
      <c r="C136" s="52" t="str">
        <f>_xlfn.XLOOKUP(B136,'LISTA ÚTIL'!I:I,'LISTA ÚTIL'!I:I,"")</f>
        <v/>
      </c>
      <c r="D136" s="62"/>
      <c r="E136" s="59" t="s">
        <v>239</v>
      </c>
      <c r="F136" s="60">
        <v>45217</v>
      </c>
      <c r="G136" s="61">
        <v>0.875</v>
      </c>
      <c r="H136" s="61">
        <v>0.89236111111111116</v>
      </c>
      <c r="I136" s="66" t="s">
        <v>242</v>
      </c>
    </row>
    <row r="137" spans="2:9" s="9" customFormat="1" ht="15" customHeight="1">
      <c r="B137" s="64" t="s">
        <v>240</v>
      </c>
      <c r="C137" s="52" t="str">
        <f>_xlfn.XLOOKUP(B137,'LISTA ÚTIL'!I:I,'LISTA ÚTIL'!I:I,"")</f>
        <v/>
      </c>
      <c r="D137" s="62"/>
      <c r="E137" s="59" t="s">
        <v>241</v>
      </c>
      <c r="F137" s="60">
        <v>45217</v>
      </c>
      <c r="G137" s="61">
        <v>0.875</v>
      </c>
      <c r="H137" s="61">
        <v>0.89236111111111116</v>
      </c>
      <c r="I137" s="66" t="s">
        <v>242</v>
      </c>
    </row>
    <row r="138" spans="2:9" s="9" customFormat="1" ht="15" customHeight="1">
      <c r="B138" s="64" t="s">
        <v>48</v>
      </c>
      <c r="C138" s="52" t="str">
        <f>_xlfn.XLOOKUP(B138,'LISTA ÚTIL'!I:I,'LISTA ÚTIL'!I:I,"")</f>
        <v>Alice Affonso Sassmannshausen</v>
      </c>
      <c r="D138" s="59">
        <v>802110</v>
      </c>
      <c r="E138" s="59" t="s">
        <v>49</v>
      </c>
      <c r="F138" s="60">
        <v>45217</v>
      </c>
      <c r="G138" s="61">
        <v>0.89583333333333337</v>
      </c>
      <c r="H138" s="61">
        <v>0.91319444444444453</v>
      </c>
      <c r="I138" s="66" t="s">
        <v>243</v>
      </c>
    </row>
    <row r="139" spans="2:9" s="9" customFormat="1" ht="15" customHeight="1">
      <c r="B139" s="64" t="s">
        <v>63</v>
      </c>
      <c r="C139" s="52" t="str">
        <f>_xlfn.XLOOKUP(B139,'LISTA ÚTIL'!I:I,'LISTA ÚTIL'!I:I,"")</f>
        <v/>
      </c>
      <c r="D139" s="59">
        <v>800163</v>
      </c>
      <c r="E139" s="59" t="s">
        <v>64</v>
      </c>
      <c r="F139" s="60">
        <v>45217</v>
      </c>
      <c r="G139" s="61">
        <v>0.89583333333333337</v>
      </c>
      <c r="H139" s="61">
        <v>0.91319444444444453</v>
      </c>
      <c r="I139" s="66" t="s">
        <v>243</v>
      </c>
    </row>
    <row r="140" spans="2:9" s="9" customFormat="1" ht="15" customHeight="1">
      <c r="B140" s="64" t="s">
        <v>71</v>
      </c>
      <c r="C140" s="52" t="str">
        <f>_xlfn.XLOOKUP(B140,'LISTA ÚTIL'!I:I,'LISTA ÚTIL'!I:I,"")</f>
        <v/>
      </c>
      <c r="D140" s="59">
        <v>823178</v>
      </c>
      <c r="E140" s="59" t="s">
        <v>72</v>
      </c>
      <c r="F140" s="60">
        <v>45217</v>
      </c>
      <c r="G140" s="61">
        <v>0.89583333333333337</v>
      </c>
      <c r="H140" s="61">
        <v>0.91319444444444453</v>
      </c>
      <c r="I140" s="66" t="s">
        <v>243</v>
      </c>
    </row>
    <row r="141" spans="2:9" s="9" customFormat="1" ht="15" customHeight="1">
      <c r="B141" s="64" t="s">
        <v>97</v>
      </c>
      <c r="C141" s="52" t="str">
        <f>_xlfn.XLOOKUP(B141,'LISTA ÚTIL'!I:I,'LISTA ÚTIL'!I:I,"")</f>
        <v>Gabriella Ribeiro de Almeida</v>
      </c>
      <c r="D141" s="59">
        <v>801956</v>
      </c>
      <c r="E141" s="59" t="s">
        <v>98</v>
      </c>
      <c r="F141" s="60">
        <v>45217</v>
      </c>
      <c r="G141" s="61">
        <v>0.89583333333333337</v>
      </c>
      <c r="H141" s="61">
        <v>0.91319444444444453</v>
      </c>
      <c r="I141" s="66" t="s">
        <v>243</v>
      </c>
    </row>
    <row r="142" spans="2:9" s="9" customFormat="1" ht="15" customHeight="1">
      <c r="B142" s="64" t="s">
        <v>221</v>
      </c>
      <c r="C142" s="52" t="str">
        <f>_xlfn.XLOOKUP(B142,'LISTA ÚTIL'!I:I,'LISTA ÚTIL'!I:I,"")</f>
        <v>Gregório Marques Rodrigues</v>
      </c>
      <c r="D142" s="59">
        <v>801242</v>
      </c>
      <c r="E142" s="59" t="s">
        <v>222</v>
      </c>
      <c r="F142" s="60">
        <v>45217</v>
      </c>
      <c r="G142" s="61">
        <v>0.89583333333333337</v>
      </c>
      <c r="H142" s="61">
        <v>0.91319444444444453</v>
      </c>
      <c r="I142" s="66" t="s">
        <v>243</v>
      </c>
    </row>
    <row r="143" spans="2:9" s="9" customFormat="1" ht="15" customHeight="1">
      <c r="B143" s="64" t="s">
        <v>101</v>
      </c>
      <c r="C143" s="52" t="str">
        <f>_xlfn.XLOOKUP(B143,'LISTA ÚTIL'!I:I,'LISTA ÚTIL'!I:I,"")</f>
        <v>Gustavo Henrique Alcantara Idra</v>
      </c>
      <c r="D143" s="59">
        <v>771044</v>
      </c>
      <c r="E143" s="59" t="s">
        <v>102</v>
      </c>
      <c r="F143" s="60">
        <v>45217</v>
      </c>
      <c r="G143" s="61">
        <v>0.89583333333333337</v>
      </c>
      <c r="H143" s="61">
        <v>0.91319444444444453</v>
      </c>
      <c r="I143" s="66" t="s">
        <v>243</v>
      </c>
    </row>
    <row r="144" spans="2:9" s="9" customFormat="1" ht="15" customHeight="1">
      <c r="B144" s="64" t="s">
        <v>103</v>
      </c>
      <c r="C144" s="52" t="str">
        <f>_xlfn.XLOOKUP(B144,'LISTA ÚTIL'!I:I,'LISTA ÚTIL'!I:I,"")</f>
        <v/>
      </c>
      <c r="D144" s="59">
        <v>822775</v>
      </c>
      <c r="E144" s="59" t="s">
        <v>104</v>
      </c>
      <c r="F144" s="60">
        <v>45217</v>
      </c>
      <c r="G144" s="61">
        <v>0.89583333333333337</v>
      </c>
      <c r="H144" s="61">
        <v>0.91319444444444453</v>
      </c>
      <c r="I144" s="66" t="s">
        <v>243</v>
      </c>
    </row>
    <row r="145" spans="2:9" s="9" customFormat="1" ht="15" customHeight="1">
      <c r="B145" s="64" t="s">
        <v>111</v>
      </c>
      <c r="C145" s="52" t="str">
        <f>_xlfn.XLOOKUP(B145,'LISTA ÚTIL'!I:I,'LISTA ÚTIL'!I:I,"")</f>
        <v/>
      </c>
      <c r="D145" s="59">
        <v>813705</v>
      </c>
      <c r="E145" s="59" t="s">
        <v>112</v>
      </c>
      <c r="F145" s="60">
        <v>45217</v>
      </c>
      <c r="G145" s="61">
        <v>0.89583333333333337</v>
      </c>
      <c r="H145" s="61">
        <v>0.91319444444444453</v>
      </c>
      <c r="I145" s="66" t="s">
        <v>243</v>
      </c>
    </row>
    <row r="146" spans="2:9" s="9" customFormat="1" ht="15" customHeight="1">
      <c r="B146" s="64" t="s">
        <v>113</v>
      </c>
      <c r="C146" s="52" t="str">
        <f>_xlfn.XLOOKUP(B146,'LISTA ÚTIL'!I:I,'LISTA ÚTIL'!I:I,"")</f>
        <v/>
      </c>
      <c r="D146" s="59">
        <v>813780</v>
      </c>
      <c r="E146" s="59" t="s">
        <v>114</v>
      </c>
      <c r="F146" s="60">
        <v>45217</v>
      </c>
      <c r="G146" s="61">
        <v>0.89583333333333337</v>
      </c>
      <c r="H146" s="61">
        <v>0.91319444444444453</v>
      </c>
      <c r="I146" s="66" t="s">
        <v>243</v>
      </c>
    </row>
    <row r="147" spans="2:9" s="9" customFormat="1" ht="15" customHeight="1">
      <c r="B147" s="64" t="s">
        <v>223</v>
      </c>
      <c r="C147" s="52" t="str">
        <f>_xlfn.XLOOKUP(B147,'LISTA ÚTIL'!I:I,'LISTA ÚTIL'!I:I,"")</f>
        <v/>
      </c>
      <c r="D147" s="59">
        <v>812917</v>
      </c>
      <c r="E147" s="59" t="s">
        <v>224</v>
      </c>
      <c r="F147" s="60">
        <v>45217</v>
      </c>
      <c r="G147" s="61">
        <v>0.89583333333333337</v>
      </c>
      <c r="H147" s="61">
        <v>0.91319444444444453</v>
      </c>
      <c r="I147" s="66" t="s">
        <v>243</v>
      </c>
    </row>
    <row r="148" spans="2:9" s="9" customFormat="1" ht="15" customHeight="1">
      <c r="B148" s="64" t="s">
        <v>119</v>
      </c>
      <c r="C148" s="52" t="str">
        <f>_xlfn.XLOOKUP(B148,'LISTA ÚTIL'!I:I,'LISTA ÚTIL'!I:I,"")</f>
        <v>Julia Elisa Barbosa da Silva</v>
      </c>
      <c r="D148" s="59">
        <v>760255</v>
      </c>
      <c r="E148" s="59" t="s">
        <v>208</v>
      </c>
      <c r="F148" s="60">
        <v>45217</v>
      </c>
      <c r="G148" s="61">
        <v>0.89583333333333337</v>
      </c>
      <c r="H148" s="61">
        <v>0.91319444444444453</v>
      </c>
      <c r="I148" s="66" t="s">
        <v>243</v>
      </c>
    </row>
    <row r="149" spans="2:9" s="9" customFormat="1" ht="15" customHeight="1">
      <c r="B149" s="64" t="s">
        <v>122</v>
      </c>
      <c r="C149" s="52" t="str">
        <f>_xlfn.XLOOKUP(B149,'LISTA ÚTIL'!I:I,'LISTA ÚTIL'!I:I,"")</f>
        <v>Julio Cesar Moretti Soares</v>
      </c>
      <c r="D149" s="59">
        <v>816709</v>
      </c>
      <c r="E149" s="59" t="s">
        <v>123</v>
      </c>
      <c r="F149" s="60">
        <v>45217</v>
      </c>
      <c r="G149" s="61">
        <v>0.89583333333333337</v>
      </c>
      <c r="H149" s="61">
        <v>0.91319444444444453</v>
      </c>
      <c r="I149" s="66" t="s">
        <v>243</v>
      </c>
    </row>
    <row r="150" spans="2:9" s="9" customFormat="1" ht="15" customHeight="1">
      <c r="B150" s="64" t="s">
        <v>124</v>
      </c>
      <c r="C150" s="52" t="str">
        <f>_xlfn.XLOOKUP(B150,'LISTA ÚTIL'!I:I,'LISTA ÚTIL'!I:I,"")</f>
        <v>Jullyana Mendes Vasconcelos</v>
      </c>
      <c r="D150" s="59">
        <v>771048</v>
      </c>
      <c r="E150" s="59" t="s">
        <v>125</v>
      </c>
      <c r="F150" s="60">
        <v>45217</v>
      </c>
      <c r="G150" s="61">
        <v>0.89583333333333337</v>
      </c>
      <c r="H150" s="61">
        <v>0.91319444444444453</v>
      </c>
      <c r="I150" s="66" t="s">
        <v>243</v>
      </c>
    </row>
    <row r="151" spans="2:9" s="9" customFormat="1" ht="15" customHeight="1">
      <c r="B151" s="64" t="s">
        <v>126</v>
      </c>
      <c r="C151" s="52" t="str">
        <f>_xlfn.XLOOKUP(B151,'LISTA ÚTIL'!I:I,'LISTA ÚTIL'!I:I,"")</f>
        <v/>
      </c>
      <c r="D151" s="59">
        <v>823077</v>
      </c>
      <c r="E151" s="59" t="s">
        <v>127</v>
      </c>
      <c r="F151" s="60">
        <v>45217</v>
      </c>
      <c r="G151" s="61">
        <v>0.89583333333333337</v>
      </c>
      <c r="H151" s="61">
        <v>0.91319444444444453</v>
      </c>
      <c r="I151" s="66" t="s">
        <v>243</v>
      </c>
    </row>
    <row r="152" spans="2:9" s="9" customFormat="1" ht="15" customHeight="1">
      <c r="B152" s="64" t="s">
        <v>225</v>
      </c>
      <c r="C152" s="52" t="str">
        <f>_xlfn.XLOOKUP(B152,'LISTA ÚTIL'!I:I,'LISTA ÚTIL'!I:I,"")</f>
        <v/>
      </c>
      <c r="D152" s="59">
        <v>771099</v>
      </c>
      <c r="E152" s="59" t="s">
        <v>226</v>
      </c>
      <c r="F152" s="60">
        <v>45217</v>
      </c>
      <c r="G152" s="61">
        <v>0.89583333333333337</v>
      </c>
      <c r="H152" s="61">
        <v>0.91319444444444453</v>
      </c>
      <c r="I152" s="66" t="s">
        <v>243</v>
      </c>
    </row>
    <row r="153" spans="2:9" s="9" customFormat="1" ht="15" customHeight="1">
      <c r="B153" s="64" t="s">
        <v>132</v>
      </c>
      <c r="C153" s="52" t="str">
        <f>_xlfn.XLOOKUP(B153,'LISTA ÚTIL'!I:I,'LISTA ÚTIL'!I:I,"")</f>
        <v/>
      </c>
      <c r="D153" s="59">
        <v>822501</v>
      </c>
      <c r="E153" s="59" t="s">
        <v>133</v>
      </c>
      <c r="F153" s="60">
        <v>45217</v>
      </c>
      <c r="G153" s="61">
        <v>0.89583333333333337</v>
      </c>
      <c r="H153" s="61">
        <v>0.91319444444444453</v>
      </c>
      <c r="I153" s="66" t="s">
        <v>243</v>
      </c>
    </row>
    <row r="154" spans="2:9" s="9" customFormat="1" ht="15" customHeight="1">
      <c r="B154" s="64" t="s">
        <v>142</v>
      </c>
      <c r="C154" s="52" t="str">
        <f>_xlfn.XLOOKUP(B154,'LISTA ÚTIL'!I:I,'LISTA ÚTIL'!I:I,"")</f>
        <v>Marcela Guinther Medeiros</v>
      </c>
      <c r="D154" s="59">
        <v>771070</v>
      </c>
      <c r="E154" s="59" t="s">
        <v>143</v>
      </c>
      <c r="F154" s="60">
        <v>45217</v>
      </c>
      <c r="G154" s="61">
        <v>0.89583333333333337</v>
      </c>
      <c r="H154" s="61">
        <v>0.91319444444444453</v>
      </c>
      <c r="I154" s="66" t="s">
        <v>243</v>
      </c>
    </row>
    <row r="155" spans="2:9" s="9" customFormat="1" ht="15" customHeight="1">
      <c r="B155" s="64" t="s">
        <v>144</v>
      </c>
      <c r="C155" s="52" t="str">
        <f>_xlfn.XLOOKUP(B155,'LISTA ÚTIL'!I:I,'LISTA ÚTIL'!I:I,"")</f>
        <v/>
      </c>
      <c r="D155" s="59">
        <v>702413</v>
      </c>
      <c r="E155" s="59" t="s">
        <v>145</v>
      </c>
      <c r="F155" s="60">
        <v>45217</v>
      </c>
      <c r="G155" s="61">
        <v>0.89583333333333337</v>
      </c>
      <c r="H155" s="61">
        <v>0.91319444444444453</v>
      </c>
      <c r="I155" s="66" t="s">
        <v>243</v>
      </c>
    </row>
    <row r="156" spans="2:9" s="9" customFormat="1" ht="15" customHeight="1">
      <c r="B156" s="64" t="s">
        <v>154</v>
      </c>
      <c r="C156" s="52" t="str">
        <f>_xlfn.XLOOKUP(B156,'LISTA ÚTIL'!I:I,'LISTA ÚTIL'!I:I,"")</f>
        <v>Rafaela Escribano</v>
      </c>
      <c r="D156" s="59">
        <v>802291</v>
      </c>
      <c r="E156" s="59" t="s">
        <v>155</v>
      </c>
      <c r="F156" s="60">
        <v>45217</v>
      </c>
      <c r="G156" s="61">
        <v>0.89583333333333337</v>
      </c>
      <c r="H156" s="61">
        <v>0.91319444444444453</v>
      </c>
      <c r="I156" s="66" t="s">
        <v>243</v>
      </c>
    </row>
    <row r="157" spans="2:9" s="9" customFormat="1" ht="15" customHeight="1">
      <c r="B157" s="64" t="s">
        <v>158</v>
      </c>
      <c r="C157" s="52" t="str">
        <f>_xlfn.XLOOKUP(B157,'LISTA ÚTIL'!I:I,'LISTA ÚTIL'!I:I,"")</f>
        <v/>
      </c>
      <c r="D157" s="59">
        <v>744952</v>
      </c>
      <c r="E157" s="59" t="s">
        <v>159</v>
      </c>
      <c r="F157" s="60">
        <v>45217</v>
      </c>
      <c r="G157" s="61">
        <v>0.89583333333333337</v>
      </c>
      <c r="H157" s="61">
        <v>0.91319444444444453</v>
      </c>
      <c r="I157" s="66" t="s">
        <v>243</v>
      </c>
    </row>
    <row r="158" spans="2:9" s="9" customFormat="1" ht="15" customHeight="1">
      <c r="B158" s="64" t="s">
        <v>162</v>
      </c>
      <c r="C158" s="52" t="str">
        <f>_xlfn.XLOOKUP(B158,'LISTA ÚTIL'!I:I,'LISTA ÚTIL'!I:I,"")</f>
        <v/>
      </c>
      <c r="D158" s="59">
        <v>822698</v>
      </c>
      <c r="E158" s="59" t="s">
        <v>163</v>
      </c>
      <c r="F158" s="60">
        <v>45217</v>
      </c>
      <c r="G158" s="61">
        <v>0.89583333333333337</v>
      </c>
      <c r="H158" s="61">
        <v>0.91319444444444453</v>
      </c>
      <c r="I158" s="66" t="s">
        <v>243</v>
      </c>
    </row>
    <row r="159" spans="2:9" s="9" customFormat="1" ht="15" customHeight="1">
      <c r="B159" s="64" t="s">
        <v>168</v>
      </c>
      <c r="C159" s="52" t="str">
        <f>_xlfn.XLOOKUP(B159,'LISTA ÚTIL'!I:I,'LISTA ÚTIL'!I:I,"")</f>
        <v/>
      </c>
      <c r="D159" s="59">
        <v>823175</v>
      </c>
      <c r="E159" s="59" t="s">
        <v>169</v>
      </c>
      <c r="F159" s="60">
        <v>45217</v>
      </c>
      <c r="G159" s="61">
        <v>0.89583333333333337</v>
      </c>
      <c r="H159" s="61">
        <v>0.91319444444444453</v>
      </c>
      <c r="I159" s="66" t="s">
        <v>243</v>
      </c>
    </row>
    <row r="160" spans="2:9" s="9" customFormat="1" ht="15" customHeight="1">
      <c r="B160" s="64" t="s">
        <v>170</v>
      </c>
      <c r="C160" s="52" t="str">
        <f>_xlfn.XLOOKUP(B160,'LISTA ÚTIL'!I:I,'LISTA ÚTIL'!I:I,"")</f>
        <v>Vinicius Matheus Petry</v>
      </c>
      <c r="D160" s="59">
        <v>801224</v>
      </c>
      <c r="E160" s="59" t="s">
        <v>171</v>
      </c>
      <c r="F160" s="60">
        <v>45217</v>
      </c>
      <c r="G160" s="61">
        <v>0.89583333333333337</v>
      </c>
      <c r="H160" s="61">
        <v>0.91319444444444453</v>
      </c>
      <c r="I160" s="66" t="s">
        <v>243</v>
      </c>
    </row>
    <row r="161" spans="2:9" s="9" customFormat="1" ht="15" customHeight="1">
      <c r="B161" s="64" t="s">
        <v>174</v>
      </c>
      <c r="C161" s="52" t="str">
        <f>_xlfn.XLOOKUP(B161,'LISTA ÚTIL'!I:I,'LISTA ÚTIL'!I:I,"")</f>
        <v/>
      </c>
      <c r="D161" s="59">
        <v>804136</v>
      </c>
      <c r="E161" s="59" t="s">
        <v>175</v>
      </c>
      <c r="F161" s="60">
        <v>45217</v>
      </c>
      <c r="G161" s="61">
        <v>0.89583333333333337</v>
      </c>
      <c r="H161" s="61">
        <v>0.91319444444444453</v>
      </c>
      <c r="I161" s="66" t="s">
        <v>243</v>
      </c>
    </row>
    <row r="162" spans="2:9" s="9" customFormat="1" ht="15" customHeight="1">
      <c r="B162" s="64" t="s">
        <v>229</v>
      </c>
      <c r="C162" s="52" t="str">
        <f>_xlfn.XLOOKUP(B162,'LISTA ÚTIL'!I:I,'LISTA ÚTIL'!I:I,"")</f>
        <v/>
      </c>
      <c r="D162" s="62"/>
      <c r="E162" s="59" t="s">
        <v>230</v>
      </c>
      <c r="F162" s="60">
        <v>45217</v>
      </c>
      <c r="G162" s="61">
        <v>0.89583333333333337</v>
      </c>
      <c r="H162" s="61">
        <v>0.91319444444444453</v>
      </c>
      <c r="I162" s="66" t="s">
        <v>243</v>
      </c>
    </row>
    <row r="163" spans="2:9" s="9" customFormat="1" ht="15" customHeight="1">
      <c r="B163" s="64" t="s">
        <v>231</v>
      </c>
      <c r="C163" s="52" t="str">
        <f>_xlfn.XLOOKUP(B163,'LISTA ÚTIL'!I:I,'LISTA ÚTIL'!I:I,"")</f>
        <v/>
      </c>
      <c r="D163" s="62"/>
      <c r="E163" s="59" t="s">
        <v>62</v>
      </c>
      <c r="F163" s="60">
        <v>45217</v>
      </c>
      <c r="G163" s="61">
        <v>0.89583333333333337</v>
      </c>
      <c r="H163" s="61">
        <v>0.91319444444444453</v>
      </c>
      <c r="I163" s="66" t="s">
        <v>243</v>
      </c>
    </row>
    <row r="164" spans="2:9" s="9" customFormat="1" ht="15" customHeight="1">
      <c r="B164" s="64" t="s">
        <v>232</v>
      </c>
      <c r="C164" s="52" t="str">
        <f>_xlfn.XLOOKUP(B164,'LISTA ÚTIL'!I:I,'LISTA ÚTIL'!I:I,"")</f>
        <v/>
      </c>
      <c r="D164" s="62"/>
      <c r="E164" s="59" t="s">
        <v>233</v>
      </c>
      <c r="F164" s="60">
        <v>45217</v>
      </c>
      <c r="G164" s="61">
        <v>0.89583333333333337</v>
      </c>
      <c r="H164" s="61">
        <v>0.91319444444444453</v>
      </c>
      <c r="I164" s="66" t="s">
        <v>243</v>
      </c>
    </row>
    <row r="165" spans="2:9" s="9" customFormat="1" ht="15" customHeight="1">
      <c r="B165" s="64" t="s">
        <v>234</v>
      </c>
      <c r="C165" s="52" t="str">
        <f>_xlfn.XLOOKUP(B165,'LISTA ÚTIL'!I:I,'LISTA ÚTIL'!I:I,"")</f>
        <v/>
      </c>
      <c r="D165" s="62"/>
      <c r="E165" s="59" t="s">
        <v>235</v>
      </c>
      <c r="F165" s="60">
        <v>45217</v>
      </c>
      <c r="G165" s="61">
        <v>0.89583333333333337</v>
      </c>
      <c r="H165" s="61">
        <v>0.91319444444444453</v>
      </c>
      <c r="I165" s="66" t="s">
        <v>243</v>
      </c>
    </row>
    <row r="166" spans="2:9" s="9" customFormat="1" ht="15" customHeight="1">
      <c r="B166" s="64" t="s">
        <v>236</v>
      </c>
      <c r="C166" s="52" t="str">
        <f>_xlfn.XLOOKUP(B166,'LISTA ÚTIL'!I:I,'LISTA ÚTIL'!I:I,"")</f>
        <v/>
      </c>
      <c r="D166" s="62"/>
      <c r="E166" s="62"/>
      <c r="F166" s="60">
        <v>45217</v>
      </c>
      <c r="G166" s="61">
        <v>0.89583333333333337</v>
      </c>
      <c r="H166" s="61">
        <v>0.91319444444444453</v>
      </c>
      <c r="I166" s="66" t="s">
        <v>243</v>
      </c>
    </row>
    <row r="167" spans="2:9" s="9" customFormat="1" ht="15" customHeight="1">
      <c r="B167" s="64" t="s">
        <v>237</v>
      </c>
      <c r="C167" s="52" t="str">
        <f>_xlfn.XLOOKUP(B167,'LISTA ÚTIL'!I:I,'LISTA ÚTIL'!I:I,"")</f>
        <v/>
      </c>
      <c r="D167" s="62"/>
      <c r="E167" s="62"/>
      <c r="F167" s="60">
        <v>45217</v>
      </c>
      <c r="G167" s="61">
        <v>0.89583333333333337</v>
      </c>
      <c r="H167" s="61">
        <v>0.91319444444444453</v>
      </c>
      <c r="I167" s="66" t="s">
        <v>243</v>
      </c>
    </row>
    <row r="168" spans="2:9" s="9" customFormat="1" ht="15" customHeight="1">
      <c r="B168" s="64" t="s">
        <v>238</v>
      </c>
      <c r="C168" s="52" t="str">
        <f>_xlfn.XLOOKUP(B168,'LISTA ÚTIL'!I:I,'LISTA ÚTIL'!I:I,"")</f>
        <v/>
      </c>
      <c r="D168" s="62"/>
      <c r="E168" s="59" t="s">
        <v>239</v>
      </c>
      <c r="F168" s="60">
        <v>45217</v>
      </c>
      <c r="G168" s="61">
        <v>0.89583333333333337</v>
      </c>
      <c r="H168" s="61">
        <v>0.91319444444444453</v>
      </c>
      <c r="I168" s="66" t="s">
        <v>243</v>
      </c>
    </row>
    <row r="169" spans="2:9" s="9" customFormat="1" ht="15" customHeight="1">
      <c r="B169" s="64" t="s">
        <v>240</v>
      </c>
      <c r="C169" s="52" t="str">
        <f>_xlfn.XLOOKUP(B169,'LISTA ÚTIL'!I:I,'LISTA ÚTIL'!I:I,"")</f>
        <v/>
      </c>
      <c r="D169" s="62"/>
      <c r="E169" s="59" t="s">
        <v>241</v>
      </c>
      <c r="F169" s="60">
        <v>45217</v>
      </c>
      <c r="G169" s="61">
        <v>0.89583333333333337</v>
      </c>
      <c r="H169" s="61">
        <v>0.91319444444444453</v>
      </c>
      <c r="I169" s="66" t="s">
        <v>243</v>
      </c>
    </row>
    <row r="170" spans="2:9" s="9" customFormat="1" ht="15" customHeight="1">
      <c r="B170" s="64" t="s">
        <v>48</v>
      </c>
      <c r="C170" s="52" t="str">
        <f>_xlfn.XLOOKUP(B170,'LISTA ÚTIL'!I:I,'LISTA ÚTIL'!I:I,"")</f>
        <v>Alice Affonso Sassmannshausen</v>
      </c>
      <c r="D170" s="59">
        <v>802110</v>
      </c>
      <c r="E170" s="59" t="s">
        <v>49</v>
      </c>
      <c r="F170" s="60">
        <v>45217</v>
      </c>
      <c r="G170" s="61">
        <v>0.91666666666666663</v>
      </c>
      <c r="H170" s="61">
        <v>0.93402777777777779</v>
      </c>
      <c r="I170" s="66" t="s">
        <v>244</v>
      </c>
    </row>
    <row r="171" spans="2:9" s="9" customFormat="1" ht="15" customHeight="1">
      <c r="B171" s="64" t="s">
        <v>63</v>
      </c>
      <c r="C171" s="52" t="str">
        <f>_xlfn.XLOOKUP(B171,'LISTA ÚTIL'!I:I,'LISTA ÚTIL'!I:I,"")</f>
        <v/>
      </c>
      <c r="D171" s="59">
        <v>800163</v>
      </c>
      <c r="E171" s="59" t="s">
        <v>64</v>
      </c>
      <c r="F171" s="60">
        <v>45217</v>
      </c>
      <c r="G171" s="61">
        <v>0.91666666666666663</v>
      </c>
      <c r="H171" s="61">
        <v>0.93402777777777779</v>
      </c>
      <c r="I171" s="66" t="s">
        <v>244</v>
      </c>
    </row>
    <row r="172" spans="2:9" s="9" customFormat="1" ht="15" customHeight="1">
      <c r="B172" s="64" t="s">
        <v>71</v>
      </c>
      <c r="C172" s="52" t="str">
        <f>_xlfn.XLOOKUP(B172,'LISTA ÚTIL'!I:I,'LISTA ÚTIL'!I:I,"")</f>
        <v/>
      </c>
      <c r="D172" s="59">
        <v>823178</v>
      </c>
      <c r="E172" s="59" t="s">
        <v>72</v>
      </c>
      <c r="F172" s="60">
        <v>45217</v>
      </c>
      <c r="G172" s="61">
        <v>0.91666666666666663</v>
      </c>
      <c r="H172" s="61">
        <v>0.93402777777777779</v>
      </c>
      <c r="I172" s="66" t="s">
        <v>244</v>
      </c>
    </row>
    <row r="173" spans="2:9" s="9" customFormat="1" ht="15" customHeight="1">
      <c r="B173" s="64" t="s">
        <v>97</v>
      </c>
      <c r="C173" s="52" t="str">
        <f>_xlfn.XLOOKUP(B173,'LISTA ÚTIL'!I:I,'LISTA ÚTIL'!I:I,"")</f>
        <v>Gabriella Ribeiro de Almeida</v>
      </c>
      <c r="D173" s="59">
        <v>801956</v>
      </c>
      <c r="E173" s="59" t="s">
        <v>98</v>
      </c>
      <c r="F173" s="60">
        <v>45217</v>
      </c>
      <c r="G173" s="61">
        <v>0.91666666666666663</v>
      </c>
      <c r="H173" s="61">
        <v>0.93402777777777779</v>
      </c>
      <c r="I173" s="66" t="s">
        <v>244</v>
      </c>
    </row>
    <row r="174" spans="2:9" s="9" customFormat="1" ht="15" customHeight="1">
      <c r="B174" s="64" t="s">
        <v>221</v>
      </c>
      <c r="C174" s="52" t="str">
        <f>_xlfn.XLOOKUP(B174,'LISTA ÚTIL'!I:I,'LISTA ÚTIL'!I:I,"")</f>
        <v>Gregório Marques Rodrigues</v>
      </c>
      <c r="D174" s="59">
        <v>801242</v>
      </c>
      <c r="E174" s="59" t="s">
        <v>222</v>
      </c>
      <c r="F174" s="60">
        <v>45217</v>
      </c>
      <c r="G174" s="61">
        <v>0.91666666666666663</v>
      </c>
      <c r="H174" s="61">
        <v>0.93402777777777779</v>
      </c>
      <c r="I174" s="66" t="s">
        <v>244</v>
      </c>
    </row>
    <row r="175" spans="2:9" s="9" customFormat="1" ht="15" customHeight="1">
      <c r="B175" s="64" t="s">
        <v>101</v>
      </c>
      <c r="C175" s="52" t="str">
        <f>_xlfn.XLOOKUP(B175,'LISTA ÚTIL'!I:I,'LISTA ÚTIL'!I:I,"")</f>
        <v>Gustavo Henrique Alcantara Idra</v>
      </c>
      <c r="D175" s="59">
        <v>771044</v>
      </c>
      <c r="E175" s="59" t="s">
        <v>102</v>
      </c>
      <c r="F175" s="60">
        <v>45217</v>
      </c>
      <c r="G175" s="61">
        <v>0.91666666666666663</v>
      </c>
      <c r="H175" s="61">
        <v>0.93402777777777779</v>
      </c>
      <c r="I175" s="66" t="s">
        <v>244</v>
      </c>
    </row>
    <row r="176" spans="2:9" s="9" customFormat="1" ht="15" customHeight="1">
      <c r="B176" s="64" t="s">
        <v>103</v>
      </c>
      <c r="C176" s="52" t="str">
        <f>_xlfn.XLOOKUP(B176,'LISTA ÚTIL'!I:I,'LISTA ÚTIL'!I:I,"")</f>
        <v/>
      </c>
      <c r="D176" s="59">
        <v>822775</v>
      </c>
      <c r="E176" s="59" t="s">
        <v>104</v>
      </c>
      <c r="F176" s="60">
        <v>45217</v>
      </c>
      <c r="G176" s="61">
        <v>0.91666666666666663</v>
      </c>
      <c r="H176" s="61">
        <v>0.93402777777777779</v>
      </c>
      <c r="I176" s="66" t="s">
        <v>244</v>
      </c>
    </row>
    <row r="177" spans="2:9" s="9" customFormat="1" ht="15" customHeight="1">
      <c r="B177" s="64" t="s">
        <v>111</v>
      </c>
      <c r="C177" s="52" t="str">
        <f>_xlfn.XLOOKUP(B177,'LISTA ÚTIL'!I:I,'LISTA ÚTIL'!I:I,"")</f>
        <v/>
      </c>
      <c r="D177" s="59">
        <v>813705</v>
      </c>
      <c r="E177" s="59" t="s">
        <v>112</v>
      </c>
      <c r="F177" s="60">
        <v>45217</v>
      </c>
      <c r="G177" s="61">
        <v>0.91666666666666663</v>
      </c>
      <c r="H177" s="61">
        <v>0.93402777777777779</v>
      </c>
      <c r="I177" s="66" t="s">
        <v>244</v>
      </c>
    </row>
    <row r="178" spans="2:9" s="9" customFormat="1" ht="15" customHeight="1">
      <c r="B178" s="64" t="s">
        <v>113</v>
      </c>
      <c r="C178" s="52" t="str">
        <f>_xlfn.XLOOKUP(B178,'LISTA ÚTIL'!I:I,'LISTA ÚTIL'!I:I,"")</f>
        <v/>
      </c>
      <c r="D178" s="59">
        <v>813780</v>
      </c>
      <c r="E178" s="59" t="s">
        <v>114</v>
      </c>
      <c r="F178" s="60">
        <v>45217</v>
      </c>
      <c r="G178" s="61">
        <v>0.91666666666666663</v>
      </c>
      <c r="H178" s="61">
        <v>0.93402777777777779</v>
      </c>
      <c r="I178" s="66" t="s">
        <v>244</v>
      </c>
    </row>
    <row r="179" spans="2:9" s="9" customFormat="1" ht="15" customHeight="1">
      <c r="B179" s="64" t="s">
        <v>223</v>
      </c>
      <c r="C179" s="52" t="str">
        <f>_xlfn.XLOOKUP(B179,'LISTA ÚTIL'!I:I,'LISTA ÚTIL'!I:I,"")</f>
        <v/>
      </c>
      <c r="D179" s="59">
        <v>812917</v>
      </c>
      <c r="E179" s="59" t="s">
        <v>224</v>
      </c>
      <c r="F179" s="60">
        <v>45217</v>
      </c>
      <c r="G179" s="61">
        <v>0.91666666666666663</v>
      </c>
      <c r="H179" s="61">
        <v>0.93402777777777779</v>
      </c>
      <c r="I179" s="66" t="s">
        <v>244</v>
      </c>
    </row>
    <row r="180" spans="2:9" s="9" customFormat="1" ht="15" customHeight="1">
      <c r="B180" s="64" t="s">
        <v>119</v>
      </c>
      <c r="C180" s="52" t="str">
        <f>_xlfn.XLOOKUP(B180,'LISTA ÚTIL'!I:I,'LISTA ÚTIL'!I:I,"")</f>
        <v>Julia Elisa Barbosa da Silva</v>
      </c>
      <c r="D180" s="59">
        <v>760255</v>
      </c>
      <c r="E180" s="59" t="s">
        <v>208</v>
      </c>
      <c r="F180" s="60">
        <v>45217</v>
      </c>
      <c r="G180" s="61">
        <v>0.91666666666666663</v>
      </c>
      <c r="H180" s="61">
        <v>0.93402777777777779</v>
      </c>
      <c r="I180" s="66" t="s">
        <v>244</v>
      </c>
    </row>
    <row r="181" spans="2:9" s="9" customFormat="1" ht="15" customHeight="1">
      <c r="B181" s="64" t="s">
        <v>122</v>
      </c>
      <c r="C181" s="52" t="str">
        <f>_xlfn.XLOOKUP(B181,'LISTA ÚTIL'!I:I,'LISTA ÚTIL'!I:I,"")</f>
        <v>Julio Cesar Moretti Soares</v>
      </c>
      <c r="D181" s="59">
        <v>816709</v>
      </c>
      <c r="E181" s="59" t="s">
        <v>123</v>
      </c>
      <c r="F181" s="60">
        <v>45217</v>
      </c>
      <c r="G181" s="61">
        <v>0.91666666666666663</v>
      </c>
      <c r="H181" s="61">
        <v>0.93402777777777779</v>
      </c>
      <c r="I181" s="66" t="s">
        <v>244</v>
      </c>
    </row>
    <row r="182" spans="2:9" s="9" customFormat="1" ht="15" customHeight="1">
      <c r="B182" s="64" t="s">
        <v>124</v>
      </c>
      <c r="C182" s="52" t="str">
        <f>_xlfn.XLOOKUP(B182,'LISTA ÚTIL'!I:I,'LISTA ÚTIL'!I:I,"")</f>
        <v>Jullyana Mendes Vasconcelos</v>
      </c>
      <c r="D182" s="59">
        <v>771048</v>
      </c>
      <c r="E182" s="59" t="s">
        <v>125</v>
      </c>
      <c r="F182" s="60">
        <v>45217</v>
      </c>
      <c r="G182" s="61">
        <v>0.91666666666666663</v>
      </c>
      <c r="H182" s="61">
        <v>0.93402777777777779</v>
      </c>
      <c r="I182" s="66" t="s">
        <v>244</v>
      </c>
    </row>
    <row r="183" spans="2:9" s="9" customFormat="1" ht="15" customHeight="1">
      <c r="B183" s="64" t="s">
        <v>126</v>
      </c>
      <c r="C183" s="52" t="str">
        <f>_xlfn.XLOOKUP(B183,'LISTA ÚTIL'!I:I,'LISTA ÚTIL'!I:I,"")</f>
        <v/>
      </c>
      <c r="D183" s="59">
        <v>823077</v>
      </c>
      <c r="E183" s="59" t="s">
        <v>127</v>
      </c>
      <c r="F183" s="60">
        <v>45217</v>
      </c>
      <c r="G183" s="61">
        <v>0.91666666666666663</v>
      </c>
      <c r="H183" s="61">
        <v>0.93402777777777779</v>
      </c>
      <c r="I183" s="66" t="s">
        <v>244</v>
      </c>
    </row>
    <row r="184" spans="2:9" s="9" customFormat="1" ht="15" customHeight="1">
      <c r="B184" s="64" t="s">
        <v>225</v>
      </c>
      <c r="C184" s="52" t="str">
        <f>_xlfn.XLOOKUP(B184,'LISTA ÚTIL'!I:I,'LISTA ÚTIL'!I:I,"")</f>
        <v/>
      </c>
      <c r="D184" s="59">
        <v>771099</v>
      </c>
      <c r="E184" s="59" t="s">
        <v>226</v>
      </c>
      <c r="F184" s="60">
        <v>45217</v>
      </c>
      <c r="G184" s="61">
        <v>0.91666666666666663</v>
      </c>
      <c r="H184" s="61">
        <v>0.93402777777777779</v>
      </c>
      <c r="I184" s="66" t="s">
        <v>244</v>
      </c>
    </row>
    <row r="185" spans="2:9" s="9" customFormat="1" ht="15" customHeight="1">
      <c r="B185" s="64" t="s">
        <v>132</v>
      </c>
      <c r="C185" s="52" t="str">
        <f>_xlfn.XLOOKUP(B185,'LISTA ÚTIL'!I:I,'LISTA ÚTIL'!I:I,"")</f>
        <v/>
      </c>
      <c r="D185" s="59">
        <v>822501</v>
      </c>
      <c r="E185" s="59" t="s">
        <v>133</v>
      </c>
      <c r="F185" s="60">
        <v>45217</v>
      </c>
      <c r="G185" s="61">
        <v>0.91666666666666663</v>
      </c>
      <c r="H185" s="61">
        <v>0.93402777777777779</v>
      </c>
      <c r="I185" s="66" t="s">
        <v>244</v>
      </c>
    </row>
    <row r="186" spans="2:9" s="9" customFormat="1" ht="15" customHeight="1">
      <c r="B186" s="64" t="s">
        <v>142</v>
      </c>
      <c r="C186" s="52" t="str">
        <f>_xlfn.XLOOKUP(B186,'LISTA ÚTIL'!I:I,'LISTA ÚTIL'!I:I,"")</f>
        <v>Marcela Guinther Medeiros</v>
      </c>
      <c r="D186" s="59">
        <v>771070</v>
      </c>
      <c r="E186" s="59" t="s">
        <v>143</v>
      </c>
      <c r="F186" s="60">
        <v>45217</v>
      </c>
      <c r="G186" s="61">
        <v>0.91666666666666663</v>
      </c>
      <c r="H186" s="61">
        <v>0.93402777777777779</v>
      </c>
      <c r="I186" s="66" t="s">
        <v>244</v>
      </c>
    </row>
    <row r="187" spans="2:9" s="9" customFormat="1" ht="15" customHeight="1">
      <c r="B187" s="64" t="s">
        <v>144</v>
      </c>
      <c r="C187" s="52" t="str">
        <f>_xlfn.XLOOKUP(B187,'LISTA ÚTIL'!I:I,'LISTA ÚTIL'!I:I,"")</f>
        <v/>
      </c>
      <c r="D187" s="59">
        <v>702413</v>
      </c>
      <c r="E187" s="59" t="s">
        <v>145</v>
      </c>
      <c r="F187" s="60">
        <v>45217</v>
      </c>
      <c r="G187" s="61">
        <v>0.91666666666666663</v>
      </c>
      <c r="H187" s="61">
        <v>0.93402777777777779</v>
      </c>
      <c r="I187" s="66" t="s">
        <v>244</v>
      </c>
    </row>
    <row r="188" spans="2:9" s="9" customFormat="1" ht="15" customHeight="1">
      <c r="B188" s="64" t="s">
        <v>154</v>
      </c>
      <c r="C188" s="52" t="str">
        <f>_xlfn.XLOOKUP(B188,'LISTA ÚTIL'!I:I,'LISTA ÚTIL'!I:I,"")</f>
        <v>Rafaela Escribano</v>
      </c>
      <c r="D188" s="59">
        <v>802291</v>
      </c>
      <c r="E188" s="59" t="s">
        <v>155</v>
      </c>
      <c r="F188" s="60">
        <v>45217</v>
      </c>
      <c r="G188" s="61">
        <v>0.91666666666666663</v>
      </c>
      <c r="H188" s="61">
        <v>0.93402777777777779</v>
      </c>
      <c r="I188" s="66" t="s">
        <v>244</v>
      </c>
    </row>
    <row r="189" spans="2:9" s="9" customFormat="1" ht="15" customHeight="1">
      <c r="B189" s="64" t="s">
        <v>158</v>
      </c>
      <c r="C189" s="52" t="str">
        <f>_xlfn.XLOOKUP(B189,'LISTA ÚTIL'!I:I,'LISTA ÚTIL'!I:I,"")</f>
        <v/>
      </c>
      <c r="D189" s="59">
        <v>744952</v>
      </c>
      <c r="E189" s="59" t="s">
        <v>159</v>
      </c>
      <c r="F189" s="60">
        <v>45217</v>
      </c>
      <c r="G189" s="61">
        <v>0.91666666666666663</v>
      </c>
      <c r="H189" s="61">
        <v>0.93402777777777779</v>
      </c>
      <c r="I189" s="66" t="s">
        <v>244</v>
      </c>
    </row>
    <row r="190" spans="2:9" s="9" customFormat="1" ht="15" customHeight="1">
      <c r="B190" s="64" t="s">
        <v>162</v>
      </c>
      <c r="C190" s="52" t="str">
        <f>_xlfn.XLOOKUP(B190,'LISTA ÚTIL'!I:I,'LISTA ÚTIL'!I:I,"")</f>
        <v/>
      </c>
      <c r="D190" s="59">
        <v>822698</v>
      </c>
      <c r="E190" s="59" t="s">
        <v>163</v>
      </c>
      <c r="F190" s="60">
        <v>45217</v>
      </c>
      <c r="G190" s="61">
        <v>0.91666666666666663</v>
      </c>
      <c r="H190" s="61">
        <v>0.93402777777777779</v>
      </c>
      <c r="I190" s="66" t="s">
        <v>244</v>
      </c>
    </row>
    <row r="191" spans="2:9" s="9" customFormat="1" ht="15" customHeight="1">
      <c r="B191" s="64" t="s">
        <v>168</v>
      </c>
      <c r="C191" s="52" t="str">
        <f>_xlfn.XLOOKUP(B191,'LISTA ÚTIL'!I:I,'LISTA ÚTIL'!I:I,"")</f>
        <v/>
      </c>
      <c r="D191" s="59">
        <v>823175</v>
      </c>
      <c r="E191" s="59" t="s">
        <v>169</v>
      </c>
      <c r="F191" s="60">
        <v>45217</v>
      </c>
      <c r="G191" s="61">
        <v>0.91666666666666663</v>
      </c>
      <c r="H191" s="61">
        <v>0.93402777777777779</v>
      </c>
      <c r="I191" s="66" t="s">
        <v>244</v>
      </c>
    </row>
    <row r="192" spans="2:9" s="9" customFormat="1" ht="15" customHeight="1">
      <c r="B192" s="64" t="s">
        <v>170</v>
      </c>
      <c r="C192" s="52" t="str">
        <f>_xlfn.XLOOKUP(B192,'LISTA ÚTIL'!I:I,'LISTA ÚTIL'!I:I,"")</f>
        <v>Vinicius Matheus Petry</v>
      </c>
      <c r="D192" s="59">
        <v>801224</v>
      </c>
      <c r="E192" s="59" t="s">
        <v>171</v>
      </c>
      <c r="F192" s="60">
        <v>45217</v>
      </c>
      <c r="G192" s="61">
        <v>0.91666666666666663</v>
      </c>
      <c r="H192" s="61">
        <v>0.93402777777777779</v>
      </c>
      <c r="I192" s="66" t="s">
        <v>244</v>
      </c>
    </row>
    <row r="193" spans="2:9" s="9" customFormat="1" ht="15" customHeight="1">
      <c r="B193" s="64" t="s">
        <v>174</v>
      </c>
      <c r="C193" s="52" t="str">
        <f>_xlfn.XLOOKUP(B193,'LISTA ÚTIL'!I:I,'LISTA ÚTIL'!I:I,"")</f>
        <v/>
      </c>
      <c r="D193" s="59">
        <v>804136</v>
      </c>
      <c r="E193" s="59" t="s">
        <v>175</v>
      </c>
      <c r="F193" s="60">
        <v>45217</v>
      </c>
      <c r="G193" s="61">
        <v>0.91666666666666663</v>
      </c>
      <c r="H193" s="61">
        <v>0.93402777777777779</v>
      </c>
      <c r="I193" s="66" t="s">
        <v>244</v>
      </c>
    </row>
    <row r="194" spans="2:9" s="9" customFormat="1" ht="15" customHeight="1">
      <c r="B194" s="64" t="s">
        <v>229</v>
      </c>
      <c r="C194" s="52" t="str">
        <f>_xlfn.XLOOKUP(B194,'LISTA ÚTIL'!I:I,'LISTA ÚTIL'!I:I,"")</f>
        <v/>
      </c>
      <c r="D194" s="62"/>
      <c r="E194" s="59" t="s">
        <v>230</v>
      </c>
      <c r="F194" s="60">
        <v>45217</v>
      </c>
      <c r="G194" s="61">
        <v>0.91666666666666663</v>
      </c>
      <c r="H194" s="61">
        <v>0.93402777777777779</v>
      </c>
      <c r="I194" s="66" t="s">
        <v>244</v>
      </c>
    </row>
    <row r="195" spans="2:9" s="9" customFormat="1" ht="15" customHeight="1">
      <c r="B195" s="64" t="s">
        <v>231</v>
      </c>
      <c r="C195" s="52" t="str">
        <f>_xlfn.XLOOKUP(B195,'LISTA ÚTIL'!I:I,'LISTA ÚTIL'!I:I,"")</f>
        <v/>
      </c>
      <c r="D195" s="62"/>
      <c r="E195" s="59" t="s">
        <v>62</v>
      </c>
      <c r="F195" s="60">
        <v>45217</v>
      </c>
      <c r="G195" s="61">
        <v>0.91666666666666663</v>
      </c>
      <c r="H195" s="61">
        <v>0.93402777777777779</v>
      </c>
      <c r="I195" s="66" t="s">
        <v>244</v>
      </c>
    </row>
    <row r="196" spans="2:9" s="9" customFormat="1" ht="15" customHeight="1">
      <c r="B196" s="64" t="s">
        <v>232</v>
      </c>
      <c r="C196" s="52" t="str">
        <f>_xlfn.XLOOKUP(B196,'LISTA ÚTIL'!I:I,'LISTA ÚTIL'!I:I,"")</f>
        <v/>
      </c>
      <c r="D196" s="62"/>
      <c r="E196" s="59" t="s">
        <v>233</v>
      </c>
      <c r="F196" s="60">
        <v>45217</v>
      </c>
      <c r="G196" s="61">
        <v>0.91666666666666663</v>
      </c>
      <c r="H196" s="61">
        <v>0.93402777777777779</v>
      </c>
      <c r="I196" s="66" t="s">
        <v>244</v>
      </c>
    </row>
    <row r="197" spans="2:9" s="9" customFormat="1" ht="15" customHeight="1">
      <c r="B197" s="64" t="s">
        <v>234</v>
      </c>
      <c r="C197" s="52" t="str">
        <f>_xlfn.XLOOKUP(B197,'LISTA ÚTIL'!I:I,'LISTA ÚTIL'!I:I,"")</f>
        <v/>
      </c>
      <c r="D197" s="62"/>
      <c r="E197" s="59" t="s">
        <v>235</v>
      </c>
      <c r="F197" s="60">
        <v>45217</v>
      </c>
      <c r="G197" s="61">
        <v>0.91666666666666663</v>
      </c>
      <c r="H197" s="61">
        <v>0.93402777777777779</v>
      </c>
      <c r="I197" s="66" t="s">
        <v>244</v>
      </c>
    </row>
    <row r="198" spans="2:9" s="9" customFormat="1" ht="15" customHeight="1">
      <c r="B198" s="64" t="s">
        <v>236</v>
      </c>
      <c r="C198" s="52" t="str">
        <f>_xlfn.XLOOKUP(B198,'LISTA ÚTIL'!I:I,'LISTA ÚTIL'!I:I,"")</f>
        <v/>
      </c>
      <c r="D198" s="62"/>
      <c r="E198" s="62"/>
      <c r="F198" s="60">
        <v>45217</v>
      </c>
      <c r="G198" s="61">
        <v>0.91666666666666663</v>
      </c>
      <c r="H198" s="61">
        <v>0.93402777777777779</v>
      </c>
      <c r="I198" s="66" t="s">
        <v>244</v>
      </c>
    </row>
    <row r="199" spans="2:9" s="9" customFormat="1" ht="15" customHeight="1">
      <c r="B199" s="64" t="s">
        <v>237</v>
      </c>
      <c r="C199" s="52" t="str">
        <f>_xlfn.XLOOKUP(B199,'LISTA ÚTIL'!I:I,'LISTA ÚTIL'!I:I,"")</f>
        <v/>
      </c>
      <c r="D199" s="62"/>
      <c r="E199" s="62"/>
      <c r="F199" s="60">
        <v>45217</v>
      </c>
      <c r="G199" s="61">
        <v>0.91666666666666663</v>
      </c>
      <c r="H199" s="61">
        <v>0.93402777777777779</v>
      </c>
      <c r="I199" s="66" t="s">
        <v>244</v>
      </c>
    </row>
    <row r="200" spans="2:9" s="9" customFormat="1" ht="15" customHeight="1">
      <c r="B200" s="64" t="s">
        <v>238</v>
      </c>
      <c r="C200" s="52" t="str">
        <f>_xlfn.XLOOKUP(B200,'LISTA ÚTIL'!I:I,'LISTA ÚTIL'!I:I,"")</f>
        <v/>
      </c>
      <c r="D200" s="62"/>
      <c r="E200" s="59" t="s">
        <v>239</v>
      </c>
      <c r="F200" s="60">
        <v>45217</v>
      </c>
      <c r="G200" s="61">
        <v>0.91666666666666663</v>
      </c>
      <c r="H200" s="61">
        <v>0.93402777777777779</v>
      </c>
      <c r="I200" s="66" t="s">
        <v>244</v>
      </c>
    </row>
    <row r="201" spans="2:9" s="9" customFormat="1" ht="15" customHeight="1">
      <c r="B201" s="64" t="s">
        <v>240</v>
      </c>
      <c r="C201" s="52" t="str">
        <f>_xlfn.XLOOKUP(B201,'LISTA ÚTIL'!I:I,'LISTA ÚTIL'!I:I,"")</f>
        <v/>
      </c>
      <c r="D201" s="62"/>
      <c r="E201" s="59" t="s">
        <v>241</v>
      </c>
      <c r="F201" s="60">
        <v>45217</v>
      </c>
      <c r="G201" s="61">
        <v>0.91666666666666663</v>
      </c>
      <c r="H201" s="61">
        <v>0.93402777777777779</v>
      </c>
      <c r="I201" s="66" t="s">
        <v>244</v>
      </c>
    </row>
    <row r="202" spans="2:9" s="9" customFormat="1" ht="15" customHeight="1">
      <c r="B202" s="64" t="s">
        <v>101</v>
      </c>
      <c r="C202" s="52" t="str">
        <f>_xlfn.XLOOKUP(B202,'LISTA ÚTIL'!I:I,'LISTA ÚTIL'!I:I,"")</f>
        <v>Gustavo Henrique Alcantara Idra</v>
      </c>
      <c r="D202" s="59">
        <v>771044</v>
      </c>
      <c r="E202" s="59" t="s">
        <v>102</v>
      </c>
      <c r="F202" s="60">
        <v>45219</v>
      </c>
      <c r="G202" s="61">
        <v>0.79166666666666663</v>
      </c>
      <c r="H202" s="61">
        <v>0.83333333333333337</v>
      </c>
      <c r="I202" s="66" t="s">
        <v>245</v>
      </c>
    </row>
    <row r="203" spans="2:9" s="9" customFormat="1" ht="15" customHeight="1">
      <c r="B203" s="64" t="s">
        <v>124</v>
      </c>
      <c r="C203" s="52" t="str">
        <f>_xlfn.XLOOKUP(B203,'LISTA ÚTIL'!I:I,'LISTA ÚTIL'!I:I,"")</f>
        <v>Jullyana Mendes Vasconcelos</v>
      </c>
      <c r="D203" s="59">
        <v>771048</v>
      </c>
      <c r="E203" s="59" t="s">
        <v>125</v>
      </c>
      <c r="F203" s="60">
        <v>45219</v>
      </c>
      <c r="G203" s="61">
        <v>0.79166666666666663</v>
      </c>
      <c r="H203" s="61">
        <v>0.83333333333333337</v>
      </c>
      <c r="I203" s="66" t="s">
        <v>245</v>
      </c>
    </row>
    <row r="204" spans="2:9" s="9" customFormat="1" ht="15" customHeight="1">
      <c r="B204" s="64" t="s">
        <v>126</v>
      </c>
      <c r="C204" s="52" t="str">
        <f>_xlfn.XLOOKUP(B204,'LISTA ÚTIL'!I:I,'LISTA ÚTIL'!I:I,"")</f>
        <v/>
      </c>
      <c r="D204" s="59">
        <v>823077</v>
      </c>
      <c r="E204" s="59" t="s">
        <v>127</v>
      </c>
      <c r="F204" s="60">
        <v>45219</v>
      </c>
      <c r="G204" s="61">
        <v>0.79166666666666663</v>
      </c>
      <c r="H204" s="61">
        <v>0.83333333333333337</v>
      </c>
      <c r="I204" s="66" t="s">
        <v>245</v>
      </c>
    </row>
    <row r="205" spans="2:9" s="9" customFormat="1" ht="15" customHeight="1">
      <c r="B205" s="64" t="s">
        <v>246</v>
      </c>
      <c r="C205" s="52" t="str">
        <f>_xlfn.XLOOKUP(B205,'LISTA ÚTIL'!I:I,'LISTA ÚTIL'!I:I,"")</f>
        <v/>
      </c>
      <c r="D205" s="59">
        <v>811884</v>
      </c>
      <c r="E205" s="59" t="s">
        <v>247</v>
      </c>
      <c r="F205" s="60">
        <v>45219</v>
      </c>
      <c r="G205" s="61">
        <v>0.79166666666666663</v>
      </c>
      <c r="H205" s="61">
        <v>0.83333333333333337</v>
      </c>
      <c r="I205" s="66" t="s">
        <v>245</v>
      </c>
    </row>
    <row r="206" spans="2:9" s="9" customFormat="1" ht="15" customHeight="1">
      <c r="B206" s="64" t="s">
        <v>136</v>
      </c>
      <c r="C206" s="52" t="str">
        <f>_xlfn.XLOOKUP(B206,'LISTA ÚTIL'!I:I,'LISTA ÚTIL'!I:I,"")</f>
        <v/>
      </c>
      <c r="D206" s="59">
        <v>759698</v>
      </c>
      <c r="E206" s="59" t="s">
        <v>137</v>
      </c>
      <c r="F206" s="60">
        <v>45219</v>
      </c>
      <c r="G206" s="61">
        <v>0.79166666666666663</v>
      </c>
      <c r="H206" s="61">
        <v>0.83333333333333337</v>
      </c>
      <c r="I206" s="66" t="s">
        <v>245</v>
      </c>
    </row>
    <row r="207" spans="2:9" s="9" customFormat="1" ht="15" customHeight="1">
      <c r="B207" s="64" t="s">
        <v>138</v>
      </c>
      <c r="C207" s="52" t="str">
        <f>_xlfn.XLOOKUP(B207,'LISTA ÚTIL'!I:I,'LISTA ÚTIL'!I:I,"")</f>
        <v>Ludmila Vitória Ribeiro Rocumba</v>
      </c>
      <c r="D207" s="59">
        <v>771069</v>
      </c>
      <c r="E207" s="59" t="s">
        <v>139</v>
      </c>
      <c r="F207" s="60">
        <v>45219</v>
      </c>
      <c r="G207" s="61">
        <v>0.79166666666666663</v>
      </c>
      <c r="H207" s="61">
        <v>0.83333333333333337</v>
      </c>
      <c r="I207" s="66" t="s">
        <v>245</v>
      </c>
    </row>
    <row r="208" spans="2:9" s="9" customFormat="1" ht="15" customHeight="1">
      <c r="B208" s="64" t="s">
        <v>142</v>
      </c>
      <c r="C208" s="52" t="str">
        <f>_xlfn.XLOOKUP(B208,'LISTA ÚTIL'!I:I,'LISTA ÚTIL'!I:I,"")</f>
        <v>Marcela Guinther Medeiros</v>
      </c>
      <c r="D208" s="59">
        <v>771070</v>
      </c>
      <c r="E208" s="59" t="s">
        <v>143</v>
      </c>
      <c r="F208" s="60">
        <v>45219</v>
      </c>
      <c r="G208" s="61">
        <v>0.79166666666666663</v>
      </c>
      <c r="H208" s="61">
        <v>0.83333333333333337</v>
      </c>
      <c r="I208" s="66" t="s">
        <v>245</v>
      </c>
    </row>
    <row r="209" spans="2:9" s="9" customFormat="1" ht="15" customHeight="1">
      <c r="B209" s="64" t="s">
        <v>154</v>
      </c>
      <c r="C209" s="52" t="str">
        <f>_xlfn.XLOOKUP(B209,'LISTA ÚTIL'!I:I,'LISTA ÚTIL'!I:I,"")</f>
        <v>Rafaela Escribano</v>
      </c>
      <c r="D209" s="59">
        <v>802291</v>
      </c>
      <c r="E209" s="59" t="s">
        <v>155</v>
      </c>
      <c r="F209" s="60">
        <v>45219</v>
      </c>
      <c r="G209" s="61">
        <v>0.79166666666666663</v>
      </c>
      <c r="H209" s="61">
        <v>0.83333333333333337</v>
      </c>
      <c r="I209" s="66" t="s">
        <v>245</v>
      </c>
    </row>
    <row r="210" spans="2:9" s="9" customFormat="1" ht="15" customHeight="1">
      <c r="B210" s="64" t="s">
        <v>199</v>
      </c>
      <c r="C210" s="52" t="str">
        <f>_xlfn.XLOOKUP(B210,'LISTA ÚTIL'!I:I,'LISTA ÚTIL'!I:I,"")</f>
        <v/>
      </c>
      <c r="D210" s="59">
        <v>0</v>
      </c>
      <c r="E210" s="59" t="s">
        <v>200</v>
      </c>
      <c r="F210" s="60">
        <v>45219</v>
      </c>
      <c r="G210" s="61">
        <v>0.79166666666666663</v>
      </c>
      <c r="H210" s="61">
        <v>0.83333333333333337</v>
      </c>
      <c r="I210" s="66" t="s">
        <v>245</v>
      </c>
    </row>
    <row r="211" spans="2:9" s="9" customFormat="1" ht="15" customHeight="1">
      <c r="B211" s="64" t="s">
        <v>164</v>
      </c>
      <c r="C211" s="52" t="str">
        <f>_xlfn.XLOOKUP(B211,'LISTA ÚTIL'!I:I,'LISTA ÚTIL'!I:I,"")</f>
        <v/>
      </c>
      <c r="D211" s="59">
        <v>823592</v>
      </c>
      <c r="E211" s="59" t="s">
        <v>165</v>
      </c>
      <c r="F211" s="60">
        <v>45219</v>
      </c>
      <c r="G211" s="61">
        <v>0.79166666666666663</v>
      </c>
      <c r="H211" s="61">
        <v>0.83333333333333337</v>
      </c>
      <c r="I211" s="66" t="s">
        <v>245</v>
      </c>
    </row>
    <row r="212" spans="2:9" s="9" customFormat="1" ht="15" customHeight="1">
      <c r="B212" s="64" t="s">
        <v>176</v>
      </c>
      <c r="C212" s="52" t="str">
        <f>_xlfn.XLOOKUP(B212,'LISTA ÚTIL'!I:I,'LISTA ÚTIL'!I:I,"")</f>
        <v/>
      </c>
      <c r="D212" s="59">
        <v>823186</v>
      </c>
      <c r="E212" s="59" t="s">
        <v>177</v>
      </c>
      <c r="F212" s="60">
        <v>45219</v>
      </c>
      <c r="G212" s="61">
        <v>0.79166666666666663</v>
      </c>
      <c r="H212" s="61">
        <v>0.83333333333333337</v>
      </c>
      <c r="I212" s="66" t="s">
        <v>245</v>
      </c>
    </row>
    <row r="213" spans="2:9" s="9" customFormat="1" ht="15" customHeight="1">
      <c r="B213" s="64" t="s">
        <v>248</v>
      </c>
      <c r="C213" s="52" t="str">
        <f>_xlfn.XLOOKUP(B213,'LISTA ÚTIL'!I:I,'LISTA ÚTIL'!I:I,"")</f>
        <v/>
      </c>
      <c r="D213" s="62"/>
      <c r="E213" s="59" t="s">
        <v>181</v>
      </c>
      <c r="F213" s="60">
        <v>45219</v>
      </c>
      <c r="G213" s="61">
        <v>0.79166666666666663</v>
      </c>
      <c r="H213" s="61">
        <v>0.83333333333333337</v>
      </c>
      <c r="I213" s="66" t="s">
        <v>245</v>
      </c>
    </row>
    <row r="214" spans="2:9" s="9" customFormat="1" ht="15" customHeight="1">
      <c r="B214" s="64" t="s">
        <v>101</v>
      </c>
      <c r="C214" s="52" t="str">
        <f>_xlfn.XLOOKUP(B214,'LISTA ÚTIL'!I:I,'LISTA ÚTIL'!I:I,"")</f>
        <v>Gustavo Henrique Alcantara Idra</v>
      </c>
      <c r="D214" s="59">
        <v>771044</v>
      </c>
      <c r="E214" s="59" t="s">
        <v>102</v>
      </c>
      <c r="F214" s="60">
        <v>45219</v>
      </c>
      <c r="G214" s="61">
        <v>0.85416666666666663</v>
      </c>
      <c r="H214" s="61">
        <v>0.89583333333333337</v>
      </c>
      <c r="I214" s="66" t="s">
        <v>249</v>
      </c>
    </row>
    <row r="215" spans="2:9" s="9" customFormat="1" ht="15" customHeight="1">
      <c r="B215" s="64" t="s">
        <v>124</v>
      </c>
      <c r="C215" s="52" t="str">
        <f>_xlfn.XLOOKUP(B215,'LISTA ÚTIL'!I:I,'LISTA ÚTIL'!I:I,"")</f>
        <v>Jullyana Mendes Vasconcelos</v>
      </c>
      <c r="D215" s="59">
        <v>771048</v>
      </c>
      <c r="E215" s="59" t="s">
        <v>125</v>
      </c>
      <c r="F215" s="60">
        <v>45219</v>
      </c>
      <c r="G215" s="61">
        <v>0.85416666666666663</v>
      </c>
      <c r="H215" s="61">
        <v>0.89583333333333337</v>
      </c>
      <c r="I215" s="66" t="s">
        <v>249</v>
      </c>
    </row>
    <row r="216" spans="2:9" s="9" customFormat="1" ht="15" customHeight="1">
      <c r="B216" s="64" t="s">
        <v>126</v>
      </c>
      <c r="C216" s="52" t="str">
        <f>_xlfn.XLOOKUP(B216,'LISTA ÚTIL'!I:I,'LISTA ÚTIL'!I:I,"")</f>
        <v/>
      </c>
      <c r="D216" s="59">
        <v>823077</v>
      </c>
      <c r="E216" s="59" t="s">
        <v>127</v>
      </c>
      <c r="F216" s="60">
        <v>45219</v>
      </c>
      <c r="G216" s="61">
        <v>0.85416666666666663</v>
      </c>
      <c r="H216" s="61">
        <v>0.89583333333333337</v>
      </c>
      <c r="I216" s="66" t="s">
        <v>249</v>
      </c>
    </row>
    <row r="217" spans="2:9" s="9" customFormat="1" ht="15" customHeight="1">
      <c r="B217" s="64" t="s">
        <v>246</v>
      </c>
      <c r="C217" s="52" t="str">
        <f>_xlfn.XLOOKUP(B217,'LISTA ÚTIL'!I:I,'LISTA ÚTIL'!I:I,"")</f>
        <v/>
      </c>
      <c r="D217" s="59">
        <v>811884</v>
      </c>
      <c r="E217" s="59" t="s">
        <v>247</v>
      </c>
      <c r="F217" s="60">
        <v>45219</v>
      </c>
      <c r="G217" s="61">
        <v>0.85416666666666663</v>
      </c>
      <c r="H217" s="61">
        <v>0.89583333333333337</v>
      </c>
      <c r="I217" s="66" t="s">
        <v>249</v>
      </c>
    </row>
    <row r="218" spans="2:9" s="9" customFormat="1" ht="15" customHeight="1">
      <c r="B218" s="64" t="s">
        <v>136</v>
      </c>
      <c r="C218" s="52" t="str">
        <f>_xlfn.XLOOKUP(B218,'LISTA ÚTIL'!I:I,'LISTA ÚTIL'!I:I,"")</f>
        <v/>
      </c>
      <c r="D218" s="59">
        <v>759698</v>
      </c>
      <c r="E218" s="59" t="s">
        <v>137</v>
      </c>
      <c r="F218" s="60">
        <v>45219</v>
      </c>
      <c r="G218" s="61">
        <v>0.85416666666666663</v>
      </c>
      <c r="H218" s="61">
        <v>0.89583333333333337</v>
      </c>
      <c r="I218" s="66" t="s">
        <v>249</v>
      </c>
    </row>
    <row r="219" spans="2:9" s="9" customFormat="1" ht="15" customHeight="1">
      <c r="B219" s="64" t="s">
        <v>138</v>
      </c>
      <c r="C219" s="52" t="str">
        <f>_xlfn.XLOOKUP(B219,'LISTA ÚTIL'!I:I,'LISTA ÚTIL'!I:I,"")</f>
        <v>Ludmila Vitória Ribeiro Rocumba</v>
      </c>
      <c r="D219" s="59">
        <v>771069</v>
      </c>
      <c r="E219" s="59" t="s">
        <v>139</v>
      </c>
      <c r="F219" s="60">
        <v>45219</v>
      </c>
      <c r="G219" s="61">
        <v>0.85416666666666663</v>
      </c>
      <c r="H219" s="61">
        <v>0.89583333333333337</v>
      </c>
      <c r="I219" s="66" t="s">
        <v>249</v>
      </c>
    </row>
    <row r="220" spans="2:9" s="9" customFormat="1" ht="15" customHeight="1">
      <c r="B220" s="64" t="s">
        <v>142</v>
      </c>
      <c r="C220" s="52" t="str">
        <f>_xlfn.XLOOKUP(B220,'LISTA ÚTIL'!I:I,'LISTA ÚTIL'!I:I,"")</f>
        <v>Marcela Guinther Medeiros</v>
      </c>
      <c r="D220" s="59">
        <v>771070</v>
      </c>
      <c r="E220" s="59" t="s">
        <v>143</v>
      </c>
      <c r="F220" s="60">
        <v>45219</v>
      </c>
      <c r="G220" s="61">
        <v>0.85416666666666663</v>
      </c>
      <c r="H220" s="61">
        <v>0.89583333333333337</v>
      </c>
      <c r="I220" s="66" t="s">
        <v>249</v>
      </c>
    </row>
    <row r="221" spans="2:9" s="9" customFormat="1" ht="15" customHeight="1">
      <c r="B221" s="64" t="s">
        <v>154</v>
      </c>
      <c r="C221" s="52" t="str">
        <f>_xlfn.XLOOKUP(B221,'LISTA ÚTIL'!I:I,'LISTA ÚTIL'!I:I,"")</f>
        <v>Rafaela Escribano</v>
      </c>
      <c r="D221" s="59">
        <v>802291</v>
      </c>
      <c r="E221" s="59" t="s">
        <v>155</v>
      </c>
      <c r="F221" s="60">
        <v>45219</v>
      </c>
      <c r="G221" s="61">
        <v>0.85416666666666663</v>
      </c>
      <c r="H221" s="61">
        <v>0.89583333333333337</v>
      </c>
      <c r="I221" s="66" t="s">
        <v>249</v>
      </c>
    </row>
    <row r="222" spans="2:9" s="9" customFormat="1" ht="15" customHeight="1">
      <c r="B222" s="64" t="s">
        <v>199</v>
      </c>
      <c r="C222" s="52" t="str">
        <f>_xlfn.XLOOKUP(B222,'LISTA ÚTIL'!I:I,'LISTA ÚTIL'!I:I,"")</f>
        <v/>
      </c>
      <c r="D222" s="59">
        <v>0</v>
      </c>
      <c r="E222" s="59" t="s">
        <v>200</v>
      </c>
      <c r="F222" s="60">
        <v>45219</v>
      </c>
      <c r="G222" s="61">
        <v>0.85416666666666663</v>
      </c>
      <c r="H222" s="61">
        <v>0.89583333333333337</v>
      </c>
      <c r="I222" s="66" t="s">
        <v>249</v>
      </c>
    </row>
    <row r="223" spans="2:9" s="9" customFormat="1" ht="15" customHeight="1">
      <c r="B223" s="64" t="s">
        <v>164</v>
      </c>
      <c r="C223" s="52" t="str">
        <f>_xlfn.XLOOKUP(B223,'LISTA ÚTIL'!I:I,'LISTA ÚTIL'!I:I,"")</f>
        <v/>
      </c>
      <c r="D223" s="59">
        <v>823592</v>
      </c>
      <c r="E223" s="59" t="s">
        <v>165</v>
      </c>
      <c r="F223" s="60">
        <v>45219</v>
      </c>
      <c r="G223" s="61">
        <v>0.85416666666666663</v>
      </c>
      <c r="H223" s="61">
        <v>0.89583333333333337</v>
      </c>
      <c r="I223" s="66" t="s">
        <v>249</v>
      </c>
    </row>
    <row r="224" spans="2:9" s="9" customFormat="1" ht="15" customHeight="1">
      <c r="B224" s="64" t="s">
        <v>176</v>
      </c>
      <c r="C224" s="52" t="str">
        <f>_xlfn.XLOOKUP(B224,'LISTA ÚTIL'!I:I,'LISTA ÚTIL'!I:I,"")</f>
        <v/>
      </c>
      <c r="D224" s="59">
        <v>823186</v>
      </c>
      <c r="E224" s="59" t="s">
        <v>177</v>
      </c>
      <c r="F224" s="60">
        <v>45219</v>
      </c>
      <c r="G224" s="61">
        <v>0.85416666666666663</v>
      </c>
      <c r="H224" s="61">
        <v>0.89583333333333337</v>
      </c>
      <c r="I224" s="66" t="s">
        <v>249</v>
      </c>
    </row>
    <row r="225" spans="2:9" s="9" customFormat="1" ht="15" customHeight="1">
      <c r="B225" s="64" t="s">
        <v>248</v>
      </c>
      <c r="C225" s="52" t="str">
        <f>_xlfn.XLOOKUP(B225,'LISTA ÚTIL'!I:I,'LISTA ÚTIL'!I:I,"")</f>
        <v/>
      </c>
      <c r="D225" s="62"/>
      <c r="E225" s="59" t="s">
        <v>181</v>
      </c>
      <c r="F225" s="60">
        <v>45219</v>
      </c>
      <c r="G225" s="61">
        <v>0.85416666666666663</v>
      </c>
      <c r="H225" s="61">
        <v>0.89583333333333337</v>
      </c>
      <c r="I225" s="66" t="s">
        <v>249</v>
      </c>
    </row>
  </sheetData>
  <autoFilter ref="B2:I225" xr:uid="{FE07F888-9E59-4B5C-ACF2-A63FEBD5817B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A7A81-86AA-45C1-862F-8B8B7BB76F22}">
  <dimension ref="B2:H118"/>
  <sheetViews>
    <sheetView showGridLines="0" workbookViewId="0">
      <selection activeCell="B2" sqref="B2"/>
    </sheetView>
  </sheetViews>
  <sheetFormatPr defaultRowHeight="14.5"/>
  <cols>
    <col min="2" max="2" width="26.90625" style="9" bestFit="1" customWidth="1"/>
    <col min="3" max="3" width="26.90625" style="9" customWidth="1"/>
    <col min="4" max="4" width="9.54296875" style="9" bestFit="1" customWidth="1"/>
    <col min="5" max="5" width="13.6328125" style="9" bestFit="1" customWidth="1"/>
    <col min="6" max="6" width="12" style="9" bestFit="1" customWidth="1"/>
    <col min="7" max="7" width="123.81640625" style="9" bestFit="1" customWidth="1"/>
  </cols>
  <sheetData>
    <row r="2" spans="2:8">
      <c r="B2" s="68" t="s">
        <v>325</v>
      </c>
      <c r="C2" s="68" t="s">
        <v>321</v>
      </c>
      <c r="D2" s="67" t="s">
        <v>44</v>
      </c>
      <c r="E2" s="67" t="s">
        <v>45</v>
      </c>
      <c r="F2" s="67" t="s">
        <v>46</v>
      </c>
      <c r="G2" s="68" t="s">
        <v>47</v>
      </c>
      <c r="H2" s="67" t="s">
        <v>298</v>
      </c>
    </row>
    <row r="3" spans="2:8">
      <c r="B3" s="65" t="s">
        <v>48</v>
      </c>
      <c r="C3" s="65" t="str">
        <f>_xlfn.XLOOKUP(B3,'LISTA ÚTIL'!C:C,'LISTA ÚTIL'!E:E,B3)</f>
        <v>Alice Affonso Sassmannshausen</v>
      </c>
      <c r="D3" s="54">
        <v>45215</v>
      </c>
      <c r="E3" s="55">
        <v>0.79166666666666663</v>
      </c>
      <c r="F3" s="55">
        <v>0.85416666666666663</v>
      </c>
      <c r="G3" s="65" t="s">
        <v>50</v>
      </c>
      <c r="H3" s="1">
        <v>1</v>
      </c>
    </row>
    <row r="4" spans="2:8">
      <c r="B4" s="65" t="s">
        <v>201</v>
      </c>
      <c r="C4" s="65" t="str">
        <f>_xlfn.XLOOKUP(B4,'LISTA ÚTIL'!C:C,'LISTA ÚTIL'!E:E,B4)</f>
        <v>Aline Parmezan Ramos Fernandes</v>
      </c>
      <c r="D4" s="54">
        <v>45215</v>
      </c>
      <c r="E4" s="55">
        <v>0.79166666666666663</v>
      </c>
      <c r="F4" s="55">
        <v>0.85416666666666663</v>
      </c>
      <c r="G4" s="65" t="s">
        <v>50</v>
      </c>
      <c r="H4" s="1">
        <v>1</v>
      </c>
    </row>
    <row r="5" spans="2:8">
      <c r="B5" s="65" t="s">
        <v>77</v>
      </c>
      <c r="C5" s="65" t="str">
        <f>_xlfn.XLOOKUP(B5,'LISTA ÚTIL'!C:C,'LISTA ÚTIL'!E:E,B5)</f>
        <v>Eduardo Poltronieri Matias</v>
      </c>
      <c r="D5" s="54">
        <v>45215</v>
      </c>
      <c r="E5" s="55">
        <v>0.79166666666666663</v>
      </c>
      <c r="F5" s="55">
        <v>0.85416666666666663</v>
      </c>
      <c r="G5" s="65" t="s">
        <v>50</v>
      </c>
      <c r="H5" s="1">
        <v>1</v>
      </c>
    </row>
    <row r="6" spans="2:8">
      <c r="B6" s="65" t="s">
        <v>296</v>
      </c>
      <c r="C6" s="65" t="str">
        <f>_xlfn.XLOOKUP(B6,'LISTA ÚTIL'!C:C,'LISTA ÚTIL'!E:E,B6)</f>
        <v>Evandro Messias da Silva</v>
      </c>
      <c r="D6" s="54">
        <v>45215</v>
      </c>
      <c r="E6" s="55">
        <v>0.79166666666666663</v>
      </c>
      <c r="F6" s="55">
        <v>0.85416666666666663</v>
      </c>
      <c r="G6" s="65" t="s">
        <v>50</v>
      </c>
      <c r="H6" s="1">
        <v>1</v>
      </c>
    </row>
    <row r="7" spans="2:8">
      <c r="B7" s="65" t="s">
        <v>203</v>
      </c>
      <c r="C7" s="65" t="str">
        <f>_xlfn.XLOOKUP(B7,'LISTA ÚTIL'!C:C,'LISTA ÚTIL'!E:E,B7)</f>
        <v>Gabriel Torres Cavalcante Barros</v>
      </c>
      <c r="D7" s="54">
        <v>45215</v>
      </c>
      <c r="E7" s="55">
        <v>0.79166666666666663</v>
      </c>
      <c r="F7" s="55">
        <v>0.85416666666666663</v>
      </c>
      <c r="G7" s="65" t="s">
        <v>50</v>
      </c>
      <c r="H7" s="1">
        <v>1</v>
      </c>
    </row>
    <row r="8" spans="2:8">
      <c r="B8" s="65" t="s">
        <v>293</v>
      </c>
      <c r="C8" s="65" t="str">
        <f>_xlfn.XLOOKUP(B8,'LISTA ÚTIL'!C:C,'LISTA ÚTIL'!E:E,B8)</f>
        <v>Gabriela da Silva Amaral Mori</v>
      </c>
      <c r="D8" s="54">
        <v>45215</v>
      </c>
      <c r="E8" s="55">
        <v>0.79166666666666663</v>
      </c>
      <c r="F8" s="55">
        <v>0.85416666666666663</v>
      </c>
      <c r="G8" s="65" t="s">
        <v>50</v>
      </c>
      <c r="H8" s="1">
        <v>1</v>
      </c>
    </row>
    <row r="9" spans="2:8">
      <c r="B9" s="65" t="s">
        <v>97</v>
      </c>
      <c r="C9" s="65" t="str">
        <f>_xlfn.XLOOKUP(B9,'LISTA ÚTIL'!C:C,'LISTA ÚTIL'!E:E,B9)</f>
        <v>Gabriella Ribeiro de Almeida</v>
      </c>
      <c r="D9" s="54">
        <v>45215</v>
      </c>
      <c r="E9" s="55">
        <v>0.79166666666666663</v>
      </c>
      <c r="F9" s="55">
        <v>0.85416666666666663</v>
      </c>
      <c r="G9" s="65" t="s">
        <v>50</v>
      </c>
      <c r="H9" s="1">
        <v>1</v>
      </c>
    </row>
    <row r="10" spans="2:8">
      <c r="B10" s="66" t="s">
        <v>292</v>
      </c>
      <c r="C10" s="65" t="str">
        <f>_xlfn.XLOOKUP(B10,'LISTA ÚTIL'!C:C,'LISTA ÚTIL'!E:E,B10)</f>
        <v>Gustavo da Silva Rodrigues</v>
      </c>
      <c r="D10" s="60">
        <v>45215</v>
      </c>
      <c r="E10" s="61">
        <v>0.79166666666666663</v>
      </c>
      <c r="F10" s="61">
        <v>0.85416666666666663</v>
      </c>
      <c r="G10" s="66" t="s">
        <v>50</v>
      </c>
      <c r="H10" s="1">
        <v>1</v>
      </c>
    </row>
    <row r="11" spans="2:8">
      <c r="B11" s="65" t="s">
        <v>101</v>
      </c>
      <c r="C11" s="65" t="str">
        <f>_xlfn.XLOOKUP(B11,'LISTA ÚTIL'!C:C,'LISTA ÚTIL'!E:E,B11)</f>
        <v>Gustavo Henrique Alcantara Idra</v>
      </c>
      <c r="D11" s="54">
        <v>45215</v>
      </c>
      <c r="E11" s="55">
        <v>0.79166666666666663</v>
      </c>
      <c r="F11" s="55">
        <v>0.85416666666666663</v>
      </c>
      <c r="G11" s="65" t="s">
        <v>50</v>
      </c>
      <c r="H11" s="1">
        <v>1</v>
      </c>
    </row>
    <row r="12" spans="2:8">
      <c r="B12" s="65" t="s">
        <v>180</v>
      </c>
      <c r="C12" s="65" t="str">
        <f>_xlfn.XLOOKUP(B12,'LISTA ÚTIL'!C:C,'LISTA ÚTIL'!E:E,B12)</f>
        <v>Jennifer Schroder Gerlach</v>
      </c>
      <c r="D12" s="54">
        <v>45215</v>
      </c>
      <c r="E12" s="55">
        <v>0.79166666666666663</v>
      </c>
      <c r="F12" s="55">
        <v>0.85416666666666663</v>
      </c>
      <c r="G12" s="65" t="s">
        <v>50</v>
      </c>
      <c r="H12" s="1">
        <v>1</v>
      </c>
    </row>
    <row r="13" spans="2:8">
      <c r="B13" s="65" t="s">
        <v>119</v>
      </c>
      <c r="C13" s="65" t="str">
        <f>_xlfn.XLOOKUP(B13,'LISTA ÚTIL'!C:C,'LISTA ÚTIL'!E:E,B13)</f>
        <v>Julia Elisa Barbosa da Silva</v>
      </c>
      <c r="D13" s="54">
        <v>45215</v>
      </c>
      <c r="E13" s="55">
        <v>0.79166666666666663</v>
      </c>
      <c r="F13" s="55">
        <v>0.85416666666666663</v>
      </c>
      <c r="G13" s="65" t="s">
        <v>50</v>
      </c>
      <c r="H13" s="1">
        <v>1</v>
      </c>
    </row>
    <row r="14" spans="2:8">
      <c r="B14" s="65" t="s">
        <v>286</v>
      </c>
      <c r="C14" s="65" t="str">
        <f>_xlfn.XLOOKUP(B14,'LISTA ÚTIL'!C:C,'LISTA ÚTIL'!E:E,B14)</f>
        <v>Julio Cesar Moretti Soares</v>
      </c>
      <c r="D14" s="54">
        <v>45215</v>
      </c>
      <c r="E14" s="55">
        <v>0.79166666666666663</v>
      </c>
      <c r="F14" s="55">
        <v>0.85416666666666663</v>
      </c>
      <c r="G14" s="65" t="s">
        <v>50</v>
      </c>
      <c r="H14" s="1">
        <v>1</v>
      </c>
    </row>
    <row r="15" spans="2:8">
      <c r="B15" s="65" t="s">
        <v>124</v>
      </c>
      <c r="C15" s="65" t="str">
        <f>_xlfn.XLOOKUP(B15,'LISTA ÚTIL'!C:C,'LISTA ÚTIL'!E:E,B15)</f>
        <v>Jullyana Mendes Vasconcelos</v>
      </c>
      <c r="D15" s="54">
        <v>45215</v>
      </c>
      <c r="E15" s="55">
        <v>0.79166666666666663</v>
      </c>
      <c r="F15" s="55">
        <v>0.85416666666666663</v>
      </c>
      <c r="G15" s="65" t="s">
        <v>50</v>
      </c>
      <c r="H15" s="1">
        <v>1</v>
      </c>
    </row>
    <row r="16" spans="2:8">
      <c r="B16" s="65" t="s">
        <v>138</v>
      </c>
      <c r="C16" s="65" t="str">
        <f>_xlfn.XLOOKUP(B16,'LISTA ÚTIL'!C:C,'LISTA ÚTIL'!E:E,B16)</f>
        <v>Ludmila Vitória Ribeiro Rocumba</v>
      </c>
      <c r="D16" s="54">
        <v>45215</v>
      </c>
      <c r="E16" s="55">
        <v>0.79166666666666663</v>
      </c>
      <c r="F16" s="55">
        <v>0.85416666666666663</v>
      </c>
      <c r="G16" s="65" t="s">
        <v>50</v>
      </c>
      <c r="H16" s="1">
        <v>1</v>
      </c>
    </row>
    <row r="17" spans="2:8">
      <c r="B17" s="65" t="s">
        <v>142</v>
      </c>
      <c r="C17" s="65" t="str">
        <f>_xlfn.XLOOKUP(B17,'LISTA ÚTIL'!C:C,'LISTA ÚTIL'!E:E,B17)</f>
        <v>Marcela Guinther Medeiros</v>
      </c>
      <c r="D17" s="54">
        <v>45215</v>
      </c>
      <c r="E17" s="55">
        <v>0.79166666666666663</v>
      </c>
      <c r="F17" s="55">
        <v>0.85416666666666663</v>
      </c>
      <c r="G17" s="65" t="s">
        <v>50</v>
      </c>
      <c r="H17" s="1">
        <v>1</v>
      </c>
    </row>
    <row r="18" spans="2:8">
      <c r="B18" s="65" t="s">
        <v>291</v>
      </c>
      <c r="C18" s="65" t="str">
        <f>_xlfn.XLOOKUP(B18,'LISTA ÚTIL'!C:C,'LISTA ÚTIL'!E:E,B18)</f>
        <v>Nayron Costa Alves</v>
      </c>
      <c r="D18" s="54">
        <v>45215</v>
      </c>
      <c r="E18" s="55">
        <v>0.79166666666666663</v>
      </c>
      <c r="F18" s="55">
        <v>0.85416666666666663</v>
      </c>
      <c r="G18" s="65" t="s">
        <v>50</v>
      </c>
      <c r="H18" s="1">
        <v>1</v>
      </c>
    </row>
    <row r="19" spans="2:8">
      <c r="B19" s="65" t="s">
        <v>150</v>
      </c>
      <c r="C19" s="65" t="str">
        <f>_xlfn.XLOOKUP(B19,'LISTA ÚTIL'!C:C,'LISTA ÚTIL'!E:E,B19)</f>
        <v>Paloma dos Santos</v>
      </c>
      <c r="D19" s="54">
        <v>45215</v>
      </c>
      <c r="E19" s="55">
        <v>0.79166666666666663</v>
      </c>
      <c r="F19" s="55">
        <v>0.85416666666666663</v>
      </c>
      <c r="G19" s="65" t="s">
        <v>50</v>
      </c>
      <c r="H19" s="1">
        <v>1</v>
      </c>
    </row>
    <row r="20" spans="2:8">
      <c r="B20" s="65" t="s">
        <v>154</v>
      </c>
      <c r="C20" s="65" t="str">
        <f>_xlfn.XLOOKUP(B20,'LISTA ÚTIL'!C:C,'LISTA ÚTIL'!E:E,B20)</f>
        <v>Rafaela Escribano</v>
      </c>
      <c r="D20" s="54">
        <v>45215</v>
      </c>
      <c r="E20" s="55">
        <v>0.79166666666666663</v>
      </c>
      <c r="F20" s="55">
        <v>0.85416666666666663</v>
      </c>
      <c r="G20" s="65" t="s">
        <v>50</v>
      </c>
      <c r="H20" s="1">
        <v>1</v>
      </c>
    </row>
    <row r="21" spans="2:8">
      <c r="B21" s="65" t="s">
        <v>156</v>
      </c>
      <c r="C21" s="65" t="str">
        <f>_xlfn.XLOOKUP(B21,'LISTA ÚTIL'!C:C,'LISTA ÚTIL'!E:E,B21)</f>
        <v>Raphael Leonardo de Almeida</v>
      </c>
      <c r="D21" s="54">
        <v>45215</v>
      </c>
      <c r="E21" s="55">
        <v>0.79166666666666663</v>
      </c>
      <c r="F21" s="55">
        <v>0.85416666666666663</v>
      </c>
      <c r="G21" s="65" t="s">
        <v>50</v>
      </c>
      <c r="H21" s="1">
        <v>1</v>
      </c>
    </row>
    <row r="22" spans="2:8">
      <c r="B22" s="65" t="s">
        <v>295</v>
      </c>
      <c r="C22" s="65" t="str">
        <f>_xlfn.XLOOKUP(B22,'LISTA ÚTIL'!C:C,'LISTA ÚTIL'!E:E,B22)</f>
        <v>Renato Magaroti Junior</v>
      </c>
      <c r="D22" s="54">
        <v>45215</v>
      </c>
      <c r="E22" s="55">
        <v>0.79166666666666663</v>
      </c>
      <c r="F22" s="55">
        <v>0.85416666666666663</v>
      </c>
      <c r="G22" s="65" t="s">
        <v>50</v>
      </c>
      <c r="H22" s="1">
        <v>1</v>
      </c>
    </row>
    <row r="23" spans="2:8">
      <c r="B23" s="65" t="s">
        <v>170</v>
      </c>
      <c r="C23" s="65" t="str">
        <f>_xlfn.XLOOKUP(B23,'LISTA ÚTIL'!C:C,'LISTA ÚTIL'!E:E,B23)</f>
        <v>Vinicius Matheus Petry</v>
      </c>
      <c r="D23" s="54">
        <v>45215</v>
      </c>
      <c r="E23" s="55">
        <v>0.79166666666666663</v>
      </c>
      <c r="F23" s="55">
        <v>0.85416666666666663</v>
      </c>
      <c r="G23" s="65" t="s">
        <v>50</v>
      </c>
      <c r="H23" s="1">
        <v>1</v>
      </c>
    </row>
    <row r="24" spans="2:8">
      <c r="B24" s="65" t="s">
        <v>89</v>
      </c>
      <c r="C24" s="65" t="str">
        <f>_xlfn.XLOOKUP(B24,'LISTA ÚTIL'!C:C,'LISTA ÚTIL'!E:E,B24)</f>
        <v>Erika Sayuri Sakata</v>
      </c>
      <c r="D24" s="54">
        <v>45216</v>
      </c>
      <c r="E24" s="55">
        <v>0.625</v>
      </c>
      <c r="F24" s="55">
        <v>0.75</v>
      </c>
      <c r="G24" s="65" t="s">
        <v>196</v>
      </c>
      <c r="H24" s="1">
        <v>2</v>
      </c>
    </row>
    <row r="25" spans="2:8">
      <c r="B25" s="65" t="s">
        <v>203</v>
      </c>
      <c r="C25" s="65" t="str">
        <f>_xlfn.XLOOKUP(B25,'LISTA ÚTIL'!C:C,'LISTA ÚTIL'!E:E,B25)</f>
        <v>Gabriel Torres Cavalcante Barros</v>
      </c>
      <c r="D25" s="54">
        <v>45216</v>
      </c>
      <c r="E25" s="55">
        <v>0.625</v>
      </c>
      <c r="F25" s="55">
        <v>0.75</v>
      </c>
      <c r="G25" s="65" t="s">
        <v>196</v>
      </c>
      <c r="H25" s="1">
        <v>2</v>
      </c>
    </row>
    <row r="26" spans="2:8">
      <c r="B26" s="66" t="s">
        <v>292</v>
      </c>
      <c r="C26" s="65" t="str">
        <f>_xlfn.XLOOKUP(B26,'LISTA ÚTIL'!C:C,'LISTA ÚTIL'!E:E,B26)</f>
        <v>Gustavo da Silva Rodrigues</v>
      </c>
      <c r="D26" s="60">
        <v>45216</v>
      </c>
      <c r="E26" s="61">
        <v>0.625</v>
      </c>
      <c r="F26" s="61">
        <v>0.75</v>
      </c>
      <c r="G26" s="66" t="s">
        <v>196</v>
      </c>
      <c r="H26" s="1">
        <v>2</v>
      </c>
    </row>
    <row r="27" spans="2:8">
      <c r="B27" s="65" t="s">
        <v>101</v>
      </c>
      <c r="C27" s="65" t="str">
        <f>_xlfn.XLOOKUP(B27,'LISTA ÚTIL'!C:C,'LISTA ÚTIL'!E:E,B27)</f>
        <v>Gustavo Henrique Alcantara Idra</v>
      </c>
      <c r="D27" s="54">
        <v>45216</v>
      </c>
      <c r="E27" s="55">
        <v>0.625</v>
      </c>
      <c r="F27" s="55">
        <v>0.75</v>
      </c>
      <c r="G27" s="65" t="s">
        <v>196</v>
      </c>
      <c r="H27" s="1">
        <v>2</v>
      </c>
    </row>
    <row r="28" spans="2:8">
      <c r="B28" s="65" t="s">
        <v>180</v>
      </c>
      <c r="C28" s="65" t="str">
        <f>_xlfn.XLOOKUP(B28,'LISTA ÚTIL'!C:C,'LISTA ÚTIL'!E:E,B28)</f>
        <v>Jennifer Schroder Gerlach</v>
      </c>
      <c r="D28" s="54">
        <v>45216</v>
      </c>
      <c r="E28" s="55">
        <v>0.625</v>
      </c>
      <c r="F28" s="55">
        <v>0.75</v>
      </c>
      <c r="G28" s="65" t="s">
        <v>196</v>
      </c>
      <c r="H28" s="1">
        <v>2</v>
      </c>
    </row>
    <row r="29" spans="2:8">
      <c r="B29" s="65" t="s">
        <v>124</v>
      </c>
      <c r="C29" s="65" t="str">
        <f>_xlfn.XLOOKUP(B29,'LISTA ÚTIL'!C:C,'LISTA ÚTIL'!E:E,B29)</f>
        <v>Jullyana Mendes Vasconcelos</v>
      </c>
      <c r="D29" s="54">
        <v>45216</v>
      </c>
      <c r="E29" s="55">
        <v>0.625</v>
      </c>
      <c r="F29" s="55">
        <v>0.75</v>
      </c>
      <c r="G29" s="65" t="s">
        <v>196</v>
      </c>
      <c r="H29" s="1">
        <v>2</v>
      </c>
    </row>
    <row r="30" spans="2:8">
      <c r="B30" s="65" t="s">
        <v>138</v>
      </c>
      <c r="C30" s="65" t="str">
        <f>_xlfn.XLOOKUP(B30,'LISTA ÚTIL'!C:C,'LISTA ÚTIL'!E:E,B30)</f>
        <v>Ludmila Vitória Ribeiro Rocumba</v>
      </c>
      <c r="D30" s="54">
        <v>45216</v>
      </c>
      <c r="E30" s="55">
        <v>0.625</v>
      </c>
      <c r="F30" s="55">
        <v>0.75</v>
      </c>
      <c r="G30" s="65" t="s">
        <v>196</v>
      </c>
      <c r="H30" s="1">
        <v>2</v>
      </c>
    </row>
    <row r="31" spans="2:8">
      <c r="B31" s="66" t="s">
        <v>142</v>
      </c>
      <c r="C31" s="65" t="str">
        <f>_xlfn.XLOOKUP(B31,'LISTA ÚTIL'!C:C,'LISTA ÚTIL'!E:E,B31)</f>
        <v>Marcela Guinther Medeiros</v>
      </c>
      <c r="D31" s="60">
        <v>45216</v>
      </c>
      <c r="E31" s="61">
        <v>0.625</v>
      </c>
      <c r="F31" s="61">
        <v>0.75</v>
      </c>
      <c r="G31" s="66" t="s">
        <v>196</v>
      </c>
      <c r="H31" s="1">
        <v>2</v>
      </c>
    </row>
    <row r="32" spans="2:8">
      <c r="B32" s="66" t="s">
        <v>154</v>
      </c>
      <c r="C32" s="65" t="str">
        <f>_xlfn.XLOOKUP(B32,'LISTA ÚTIL'!C:C,'LISTA ÚTIL'!E:E,B32)</f>
        <v>Rafaela Escribano</v>
      </c>
      <c r="D32" s="60">
        <v>45216</v>
      </c>
      <c r="E32" s="61">
        <v>0.625</v>
      </c>
      <c r="F32" s="61">
        <v>0.75</v>
      </c>
      <c r="G32" s="66" t="s">
        <v>196</v>
      </c>
      <c r="H32" s="1">
        <v>2</v>
      </c>
    </row>
    <row r="33" spans="2:8">
      <c r="B33" s="66" t="s">
        <v>89</v>
      </c>
      <c r="C33" s="65" t="str">
        <f>_xlfn.XLOOKUP(B33,'LISTA ÚTIL'!C:C,'LISTA ÚTIL'!E:E,B33)</f>
        <v>Erika Sayuri Sakata</v>
      </c>
      <c r="D33" s="60">
        <v>45216</v>
      </c>
      <c r="E33" s="61">
        <v>0.79166666666666663</v>
      </c>
      <c r="F33" s="61">
        <v>0.85416666666666663</v>
      </c>
      <c r="G33" s="66" t="s">
        <v>205</v>
      </c>
      <c r="H33" s="1">
        <v>3</v>
      </c>
    </row>
    <row r="34" spans="2:8">
      <c r="B34" s="66" t="s">
        <v>203</v>
      </c>
      <c r="C34" s="65" t="str">
        <f>_xlfn.XLOOKUP(B34,'LISTA ÚTIL'!C:C,'LISTA ÚTIL'!E:E,B34)</f>
        <v>Gabriel Torres Cavalcante Barros</v>
      </c>
      <c r="D34" s="60">
        <v>45216</v>
      </c>
      <c r="E34" s="61">
        <v>0.79166666666666663</v>
      </c>
      <c r="F34" s="61">
        <v>0.85416666666666663</v>
      </c>
      <c r="G34" s="66" t="s">
        <v>205</v>
      </c>
      <c r="H34" s="1">
        <v>3</v>
      </c>
    </row>
    <row r="35" spans="2:8">
      <c r="B35" s="66" t="s">
        <v>292</v>
      </c>
      <c r="C35" s="65" t="str">
        <f>_xlfn.XLOOKUP(B35,'LISTA ÚTIL'!C:C,'LISTA ÚTIL'!E:E,B35)</f>
        <v>Gustavo da Silva Rodrigues</v>
      </c>
      <c r="D35" s="60">
        <v>45216</v>
      </c>
      <c r="E35" s="61">
        <v>0.79166666666666663</v>
      </c>
      <c r="F35" s="61">
        <v>0.85416666666666663</v>
      </c>
      <c r="G35" s="66" t="s">
        <v>205</v>
      </c>
      <c r="H35" s="1">
        <v>3</v>
      </c>
    </row>
    <row r="36" spans="2:8">
      <c r="B36" s="66" t="s">
        <v>101</v>
      </c>
      <c r="C36" s="65" t="str">
        <f>_xlfn.XLOOKUP(B36,'LISTA ÚTIL'!C:C,'LISTA ÚTIL'!E:E,B36)</f>
        <v>Gustavo Henrique Alcantara Idra</v>
      </c>
      <c r="D36" s="60">
        <v>45216</v>
      </c>
      <c r="E36" s="61">
        <v>0.79166666666666663</v>
      </c>
      <c r="F36" s="61">
        <v>0.85416666666666663</v>
      </c>
      <c r="G36" s="66" t="s">
        <v>205</v>
      </c>
      <c r="H36" s="1">
        <v>3</v>
      </c>
    </row>
    <row r="37" spans="2:8">
      <c r="B37" s="66" t="s">
        <v>180</v>
      </c>
      <c r="C37" s="65" t="str">
        <f>_xlfn.XLOOKUP(B37,'LISTA ÚTIL'!C:C,'LISTA ÚTIL'!E:E,B37)</f>
        <v>Jennifer Schroder Gerlach</v>
      </c>
      <c r="D37" s="60">
        <v>45216</v>
      </c>
      <c r="E37" s="61">
        <v>0.79166666666666663</v>
      </c>
      <c r="F37" s="61">
        <v>0.85416666666666663</v>
      </c>
      <c r="G37" s="66" t="s">
        <v>205</v>
      </c>
      <c r="H37" s="1">
        <v>3</v>
      </c>
    </row>
    <row r="38" spans="2:8">
      <c r="B38" s="66" t="s">
        <v>124</v>
      </c>
      <c r="C38" s="65" t="str">
        <f>_xlfn.XLOOKUP(B38,'LISTA ÚTIL'!C:C,'LISTA ÚTIL'!E:E,B38)</f>
        <v>Jullyana Mendes Vasconcelos</v>
      </c>
      <c r="D38" s="60">
        <v>45216</v>
      </c>
      <c r="E38" s="61">
        <v>0.79166666666666663</v>
      </c>
      <c r="F38" s="61">
        <v>0.85416666666666663</v>
      </c>
      <c r="G38" s="66" t="s">
        <v>205</v>
      </c>
      <c r="H38" s="1">
        <v>3</v>
      </c>
    </row>
    <row r="39" spans="2:8">
      <c r="B39" s="66" t="s">
        <v>138</v>
      </c>
      <c r="C39" s="65" t="str">
        <f>_xlfn.XLOOKUP(B39,'LISTA ÚTIL'!C:C,'LISTA ÚTIL'!E:E,B39)</f>
        <v>Ludmila Vitória Ribeiro Rocumba</v>
      </c>
      <c r="D39" s="60">
        <v>45216</v>
      </c>
      <c r="E39" s="61">
        <v>0.79166666666666663</v>
      </c>
      <c r="F39" s="61">
        <v>0.85416666666666663</v>
      </c>
      <c r="G39" s="66" t="s">
        <v>205</v>
      </c>
      <c r="H39" s="1">
        <v>3</v>
      </c>
    </row>
    <row r="40" spans="2:8">
      <c r="B40" s="66" t="s">
        <v>142</v>
      </c>
      <c r="C40" s="65" t="str">
        <f>_xlfn.XLOOKUP(B40,'LISTA ÚTIL'!C:C,'LISTA ÚTIL'!E:E,B40)</f>
        <v>Marcela Guinther Medeiros</v>
      </c>
      <c r="D40" s="60">
        <v>45216</v>
      </c>
      <c r="E40" s="61">
        <v>0.79166666666666663</v>
      </c>
      <c r="F40" s="61">
        <v>0.85416666666666663</v>
      </c>
      <c r="G40" s="66" t="s">
        <v>205</v>
      </c>
      <c r="H40" s="1">
        <v>3</v>
      </c>
    </row>
    <row r="41" spans="2:8">
      <c r="B41" s="66" t="s">
        <v>154</v>
      </c>
      <c r="C41" s="65" t="str">
        <f>_xlfn.XLOOKUP(B41,'LISTA ÚTIL'!C:C,'LISTA ÚTIL'!E:E,B41)</f>
        <v>Rafaela Escribano</v>
      </c>
      <c r="D41" s="60">
        <v>45216</v>
      </c>
      <c r="E41" s="61">
        <v>0.79166666666666663</v>
      </c>
      <c r="F41" s="61">
        <v>0.85416666666666663</v>
      </c>
      <c r="G41" s="66" t="s">
        <v>205</v>
      </c>
      <c r="H41" s="1">
        <v>3</v>
      </c>
    </row>
    <row r="42" spans="2:8">
      <c r="B42" s="66" t="s">
        <v>89</v>
      </c>
      <c r="C42" s="65" t="str">
        <f>_xlfn.XLOOKUP(B42,'LISTA ÚTIL'!C:C,'LISTA ÚTIL'!E:E,B42)</f>
        <v>Erika Sayuri Sakata</v>
      </c>
      <c r="D42" s="60">
        <v>45216</v>
      </c>
      <c r="E42" s="61">
        <v>0.79166666666666663</v>
      </c>
      <c r="F42" s="61">
        <v>0.85416666666666663</v>
      </c>
      <c r="G42" s="66" t="s">
        <v>219</v>
      </c>
      <c r="H42" s="1">
        <v>4</v>
      </c>
    </row>
    <row r="43" spans="2:8">
      <c r="B43" s="66" t="s">
        <v>203</v>
      </c>
      <c r="C43" s="65" t="str">
        <f>_xlfn.XLOOKUP(B43,'LISTA ÚTIL'!C:C,'LISTA ÚTIL'!E:E,B43)</f>
        <v>Gabriel Torres Cavalcante Barros</v>
      </c>
      <c r="D43" s="60">
        <v>45216</v>
      </c>
      <c r="E43" s="61">
        <v>0.79166666666666663</v>
      </c>
      <c r="F43" s="61">
        <v>0.85416666666666663</v>
      </c>
      <c r="G43" s="66" t="s">
        <v>219</v>
      </c>
      <c r="H43" s="1">
        <v>4</v>
      </c>
    </row>
    <row r="44" spans="2:8">
      <c r="B44" s="66" t="s">
        <v>292</v>
      </c>
      <c r="C44" s="65" t="str">
        <f>_xlfn.XLOOKUP(B44,'LISTA ÚTIL'!C:C,'LISTA ÚTIL'!E:E,B44)</f>
        <v>Gustavo da Silva Rodrigues</v>
      </c>
      <c r="D44" s="60">
        <v>45216</v>
      </c>
      <c r="E44" s="61">
        <v>0.79166666666666663</v>
      </c>
      <c r="F44" s="61">
        <v>0.85416666666666663</v>
      </c>
      <c r="G44" s="66" t="s">
        <v>219</v>
      </c>
      <c r="H44" s="1">
        <v>4</v>
      </c>
    </row>
    <row r="45" spans="2:8">
      <c r="B45" s="66" t="s">
        <v>101</v>
      </c>
      <c r="C45" s="65" t="str">
        <f>_xlfn.XLOOKUP(B45,'LISTA ÚTIL'!C:C,'LISTA ÚTIL'!E:E,B45)</f>
        <v>Gustavo Henrique Alcantara Idra</v>
      </c>
      <c r="D45" s="60">
        <v>45216</v>
      </c>
      <c r="E45" s="61">
        <v>0.79166666666666663</v>
      </c>
      <c r="F45" s="61">
        <v>0.85416666666666663</v>
      </c>
      <c r="G45" s="66" t="s">
        <v>219</v>
      </c>
      <c r="H45" s="1">
        <v>4</v>
      </c>
    </row>
    <row r="46" spans="2:8">
      <c r="B46" s="66" t="s">
        <v>180</v>
      </c>
      <c r="C46" s="65" t="str">
        <f>_xlfn.XLOOKUP(B46,'LISTA ÚTIL'!C:C,'LISTA ÚTIL'!E:E,B46)</f>
        <v>Jennifer Schroder Gerlach</v>
      </c>
      <c r="D46" s="60">
        <v>45216</v>
      </c>
      <c r="E46" s="61">
        <v>0.79166666666666663</v>
      </c>
      <c r="F46" s="61">
        <v>0.85416666666666663</v>
      </c>
      <c r="G46" s="66" t="s">
        <v>219</v>
      </c>
      <c r="H46" s="1">
        <v>4</v>
      </c>
    </row>
    <row r="47" spans="2:8">
      <c r="B47" s="66" t="s">
        <v>124</v>
      </c>
      <c r="C47" s="65" t="str">
        <f>_xlfn.XLOOKUP(B47,'LISTA ÚTIL'!C:C,'LISTA ÚTIL'!E:E,B47)</f>
        <v>Jullyana Mendes Vasconcelos</v>
      </c>
      <c r="D47" s="60">
        <v>45216</v>
      </c>
      <c r="E47" s="61">
        <v>0.79166666666666663</v>
      </c>
      <c r="F47" s="61">
        <v>0.85416666666666663</v>
      </c>
      <c r="G47" s="66" t="s">
        <v>219</v>
      </c>
      <c r="H47" s="1">
        <v>4</v>
      </c>
    </row>
    <row r="48" spans="2:8">
      <c r="B48" s="66" t="s">
        <v>138</v>
      </c>
      <c r="C48" s="65" t="str">
        <f>_xlfn.XLOOKUP(B48,'LISTA ÚTIL'!C:C,'LISTA ÚTIL'!E:E,B48)</f>
        <v>Ludmila Vitória Ribeiro Rocumba</v>
      </c>
      <c r="D48" s="60">
        <v>45216</v>
      </c>
      <c r="E48" s="61">
        <v>0.79166666666666663</v>
      </c>
      <c r="F48" s="61">
        <v>0.85416666666666663</v>
      </c>
      <c r="G48" s="66" t="s">
        <v>219</v>
      </c>
      <c r="H48" s="1">
        <v>4</v>
      </c>
    </row>
    <row r="49" spans="2:8">
      <c r="B49" s="66" t="s">
        <v>142</v>
      </c>
      <c r="C49" s="65" t="str">
        <f>_xlfn.XLOOKUP(B49,'LISTA ÚTIL'!C:C,'LISTA ÚTIL'!E:E,B49)</f>
        <v>Marcela Guinther Medeiros</v>
      </c>
      <c r="D49" s="60">
        <v>45216</v>
      </c>
      <c r="E49" s="61">
        <v>0.79166666666666663</v>
      </c>
      <c r="F49" s="61">
        <v>0.85416666666666663</v>
      </c>
      <c r="G49" s="66" t="s">
        <v>219</v>
      </c>
      <c r="H49" s="1">
        <v>4</v>
      </c>
    </row>
    <row r="50" spans="2:8">
      <c r="B50" s="66" t="s">
        <v>154</v>
      </c>
      <c r="C50" s="65" t="str">
        <f>_xlfn.XLOOKUP(B50,'LISTA ÚTIL'!C:C,'LISTA ÚTIL'!E:E,B50)</f>
        <v>Rafaela Escribano</v>
      </c>
      <c r="D50" s="60">
        <v>45216</v>
      </c>
      <c r="E50" s="61">
        <v>0.79166666666666663</v>
      </c>
      <c r="F50" s="61">
        <v>0.85416666666666663</v>
      </c>
      <c r="G50" s="66" t="s">
        <v>219</v>
      </c>
      <c r="H50" s="1">
        <v>4</v>
      </c>
    </row>
    <row r="51" spans="2:8">
      <c r="B51" s="66" t="s">
        <v>89</v>
      </c>
      <c r="C51" s="65" t="str">
        <f>_xlfn.XLOOKUP(B51,'LISTA ÚTIL'!C:C,'LISTA ÚTIL'!E:E,B51)</f>
        <v>Erika Sayuri Sakata</v>
      </c>
      <c r="D51" s="60">
        <v>45216</v>
      </c>
      <c r="E51" s="61">
        <v>0.79166666666666663</v>
      </c>
      <c r="F51" s="61">
        <v>0.85416666666666663</v>
      </c>
      <c r="G51" s="66" t="s">
        <v>220</v>
      </c>
      <c r="H51" s="1">
        <v>5</v>
      </c>
    </row>
    <row r="52" spans="2:8">
      <c r="B52" s="66" t="s">
        <v>203</v>
      </c>
      <c r="C52" s="65" t="str">
        <f>_xlfn.XLOOKUP(B52,'LISTA ÚTIL'!C:C,'LISTA ÚTIL'!E:E,B52)</f>
        <v>Gabriel Torres Cavalcante Barros</v>
      </c>
      <c r="D52" s="60">
        <v>45216</v>
      </c>
      <c r="E52" s="61">
        <v>0.79166666666666663</v>
      </c>
      <c r="F52" s="61">
        <v>0.85416666666666663</v>
      </c>
      <c r="G52" s="66" t="s">
        <v>220</v>
      </c>
      <c r="H52" s="1">
        <v>5</v>
      </c>
    </row>
    <row r="53" spans="2:8">
      <c r="B53" s="66" t="s">
        <v>292</v>
      </c>
      <c r="C53" s="65" t="str">
        <f>_xlfn.XLOOKUP(B53,'LISTA ÚTIL'!C:C,'LISTA ÚTIL'!E:E,B53)</f>
        <v>Gustavo da Silva Rodrigues</v>
      </c>
      <c r="D53" s="60">
        <v>45216</v>
      </c>
      <c r="E53" s="61">
        <v>0.79166666666666663</v>
      </c>
      <c r="F53" s="61">
        <v>0.85416666666666663</v>
      </c>
      <c r="G53" s="66" t="s">
        <v>220</v>
      </c>
      <c r="H53" s="1">
        <v>5</v>
      </c>
    </row>
    <row r="54" spans="2:8">
      <c r="B54" s="66" t="s">
        <v>101</v>
      </c>
      <c r="C54" s="65" t="str">
        <f>_xlfn.XLOOKUP(B54,'LISTA ÚTIL'!C:C,'LISTA ÚTIL'!E:E,B54)</f>
        <v>Gustavo Henrique Alcantara Idra</v>
      </c>
      <c r="D54" s="60">
        <v>45216</v>
      </c>
      <c r="E54" s="61">
        <v>0.79166666666666663</v>
      </c>
      <c r="F54" s="61">
        <v>0.85416666666666663</v>
      </c>
      <c r="G54" s="66" t="s">
        <v>220</v>
      </c>
      <c r="H54" s="1">
        <v>5</v>
      </c>
    </row>
    <row r="55" spans="2:8">
      <c r="B55" s="66" t="s">
        <v>180</v>
      </c>
      <c r="C55" s="65" t="str">
        <f>_xlfn.XLOOKUP(B55,'LISTA ÚTIL'!C:C,'LISTA ÚTIL'!E:E,B55)</f>
        <v>Jennifer Schroder Gerlach</v>
      </c>
      <c r="D55" s="60">
        <v>45216</v>
      </c>
      <c r="E55" s="61">
        <v>0.79166666666666663</v>
      </c>
      <c r="F55" s="61">
        <v>0.85416666666666663</v>
      </c>
      <c r="G55" s="66" t="s">
        <v>220</v>
      </c>
      <c r="H55" s="1">
        <v>5</v>
      </c>
    </row>
    <row r="56" spans="2:8">
      <c r="B56" s="66" t="s">
        <v>124</v>
      </c>
      <c r="C56" s="65" t="str">
        <f>_xlfn.XLOOKUP(B56,'LISTA ÚTIL'!C:C,'LISTA ÚTIL'!E:E,B56)</f>
        <v>Jullyana Mendes Vasconcelos</v>
      </c>
      <c r="D56" s="60">
        <v>45216</v>
      </c>
      <c r="E56" s="61">
        <v>0.79166666666666663</v>
      </c>
      <c r="F56" s="61">
        <v>0.85416666666666663</v>
      </c>
      <c r="G56" s="66" t="s">
        <v>220</v>
      </c>
      <c r="H56" s="1">
        <v>5</v>
      </c>
    </row>
    <row r="57" spans="2:8">
      <c r="B57" s="66" t="s">
        <v>138</v>
      </c>
      <c r="C57" s="65" t="str">
        <f>_xlfn.XLOOKUP(B57,'LISTA ÚTIL'!C:C,'LISTA ÚTIL'!E:E,B57)</f>
        <v>Ludmila Vitória Ribeiro Rocumba</v>
      </c>
      <c r="D57" s="60">
        <v>45216</v>
      </c>
      <c r="E57" s="61">
        <v>0.79166666666666663</v>
      </c>
      <c r="F57" s="61">
        <v>0.85416666666666663</v>
      </c>
      <c r="G57" s="66" t="s">
        <v>220</v>
      </c>
      <c r="H57" s="1">
        <v>5</v>
      </c>
    </row>
    <row r="58" spans="2:8">
      <c r="B58" s="66" t="s">
        <v>142</v>
      </c>
      <c r="C58" s="65" t="str">
        <f>_xlfn.XLOOKUP(B58,'LISTA ÚTIL'!C:C,'LISTA ÚTIL'!E:E,B58)</f>
        <v>Marcela Guinther Medeiros</v>
      </c>
      <c r="D58" s="60">
        <v>45216</v>
      </c>
      <c r="E58" s="61">
        <v>0.79166666666666663</v>
      </c>
      <c r="F58" s="61">
        <v>0.85416666666666663</v>
      </c>
      <c r="G58" s="66" t="s">
        <v>220</v>
      </c>
      <c r="H58" s="1">
        <v>5</v>
      </c>
    </row>
    <row r="59" spans="2:8">
      <c r="B59" s="66" t="s">
        <v>154</v>
      </c>
      <c r="C59" s="65" t="str">
        <f>_xlfn.XLOOKUP(B59,'LISTA ÚTIL'!C:C,'LISTA ÚTIL'!E:E,B59)</f>
        <v>Rafaela Escribano</v>
      </c>
      <c r="D59" s="60">
        <v>45216</v>
      </c>
      <c r="E59" s="61">
        <v>0.79166666666666663</v>
      </c>
      <c r="F59" s="61">
        <v>0.85416666666666663</v>
      </c>
      <c r="G59" s="66" t="s">
        <v>220</v>
      </c>
      <c r="H59" s="1">
        <v>5</v>
      </c>
    </row>
    <row r="60" spans="2:8">
      <c r="B60" s="66" t="s">
        <v>89</v>
      </c>
      <c r="C60" s="65" t="str">
        <f>_xlfn.XLOOKUP(B60,'LISTA ÚTIL'!C:C,'LISTA ÚTIL'!E:E,B60)</f>
        <v>Erika Sayuri Sakata</v>
      </c>
      <c r="D60" s="60">
        <v>45217</v>
      </c>
      <c r="E60" s="61">
        <v>0.875</v>
      </c>
      <c r="F60" s="61">
        <v>0.89236111111111116</v>
      </c>
      <c r="G60" s="66" t="s">
        <v>242</v>
      </c>
      <c r="H60" s="1">
        <v>6</v>
      </c>
    </row>
    <row r="61" spans="2:8">
      <c r="B61" s="66" t="s">
        <v>296</v>
      </c>
      <c r="C61" s="65" t="str">
        <f>_xlfn.XLOOKUP(B61,'LISTA ÚTIL'!C:C,'LISTA ÚTIL'!E:E,B61)</f>
        <v>Evandro Messias da Silva</v>
      </c>
      <c r="D61" s="60">
        <v>45217</v>
      </c>
      <c r="E61" s="61">
        <v>0.875</v>
      </c>
      <c r="F61" s="61">
        <v>0.89236111111111116</v>
      </c>
      <c r="G61" s="66" t="s">
        <v>242</v>
      </c>
      <c r="H61" s="1">
        <v>6</v>
      </c>
    </row>
    <row r="62" spans="2:8">
      <c r="B62" s="66" t="s">
        <v>203</v>
      </c>
      <c r="C62" s="65" t="str">
        <f>_xlfn.XLOOKUP(B62,'LISTA ÚTIL'!C:C,'LISTA ÚTIL'!E:E,B62)</f>
        <v>Gabriel Torres Cavalcante Barros</v>
      </c>
      <c r="D62" s="60">
        <v>45217</v>
      </c>
      <c r="E62" s="61">
        <v>0.875</v>
      </c>
      <c r="F62" s="61">
        <v>0.89236111111111116</v>
      </c>
      <c r="G62" s="66" t="s">
        <v>242</v>
      </c>
      <c r="H62" s="1">
        <v>6</v>
      </c>
    </row>
    <row r="63" spans="2:8">
      <c r="B63" s="66" t="s">
        <v>293</v>
      </c>
      <c r="C63" s="65" t="str">
        <f>_xlfn.XLOOKUP(B63,'LISTA ÚTIL'!C:C,'LISTA ÚTIL'!E:E,B63)</f>
        <v>Gabriela da Silva Amaral Mori</v>
      </c>
      <c r="D63" s="60">
        <v>45217</v>
      </c>
      <c r="E63" s="61">
        <v>0.875</v>
      </c>
      <c r="F63" s="61">
        <v>0.89236111111111116</v>
      </c>
      <c r="G63" s="66" t="s">
        <v>242</v>
      </c>
      <c r="H63" s="1">
        <v>6</v>
      </c>
    </row>
    <row r="64" spans="2:8">
      <c r="B64" s="66" t="s">
        <v>97</v>
      </c>
      <c r="C64" s="65" t="str">
        <f>_xlfn.XLOOKUP(B64,'LISTA ÚTIL'!C:C,'LISTA ÚTIL'!E:E,B64)</f>
        <v>Gabriella Ribeiro de Almeida</v>
      </c>
      <c r="D64" s="60">
        <v>45217</v>
      </c>
      <c r="E64" s="61">
        <v>0.875</v>
      </c>
      <c r="F64" s="61">
        <v>0.89236111111111116</v>
      </c>
      <c r="G64" s="66" t="s">
        <v>242</v>
      </c>
      <c r="H64" s="1">
        <v>6</v>
      </c>
    </row>
    <row r="65" spans="2:8">
      <c r="B65" s="66" t="s">
        <v>221</v>
      </c>
      <c r="C65" s="65" t="str">
        <f>_xlfn.XLOOKUP(B65,'LISTA ÚTIL'!C:C,'LISTA ÚTIL'!E:E,B65)</f>
        <v>Gregório Marques Rodrigues</v>
      </c>
      <c r="D65" s="60">
        <v>45217</v>
      </c>
      <c r="E65" s="61">
        <v>0.875</v>
      </c>
      <c r="F65" s="61">
        <v>0.89236111111111116</v>
      </c>
      <c r="G65" s="66" t="s">
        <v>242</v>
      </c>
      <c r="H65" s="1">
        <v>6</v>
      </c>
    </row>
    <row r="66" spans="2:8">
      <c r="B66" s="66" t="s">
        <v>292</v>
      </c>
      <c r="C66" s="65" t="str">
        <f>_xlfn.XLOOKUP(B66,'LISTA ÚTIL'!C:C,'LISTA ÚTIL'!E:E,B66)</f>
        <v>Gustavo da Silva Rodrigues</v>
      </c>
      <c r="D66" s="60">
        <v>45217</v>
      </c>
      <c r="E66" s="61">
        <v>0.875</v>
      </c>
      <c r="F66" s="61">
        <v>0.89236111111111116</v>
      </c>
      <c r="G66" s="66" t="s">
        <v>242</v>
      </c>
      <c r="H66" s="1">
        <v>6</v>
      </c>
    </row>
    <row r="67" spans="2:8">
      <c r="B67" s="66" t="s">
        <v>101</v>
      </c>
      <c r="C67" s="65" t="str">
        <f>_xlfn.XLOOKUP(B67,'LISTA ÚTIL'!C:C,'LISTA ÚTIL'!E:E,B67)</f>
        <v>Gustavo Henrique Alcantara Idra</v>
      </c>
      <c r="D67" s="60">
        <v>45217</v>
      </c>
      <c r="E67" s="61">
        <v>0.875</v>
      </c>
      <c r="F67" s="61">
        <v>0.89236111111111116</v>
      </c>
      <c r="G67" s="66" t="s">
        <v>242</v>
      </c>
      <c r="H67" s="1">
        <v>6</v>
      </c>
    </row>
    <row r="68" spans="2:8">
      <c r="B68" s="66" t="s">
        <v>180</v>
      </c>
      <c r="C68" s="65" t="str">
        <f>_xlfn.XLOOKUP(B68,'LISTA ÚTIL'!C:C,'LISTA ÚTIL'!E:E,B68)</f>
        <v>Jennifer Schroder Gerlach</v>
      </c>
      <c r="D68" s="60">
        <v>45217</v>
      </c>
      <c r="E68" s="61">
        <v>0.875</v>
      </c>
      <c r="F68" s="61">
        <v>0.89236111111111116</v>
      </c>
      <c r="G68" s="66" t="s">
        <v>242</v>
      </c>
      <c r="H68" s="1">
        <v>6</v>
      </c>
    </row>
    <row r="69" spans="2:8">
      <c r="B69" s="66" t="s">
        <v>286</v>
      </c>
      <c r="C69" s="65" t="str">
        <f>_xlfn.XLOOKUP(B69,'LISTA ÚTIL'!C:C,'LISTA ÚTIL'!E:E,B69)</f>
        <v>Julio Cesar Moretti Soares</v>
      </c>
      <c r="D69" s="60">
        <v>45217</v>
      </c>
      <c r="E69" s="61">
        <v>0.875</v>
      </c>
      <c r="F69" s="61">
        <v>0.89236111111111116</v>
      </c>
      <c r="G69" s="66" t="s">
        <v>242</v>
      </c>
      <c r="H69" s="1">
        <v>6</v>
      </c>
    </row>
    <row r="70" spans="2:8">
      <c r="B70" s="66" t="s">
        <v>124</v>
      </c>
      <c r="C70" s="65" t="str">
        <f>_xlfn.XLOOKUP(B70,'LISTA ÚTIL'!C:C,'LISTA ÚTIL'!E:E,B70)</f>
        <v>Jullyana Mendes Vasconcelos</v>
      </c>
      <c r="D70" s="60">
        <v>45217</v>
      </c>
      <c r="E70" s="61">
        <v>0.875</v>
      </c>
      <c r="F70" s="61">
        <v>0.89236111111111116</v>
      </c>
      <c r="G70" s="66" t="s">
        <v>242</v>
      </c>
      <c r="H70" s="1">
        <v>6</v>
      </c>
    </row>
    <row r="71" spans="2:8">
      <c r="B71" s="66" t="s">
        <v>142</v>
      </c>
      <c r="C71" s="65" t="str">
        <f>_xlfn.XLOOKUP(B71,'LISTA ÚTIL'!C:C,'LISTA ÚTIL'!E:E,B71)</f>
        <v>Marcela Guinther Medeiros</v>
      </c>
      <c r="D71" s="60">
        <v>45217</v>
      </c>
      <c r="E71" s="61">
        <v>0.875</v>
      </c>
      <c r="F71" s="61">
        <v>0.89236111111111116</v>
      </c>
      <c r="G71" s="66" t="s">
        <v>242</v>
      </c>
      <c r="H71" s="1">
        <v>6</v>
      </c>
    </row>
    <row r="72" spans="2:8">
      <c r="B72" s="66" t="s">
        <v>89</v>
      </c>
      <c r="C72" s="65" t="str">
        <f>_xlfn.XLOOKUP(B72,'LISTA ÚTIL'!C:C,'LISTA ÚTIL'!E:E,B72)</f>
        <v>Erika Sayuri Sakata</v>
      </c>
      <c r="D72" s="60">
        <v>45217</v>
      </c>
      <c r="E72" s="61">
        <v>0.89583333333333337</v>
      </c>
      <c r="F72" s="61">
        <v>0.91319444444444453</v>
      </c>
      <c r="G72" s="66" t="s">
        <v>243</v>
      </c>
      <c r="H72" s="1">
        <v>7</v>
      </c>
    </row>
    <row r="73" spans="2:8">
      <c r="B73" s="66" t="s">
        <v>296</v>
      </c>
      <c r="C73" s="65" t="str">
        <f>_xlfn.XLOOKUP(B73,'LISTA ÚTIL'!C:C,'LISTA ÚTIL'!E:E,B73)</f>
        <v>Evandro Messias da Silva</v>
      </c>
      <c r="D73" s="60">
        <v>45217</v>
      </c>
      <c r="E73" s="61">
        <v>0.89583333333333337</v>
      </c>
      <c r="F73" s="61">
        <v>0.91319444444444453</v>
      </c>
      <c r="G73" s="66" t="s">
        <v>243</v>
      </c>
      <c r="H73" s="1">
        <v>7</v>
      </c>
    </row>
    <row r="74" spans="2:8">
      <c r="B74" s="66" t="s">
        <v>203</v>
      </c>
      <c r="C74" s="65" t="str">
        <f>_xlfn.XLOOKUP(B74,'LISTA ÚTIL'!C:C,'LISTA ÚTIL'!E:E,B74)</f>
        <v>Gabriel Torres Cavalcante Barros</v>
      </c>
      <c r="D74" s="60">
        <v>45217</v>
      </c>
      <c r="E74" s="61">
        <v>0.89583333333333337</v>
      </c>
      <c r="F74" s="61">
        <v>0.91319444444444453</v>
      </c>
      <c r="G74" s="66" t="s">
        <v>243</v>
      </c>
      <c r="H74" s="1">
        <v>7</v>
      </c>
    </row>
    <row r="75" spans="2:8">
      <c r="B75" s="66" t="s">
        <v>293</v>
      </c>
      <c r="C75" s="65" t="str">
        <f>_xlfn.XLOOKUP(B75,'LISTA ÚTIL'!C:C,'LISTA ÚTIL'!E:E,B75)</f>
        <v>Gabriela da Silva Amaral Mori</v>
      </c>
      <c r="D75" s="60">
        <v>45217</v>
      </c>
      <c r="E75" s="61">
        <v>0.89583333333333337</v>
      </c>
      <c r="F75" s="61">
        <v>0.91319444444444453</v>
      </c>
      <c r="G75" s="66" t="s">
        <v>243</v>
      </c>
      <c r="H75" s="1">
        <v>7</v>
      </c>
    </row>
    <row r="76" spans="2:8">
      <c r="B76" s="66" t="s">
        <v>97</v>
      </c>
      <c r="C76" s="65" t="str">
        <f>_xlfn.XLOOKUP(B76,'LISTA ÚTIL'!C:C,'LISTA ÚTIL'!E:E,B76)</f>
        <v>Gabriella Ribeiro de Almeida</v>
      </c>
      <c r="D76" s="60">
        <v>45217</v>
      </c>
      <c r="E76" s="61">
        <v>0.89583333333333337</v>
      </c>
      <c r="F76" s="61">
        <v>0.91319444444444453</v>
      </c>
      <c r="G76" s="66" t="s">
        <v>243</v>
      </c>
      <c r="H76" s="1">
        <v>7</v>
      </c>
    </row>
    <row r="77" spans="2:8">
      <c r="B77" s="66" t="s">
        <v>221</v>
      </c>
      <c r="C77" s="65" t="str">
        <f>_xlfn.XLOOKUP(B77,'LISTA ÚTIL'!C:C,'LISTA ÚTIL'!E:E,B77)</f>
        <v>Gregório Marques Rodrigues</v>
      </c>
      <c r="D77" s="60">
        <v>45217</v>
      </c>
      <c r="E77" s="61">
        <v>0.89583333333333337</v>
      </c>
      <c r="F77" s="61">
        <v>0.91319444444444453</v>
      </c>
      <c r="G77" s="66" t="s">
        <v>243</v>
      </c>
      <c r="H77" s="1">
        <v>7</v>
      </c>
    </row>
    <row r="78" spans="2:8">
      <c r="B78" s="66" t="s">
        <v>292</v>
      </c>
      <c r="C78" s="65" t="str">
        <f>_xlfn.XLOOKUP(B78,'LISTA ÚTIL'!C:C,'LISTA ÚTIL'!E:E,B78)</f>
        <v>Gustavo da Silva Rodrigues</v>
      </c>
      <c r="D78" s="60">
        <v>45217</v>
      </c>
      <c r="E78" s="61">
        <v>0.89583333333333337</v>
      </c>
      <c r="F78" s="61">
        <v>0.91319444444444453</v>
      </c>
      <c r="G78" s="66" t="s">
        <v>243</v>
      </c>
      <c r="H78" s="1">
        <v>7</v>
      </c>
    </row>
    <row r="79" spans="2:8">
      <c r="B79" s="66" t="s">
        <v>101</v>
      </c>
      <c r="C79" s="65" t="str">
        <f>_xlfn.XLOOKUP(B79,'LISTA ÚTIL'!C:C,'LISTA ÚTIL'!E:E,B79)</f>
        <v>Gustavo Henrique Alcantara Idra</v>
      </c>
      <c r="D79" s="60">
        <v>45217</v>
      </c>
      <c r="E79" s="61">
        <v>0.89583333333333337</v>
      </c>
      <c r="F79" s="61">
        <v>0.91319444444444453</v>
      </c>
      <c r="G79" s="66" t="s">
        <v>243</v>
      </c>
      <c r="H79" s="1">
        <v>7</v>
      </c>
    </row>
    <row r="80" spans="2:8">
      <c r="B80" s="66" t="s">
        <v>180</v>
      </c>
      <c r="C80" s="65" t="str">
        <f>_xlfn.XLOOKUP(B80,'LISTA ÚTIL'!C:C,'LISTA ÚTIL'!E:E,B80)</f>
        <v>Jennifer Schroder Gerlach</v>
      </c>
      <c r="D80" s="60">
        <v>45217</v>
      </c>
      <c r="E80" s="61">
        <v>0.89583333333333337</v>
      </c>
      <c r="F80" s="61">
        <v>0.91319444444444453</v>
      </c>
      <c r="G80" s="66" t="s">
        <v>243</v>
      </c>
      <c r="H80" s="1">
        <v>7</v>
      </c>
    </row>
    <row r="81" spans="2:8">
      <c r="B81" s="66" t="s">
        <v>286</v>
      </c>
      <c r="C81" s="65" t="str">
        <f>_xlfn.XLOOKUP(B81,'LISTA ÚTIL'!C:C,'LISTA ÚTIL'!E:E,B81)</f>
        <v>Julio Cesar Moretti Soares</v>
      </c>
      <c r="D81" s="60">
        <v>45217</v>
      </c>
      <c r="E81" s="61">
        <v>0.89583333333333337</v>
      </c>
      <c r="F81" s="61">
        <v>0.91319444444444453</v>
      </c>
      <c r="G81" s="66" t="s">
        <v>243</v>
      </c>
      <c r="H81" s="1">
        <v>7</v>
      </c>
    </row>
    <row r="82" spans="2:8">
      <c r="B82" s="66" t="s">
        <v>124</v>
      </c>
      <c r="C82" s="65" t="str">
        <f>_xlfn.XLOOKUP(B82,'LISTA ÚTIL'!C:C,'LISTA ÚTIL'!E:E,B82)</f>
        <v>Jullyana Mendes Vasconcelos</v>
      </c>
      <c r="D82" s="60">
        <v>45217</v>
      </c>
      <c r="E82" s="61">
        <v>0.89583333333333337</v>
      </c>
      <c r="F82" s="61">
        <v>0.91319444444444453</v>
      </c>
      <c r="G82" s="66" t="s">
        <v>243</v>
      </c>
      <c r="H82" s="1">
        <v>7</v>
      </c>
    </row>
    <row r="83" spans="2:8">
      <c r="B83" s="66" t="s">
        <v>142</v>
      </c>
      <c r="C83" s="65" t="str">
        <f>_xlfn.XLOOKUP(B83,'LISTA ÚTIL'!C:C,'LISTA ÚTIL'!E:E,B83)</f>
        <v>Marcela Guinther Medeiros</v>
      </c>
      <c r="D83" s="60">
        <v>45217</v>
      </c>
      <c r="E83" s="61">
        <v>0.89583333333333337</v>
      </c>
      <c r="F83" s="61">
        <v>0.91319444444444453</v>
      </c>
      <c r="G83" s="66" t="s">
        <v>243</v>
      </c>
      <c r="H83" s="1">
        <v>7</v>
      </c>
    </row>
    <row r="84" spans="2:8" ht="26">
      <c r="B84" s="66" t="s">
        <v>89</v>
      </c>
      <c r="C84" s="65" t="str">
        <f>_xlfn.XLOOKUP(B84,'LISTA ÚTIL'!C:C,'LISTA ÚTIL'!E:E,B84)</f>
        <v>Erika Sayuri Sakata</v>
      </c>
      <c r="D84" s="60">
        <v>45217</v>
      </c>
      <c r="E84" s="61">
        <v>0.91666666666666663</v>
      </c>
      <c r="F84" s="61">
        <v>0.93402777777777779</v>
      </c>
      <c r="G84" s="66" t="s">
        <v>244</v>
      </c>
      <c r="H84" s="1">
        <v>8</v>
      </c>
    </row>
    <row r="85" spans="2:8" ht="26">
      <c r="B85" s="66" t="s">
        <v>296</v>
      </c>
      <c r="C85" s="65" t="str">
        <f>_xlfn.XLOOKUP(B85,'LISTA ÚTIL'!C:C,'LISTA ÚTIL'!E:E,B85)</f>
        <v>Evandro Messias da Silva</v>
      </c>
      <c r="D85" s="60">
        <v>45217</v>
      </c>
      <c r="E85" s="61">
        <v>0.91666666666666663</v>
      </c>
      <c r="F85" s="61">
        <v>0.93402777777777779</v>
      </c>
      <c r="G85" s="66" t="s">
        <v>244</v>
      </c>
      <c r="H85" s="1">
        <v>8</v>
      </c>
    </row>
    <row r="86" spans="2:8" ht="26">
      <c r="B86" s="66" t="s">
        <v>203</v>
      </c>
      <c r="C86" s="65" t="str">
        <f>_xlfn.XLOOKUP(B86,'LISTA ÚTIL'!C:C,'LISTA ÚTIL'!E:E,B86)</f>
        <v>Gabriel Torres Cavalcante Barros</v>
      </c>
      <c r="D86" s="60">
        <v>45217</v>
      </c>
      <c r="E86" s="61">
        <v>0.91666666666666663</v>
      </c>
      <c r="F86" s="61">
        <v>0.93402777777777779</v>
      </c>
      <c r="G86" s="66" t="s">
        <v>244</v>
      </c>
      <c r="H86" s="1">
        <v>8</v>
      </c>
    </row>
    <row r="87" spans="2:8" ht="26">
      <c r="B87" s="66" t="s">
        <v>293</v>
      </c>
      <c r="C87" s="65" t="str">
        <f>_xlfn.XLOOKUP(B87,'LISTA ÚTIL'!C:C,'LISTA ÚTIL'!E:E,B87)</f>
        <v>Gabriela da Silva Amaral Mori</v>
      </c>
      <c r="D87" s="60">
        <v>45217</v>
      </c>
      <c r="E87" s="61">
        <v>0.91666666666666663</v>
      </c>
      <c r="F87" s="61">
        <v>0.93402777777777779</v>
      </c>
      <c r="G87" s="66" t="s">
        <v>244</v>
      </c>
      <c r="H87" s="1">
        <v>8</v>
      </c>
    </row>
    <row r="88" spans="2:8" ht="26">
      <c r="B88" s="66" t="s">
        <v>97</v>
      </c>
      <c r="C88" s="65" t="str">
        <f>_xlfn.XLOOKUP(B88,'LISTA ÚTIL'!C:C,'LISTA ÚTIL'!E:E,B88)</f>
        <v>Gabriella Ribeiro de Almeida</v>
      </c>
      <c r="D88" s="60">
        <v>45217</v>
      </c>
      <c r="E88" s="61">
        <v>0.91666666666666663</v>
      </c>
      <c r="F88" s="61">
        <v>0.93402777777777779</v>
      </c>
      <c r="G88" s="66" t="s">
        <v>244</v>
      </c>
      <c r="H88" s="1">
        <v>8</v>
      </c>
    </row>
    <row r="89" spans="2:8" ht="26">
      <c r="B89" s="66" t="s">
        <v>221</v>
      </c>
      <c r="C89" s="65" t="str">
        <f>_xlfn.XLOOKUP(B89,'LISTA ÚTIL'!C:C,'LISTA ÚTIL'!E:E,B89)</f>
        <v>Gregório Marques Rodrigues</v>
      </c>
      <c r="D89" s="60">
        <v>45217</v>
      </c>
      <c r="E89" s="61">
        <v>0.91666666666666663</v>
      </c>
      <c r="F89" s="61">
        <v>0.93402777777777779</v>
      </c>
      <c r="G89" s="66" t="s">
        <v>244</v>
      </c>
      <c r="H89" s="1">
        <v>8</v>
      </c>
    </row>
    <row r="90" spans="2:8" ht="26">
      <c r="B90" s="66" t="s">
        <v>292</v>
      </c>
      <c r="C90" s="65" t="str">
        <f>_xlfn.XLOOKUP(B90,'LISTA ÚTIL'!C:C,'LISTA ÚTIL'!E:E,B90)</f>
        <v>Gustavo da Silva Rodrigues</v>
      </c>
      <c r="D90" s="60">
        <v>45217</v>
      </c>
      <c r="E90" s="61">
        <v>0.91666666666666663</v>
      </c>
      <c r="F90" s="61">
        <v>0.93402777777777779</v>
      </c>
      <c r="G90" s="66" t="s">
        <v>244</v>
      </c>
      <c r="H90" s="1">
        <v>8</v>
      </c>
    </row>
    <row r="91" spans="2:8" ht="26">
      <c r="B91" s="66" t="s">
        <v>101</v>
      </c>
      <c r="C91" s="65" t="str">
        <f>_xlfn.XLOOKUP(B91,'LISTA ÚTIL'!C:C,'LISTA ÚTIL'!E:E,B91)</f>
        <v>Gustavo Henrique Alcantara Idra</v>
      </c>
      <c r="D91" s="60">
        <v>45217</v>
      </c>
      <c r="E91" s="61">
        <v>0.91666666666666663</v>
      </c>
      <c r="F91" s="61">
        <v>0.93402777777777779</v>
      </c>
      <c r="G91" s="66" t="s">
        <v>244</v>
      </c>
      <c r="H91" s="1">
        <v>8</v>
      </c>
    </row>
    <row r="92" spans="2:8" ht="26">
      <c r="B92" s="66" t="s">
        <v>180</v>
      </c>
      <c r="C92" s="65" t="str">
        <f>_xlfn.XLOOKUP(B92,'LISTA ÚTIL'!C:C,'LISTA ÚTIL'!E:E,B92)</f>
        <v>Jennifer Schroder Gerlach</v>
      </c>
      <c r="D92" s="60">
        <v>45217</v>
      </c>
      <c r="E92" s="61">
        <v>0.91666666666666663</v>
      </c>
      <c r="F92" s="61">
        <v>0.93402777777777779</v>
      </c>
      <c r="G92" s="66" t="s">
        <v>244</v>
      </c>
      <c r="H92" s="1">
        <v>8</v>
      </c>
    </row>
    <row r="93" spans="2:8" ht="26">
      <c r="B93" s="66" t="s">
        <v>286</v>
      </c>
      <c r="C93" s="65" t="str">
        <f>_xlfn.XLOOKUP(B93,'LISTA ÚTIL'!C:C,'LISTA ÚTIL'!E:E,B93)</f>
        <v>Julio Cesar Moretti Soares</v>
      </c>
      <c r="D93" s="60">
        <v>45217</v>
      </c>
      <c r="E93" s="61">
        <v>0.91666666666666663</v>
      </c>
      <c r="F93" s="61">
        <v>0.93402777777777779</v>
      </c>
      <c r="G93" s="66" t="s">
        <v>244</v>
      </c>
      <c r="H93" s="1">
        <v>8</v>
      </c>
    </row>
    <row r="94" spans="2:8" ht="26">
      <c r="B94" s="66" t="s">
        <v>124</v>
      </c>
      <c r="C94" s="65" t="str">
        <f>_xlfn.XLOOKUP(B94,'LISTA ÚTIL'!C:C,'LISTA ÚTIL'!E:E,B94)</f>
        <v>Jullyana Mendes Vasconcelos</v>
      </c>
      <c r="D94" s="60">
        <v>45217</v>
      </c>
      <c r="E94" s="61">
        <v>0.91666666666666663</v>
      </c>
      <c r="F94" s="61">
        <v>0.93402777777777779</v>
      </c>
      <c r="G94" s="66" t="s">
        <v>244</v>
      </c>
      <c r="H94" s="1">
        <v>8</v>
      </c>
    </row>
    <row r="95" spans="2:8" ht="26">
      <c r="B95" s="66" t="s">
        <v>142</v>
      </c>
      <c r="C95" s="65" t="str">
        <f>_xlfn.XLOOKUP(B95,'LISTA ÚTIL'!C:C,'LISTA ÚTIL'!E:E,B95)</f>
        <v>Marcela Guinther Medeiros</v>
      </c>
      <c r="D95" s="60">
        <v>45217</v>
      </c>
      <c r="E95" s="61">
        <v>0.91666666666666663</v>
      </c>
      <c r="F95" s="61">
        <v>0.93402777777777779</v>
      </c>
      <c r="G95" s="66" t="s">
        <v>244</v>
      </c>
      <c r="H95" s="1">
        <v>8</v>
      </c>
    </row>
    <row r="96" spans="2:8">
      <c r="B96" s="66" t="s">
        <v>203</v>
      </c>
      <c r="C96" s="65" t="str">
        <f>_xlfn.XLOOKUP(B96,'LISTA ÚTIL'!C:C,'LISTA ÚTIL'!E:E,B96)</f>
        <v>Gabriel Torres Cavalcante Barros</v>
      </c>
      <c r="D96" s="60">
        <v>45219</v>
      </c>
      <c r="E96" s="61">
        <v>0.79166666666666663</v>
      </c>
      <c r="F96" s="61">
        <v>0.83333333333333337</v>
      </c>
      <c r="G96" s="66" t="s">
        <v>245</v>
      </c>
      <c r="H96" s="1">
        <v>9</v>
      </c>
    </row>
    <row r="97" spans="2:8">
      <c r="B97" s="66" t="s">
        <v>292</v>
      </c>
      <c r="C97" s="65" t="str">
        <f>_xlfn.XLOOKUP(B97,'LISTA ÚTIL'!C:C,'LISTA ÚTIL'!E:E,B97)</f>
        <v>Gustavo da Silva Rodrigues</v>
      </c>
      <c r="D97" s="60">
        <v>45219</v>
      </c>
      <c r="E97" s="61">
        <v>0.79166666666666663</v>
      </c>
      <c r="F97" s="61">
        <v>0.83333333333333337</v>
      </c>
      <c r="G97" s="66" t="s">
        <v>245</v>
      </c>
      <c r="H97" s="1">
        <v>9</v>
      </c>
    </row>
    <row r="98" spans="2:8">
      <c r="B98" s="66" t="s">
        <v>101</v>
      </c>
      <c r="C98" s="65" t="str">
        <f>_xlfn.XLOOKUP(B98,'LISTA ÚTIL'!C:C,'LISTA ÚTIL'!E:E,B98)</f>
        <v>Gustavo Henrique Alcantara Idra</v>
      </c>
      <c r="D98" s="60">
        <v>45219</v>
      </c>
      <c r="E98" s="61">
        <v>0.79166666666666663</v>
      </c>
      <c r="F98" s="61">
        <v>0.83333333333333337</v>
      </c>
      <c r="G98" s="66" t="s">
        <v>245</v>
      </c>
      <c r="H98" s="1">
        <v>9</v>
      </c>
    </row>
    <row r="99" spans="2:8">
      <c r="B99" s="66" t="s">
        <v>180</v>
      </c>
      <c r="C99" s="65" t="str">
        <f>_xlfn.XLOOKUP(B99,'LISTA ÚTIL'!C:C,'LISTA ÚTIL'!E:E,B99)</f>
        <v>Jennifer Schroder Gerlach</v>
      </c>
      <c r="D99" s="60">
        <v>45219</v>
      </c>
      <c r="E99" s="61">
        <v>0.79166666666666663</v>
      </c>
      <c r="F99" s="61">
        <v>0.83333333333333337</v>
      </c>
      <c r="G99" s="66" t="s">
        <v>245</v>
      </c>
      <c r="H99" s="1">
        <v>9</v>
      </c>
    </row>
    <row r="100" spans="2:8">
      <c r="B100" s="66" t="s">
        <v>119</v>
      </c>
      <c r="C100" s="65" t="str">
        <f>_xlfn.XLOOKUP(B100,'LISTA ÚTIL'!C:C,'LISTA ÚTIL'!E:E,B100)</f>
        <v>Julia Elisa Barbosa da Silva</v>
      </c>
      <c r="D100" s="60">
        <v>45219</v>
      </c>
      <c r="E100" s="61">
        <v>0.79166666666666663</v>
      </c>
      <c r="F100" s="61">
        <v>0.83333333333333337</v>
      </c>
      <c r="G100" s="66" t="s">
        <v>245</v>
      </c>
      <c r="H100" s="1">
        <v>9</v>
      </c>
    </row>
    <row r="101" spans="2:8">
      <c r="B101" s="66" t="s">
        <v>124</v>
      </c>
      <c r="C101" s="65" t="str">
        <f>_xlfn.XLOOKUP(B101,'LISTA ÚTIL'!C:C,'LISTA ÚTIL'!E:E,B101)</f>
        <v>Jullyana Mendes Vasconcelos</v>
      </c>
      <c r="D101" s="60">
        <v>45219</v>
      </c>
      <c r="E101" s="61">
        <v>0.79166666666666663</v>
      </c>
      <c r="F101" s="61">
        <v>0.83333333333333337</v>
      </c>
      <c r="G101" s="66" t="s">
        <v>245</v>
      </c>
      <c r="H101" s="1">
        <v>9</v>
      </c>
    </row>
    <row r="102" spans="2:8">
      <c r="B102" s="66" t="s">
        <v>138</v>
      </c>
      <c r="C102" s="65" t="str">
        <f>_xlfn.XLOOKUP(B102,'LISTA ÚTIL'!C:C,'LISTA ÚTIL'!E:E,B102)</f>
        <v>Ludmila Vitória Ribeiro Rocumba</v>
      </c>
      <c r="D102" s="60">
        <v>45219</v>
      </c>
      <c r="E102" s="61">
        <v>0.79166666666666663</v>
      </c>
      <c r="F102" s="61">
        <v>0.83333333333333337</v>
      </c>
      <c r="G102" s="66" t="s">
        <v>245</v>
      </c>
      <c r="H102" s="1">
        <v>9</v>
      </c>
    </row>
    <row r="103" spans="2:8">
      <c r="B103" s="66" t="s">
        <v>142</v>
      </c>
      <c r="C103" s="65" t="str">
        <f>_xlfn.XLOOKUP(B103,'LISTA ÚTIL'!C:C,'LISTA ÚTIL'!E:E,B103)</f>
        <v>Marcela Guinther Medeiros</v>
      </c>
      <c r="D103" s="60">
        <v>45219</v>
      </c>
      <c r="E103" s="61">
        <v>0.79166666666666663</v>
      </c>
      <c r="F103" s="61">
        <v>0.83333333333333337</v>
      </c>
      <c r="G103" s="66" t="s">
        <v>245</v>
      </c>
      <c r="H103" s="1">
        <v>9</v>
      </c>
    </row>
    <row r="104" spans="2:8">
      <c r="B104" s="66" t="s">
        <v>203</v>
      </c>
      <c r="C104" s="65" t="str">
        <f>_xlfn.XLOOKUP(B104,'LISTA ÚTIL'!C:C,'LISTA ÚTIL'!E:E,B104)</f>
        <v>Gabriel Torres Cavalcante Barros</v>
      </c>
      <c r="D104" s="60">
        <v>45219</v>
      </c>
      <c r="E104" s="61">
        <v>0.85416666666666663</v>
      </c>
      <c r="F104" s="61">
        <v>0.89583333333333337</v>
      </c>
      <c r="G104" s="66" t="s">
        <v>249</v>
      </c>
      <c r="H104" s="1">
        <v>10</v>
      </c>
    </row>
    <row r="105" spans="2:8">
      <c r="B105" s="66" t="s">
        <v>292</v>
      </c>
      <c r="C105" s="65" t="str">
        <f>_xlfn.XLOOKUP(B105,'LISTA ÚTIL'!C:C,'LISTA ÚTIL'!E:E,B105)</f>
        <v>Gustavo da Silva Rodrigues</v>
      </c>
      <c r="D105" s="60">
        <v>45219</v>
      </c>
      <c r="E105" s="61">
        <v>0.85416666666666663</v>
      </c>
      <c r="F105" s="61">
        <v>0.89583333333333337</v>
      </c>
      <c r="G105" s="66" t="s">
        <v>249</v>
      </c>
      <c r="H105" s="1">
        <v>10</v>
      </c>
    </row>
    <row r="106" spans="2:8">
      <c r="B106" s="66" t="s">
        <v>101</v>
      </c>
      <c r="C106" s="65" t="str">
        <f>_xlfn.XLOOKUP(B106,'LISTA ÚTIL'!C:C,'LISTA ÚTIL'!E:E,B106)</f>
        <v>Gustavo Henrique Alcantara Idra</v>
      </c>
      <c r="D106" s="60">
        <v>45219</v>
      </c>
      <c r="E106" s="61">
        <v>0.85416666666666663</v>
      </c>
      <c r="F106" s="61">
        <v>0.89583333333333337</v>
      </c>
      <c r="G106" s="66" t="s">
        <v>249</v>
      </c>
      <c r="H106" s="1">
        <v>10</v>
      </c>
    </row>
    <row r="107" spans="2:8">
      <c r="B107" s="66" t="s">
        <v>180</v>
      </c>
      <c r="C107" s="65" t="str">
        <f>_xlfn.XLOOKUP(B107,'LISTA ÚTIL'!C:C,'LISTA ÚTIL'!E:E,B107)</f>
        <v>Jennifer Schroder Gerlach</v>
      </c>
      <c r="D107" s="60">
        <v>45219</v>
      </c>
      <c r="E107" s="61">
        <v>0.85416666666666663</v>
      </c>
      <c r="F107" s="61">
        <v>0.89583333333333337</v>
      </c>
      <c r="G107" s="66" t="s">
        <v>249</v>
      </c>
      <c r="H107" s="1">
        <v>10</v>
      </c>
    </row>
    <row r="108" spans="2:8">
      <c r="B108" s="66" t="s">
        <v>119</v>
      </c>
      <c r="C108" s="65" t="str">
        <f>_xlfn.XLOOKUP(B108,'LISTA ÚTIL'!C:C,'LISTA ÚTIL'!E:E,B108)</f>
        <v>Julia Elisa Barbosa da Silva</v>
      </c>
      <c r="D108" s="60">
        <v>45219</v>
      </c>
      <c r="E108" s="61">
        <v>0.85416666666666663</v>
      </c>
      <c r="F108" s="61">
        <v>0.89583333333333337</v>
      </c>
      <c r="G108" s="66" t="s">
        <v>249</v>
      </c>
      <c r="H108" s="1">
        <v>10</v>
      </c>
    </row>
    <row r="109" spans="2:8">
      <c r="B109" s="66" t="s">
        <v>124</v>
      </c>
      <c r="C109" s="65" t="str">
        <f>_xlfn.XLOOKUP(B109,'LISTA ÚTIL'!C:C,'LISTA ÚTIL'!E:E,B109)</f>
        <v>Jullyana Mendes Vasconcelos</v>
      </c>
      <c r="D109" s="60">
        <v>45219</v>
      </c>
      <c r="E109" s="61">
        <v>0.85416666666666663</v>
      </c>
      <c r="F109" s="61">
        <v>0.89583333333333337</v>
      </c>
      <c r="G109" s="66" t="s">
        <v>249</v>
      </c>
      <c r="H109" s="1">
        <v>10</v>
      </c>
    </row>
    <row r="110" spans="2:8">
      <c r="B110" s="66" t="s">
        <v>138</v>
      </c>
      <c r="C110" s="65" t="str">
        <f>_xlfn.XLOOKUP(B110,'LISTA ÚTIL'!C:C,'LISTA ÚTIL'!E:E,B110)</f>
        <v>Ludmila Vitória Ribeiro Rocumba</v>
      </c>
      <c r="D110" s="60">
        <v>45219</v>
      </c>
      <c r="E110" s="61">
        <v>0.85416666666666663</v>
      </c>
      <c r="F110" s="61">
        <v>0.89583333333333337</v>
      </c>
      <c r="G110" s="66" t="s">
        <v>249</v>
      </c>
      <c r="H110" s="1">
        <v>10</v>
      </c>
    </row>
    <row r="111" spans="2:8">
      <c r="B111" s="66" t="s">
        <v>142</v>
      </c>
      <c r="C111" s="65" t="str">
        <f>_xlfn.XLOOKUP(B111,'LISTA ÚTIL'!C:C,'LISTA ÚTIL'!E:E,B111)</f>
        <v>Marcela Guinther Medeiros</v>
      </c>
      <c r="D111" s="60">
        <v>45219</v>
      </c>
      <c r="E111" s="61">
        <v>0.85416666666666663</v>
      </c>
      <c r="F111" s="61">
        <v>0.89583333333333337</v>
      </c>
      <c r="G111" s="66" t="s">
        <v>249</v>
      </c>
      <c r="H111" s="1">
        <v>10</v>
      </c>
    </row>
    <row r="112" spans="2:8" ht="26">
      <c r="B112" s="66" t="s">
        <v>201</v>
      </c>
      <c r="C112" s="65" t="str">
        <f>_xlfn.XLOOKUP(B112,'LISTA ÚTIL'!C:C,'LISTA ÚTIL'!E:E,B112)</f>
        <v>Aline Parmezan Ramos Fernandes</v>
      </c>
      <c r="D112" s="60">
        <v>45216</v>
      </c>
      <c r="E112" s="61">
        <v>0.79166666666666663</v>
      </c>
      <c r="F112" s="61">
        <v>0.85416666666666663</v>
      </c>
      <c r="G112" s="66" t="s">
        <v>220</v>
      </c>
      <c r="H112" s="1">
        <v>5</v>
      </c>
    </row>
    <row r="113" spans="2:8" ht="26">
      <c r="B113" s="66" t="s">
        <v>201</v>
      </c>
      <c r="C113" s="65" t="str">
        <f>_xlfn.XLOOKUP(B113,'LISTA ÚTIL'!C:C,'LISTA ÚTIL'!E:E,B113)</f>
        <v>Aline Parmezan Ramos Fernandes</v>
      </c>
      <c r="D113" s="54">
        <v>45216</v>
      </c>
      <c r="E113" s="55">
        <v>0.625</v>
      </c>
      <c r="F113" s="55">
        <v>0.75</v>
      </c>
      <c r="G113" s="65" t="s">
        <v>196</v>
      </c>
      <c r="H113" s="1">
        <v>2</v>
      </c>
    </row>
    <row r="114" spans="2:8" ht="26">
      <c r="B114" s="66" t="s">
        <v>201</v>
      </c>
      <c r="C114" s="65" t="str">
        <f>_xlfn.XLOOKUP(B114,'LISTA ÚTIL'!C:C,'LISTA ÚTIL'!E:E,B114)</f>
        <v>Aline Parmezan Ramos Fernandes</v>
      </c>
      <c r="D114" s="60">
        <v>45216</v>
      </c>
      <c r="E114" s="61">
        <v>0.79166666666666663</v>
      </c>
      <c r="F114" s="61">
        <v>0.85416666666666663</v>
      </c>
      <c r="G114" s="66" t="s">
        <v>205</v>
      </c>
      <c r="H114" s="1">
        <v>3</v>
      </c>
    </row>
    <row r="115" spans="2:8" ht="26">
      <c r="B115" s="66" t="s">
        <v>201</v>
      </c>
      <c r="C115" s="65" t="str">
        <f>_xlfn.XLOOKUP(B115,'LISTA ÚTIL'!C:C,'LISTA ÚTIL'!E:E,B115)</f>
        <v>Aline Parmezan Ramos Fernandes</v>
      </c>
      <c r="D115" s="60">
        <v>45217</v>
      </c>
      <c r="E115" s="61">
        <v>0.875</v>
      </c>
      <c r="F115" s="61">
        <v>0.89236111111111116</v>
      </c>
      <c r="G115" s="66" t="s">
        <v>242</v>
      </c>
      <c r="H115" s="1">
        <v>6</v>
      </c>
    </row>
    <row r="116" spans="2:8" ht="26">
      <c r="B116" s="66" t="s">
        <v>201</v>
      </c>
      <c r="C116" s="65" t="str">
        <f>_xlfn.XLOOKUP(B116,'LISTA ÚTIL'!C:C,'LISTA ÚTIL'!E:E,B116)</f>
        <v>Aline Parmezan Ramos Fernandes</v>
      </c>
      <c r="D116" s="60">
        <v>45217</v>
      </c>
      <c r="E116" s="61">
        <v>0.89583333333333337</v>
      </c>
      <c r="F116" s="61">
        <v>0.91319444444444453</v>
      </c>
      <c r="G116" s="66" t="s">
        <v>243</v>
      </c>
      <c r="H116" s="1">
        <v>7</v>
      </c>
    </row>
    <row r="117" spans="2:8" ht="26">
      <c r="B117" s="66" t="s">
        <v>201</v>
      </c>
      <c r="C117" s="65" t="str">
        <f>_xlfn.XLOOKUP(B117,'LISTA ÚTIL'!C:C,'LISTA ÚTIL'!E:E,B117)</f>
        <v>Aline Parmezan Ramos Fernandes</v>
      </c>
      <c r="D117" s="60">
        <v>45217</v>
      </c>
      <c r="E117" s="61">
        <v>0.91666666666666663</v>
      </c>
      <c r="F117" s="61">
        <v>0.93402777777777779</v>
      </c>
      <c r="G117" s="66" t="s">
        <v>244</v>
      </c>
      <c r="H117" s="1">
        <v>8</v>
      </c>
    </row>
    <row r="118" spans="2:8" ht="26">
      <c r="B118" s="66" t="s">
        <v>201</v>
      </c>
      <c r="C118" s="65" t="str">
        <f>_xlfn.XLOOKUP(B118,'LISTA ÚTIL'!C:C,'LISTA ÚTIL'!E:E,B118)</f>
        <v>Aline Parmezan Ramos Fernandes</v>
      </c>
      <c r="D118" s="60">
        <v>45216</v>
      </c>
      <c r="E118" s="61">
        <v>0.79166666666666663</v>
      </c>
      <c r="F118" s="61">
        <v>0.85416666666666663</v>
      </c>
      <c r="G118" s="66" t="s">
        <v>219</v>
      </c>
      <c r="H118" s="1">
        <v>4</v>
      </c>
    </row>
  </sheetData>
  <autoFilter ref="B2:H117" xr:uid="{27AA7A81-86AA-45C1-862F-8B8B7BB76F22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242EB-E06A-4F28-84CB-0F291288A42B}">
  <dimension ref="A1:A29"/>
  <sheetViews>
    <sheetView workbookViewId="0"/>
  </sheetViews>
  <sheetFormatPr defaultRowHeight="14.5"/>
  <cols>
    <col min="1" max="1" width="34" bestFit="1" customWidth="1"/>
  </cols>
  <sheetData>
    <row r="1" spans="1:1">
      <c r="A1" t="s">
        <v>294</v>
      </c>
    </row>
    <row r="2" spans="1:1">
      <c r="A2" t="s">
        <v>201</v>
      </c>
    </row>
    <row r="3" spans="1:1">
      <c r="A3" t="s">
        <v>61</v>
      </c>
    </row>
    <row r="4" spans="1:1">
      <c r="A4" t="s">
        <v>217</v>
      </c>
    </row>
    <row r="5" spans="1:1">
      <c r="A5" t="s">
        <v>63</v>
      </c>
    </row>
    <row r="6" spans="1:1">
      <c r="A6" t="s">
        <v>71</v>
      </c>
    </row>
    <row r="7" spans="1:1">
      <c r="A7" t="s">
        <v>75</v>
      </c>
    </row>
    <row r="8" spans="1:1">
      <c r="A8" t="s">
        <v>89</v>
      </c>
    </row>
    <row r="9" spans="1:1">
      <c r="A9" t="s">
        <v>215</v>
      </c>
    </row>
    <row r="10" spans="1:1">
      <c r="A10" t="s">
        <v>203</v>
      </c>
    </row>
    <row r="11" spans="1:1">
      <c r="A11" t="s">
        <v>99</v>
      </c>
    </row>
    <row r="12" spans="1:1">
      <c r="A12" t="s">
        <v>292</v>
      </c>
    </row>
    <row r="13" spans="1:1">
      <c r="A13" t="s">
        <v>101</v>
      </c>
    </row>
    <row r="14" spans="1:1">
      <c r="A14" t="s">
        <v>103</v>
      </c>
    </row>
    <row r="15" spans="1:1">
      <c r="A15" t="s">
        <v>197</v>
      </c>
    </row>
    <row r="16" spans="1:1">
      <c r="A16" t="s">
        <v>180</v>
      </c>
    </row>
    <row r="17" spans="1:1">
      <c r="A17" t="s">
        <v>111</v>
      </c>
    </row>
    <row r="18" spans="1:1">
      <c r="A18" t="s">
        <v>124</v>
      </c>
    </row>
    <row r="19" spans="1:1">
      <c r="A19" t="s">
        <v>126</v>
      </c>
    </row>
    <row r="20" spans="1:1">
      <c r="A20" t="s">
        <v>213</v>
      </c>
    </row>
    <row r="21" spans="1:1">
      <c r="A21" t="s">
        <v>132</v>
      </c>
    </row>
    <row r="22" spans="1:1">
      <c r="A22" t="s">
        <v>138</v>
      </c>
    </row>
    <row r="23" spans="1:1">
      <c r="A23" t="s">
        <v>142</v>
      </c>
    </row>
    <row r="24" spans="1:1">
      <c r="A24" t="s">
        <v>154</v>
      </c>
    </row>
    <row r="25" spans="1:1">
      <c r="A25" t="s">
        <v>164</v>
      </c>
    </row>
    <row r="26" spans="1:1">
      <c r="A26" t="s">
        <v>168</v>
      </c>
    </row>
    <row r="27" spans="1:1">
      <c r="A27" t="s">
        <v>174</v>
      </c>
    </row>
    <row r="28" spans="1:1">
      <c r="A28" t="s">
        <v>176</v>
      </c>
    </row>
    <row r="29" spans="1:1">
      <c r="A29" t="s">
        <v>197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D6113-14C1-46DC-A465-5848954FA7CE}">
  <sheetPr>
    <pageSetUpPr fitToPage="1"/>
  </sheetPr>
  <dimension ref="B1:L211"/>
  <sheetViews>
    <sheetView showGridLines="0" workbookViewId="0">
      <selection activeCell="C2" sqref="C2"/>
    </sheetView>
  </sheetViews>
  <sheetFormatPr defaultRowHeight="15" customHeight="1"/>
  <cols>
    <col min="2" max="2" width="33.54296875" style="9" hidden="1" customWidth="1"/>
    <col min="3" max="3" width="33.54296875" style="9" bestFit="1" customWidth="1"/>
    <col min="4" max="4" width="12.08984375" style="9" hidden="1" customWidth="1"/>
    <col min="5" max="5" width="9.54296875" style="9" hidden="1" customWidth="1"/>
    <col min="6" max="6" width="13.6328125" style="9" hidden="1" customWidth="1"/>
    <col min="7" max="7" width="12" style="9" hidden="1" customWidth="1"/>
    <col min="8" max="8" width="123.81640625" style="9" hidden="1" customWidth="1"/>
    <col min="9" max="9" width="7" style="90" hidden="1" customWidth="1"/>
    <col min="10" max="10" width="102.90625" style="9" bestFit="1" customWidth="1"/>
    <col min="11" max="11" width="52" style="9" hidden="1" customWidth="1"/>
    <col min="12" max="12" width="5.26953125" style="9" hidden="1" customWidth="1"/>
  </cols>
  <sheetData>
    <row r="1" spans="2:12" ht="14.5"/>
    <row r="2" spans="2:12" ht="15" customHeight="1">
      <c r="B2" s="68" t="s">
        <v>325</v>
      </c>
      <c r="C2" s="68" t="s">
        <v>294</v>
      </c>
      <c r="D2" s="68" t="s">
        <v>329</v>
      </c>
      <c r="E2" s="67" t="s">
        <v>44</v>
      </c>
      <c r="F2" s="67" t="s">
        <v>45</v>
      </c>
      <c r="G2" s="67" t="s">
        <v>46</v>
      </c>
      <c r="H2" s="68" t="s">
        <v>326</v>
      </c>
      <c r="I2" s="67" t="s">
        <v>298</v>
      </c>
      <c r="J2" s="68" t="s">
        <v>327</v>
      </c>
      <c r="K2" s="68" t="s">
        <v>351</v>
      </c>
      <c r="L2" s="68" t="s">
        <v>328</v>
      </c>
    </row>
    <row r="3" spans="2:12" ht="15" customHeight="1">
      <c r="B3" s="65" t="s">
        <v>48</v>
      </c>
      <c r="C3" s="65" t="str">
        <f>_xlfn.XLOOKUP(B3,'LISTA ÚTIL'!C:C,'LISTA ÚTIL'!E:E,B3)</f>
        <v>Alice Affonso Sassmannshausen</v>
      </c>
      <c r="D3" s="65" t="str">
        <f>_xlfn.XLOOKUP(C3,'LISTA ÚTIL'!E:E,'LISTA ÚTIL'!B:B,"")</f>
        <v>ORGANIZADOR</v>
      </c>
      <c r="E3" s="54">
        <v>45215</v>
      </c>
      <c r="F3" s="55">
        <v>0.79166666666666663</v>
      </c>
      <c r="G3" s="55">
        <v>0.85416666666666663</v>
      </c>
      <c r="H3" s="65" t="s">
        <v>50</v>
      </c>
      <c r="I3" s="69">
        <v>1</v>
      </c>
      <c r="J3" s="65" t="str">
        <f>_xlfn.XLOOKUP(I3,'LISTA ÚTIL'!L:L,'LISTA ÚTIL'!N:N,"")</f>
        <v>Palestra "Nascimento, vida e morte de estrelas"</v>
      </c>
      <c r="K3" s="65" t="str">
        <f>_xlfn.XLOOKUP(I3,'LISTA ÚTIL'!L:L,'LISTA ÚTIL'!O:O,"")</f>
        <v>Prof. Dr. Roberto Boczko (USP São Paulo)</v>
      </c>
      <c r="L3" s="65">
        <f>2</f>
        <v>2</v>
      </c>
    </row>
    <row r="4" spans="2:12" ht="15" customHeight="1">
      <c r="B4" s="65" t="s">
        <v>201</v>
      </c>
      <c r="C4" s="65" t="str">
        <f>_xlfn.XLOOKUP(B4,'LISTA ÚTIL'!C:C,'LISTA ÚTIL'!E:E,B4)</f>
        <v>Aline Parmezan Ramos Fernandes</v>
      </c>
      <c r="D4" s="65" t="str">
        <f>_xlfn.XLOOKUP(C4,'LISTA ÚTIL'!E:E,'LISTA ÚTIL'!B:B,"")</f>
        <v>ORGANIZADOR</v>
      </c>
      <c r="E4" s="54">
        <v>45215</v>
      </c>
      <c r="F4" s="55">
        <v>0.79166666666666663</v>
      </c>
      <c r="G4" s="55">
        <v>0.85416666666666663</v>
      </c>
      <c r="H4" s="65" t="s">
        <v>50</v>
      </c>
      <c r="I4" s="69">
        <v>1</v>
      </c>
      <c r="J4" s="65" t="str">
        <f>_xlfn.XLOOKUP(I4,'LISTA ÚTIL'!L:L,'LISTA ÚTIL'!N:N,"")</f>
        <v>Palestra "Nascimento, vida e morte de estrelas"</v>
      </c>
      <c r="K4" s="65" t="str">
        <f>_xlfn.XLOOKUP(I4,'LISTA ÚTIL'!L:L,'LISTA ÚTIL'!O:O,"")</f>
        <v>Prof. Dr. Roberto Boczko (USP São Paulo)</v>
      </c>
      <c r="L4" s="65">
        <f>2</f>
        <v>2</v>
      </c>
    </row>
    <row r="5" spans="2:12" ht="15" customHeight="1">
      <c r="B5" s="66" t="s">
        <v>61</v>
      </c>
      <c r="C5" s="65" t="str">
        <f>_xlfn.XLOOKUP(B5,'LISTA ÚTIL'!C:C,'LISTA ÚTIL'!E:E,B5)</f>
        <v>Anna Laura de Holanda Espin</v>
      </c>
      <c r="D5" s="65" t="str">
        <f>_xlfn.XLOOKUP(C5,'LISTA ÚTIL'!E:E,'LISTA ÚTIL'!B:B,"")</f>
        <v>VISITANTE</v>
      </c>
      <c r="E5" s="60">
        <v>45215</v>
      </c>
      <c r="F5" s="61">
        <v>0.79166666666666663</v>
      </c>
      <c r="G5" s="61">
        <v>0.85416666666666663</v>
      </c>
      <c r="H5" s="66" t="s">
        <v>50</v>
      </c>
      <c r="I5" s="69">
        <v>1</v>
      </c>
      <c r="J5" s="65" t="str">
        <f>_xlfn.XLOOKUP(I5,'LISTA ÚTIL'!L:L,'LISTA ÚTIL'!N:N,"")</f>
        <v>Palestra "Nascimento, vida e morte de estrelas"</v>
      </c>
      <c r="K5" s="65" t="str">
        <f>_xlfn.XLOOKUP(I5,'LISTA ÚTIL'!L:L,'LISTA ÚTIL'!O:O,"")</f>
        <v>Prof. Dr. Roberto Boczko (USP São Paulo)</v>
      </c>
      <c r="L5" s="65">
        <f>2</f>
        <v>2</v>
      </c>
    </row>
    <row r="6" spans="2:12" ht="15" customHeight="1">
      <c r="B6" s="66" t="s">
        <v>71</v>
      </c>
      <c r="C6" s="65" t="str">
        <f>_xlfn.XLOOKUP(B6,'LISTA ÚTIL'!C:C,'LISTA ÚTIL'!E:E,B6)</f>
        <v>Cristhian Ximenes Oliveira de Souza</v>
      </c>
      <c r="D6" s="65" t="str">
        <f>_xlfn.XLOOKUP(C6,'LISTA ÚTIL'!E:E,'LISTA ÚTIL'!B:B,"")</f>
        <v>VISITANTE</v>
      </c>
      <c r="E6" s="60">
        <v>45215</v>
      </c>
      <c r="F6" s="61">
        <v>0.79166666666666663</v>
      </c>
      <c r="G6" s="61">
        <v>0.85416666666666663</v>
      </c>
      <c r="H6" s="66" t="s">
        <v>50</v>
      </c>
      <c r="I6" s="69">
        <v>1</v>
      </c>
      <c r="J6" s="65" t="str">
        <f>_xlfn.XLOOKUP(I6,'LISTA ÚTIL'!L:L,'LISTA ÚTIL'!N:N,"")</f>
        <v>Palestra "Nascimento, vida e morte de estrelas"</v>
      </c>
      <c r="K6" s="65" t="str">
        <f>_xlfn.XLOOKUP(I6,'LISTA ÚTIL'!L:L,'LISTA ÚTIL'!O:O,"")</f>
        <v>Prof. Dr. Roberto Boczko (USP São Paulo)</v>
      </c>
      <c r="L6" s="65">
        <f>2</f>
        <v>2</v>
      </c>
    </row>
    <row r="7" spans="2:12" ht="15" customHeight="1">
      <c r="B7" s="66" t="s">
        <v>188</v>
      </c>
      <c r="C7" s="65" t="str">
        <f>_xlfn.XLOOKUP(B7,'LISTA ÚTIL'!C:C,'LISTA ÚTIL'!E:E,B7)</f>
        <v>Diego Isquierdo Pereira</v>
      </c>
      <c r="D7" s="65" t="str">
        <f>_xlfn.XLOOKUP(C7,'LISTA ÚTIL'!E:E,'LISTA ÚTIL'!B:B,"")</f>
        <v>VISITANTE</v>
      </c>
      <c r="E7" s="60">
        <v>45215</v>
      </c>
      <c r="F7" s="61">
        <v>0.79166666666666663</v>
      </c>
      <c r="G7" s="61">
        <v>0.85416666666666663</v>
      </c>
      <c r="H7" s="66" t="s">
        <v>50</v>
      </c>
      <c r="I7" s="69">
        <v>1</v>
      </c>
      <c r="J7" s="65" t="str">
        <f>_xlfn.XLOOKUP(I7,'LISTA ÚTIL'!L:L,'LISTA ÚTIL'!N:N,"")</f>
        <v>Palestra "Nascimento, vida e morte de estrelas"</v>
      </c>
      <c r="K7" s="65" t="str">
        <f>_xlfn.XLOOKUP(I7,'LISTA ÚTIL'!L:L,'LISTA ÚTIL'!O:O,"")</f>
        <v>Prof. Dr. Roberto Boczko (USP São Paulo)</v>
      </c>
      <c r="L7" s="65">
        <f>2</f>
        <v>2</v>
      </c>
    </row>
    <row r="8" spans="2:12" ht="15" customHeight="1">
      <c r="B8" s="65" t="s">
        <v>77</v>
      </c>
      <c r="C8" s="65" t="str">
        <f>_xlfn.XLOOKUP(B8,'LISTA ÚTIL'!C:C,'LISTA ÚTIL'!E:E,B8)</f>
        <v>Eduardo Poltronieri Matias</v>
      </c>
      <c r="D8" s="65" t="str">
        <f>_xlfn.XLOOKUP(C8,'LISTA ÚTIL'!E:E,'LISTA ÚTIL'!B:B,"")</f>
        <v>ORGANIZADOR</v>
      </c>
      <c r="E8" s="54">
        <v>45215</v>
      </c>
      <c r="F8" s="55">
        <v>0.79166666666666663</v>
      </c>
      <c r="G8" s="55">
        <v>0.85416666666666663</v>
      </c>
      <c r="H8" s="65" t="s">
        <v>50</v>
      </c>
      <c r="I8" s="69">
        <v>1</v>
      </c>
      <c r="J8" s="65" t="str">
        <f>_xlfn.XLOOKUP(I8,'LISTA ÚTIL'!L:L,'LISTA ÚTIL'!N:N,"")</f>
        <v>Palestra "Nascimento, vida e morte de estrelas"</v>
      </c>
      <c r="K8" s="65" t="str">
        <f>_xlfn.XLOOKUP(I8,'LISTA ÚTIL'!L:L,'LISTA ÚTIL'!O:O,"")</f>
        <v>Prof. Dr. Roberto Boczko (USP São Paulo)</v>
      </c>
      <c r="L8" s="65">
        <f>2</f>
        <v>2</v>
      </c>
    </row>
    <row r="9" spans="2:12" ht="15" customHeight="1">
      <c r="B9" s="66" t="s">
        <v>81</v>
      </c>
      <c r="C9" s="65" t="str">
        <f>_xlfn.XLOOKUP(B9,'LISTA ÚTIL'!C:C,'LISTA ÚTIL'!E:E,B9)</f>
        <v>Elisa de Paula Gonçalves</v>
      </c>
      <c r="D9" s="65" t="str">
        <f>_xlfn.XLOOKUP(C9,'LISTA ÚTIL'!E:E,'LISTA ÚTIL'!B:B,"")</f>
        <v>VISITANTE</v>
      </c>
      <c r="E9" s="60">
        <v>45215</v>
      </c>
      <c r="F9" s="61">
        <v>0.79166666666666663</v>
      </c>
      <c r="G9" s="61">
        <v>0.85416666666666663</v>
      </c>
      <c r="H9" s="66" t="s">
        <v>50</v>
      </c>
      <c r="I9" s="69">
        <v>1</v>
      </c>
      <c r="J9" s="65" t="str">
        <f>_xlfn.XLOOKUP(I9,'LISTA ÚTIL'!L:L,'LISTA ÚTIL'!N:N,"")</f>
        <v>Palestra "Nascimento, vida e morte de estrelas"</v>
      </c>
      <c r="K9" s="65" t="str">
        <f>_xlfn.XLOOKUP(I9,'LISTA ÚTIL'!L:L,'LISTA ÚTIL'!O:O,"")</f>
        <v>Prof. Dr. Roberto Boczko (USP São Paulo)</v>
      </c>
      <c r="L9" s="65">
        <f>2</f>
        <v>2</v>
      </c>
    </row>
    <row r="10" spans="2:12" ht="15" customHeight="1">
      <c r="B10" s="65" t="s">
        <v>296</v>
      </c>
      <c r="C10" s="65" t="str">
        <f>_xlfn.XLOOKUP(B10,'LISTA ÚTIL'!C:C,'LISTA ÚTIL'!E:E,B10)</f>
        <v>Evandro Messias da Silva</v>
      </c>
      <c r="D10" s="65" t="str">
        <f>_xlfn.XLOOKUP(C10,'LISTA ÚTIL'!E:E,'LISTA ÚTIL'!B:B,"")</f>
        <v>ORGANIZADOR</v>
      </c>
      <c r="E10" s="54">
        <v>45215</v>
      </c>
      <c r="F10" s="55">
        <v>0.79166666666666663</v>
      </c>
      <c r="G10" s="55">
        <v>0.85416666666666663</v>
      </c>
      <c r="H10" s="65" t="s">
        <v>50</v>
      </c>
      <c r="I10" s="69">
        <v>1</v>
      </c>
      <c r="J10" s="65" t="str">
        <f>_xlfn.XLOOKUP(I10,'LISTA ÚTIL'!L:L,'LISTA ÚTIL'!N:N,"")</f>
        <v>Palestra "Nascimento, vida e morte de estrelas"</v>
      </c>
      <c r="K10" s="65" t="str">
        <f>_xlfn.XLOOKUP(I10,'LISTA ÚTIL'!L:L,'LISTA ÚTIL'!O:O,"")</f>
        <v>Prof. Dr. Roberto Boczko (USP São Paulo)</v>
      </c>
      <c r="L10" s="65">
        <f>2</f>
        <v>2</v>
      </c>
    </row>
    <row r="11" spans="2:12" ht="15" customHeight="1">
      <c r="B11" s="66" t="s">
        <v>93</v>
      </c>
      <c r="C11" s="65" t="str">
        <f>_xlfn.XLOOKUP(B11,'LISTA ÚTIL'!C:C,'LISTA ÚTIL'!E:E,B11)</f>
        <v>Frederico Bresler</v>
      </c>
      <c r="D11" s="65" t="str">
        <f>_xlfn.XLOOKUP(C11,'LISTA ÚTIL'!E:E,'LISTA ÚTIL'!B:B,"")</f>
        <v>VISITANTE</v>
      </c>
      <c r="E11" s="60">
        <v>45215</v>
      </c>
      <c r="F11" s="61">
        <v>0.79166666666666663</v>
      </c>
      <c r="G11" s="61">
        <v>0.85416666666666663</v>
      </c>
      <c r="H11" s="66" t="s">
        <v>50</v>
      </c>
      <c r="I11" s="69">
        <v>1</v>
      </c>
      <c r="J11" s="65" t="str">
        <f>_xlfn.XLOOKUP(I11,'LISTA ÚTIL'!L:L,'LISTA ÚTIL'!N:N,"")</f>
        <v>Palestra "Nascimento, vida e morte de estrelas"</v>
      </c>
      <c r="K11" s="65" t="str">
        <f>_xlfn.XLOOKUP(I11,'LISTA ÚTIL'!L:L,'LISTA ÚTIL'!O:O,"")</f>
        <v>Prof. Dr. Roberto Boczko (USP São Paulo)</v>
      </c>
      <c r="L11" s="65">
        <f>2</f>
        <v>2</v>
      </c>
    </row>
    <row r="12" spans="2:12" ht="15" customHeight="1">
      <c r="B12" s="65" t="s">
        <v>203</v>
      </c>
      <c r="C12" s="65" t="str">
        <f>_xlfn.XLOOKUP(B12,'LISTA ÚTIL'!C:C,'LISTA ÚTIL'!E:E,B12)</f>
        <v>Gabriel Torres Cavalcante Barros</v>
      </c>
      <c r="D12" s="65" t="str">
        <f>_xlfn.XLOOKUP(C12,'LISTA ÚTIL'!E:E,'LISTA ÚTIL'!B:B,"")</f>
        <v>ORGANIZADOR</v>
      </c>
      <c r="E12" s="54">
        <v>45215</v>
      </c>
      <c r="F12" s="55">
        <v>0.79166666666666663</v>
      </c>
      <c r="G12" s="55">
        <v>0.85416666666666663</v>
      </c>
      <c r="H12" s="65" t="s">
        <v>50</v>
      </c>
      <c r="I12" s="69">
        <v>1</v>
      </c>
      <c r="J12" s="65" t="str">
        <f>_xlfn.XLOOKUP(I12,'LISTA ÚTIL'!L:L,'LISTA ÚTIL'!N:N,"")</f>
        <v>Palestra "Nascimento, vida e morte de estrelas"</v>
      </c>
      <c r="K12" s="65" t="str">
        <f>_xlfn.XLOOKUP(I12,'LISTA ÚTIL'!L:L,'LISTA ÚTIL'!O:O,"")</f>
        <v>Prof. Dr. Roberto Boczko (USP São Paulo)</v>
      </c>
      <c r="L12" s="65">
        <f>2</f>
        <v>2</v>
      </c>
    </row>
    <row r="13" spans="2:12" ht="15" customHeight="1">
      <c r="B13" s="65" t="s">
        <v>293</v>
      </c>
      <c r="C13" s="65" t="str">
        <f>_xlfn.XLOOKUP(B13,'LISTA ÚTIL'!C:C,'LISTA ÚTIL'!E:E,B13)</f>
        <v>Gabriela da Silva Amaral Mori</v>
      </c>
      <c r="D13" s="65" t="str">
        <f>_xlfn.XLOOKUP(C13,'LISTA ÚTIL'!E:E,'LISTA ÚTIL'!B:B,"")</f>
        <v>ORGANIZADOR</v>
      </c>
      <c r="E13" s="54">
        <v>45215</v>
      </c>
      <c r="F13" s="55">
        <v>0.79166666666666663</v>
      </c>
      <c r="G13" s="55">
        <v>0.85416666666666663</v>
      </c>
      <c r="H13" s="65" t="s">
        <v>50</v>
      </c>
      <c r="I13" s="69">
        <v>1</v>
      </c>
      <c r="J13" s="65" t="str">
        <f>_xlfn.XLOOKUP(I13,'LISTA ÚTIL'!L:L,'LISTA ÚTIL'!N:N,"")</f>
        <v>Palestra "Nascimento, vida e morte de estrelas"</v>
      </c>
      <c r="K13" s="65" t="str">
        <f>_xlfn.XLOOKUP(I13,'LISTA ÚTIL'!L:L,'LISTA ÚTIL'!O:O,"")</f>
        <v>Prof. Dr. Roberto Boczko (USP São Paulo)</v>
      </c>
      <c r="L13" s="65">
        <f>2</f>
        <v>2</v>
      </c>
    </row>
    <row r="14" spans="2:12" ht="15" customHeight="1">
      <c r="B14" s="65" t="s">
        <v>97</v>
      </c>
      <c r="C14" s="65" t="str">
        <f>_xlfn.XLOOKUP(B14,'LISTA ÚTIL'!C:C,'LISTA ÚTIL'!E:E,B14)</f>
        <v>Gabriella Ribeiro de Almeida</v>
      </c>
      <c r="D14" s="65" t="str">
        <f>_xlfn.XLOOKUP(C14,'LISTA ÚTIL'!E:E,'LISTA ÚTIL'!B:B,"")</f>
        <v>ORGANIZADOR</v>
      </c>
      <c r="E14" s="54">
        <v>45215</v>
      </c>
      <c r="F14" s="55">
        <v>0.79166666666666663</v>
      </c>
      <c r="G14" s="55">
        <v>0.85416666666666663</v>
      </c>
      <c r="H14" s="65" t="s">
        <v>50</v>
      </c>
      <c r="I14" s="69">
        <v>1</v>
      </c>
      <c r="J14" s="65" t="str">
        <f>_xlfn.XLOOKUP(I14,'LISTA ÚTIL'!L:L,'LISTA ÚTIL'!N:N,"")</f>
        <v>Palestra "Nascimento, vida e morte de estrelas"</v>
      </c>
      <c r="K14" s="65" t="str">
        <f>_xlfn.XLOOKUP(I14,'LISTA ÚTIL'!L:L,'LISTA ÚTIL'!O:O,"")</f>
        <v>Prof. Dr. Roberto Boczko (USP São Paulo)</v>
      </c>
      <c r="L14" s="65">
        <f>2</f>
        <v>2</v>
      </c>
    </row>
    <row r="15" spans="2:12" ht="15" customHeight="1">
      <c r="B15" s="66" t="s">
        <v>99</v>
      </c>
      <c r="C15" s="65" t="str">
        <f>_xlfn.XLOOKUP(B15,'LISTA ÚTIL'!C:C,'LISTA ÚTIL'!E:E,B15)</f>
        <v>Giovanna de Carvalho Koga</v>
      </c>
      <c r="D15" s="65" t="str">
        <f>_xlfn.XLOOKUP(C15,'LISTA ÚTIL'!E:E,'LISTA ÚTIL'!B:B,"")</f>
        <v>VISITANTE</v>
      </c>
      <c r="E15" s="60">
        <v>45215</v>
      </c>
      <c r="F15" s="61">
        <v>0.79166666666666663</v>
      </c>
      <c r="G15" s="61">
        <v>0.85416666666666663</v>
      </c>
      <c r="H15" s="66" t="s">
        <v>50</v>
      </c>
      <c r="I15" s="69">
        <v>1</v>
      </c>
      <c r="J15" s="65" t="str">
        <f>_xlfn.XLOOKUP(I15,'LISTA ÚTIL'!L:L,'LISTA ÚTIL'!N:N,"")</f>
        <v>Palestra "Nascimento, vida e morte de estrelas"</v>
      </c>
      <c r="K15" s="65" t="str">
        <f>_xlfn.XLOOKUP(I15,'LISTA ÚTIL'!L:L,'LISTA ÚTIL'!O:O,"")</f>
        <v>Prof. Dr. Roberto Boczko (USP São Paulo)</v>
      </c>
      <c r="L15" s="65">
        <f>2</f>
        <v>2</v>
      </c>
    </row>
    <row r="16" spans="2:12" ht="15" customHeight="1">
      <c r="B16" s="65" t="s">
        <v>101</v>
      </c>
      <c r="C16" s="65" t="str">
        <f>_xlfn.XLOOKUP(B16,'LISTA ÚTIL'!C:C,'LISTA ÚTIL'!E:E,B16)</f>
        <v>Gustavo Henrique Alcantara Idra</v>
      </c>
      <c r="D16" s="65" t="str">
        <f>_xlfn.XLOOKUP(C16,'LISTA ÚTIL'!E:E,'LISTA ÚTIL'!B:B,"")</f>
        <v>ORGANIZADOR</v>
      </c>
      <c r="E16" s="54">
        <v>45215</v>
      </c>
      <c r="F16" s="55">
        <v>0.79166666666666663</v>
      </c>
      <c r="G16" s="55">
        <v>0.85416666666666663</v>
      </c>
      <c r="H16" s="65" t="s">
        <v>50</v>
      </c>
      <c r="I16" s="69">
        <v>1</v>
      </c>
      <c r="J16" s="65" t="str">
        <f>_xlfn.XLOOKUP(I16,'LISTA ÚTIL'!L:L,'LISTA ÚTIL'!N:N,"")</f>
        <v>Palestra "Nascimento, vida e morte de estrelas"</v>
      </c>
      <c r="K16" s="65" t="str">
        <f>_xlfn.XLOOKUP(I16,'LISTA ÚTIL'!L:L,'LISTA ÚTIL'!O:O,"")</f>
        <v>Prof. Dr. Roberto Boczko (USP São Paulo)</v>
      </c>
      <c r="L16" s="65">
        <f>2</f>
        <v>2</v>
      </c>
    </row>
    <row r="17" spans="2:12" ht="15" customHeight="1">
      <c r="B17" s="66" t="s">
        <v>103</v>
      </c>
      <c r="C17" s="65" t="str">
        <f>_xlfn.XLOOKUP(B17,'LISTA ÚTIL'!C:C,'LISTA ÚTIL'!E:E,B17)</f>
        <v>Gustavo Marques Takahaschi</v>
      </c>
      <c r="D17" s="65" t="str">
        <f>_xlfn.XLOOKUP(C17,'LISTA ÚTIL'!E:E,'LISTA ÚTIL'!B:B,"")</f>
        <v>VISITANTE</v>
      </c>
      <c r="E17" s="60">
        <v>45215</v>
      </c>
      <c r="F17" s="61">
        <v>0.79166666666666663</v>
      </c>
      <c r="G17" s="61">
        <v>0.85416666666666663</v>
      </c>
      <c r="H17" s="66" t="s">
        <v>50</v>
      </c>
      <c r="I17" s="69">
        <v>1</v>
      </c>
      <c r="J17" s="65" t="str">
        <f>_xlfn.XLOOKUP(I17,'LISTA ÚTIL'!L:L,'LISTA ÚTIL'!N:N,"")</f>
        <v>Palestra "Nascimento, vida e morte de estrelas"</v>
      </c>
      <c r="K17" s="65" t="str">
        <f>_xlfn.XLOOKUP(I17,'LISTA ÚTIL'!L:L,'LISTA ÚTIL'!O:O,"")</f>
        <v>Prof. Dr. Roberto Boczko (USP São Paulo)</v>
      </c>
      <c r="L17" s="65">
        <f>2</f>
        <v>2</v>
      </c>
    </row>
    <row r="18" spans="2:12" ht="15" customHeight="1">
      <c r="B18" s="65" t="s">
        <v>180</v>
      </c>
      <c r="C18" s="65" t="str">
        <f>_xlfn.XLOOKUP(B18,'LISTA ÚTIL'!C:C,'LISTA ÚTIL'!E:E,B18)</f>
        <v>Jennifer Schroder Gerlach</v>
      </c>
      <c r="D18" s="65" t="str">
        <f>_xlfn.XLOOKUP(C18,'LISTA ÚTIL'!E:E,'LISTA ÚTIL'!B:B,"")</f>
        <v>ORGANIZADOR</v>
      </c>
      <c r="E18" s="54">
        <v>45215</v>
      </c>
      <c r="F18" s="55">
        <v>0.79166666666666663</v>
      </c>
      <c r="G18" s="55">
        <v>0.85416666666666663</v>
      </c>
      <c r="H18" s="65" t="s">
        <v>50</v>
      </c>
      <c r="I18" s="69">
        <v>1</v>
      </c>
      <c r="J18" s="65" t="str">
        <f>_xlfn.XLOOKUP(I18,'LISTA ÚTIL'!L:L,'LISTA ÚTIL'!N:N,"")</f>
        <v>Palestra "Nascimento, vida e morte de estrelas"</v>
      </c>
      <c r="K18" s="65" t="str">
        <f>_xlfn.XLOOKUP(I18,'LISTA ÚTIL'!L:L,'LISTA ÚTIL'!O:O,"")</f>
        <v>Prof. Dr. Roberto Boczko (USP São Paulo)</v>
      </c>
      <c r="L18" s="65">
        <f>2</f>
        <v>2</v>
      </c>
    </row>
    <row r="19" spans="2:12" ht="15" customHeight="1">
      <c r="B19" s="66" t="s">
        <v>111</v>
      </c>
      <c r="C19" s="65" t="str">
        <f>_xlfn.XLOOKUP(B19,'LISTA ÚTIL'!C:C,'LISTA ÚTIL'!E:E,B19)</f>
        <v>João Augusto Gutierres da Silva</v>
      </c>
      <c r="D19" s="65" t="str">
        <f>_xlfn.XLOOKUP(C19,'LISTA ÚTIL'!E:E,'LISTA ÚTIL'!B:B,"")</f>
        <v>VISITANTE</v>
      </c>
      <c r="E19" s="60">
        <v>45215</v>
      </c>
      <c r="F19" s="61">
        <v>0.79166666666666663</v>
      </c>
      <c r="G19" s="61">
        <v>0.85416666666666663</v>
      </c>
      <c r="H19" s="66" t="s">
        <v>50</v>
      </c>
      <c r="I19" s="69">
        <v>1</v>
      </c>
      <c r="J19" s="65" t="str">
        <f>_xlfn.XLOOKUP(I19,'LISTA ÚTIL'!L:L,'LISTA ÚTIL'!N:N,"")</f>
        <v>Palestra "Nascimento, vida e morte de estrelas"</v>
      </c>
      <c r="K19" s="65" t="str">
        <f>_xlfn.XLOOKUP(I19,'LISTA ÚTIL'!L:L,'LISTA ÚTIL'!O:O,"")</f>
        <v>Prof. Dr. Roberto Boczko (USP São Paulo)</v>
      </c>
      <c r="L19" s="65">
        <f>2</f>
        <v>2</v>
      </c>
    </row>
    <row r="20" spans="2:12" ht="15" customHeight="1">
      <c r="B20" s="66" t="s">
        <v>113</v>
      </c>
      <c r="C20" s="65" t="str">
        <f>_xlfn.XLOOKUP(B20,'LISTA ÚTIL'!C:C,'LISTA ÚTIL'!E:E,B20)</f>
        <v>João Pedro Ribeiro Barrile</v>
      </c>
      <c r="D20" s="65" t="str">
        <f>_xlfn.XLOOKUP(C20,'LISTA ÚTIL'!E:E,'LISTA ÚTIL'!B:B,"")</f>
        <v>VISITANTE</v>
      </c>
      <c r="E20" s="60">
        <v>45215</v>
      </c>
      <c r="F20" s="61">
        <v>0.79166666666666663</v>
      </c>
      <c r="G20" s="61">
        <v>0.85416666666666663</v>
      </c>
      <c r="H20" s="66" t="s">
        <v>50</v>
      </c>
      <c r="I20" s="69">
        <v>1</v>
      </c>
      <c r="J20" s="65" t="str">
        <f>_xlfn.XLOOKUP(I20,'LISTA ÚTIL'!L:L,'LISTA ÚTIL'!N:N,"")</f>
        <v>Palestra "Nascimento, vida e morte de estrelas"</v>
      </c>
      <c r="K20" s="65" t="str">
        <f>_xlfn.XLOOKUP(I20,'LISTA ÚTIL'!L:L,'LISTA ÚTIL'!O:O,"")</f>
        <v>Prof. Dr. Roberto Boczko (USP São Paulo)</v>
      </c>
      <c r="L20" s="65">
        <f>2</f>
        <v>2</v>
      </c>
    </row>
    <row r="21" spans="2:12" ht="15" customHeight="1">
      <c r="B21" s="65" t="s">
        <v>119</v>
      </c>
      <c r="C21" s="65" t="str">
        <f>_xlfn.XLOOKUP(B21,'LISTA ÚTIL'!C:C,'LISTA ÚTIL'!E:E,B21)</f>
        <v>Julia Elisa Barbosa da Silva</v>
      </c>
      <c r="D21" s="65" t="str">
        <f>_xlfn.XLOOKUP(C21,'LISTA ÚTIL'!E:E,'LISTA ÚTIL'!B:B,"")</f>
        <v>ORGANIZADOR</v>
      </c>
      <c r="E21" s="54">
        <v>45215</v>
      </c>
      <c r="F21" s="55">
        <v>0.79166666666666663</v>
      </c>
      <c r="G21" s="55">
        <v>0.85416666666666663</v>
      </c>
      <c r="H21" s="65" t="s">
        <v>50</v>
      </c>
      <c r="I21" s="69">
        <v>1</v>
      </c>
      <c r="J21" s="65" t="str">
        <f>_xlfn.XLOOKUP(I21,'LISTA ÚTIL'!L:L,'LISTA ÚTIL'!N:N,"")</f>
        <v>Palestra "Nascimento, vida e morte de estrelas"</v>
      </c>
      <c r="K21" s="65" t="str">
        <f>_xlfn.XLOOKUP(I21,'LISTA ÚTIL'!L:L,'LISTA ÚTIL'!O:O,"")</f>
        <v>Prof. Dr. Roberto Boczko (USP São Paulo)</v>
      </c>
      <c r="L21" s="65">
        <f>2</f>
        <v>2</v>
      </c>
    </row>
    <row r="22" spans="2:12" ht="15" customHeight="1">
      <c r="B22" s="65" t="s">
        <v>286</v>
      </c>
      <c r="C22" s="65" t="str">
        <f>_xlfn.XLOOKUP(B22,'LISTA ÚTIL'!C:C,'LISTA ÚTIL'!E:E,B22)</f>
        <v>Julio Cesar Moretti Soares</v>
      </c>
      <c r="D22" s="65" t="str">
        <f>_xlfn.XLOOKUP(C22,'LISTA ÚTIL'!E:E,'LISTA ÚTIL'!B:B,"")</f>
        <v>ORGANIZADOR</v>
      </c>
      <c r="E22" s="54">
        <v>45215</v>
      </c>
      <c r="F22" s="55">
        <v>0.79166666666666663</v>
      </c>
      <c r="G22" s="55">
        <v>0.85416666666666663</v>
      </c>
      <c r="H22" s="65" t="s">
        <v>50</v>
      </c>
      <c r="I22" s="69">
        <v>1</v>
      </c>
      <c r="J22" s="65" t="str">
        <f>_xlfn.XLOOKUP(I22,'LISTA ÚTIL'!L:L,'LISTA ÚTIL'!N:N,"")</f>
        <v>Palestra "Nascimento, vida e morte de estrelas"</v>
      </c>
      <c r="K22" s="65" t="str">
        <f>_xlfn.XLOOKUP(I22,'LISTA ÚTIL'!L:L,'LISTA ÚTIL'!O:O,"")</f>
        <v>Prof. Dr. Roberto Boczko (USP São Paulo)</v>
      </c>
      <c r="L22" s="65">
        <f>2</f>
        <v>2</v>
      </c>
    </row>
    <row r="23" spans="2:12" ht="15" customHeight="1">
      <c r="B23" s="65" t="s">
        <v>124</v>
      </c>
      <c r="C23" s="65" t="str">
        <f>_xlfn.XLOOKUP(B23,'LISTA ÚTIL'!C:C,'LISTA ÚTIL'!E:E,B23)</f>
        <v>Jullyana Mendes Vasconcelos</v>
      </c>
      <c r="D23" s="65" t="str">
        <f>_xlfn.XLOOKUP(C23,'LISTA ÚTIL'!E:E,'LISTA ÚTIL'!B:B,"")</f>
        <v>ORGANIZADOR</v>
      </c>
      <c r="E23" s="54">
        <v>45215</v>
      </c>
      <c r="F23" s="55">
        <v>0.79166666666666663</v>
      </c>
      <c r="G23" s="55">
        <v>0.85416666666666663</v>
      </c>
      <c r="H23" s="65" t="s">
        <v>50</v>
      </c>
      <c r="I23" s="69">
        <v>1</v>
      </c>
      <c r="J23" s="65" t="str">
        <f>_xlfn.XLOOKUP(I23,'LISTA ÚTIL'!L:L,'LISTA ÚTIL'!N:N,"")</f>
        <v>Palestra "Nascimento, vida e morte de estrelas"</v>
      </c>
      <c r="K23" s="65" t="str">
        <f>_xlfn.XLOOKUP(I23,'LISTA ÚTIL'!L:L,'LISTA ÚTIL'!O:O,"")</f>
        <v>Prof. Dr. Roberto Boczko (USP São Paulo)</v>
      </c>
      <c r="L23" s="65">
        <f>2</f>
        <v>2</v>
      </c>
    </row>
    <row r="24" spans="2:12" ht="15" customHeight="1">
      <c r="B24" s="66" t="s">
        <v>126</v>
      </c>
      <c r="C24" s="65" t="str">
        <f>_xlfn.XLOOKUP(B24,'LISTA ÚTIL'!C:C,'LISTA ÚTIL'!E:E,B24)</f>
        <v>Kainan Vinícius Valim de Camargo Viera</v>
      </c>
      <c r="D24" s="65" t="str">
        <f>_xlfn.XLOOKUP(C24,'LISTA ÚTIL'!E:E,'LISTA ÚTIL'!B:B,"")</f>
        <v>VISITANTE</v>
      </c>
      <c r="E24" s="60">
        <v>45215</v>
      </c>
      <c r="F24" s="61">
        <v>0.79166666666666663</v>
      </c>
      <c r="G24" s="61">
        <v>0.85416666666666663</v>
      </c>
      <c r="H24" s="66" t="s">
        <v>50</v>
      </c>
      <c r="I24" s="69">
        <v>1</v>
      </c>
      <c r="J24" s="65" t="str">
        <f>_xlfn.XLOOKUP(I24,'LISTA ÚTIL'!L:L,'LISTA ÚTIL'!N:N,"")</f>
        <v>Palestra "Nascimento, vida e morte de estrelas"</v>
      </c>
      <c r="K24" s="65" t="str">
        <f>_xlfn.XLOOKUP(I24,'LISTA ÚTIL'!L:L,'LISTA ÚTIL'!O:O,"")</f>
        <v>Prof. Dr. Roberto Boczko (USP São Paulo)</v>
      </c>
      <c r="L24" s="65">
        <f>2</f>
        <v>2</v>
      </c>
    </row>
    <row r="25" spans="2:12" ht="15" customHeight="1">
      <c r="B25" s="66" t="s">
        <v>130</v>
      </c>
      <c r="C25" s="65" t="str">
        <f>_xlfn.XLOOKUP(B25,'LISTA ÚTIL'!C:C,'LISTA ÚTIL'!E:E,B25)</f>
        <v>Larissa de Moraes Patterman Corrêa Peres</v>
      </c>
      <c r="D25" s="65" t="str">
        <f>_xlfn.XLOOKUP(C25,'LISTA ÚTIL'!E:E,'LISTA ÚTIL'!B:B,"")</f>
        <v>VISITANTE</v>
      </c>
      <c r="E25" s="60">
        <v>45215</v>
      </c>
      <c r="F25" s="61">
        <v>0.79166666666666663</v>
      </c>
      <c r="G25" s="61">
        <v>0.85416666666666663</v>
      </c>
      <c r="H25" s="66" t="s">
        <v>50</v>
      </c>
      <c r="I25" s="69">
        <v>1</v>
      </c>
      <c r="J25" s="65" t="str">
        <f>_xlfn.XLOOKUP(I25,'LISTA ÚTIL'!L:L,'LISTA ÚTIL'!N:N,"")</f>
        <v>Palestra "Nascimento, vida e morte de estrelas"</v>
      </c>
      <c r="K25" s="65" t="str">
        <f>_xlfn.XLOOKUP(I25,'LISTA ÚTIL'!L:L,'LISTA ÚTIL'!O:O,"")</f>
        <v>Prof. Dr. Roberto Boczko (USP São Paulo)</v>
      </c>
      <c r="L25" s="65">
        <f>2</f>
        <v>2</v>
      </c>
    </row>
    <row r="26" spans="2:12" ht="15" customHeight="1">
      <c r="B26" s="66" t="s">
        <v>192</v>
      </c>
      <c r="C26" s="65" t="str">
        <f>_xlfn.XLOOKUP(B26,'LISTA ÚTIL'!C:C,'LISTA ÚTIL'!E:E,B26)</f>
        <v>Leonardo Henrique Monteiro Leme</v>
      </c>
      <c r="D26" s="65" t="str">
        <f>_xlfn.XLOOKUP(C26,'LISTA ÚTIL'!E:E,'LISTA ÚTIL'!B:B,"")</f>
        <v>VISITANTE</v>
      </c>
      <c r="E26" s="60">
        <v>45215</v>
      </c>
      <c r="F26" s="61">
        <v>0.79166666666666663</v>
      </c>
      <c r="G26" s="61">
        <v>0.85416666666666663</v>
      </c>
      <c r="H26" s="66" t="s">
        <v>50</v>
      </c>
      <c r="I26" s="69">
        <v>1</v>
      </c>
      <c r="J26" s="65" t="str">
        <f>_xlfn.XLOOKUP(I26,'LISTA ÚTIL'!L:L,'LISTA ÚTIL'!N:N,"")</f>
        <v>Palestra "Nascimento, vida e morte de estrelas"</v>
      </c>
      <c r="K26" s="65" t="str">
        <f>_xlfn.XLOOKUP(I26,'LISTA ÚTIL'!L:L,'LISTA ÚTIL'!O:O,"")</f>
        <v>Prof. Dr. Roberto Boczko (USP São Paulo)</v>
      </c>
      <c r="L26" s="65">
        <f>2</f>
        <v>2</v>
      </c>
    </row>
    <row r="27" spans="2:12" ht="15" customHeight="1">
      <c r="B27" s="66" t="s">
        <v>194</v>
      </c>
      <c r="C27" s="65" t="str">
        <f>_xlfn.XLOOKUP(B27,'LISTA ÚTIL'!C:C,'LISTA ÚTIL'!E:E,B27)</f>
        <v>Leticia Pontes Veiga</v>
      </c>
      <c r="D27" s="65" t="str">
        <f>_xlfn.XLOOKUP(C27,'LISTA ÚTIL'!E:E,'LISTA ÚTIL'!B:B,"")</f>
        <v>VISITANTE</v>
      </c>
      <c r="E27" s="60">
        <v>45215</v>
      </c>
      <c r="F27" s="61">
        <v>0.79166666666666663</v>
      </c>
      <c r="G27" s="61">
        <v>0.85416666666666663</v>
      </c>
      <c r="H27" s="66" t="s">
        <v>50</v>
      </c>
      <c r="I27" s="69">
        <v>1</v>
      </c>
      <c r="J27" s="65" t="str">
        <f>_xlfn.XLOOKUP(I27,'LISTA ÚTIL'!L:L,'LISTA ÚTIL'!N:N,"")</f>
        <v>Palestra "Nascimento, vida e morte de estrelas"</v>
      </c>
      <c r="K27" s="65" t="str">
        <f>_xlfn.XLOOKUP(I27,'LISTA ÚTIL'!L:L,'LISTA ÚTIL'!O:O,"")</f>
        <v>Prof. Dr. Roberto Boczko (USP São Paulo)</v>
      </c>
      <c r="L27" s="65">
        <f>2</f>
        <v>2</v>
      </c>
    </row>
    <row r="28" spans="2:12" ht="15" customHeight="1">
      <c r="B28" s="66" t="s">
        <v>132</v>
      </c>
      <c r="C28" s="65" t="str">
        <f>_xlfn.XLOOKUP(B28,'LISTA ÚTIL'!C:C,'LISTA ÚTIL'!E:E,B28)</f>
        <v>Lucas da Silva Fontes</v>
      </c>
      <c r="D28" s="65" t="str">
        <f>_xlfn.XLOOKUP(C28,'LISTA ÚTIL'!E:E,'LISTA ÚTIL'!B:B,"")</f>
        <v>VISITANTE</v>
      </c>
      <c r="E28" s="60">
        <v>45215</v>
      </c>
      <c r="F28" s="61">
        <v>0.79166666666666663</v>
      </c>
      <c r="G28" s="61">
        <v>0.85416666666666663</v>
      </c>
      <c r="H28" s="66" t="s">
        <v>50</v>
      </c>
      <c r="I28" s="69">
        <v>1</v>
      </c>
      <c r="J28" s="65" t="str">
        <f>_xlfn.XLOOKUP(I28,'LISTA ÚTIL'!L:L,'LISTA ÚTIL'!N:N,"")</f>
        <v>Palestra "Nascimento, vida e morte de estrelas"</v>
      </c>
      <c r="K28" s="65" t="str">
        <f>_xlfn.XLOOKUP(I28,'LISTA ÚTIL'!L:L,'LISTA ÚTIL'!O:O,"")</f>
        <v>Prof. Dr. Roberto Boczko (USP São Paulo)</v>
      </c>
      <c r="L28" s="65">
        <f>2</f>
        <v>2</v>
      </c>
    </row>
    <row r="29" spans="2:12" ht="15" customHeight="1">
      <c r="B29" s="65" t="s">
        <v>138</v>
      </c>
      <c r="C29" s="65" t="str">
        <f>_xlfn.XLOOKUP(B29,'LISTA ÚTIL'!C:C,'LISTA ÚTIL'!E:E,B29)</f>
        <v>Ludmila Vitória Ribeiro Rocumba</v>
      </c>
      <c r="D29" s="65" t="str">
        <f>_xlfn.XLOOKUP(C29,'LISTA ÚTIL'!E:E,'LISTA ÚTIL'!B:B,"")</f>
        <v>ORGANIZADOR</v>
      </c>
      <c r="E29" s="54">
        <v>45215</v>
      </c>
      <c r="F29" s="55">
        <v>0.79166666666666663</v>
      </c>
      <c r="G29" s="55">
        <v>0.85416666666666663</v>
      </c>
      <c r="H29" s="65" t="s">
        <v>50</v>
      </c>
      <c r="I29" s="69">
        <v>1</v>
      </c>
      <c r="J29" s="65" t="str">
        <f>_xlfn.XLOOKUP(I29,'LISTA ÚTIL'!L:L,'LISTA ÚTIL'!N:N,"")</f>
        <v>Palestra "Nascimento, vida e morte de estrelas"</v>
      </c>
      <c r="K29" s="65" t="str">
        <f>_xlfn.XLOOKUP(I29,'LISTA ÚTIL'!L:L,'LISTA ÚTIL'!O:O,"")</f>
        <v>Prof. Dr. Roberto Boczko (USP São Paulo)</v>
      </c>
      <c r="L29" s="65">
        <f>2</f>
        <v>2</v>
      </c>
    </row>
    <row r="30" spans="2:12" ht="15" customHeight="1">
      <c r="B30" s="66" t="s">
        <v>140</v>
      </c>
      <c r="C30" s="65" t="str">
        <f>_xlfn.XLOOKUP(B30,'LISTA ÚTIL'!C:C,'LISTA ÚTIL'!E:E,B30)</f>
        <v>Luiz Mariano de Oliveira Neto</v>
      </c>
      <c r="D30" s="65" t="str">
        <f>_xlfn.XLOOKUP(C30,'LISTA ÚTIL'!E:E,'LISTA ÚTIL'!B:B,"")</f>
        <v>VISITANTE</v>
      </c>
      <c r="E30" s="60">
        <v>45215</v>
      </c>
      <c r="F30" s="61">
        <v>0.79166666666666663</v>
      </c>
      <c r="G30" s="61">
        <v>0.85416666666666663</v>
      </c>
      <c r="H30" s="66" t="s">
        <v>50</v>
      </c>
      <c r="I30" s="69">
        <v>1</v>
      </c>
      <c r="J30" s="65" t="str">
        <f>_xlfn.XLOOKUP(I30,'LISTA ÚTIL'!L:L,'LISTA ÚTIL'!N:N,"")</f>
        <v>Palestra "Nascimento, vida e morte de estrelas"</v>
      </c>
      <c r="K30" s="65" t="str">
        <f>_xlfn.XLOOKUP(I30,'LISTA ÚTIL'!L:L,'LISTA ÚTIL'!O:O,"")</f>
        <v>Prof. Dr. Roberto Boczko (USP São Paulo)</v>
      </c>
      <c r="L30" s="65">
        <f>2</f>
        <v>2</v>
      </c>
    </row>
    <row r="31" spans="2:12" ht="15" customHeight="1">
      <c r="B31" s="65" t="s">
        <v>142</v>
      </c>
      <c r="C31" s="65" t="str">
        <f>_xlfn.XLOOKUP(B31,'LISTA ÚTIL'!C:C,'LISTA ÚTIL'!E:E,B31)</f>
        <v>Marcela Guinther Medeiros</v>
      </c>
      <c r="D31" s="65" t="str">
        <f>_xlfn.XLOOKUP(C31,'LISTA ÚTIL'!E:E,'LISTA ÚTIL'!B:B,"")</f>
        <v>ORGANIZADOR</v>
      </c>
      <c r="E31" s="54">
        <v>45215</v>
      </c>
      <c r="F31" s="55">
        <v>0.79166666666666663</v>
      </c>
      <c r="G31" s="55">
        <v>0.85416666666666663</v>
      </c>
      <c r="H31" s="65" t="s">
        <v>50</v>
      </c>
      <c r="I31" s="69">
        <v>1</v>
      </c>
      <c r="J31" s="65" t="str">
        <f>_xlfn.XLOOKUP(I31,'LISTA ÚTIL'!L:L,'LISTA ÚTIL'!N:N,"")</f>
        <v>Palestra "Nascimento, vida e morte de estrelas"</v>
      </c>
      <c r="K31" s="65" t="str">
        <f>_xlfn.XLOOKUP(I31,'LISTA ÚTIL'!L:L,'LISTA ÚTIL'!O:O,"")</f>
        <v>Prof. Dr. Roberto Boczko (USP São Paulo)</v>
      </c>
      <c r="L31" s="65">
        <f>2</f>
        <v>2</v>
      </c>
    </row>
    <row r="32" spans="2:12" ht="15" customHeight="1">
      <c r="B32" s="66" t="s">
        <v>144</v>
      </c>
      <c r="C32" s="65" t="str">
        <f>_xlfn.XLOOKUP(B32,'LISTA ÚTIL'!C:C,'LISTA ÚTIL'!E:E,B32)</f>
        <v>Mariana Paula Martins Messias</v>
      </c>
      <c r="D32" s="65" t="str">
        <f>_xlfn.XLOOKUP(C32,'LISTA ÚTIL'!E:E,'LISTA ÚTIL'!B:B,"")</f>
        <v>VISITANTE</v>
      </c>
      <c r="E32" s="60">
        <v>45215</v>
      </c>
      <c r="F32" s="61">
        <v>0.79166666666666663</v>
      </c>
      <c r="G32" s="61">
        <v>0.85416666666666663</v>
      </c>
      <c r="H32" s="66" t="s">
        <v>50</v>
      </c>
      <c r="I32" s="69">
        <v>1</v>
      </c>
      <c r="J32" s="65" t="str">
        <f>_xlfn.XLOOKUP(I32,'LISTA ÚTIL'!L:L,'LISTA ÚTIL'!N:N,"")</f>
        <v>Palestra "Nascimento, vida e morte de estrelas"</v>
      </c>
      <c r="K32" s="65" t="str">
        <f>_xlfn.XLOOKUP(I32,'LISTA ÚTIL'!L:L,'LISTA ÚTIL'!O:O,"")</f>
        <v>Prof. Dr. Roberto Boczko (USP São Paulo)</v>
      </c>
      <c r="L32" s="65">
        <f>2</f>
        <v>2</v>
      </c>
    </row>
    <row r="33" spans="2:12" ht="15" customHeight="1">
      <c r="B33" s="66" t="s">
        <v>186</v>
      </c>
      <c r="C33" s="65" t="str">
        <f>_xlfn.XLOOKUP(B33,'LISTA ÚTIL'!C:C,'LISTA ÚTIL'!E:E,B33)</f>
        <v>Miguel Felder Pelentir</v>
      </c>
      <c r="D33" s="65" t="str">
        <f>_xlfn.XLOOKUP(C33,'LISTA ÚTIL'!E:E,'LISTA ÚTIL'!B:B,"")</f>
        <v>VISITANTE</v>
      </c>
      <c r="E33" s="60">
        <v>45215</v>
      </c>
      <c r="F33" s="61">
        <v>0.79166666666666663</v>
      </c>
      <c r="G33" s="61">
        <v>0.85416666666666663</v>
      </c>
      <c r="H33" s="66" t="s">
        <v>50</v>
      </c>
      <c r="I33" s="69">
        <v>1</v>
      </c>
      <c r="J33" s="65" t="str">
        <f>_xlfn.XLOOKUP(I33,'LISTA ÚTIL'!L:L,'LISTA ÚTIL'!N:N,"")</f>
        <v>Palestra "Nascimento, vida e morte de estrelas"</v>
      </c>
      <c r="K33" s="65" t="str">
        <f>_xlfn.XLOOKUP(I33,'LISTA ÚTIL'!L:L,'LISTA ÚTIL'!O:O,"")</f>
        <v>Prof. Dr. Roberto Boczko (USP São Paulo)</v>
      </c>
      <c r="L33" s="65">
        <f>2</f>
        <v>2</v>
      </c>
    </row>
    <row r="34" spans="2:12" ht="15" customHeight="1">
      <c r="B34" s="65" t="s">
        <v>291</v>
      </c>
      <c r="C34" s="65" t="str">
        <f>_xlfn.XLOOKUP(B34,'LISTA ÚTIL'!C:C,'LISTA ÚTIL'!E:E,B34)</f>
        <v>Nayron Costa Alves</v>
      </c>
      <c r="D34" s="65" t="str">
        <f>_xlfn.XLOOKUP(C34,'LISTA ÚTIL'!E:E,'LISTA ÚTIL'!B:B,"")</f>
        <v>ORGANIZADOR</v>
      </c>
      <c r="E34" s="54">
        <v>45215</v>
      </c>
      <c r="F34" s="55">
        <v>0.79166666666666663</v>
      </c>
      <c r="G34" s="55">
        <v>0.85416666666666663</v>
      </c>
      <c r="H34" s="65" t="s">
        <v>50</v>
      </c>
      <c r="I34" s="69">
        <v>1</v>
      </c>
      <c r="J34" s="65" t="str">
        <f>_xlfn.XLOOKUP(I34,'LISTA ÚTIL'!L:L,'LISTA ÚTIL'!N:N,"")</f>
        <v>Palestra "Nascimento, vida e morte de estrelas"</v>
      </c>
      <c r="K34" s="65" t="str">
        <f>_xlfn.XLOOKUP(I34,'LISTA ÚTIL'!L:L,'LISTA ÚTIL'!O:O,"")</f>
        <v>Prof. Dr. Roberto Boczko (USP São Paulo)</v>
      </c>
      <c r="L34" s="65">
        <f>2</f>
        <v>2</v>
      </c>
    </row>
    <row r="35" spans="2:12" ht="15" customHeight="1">
      <c r="B35" s="65" t="s">
        <v>150</v>
      </c>
      <c r="C35" s="65" t="str">
        <f>_xlfn.XLOOKUP(B35,'LISTA ÚTIL'!C:C,'LISTA ÚTIL'!E:E,B35)</f>
        <v>Paloma dos Santos</v>
      </c>
      <c r="D35" s="65" t="str">
        <f>_xlfn.XLOOKUP(C35,'LISTA ÚTIL'!E:E,'LISTA ÚTIL'!B:B,"")</f>
        <v>ORGANIZADOR</v>
      </c>
      <c r="E35" s="54">
        <v>45215</v>
      </c>
      <c r="F35" s="55">
        <v>0.79166666666666663</v>
      </c>
      <c r="G35" s="55">
        <v>0.85416666666666663</v>
      </c>
      <c r="H35" s="65" t="s">
        <v>50</v>
      </c>
      <c r="I35" s="69">
        <v>1</v>
      </c>
      <c r="J35" s="65" t="str">
        <f>_xlfn.XLOOKUP(I35,'LISTA ÚTIL'!L:L,'LISTA ÚTIL'!N:N,"")</f>
        <v>Palestra "Nascimento, vida e morte de estrelas"</v>
      </c>
      <c r="K35" s="65" t="str">
        <f>_xlfn.XLOOKUP(I35,'LISTA ÚTIL'!L:L,'LISTA ÚTIL'!O:O,"")</f>
        <v>Prof. Dr. Roberto Boczko (USP São Paulo)</v>
      </c>
      <c r="L35" s="65">
        <f>2</f>
        <v>2</v>
      </c>
    </row>
    <row r="36" spans="2:12" ht="15" customHeight="1">
      <c r="B36" s="66" t="s">
        <v>184</v>
      </c>
      <c r="C36" s="65" t="str">
        <f>_xlfn.XLOOKUP(B36,'LISTA ÚTIL'!C:C,'LISTA ÚTIL'!E:E,B36)</f>
        <v>Pedro de Carvalho Aleixo Costa</v>
      </c>
      <c r="D36" s="65" t="str">
        <f>_xlfn.XLOOKUP(C36,'LISTA ÚTIL'!E:E,'LISTA ÚTIL'!B:B,"")</f>
        <v>VISITANTE</v>
      </c>
      <c r="E36" s="60">
        <v>45215</v>
      </c>
      <c r="F36" s="61">
        <v>0.79166666666666663</v>
      </c>
      <c r="G36" s="61">
        <v>0.85416666666666663</v>
      </c>
      <c r="H36" s="66" t="s">
        <v>50</v>
      </c>
      <c r="I36" s="69">
        <v>1</v>
      </c>
      <c r="J36" s="65" t="str">
        <f>_xlfn.XLOOKUP(I36,'LISTA ÚTIL'!L:L,'LISTA ÚTIL'!N:N,"")</f>
        <v>Palestra "Nascimento, vida e morte de estrelas"</v>
      </c>
      <c r="K36" s="65" t="str">
        <f>_xlfn.XLOOKUP(I36,'LISTA ÚTIL'!L:L,'LISTA ÚTIL'!O:O,"")</f>
        <v>Prof. Dr. Roberto Boczko (USP São Paulo)</v>
      </c>
      <c r="L36" s="65">
        <f>2</f>
        <v>2</v>
      </c>
    </row>
    <row r="37" spans="2:12" ht="15" customHeight="1">
      <c r="B37" s="66" t="s">
        <v>152</v>
      </c>
      <c r="C37" s="65" t="str">
        <f>_xlfn.XLOOKUP(B37,'LISTA ÚTIL'!C:C,'LISTA ÚTIL'!E:E,B37)</f>
        <v>Rafaela Cristo Ferreira</v>
      </c>
      <c r="D37" s="65" t="str">
        <f>_xlfn.XLOOKUP(C37,'LISTA ÚTIL'!E:E,'LISTA ÚTIL'!B:B,"")</f>
        <v>VISITANTE</v>
      </c>
      <c r="E37" s="60">
        <v>45215</v>
      </c>
      <c r="F37" s="61">
        <v>0.79166666666666663</v>
      </c>
      <c r="G37" s="61">
        <v>0.85416666666666663</v>
      </c>
      <c r="H37" s="66" t="s">
        <v>50</v>
      </c>
      <c r="I37" s="69">
        <v>1</v>
      </c>
      <c r="J37" s="65" t="str">
        <f>_xlfn.XLOOKUP(I37,'LISTA ÚTIL'!L:L,'LISTA ÚTIL'!N:N,"")</f>
        <v>Palestra "Nascimento, vida e morte de estrelas"</v>
      </c>
      <c r="K37" s="65" t="str">
        <f>_xlfn.XLOOKUP(I37,'LISTA ÚTIL'!L:L,'LISTA ÚTIL'!O:O,"")</f>
        <v>Prof. Dr. Roberto Boczko (USP São Paulo)</v>
      </c>
      <c r="L37" s="65">
        <f>2</f>
        <v>2</v>
      </c>
    </row>
    <row r="38" spans="2:12" ht="15" customHeight="1">
      <c r="B38" s="65" t="s">
        <v>154</v>
      </c>
      <c r="C38" s="65" t="str">
        <f>_xlfn.XLOOKUP(B38,'LISTA ÚTIL'!C:C,'LISTA ÚTIL'!E:E,B38)</f>
        <v>Rafaela Escribano</v>
      </c>
      <c r="D38" s="65" t="str">
        <f>_xlfn.XLOOKUP(C38,'LISTA ÚTIL'!E:E,'LISTA ÚTIL'!B:B,"")</f>
        <v>ORGANIZADOR</v>
      </c>
      <c r="E38" s="54">
        <v>45215</v>
      </c>
      <c r="F38" s="55">
        <v>0.79166666666666663</v>
      </c>
      <c r="G38" s="55">
        <v>0.85416666666666663</v>
      </c>
      <c r="H38" s="65" t="s">
        <v>50</v>
      </c>
      <c r="I38" s="69">
        <v>1</v>
      </c>
      <c r="J38" s="65" t="str">
        <f>_xlfn.XLOOKUP(I38,'LISTA ÚTIL'!L:L,'LISTA ÚTIL'!N:N,"")</f>
        <v>Palestra "Nascimento, vida e morte de estrelas"</v>
      </c>
      <c r="K38" s="65" t="str">
        <f>_xlfn.XLOOKUP(I38,'LISTA ÚTIL'!L:L,'LISTA ÚTIL'!O:O,"")</f>
        <v>Prof. Dr. Roberto Boczko (USP São Paulo)</v>
      </c>
      <c r="L38" s="65">
        <f>2</f>
        <v>2</v>
      </c>
    </row>
    <row r="39" spans="2:12" ht="15" customHeight="1">
      <c r="B39" s="65" t="s">
        <v>156</v>
      </c>
      <c r="C39" s="65" t="str">
        <f>_xlfn.XLOOKUP(B39,'LISTA ÚTIL'!C:C,'LISTA ÚTIL'!E:E,B39)</f>
        <v>Raphael Leonardo de Almeida</v>
      </c>
      <c r="D39" s="65" t="str">
        <f>_xlfn.XLOOKUP(C39,'LISTA ÚTIL'!E:E,'LISTA ÚTIL'!B:B,"")</f>
        <v>ORGANIZADOR</v>
      </c>
      <c r="E39" s="54">
        <v>45215</v>
      </c>
      <c r="F39" s="55">
        <v>0.79166666666666663</v>
      </c>
      <c r="G39" s="55">
        <v>0.85416666666666663</v>
      </c>
      <c r="H39" s="65" t="s">
        <v>50</v>
      </c>
      <c r="I39" s="69">
        <v>1</v>
      </c>
      <c r="J39" s="65" t="str">
        <f>_xlfn.XLOOKUP(I39,'LISTA ÚTIL'!L:L,'LISTA ÚTIL'!N:N,"")</f>
        <v>Palestra "Nascimento, vida e morte de estrelas"</v>
      </c>
      <c r="K39" s="65" t="str">
        <f>_xlfn.XLOOKUP(I39,'LISTA ÚTIL'!L:L,'LISTA ÚTIL'!O:O,"")</f>
        <v>Prof. Dr. Roberto Boczko (USP São Paulo)</v>
      </c>
      <c r="L39" s="65">
        <f>2</f>
        <v>2</v>
      </c>
    </row>
    <row r="40" spans="2:12" ht="15" customHeight="1">
      <c r="B40" s="65" t="s">
        <v>295</v>
      </c>
      <c r="C40" s="65" t="str">
        <f>_xlfn.XLOOKUP(B40,'LISTA ÚTIL'!C:C,'LISTA ÚTIL'!E:E,B40)</f>
        <v>Renato Magaroti Junior</v>
      </c>
      <c r="D40" s="65" t="str">
        <f>_xlfn.XLOOKUP(C40,'LISTA ÚTIL'!E:E,'LISTA ÚTIL'!B:B,"")</f>
        <v>ORGANIZADOR</v>
      </c>
      <c r="E40" s="54">
        <v>45215</v>
      </c>
      <c r="F40" s="55">
        <v>0.79166666666666663</v>
      </c>
      <c r="G40" s="55">
        <v>0.85416666666666663</v>
      </c>
      <c r="H40" s="65" t="s">
        <v>50</v>
      </c>
      <c r="I40" s="69">
        <v>1</v>
      </c>
      <c r="J40" s="65" t="str">
        <f>_xlfn.XLOOKUP(I40,'LISTA ÚTIL'!L:L,'LISTA ÚTIL'!N:N,"")</f>
        <v>Palestra "Nascimento, vida e morte de estrelas"</v>
      </c>
      <c r="K40" s="65" t="str">
        <f>_xlfn.XLOOKUP(I40,'LISTA ÚTIL'!L:L,'LISTA ÚTIL'!O:O,"")</f>
        <v>Prof. Dr. Roberto Boczko (USP São Paulo)</v>
      </c>
      <c r="L40" s="65">
        <f>2</f>
        <v>2</v>
      </c>
    </row>
    <row r="41" spans="2:12" ht="15" customHeight="1">
      <c r="B41" s="66" t="s">
        <v>158</v>
      </c>
      <c r="C41" s="65" t="str">
        <f>_xlfn.XLOOKUP(B41,'LISTA ÚTIL'!C:C,'LISTA ÚTIL'!E:E,B41)</f>
        <v>Rodrigo Dantas da Silva</v>
      </c>
      <c r="D41" s="65" t="str">
        <f>_xlfn.XLOOKUP(C41,'LISTA ÚTIL'!E:E,'LISTA ÚTIL'!B:B,"")</f>
        <v>VISITANTE</v>
      </c>
      <c r="E41" s="60">
        <v>45215</v>
      </c>
      <c r="F41" s="61">
        <v>0.79166666666666663</v>
      </c>
      <c r="G41" s="61">
        <v>0.85416666666666663</v>
      </c>
      <c r="H41" s="66" t="s">
        <v>50</v>
      </c>
      <c r="I41" s="69">
        <v>1</v>
      </c>
      <c r="J41" s="65" t="str">
        <f>_xlfn.XLOOKUP(I41,'LISTA ÚTIL'!L:L,'LISTA ÚTIL'!N:N,"")</f>
        <v>Palestra "Nascimento, vida e morte de estrelas"</v>
      </c>
      <c r="K41" s="65" t="str">
        <f>_xlfn.XLOOKUP(I41,'LISTA ÚTIL'!L:L,'LISTA ÚTIL'!O:O,"")</f>
        <v>Prof. Dr. Roberto Boczko (USP São Paulo)</v>
      </c>
      <c r="L41" s="65">
        <f>2</f>
        <v>2</v>
      </c>
    </row>
    <row r="42" spans="2:12" ht="15" customHeight="1">
      <c r="B42" s="66" t="s">
        <v>164</v>
      </c>
      <c r="C42" s="65" t="str">
        <f>_xlfn.XLOOKUP(B42,'LISTA ÚTIL'!C:C,'LISTA ÚTIL'!E:E,B42)</f>
        <v>Stefani Vitória Lemes Maciel</v>
      </c>
      <c r="D42" s="65" t="str">
        <f>_xlfn.XLOOKUP(C42,'LISTA ÚTIL'!E:E,'LISTA ÚTIL'!B:B,"")</f>
        <v>VISITANTE</v>
      </c>
      <c r="E42" s="60">
        <v>45215</v>
      </c>
      <c r="F42" s="61">
        <v>0.79166666666666663</v>
      </c>
      <c r="G42" s="61">
        <v>0.85416666666666663</v>
      </c>
      <c r="H42" s="66" t="s">
        <v>50</v>
      </c>
      <c r="I42" s="69">
        <v>1</v>
      </c>
      <c r="J42" s="65" t="str">
        <f>_xlfn.XLOOKUP(I42,'LISTA ÚTIL'!L:L,'LISTA ÚTIL'!N:N,"")</f>
        <v>Palestra "Nascimento, vida e morte de estrelas"</v>
      </c>
      <c r="K42" s="65" t="str">
        <f>_xlfn.XLOOKUP(I42,'LISTA ÚTIL'!L:L,'LISTA ÚTIL'!O:O,"")</f>
        <v>Prof. Dr. Roberto Boczko (USP São Paulo)</v>
      </c>
      <c r="L42" s="65">
        <f>2</f>
        <v>2</v>
      </c>
    </row>
    <row r="43" spans="2:12" ht="15" customHeight="1">
      <c r="B43" s="66" t="s">
        <v>168</v>
      </c>
      <c r="C43" s="65" t="str">
        <f>_xlfn.XLOOKUP(B43,'LISTA ÚTIL'!C:C,'LISTA ÚTIL'!E:E,B43)</f>
        <v>Theo Diogo Martins Pinto</v>
      </c>
      <c r="D43" s="65" t="str">
        <f>_xlfn.XLOOKUP(C43,'LISTA ÚTIL'!E:E,'LISTA ÚTIL'!B:B,"")</f>
        <v>VISITANTE</v>
      </c>
      <c r="E43" s="60">
        <v>45215</v>
      </c>
      <c r="F43" s="61">
        <v>0.79166666666666663</v>
      </c>
      <c r="G43" s="61">
        <v>0.85416666666666663</v>
      </c>
      <c r="H43" s="66" t="s">
        <v>50</v>
      </c>
      <c r="I43" s="69">
        <v>1</v>
      </c>
      <c r="J43" s="65" t="str">
        <f>_xlfn.XLOOKUP(I43,'LISTA ÚTIL'!L:L,'LISTA ÚTIL'!N:N,"")</f>
        <v>Palestra "Nascimento, vida e morte de estrelas"</v>
      </c>
      <c r="K43" s="65" t="str">
        <f>_xlfn.XLOOKUP(I43,'LISTA ÚTIL'!L:L,'LISTA ÚTIL'!O:O,"")</f>
        <v>Prof. Dr. Roberto Boczko (USP São Paulo)</v>
      </c>
      <c r="L43" s="65">
        <f>2</f>
        <v>2</v>
      </c>
    </row>
    <row r="44" spans="2:12" ht="15" customHeight="1">
      <c r="B44" s="65" t="s">
        <v>170</v>
      </c>
      <c r="C44" s="65" t="str">
        <f>_xlfn.XLOOKUP(B44,'LISTA ÚTIL'!C:C,'LISTA ÚTIL'!E:E,B44)</f>
        <v>Vinicius Matheus Petry</v>
      </c>
      <c r="D44" s="65" t="str">
        <f>_xlfn.XLOOKUP(C44,'LISTA ÚTIL'!E:E,'LISTA ÚTIL'!B:B,"")</f>
        <v>ORGANIZADOR</v>
      </c>
      <c r="E44" s="54">
        <v>45215</v>
      </c>
      <c r="F44" s="55">
        <v>0.79166666666666663</v>
      </c>
      <c r="G44" s="55">
        <v>0.85416666666666663</v>
      </c>
      <c r="H44" s="65" t="s">
        <v>50</v>
      </c>
      <c r="I44" s="69">
        <v>1</v>
      </c>
      <c r="J44" s="65" t="str">
        <f>_xlfn.XLOOKUP(I44,'LISTA ÚTIL'!L:L,'LISTA ÚTIL'!N:N,"")</f>
        <v>Palestra "Nascimento, vida e morte de estrelas"</v>
      </c>
      <c r="K44" s="65" t="str">
        <f>_xlfn.XLOOKUP(I44,'LISTA ÚTIL'!L:L,'LISTA ÚTIL'!O:O,"")</f>
        <v>Prof. Dr. Roberto Boczko (USP São Paulo)</v>
      </c>
      <c r="L44" s="65">
        <f>2</f>
        <v>2</v>
      </c>
    </row>
    <row r="45" spans="2:12" ht="15" customHeight="1">
      <c r="B45" s="66" t="s">
        <v>174</v>
      </c>
      <c r="C45" s="65" t="str">
        <f>_xlfn.XLOOKUP(B45,'LISTA ÚTIL'!C:C,'LISTA ÚTIL'!E:E,B45)</f>
        <v>Wesley de Souza Pereira</v>
      </c>
      <c r="D45" s="65" t="str">
        <f>_xlfn.XLOOKUP(C45,'LISTA ÚTIL'!E:E,'LISTA ÚTIL'!B:B,"")</f>
        <v>VISITANTE</v>
      </c>
      <c r="E45" s="60">
        <v>45215</v>
      </c>
      <c r="F45" s="61">
        <v>0.79166666666666663</v>
      </c>
      <c r="G45" s="61">
        <v>0.85416666666666663</v>
      </c>
      <c r="H45" s="66" t="s">
        <v>50</v>
      </c>
      <c r="I45" s="69">
        <v>1</v>
      </c>
      <c r="J45" s="65" t="str">
        <f>_xlfn.XLOOKUP(I45,'LISTA ÚTIL'!L:L,'LISTA ÚTIL'!N:N,"")</f>
        <v>Palestra "Nascimento, vida e morte de estrelas"</v>
      </c>
      <c r="K45" s="65" t="str">
        <f>_xlfn.XLOOKUP(I45,'LISTA ÚTIL'!L:L,'LISTA ÚTIL'!O:O,"")</f>
        <v>Prof. Dr. Roberto Boczko (USP São Paulo)</v>
      </c>
      <c r="L45" s="65">
        <f>2</f>
        <v>2</v>
      </c>
    </row>
    <row r="46" spans="2:12" ht="15" customHeight="1">
      <c r="B46" s="66" t="s">
        <v>190</v>
      </c>
      <c r="C46" s="65" t="str">
        <f>_xlfn.XLOOKUP(B46,'LISTA ÚTIL'!C:C,'LISTA ÚTIL'!E:E,B46)</f>
        <v>Willian Wallace Silva</v>
      </c>
      <c r="D46" s="65" t="str">
        <f>_xlfn.XLOOKUP(C46,'LISTA ÚTIL'!E:E,'LISTA ÚTIL'!B:B,"")</f>
        <v>VISITANTE</v>
      </c>
      <c r="E46" s="60">
        <v>45215</v>
      </c>
      <c r="F46" s="61">
        <v>0.79166666666666663</v>
      </c>
      <c r="G46" s="61">
        <v>0.85416666666666663</v>
      </c>
      <c r="H46" s="66" t="s">
        <v>50</v>
      </c>
      <c r="I46" s="69">
        <v>1</v>
      </c>
      <c r="J46" s="65" t="str">
        <f>_xlfn.XLOOKUP(I46,'LISTA ÚTIL'!L:L,'LISTA ÚTIL'!N:N,"")</f>
        <v>Palestra "Nascimento, vida e morte de estrelas"</v>
      </c>
      <c r="K46" s="65" t="str">
        <f>_xlfn.XLOOKUP(I46,'LISTA ÚTIL'!L:L,'LISTA ÚTIL'!O:O,"")</f>
        <v>Prof. Dr. Roberto Boczko (USP São Paulo)</v>
      </c>
      <c r="L46" s="65">
        <f>2</f>
        <v>2</v>
      </c>
    </row>
    <row r="47" spans="2:12" ht="15" customHeight="1">
      <c r="B47" s="66" t="s">
        <v>176</v>
      </c>
      <c r="C47" s="65" t="str">
        <f>_xlfn.XLOOKUP(B47,'LISTA ÚTIL'!C:C,'LISTA ÚTIL'!E:E,B47)</f>
        <v>Yasmim de Souza Gama</v>
      </c>
      <c r="D47" s="65" t="str">
        <f>_xlfn.XLOOKUP(C47,'LISTA ÚTIL'!E:E,'LISTA ÚTIL'!B:B,"")</f>
        <v>VISITANTE</v>
      </c>
      <c r="E47" s="60">
        <v>45215</v>
      </c>
      <c r="F47" s="61">
        <v>0.79166666666666663</v>
      </c>
      <c r="G47" s="61">
        <v>0.85416666666666663</v>
      </c>
      <c r="H47" s="66" t="s">
        <v>50</v>
      </c>
      <c r="I47" s="69">
        <v>1</v>
      </c>
      <c r="J47" s="65" t="str">
        <f>_xlfn.XLOOKUP(I47,'LISTA ÚTIL'!L:L,'LISTA ÚTIL'!N:N,"")</f>
        <v>Palestra "Nascimento, vida e morte de estrelas"</v>
      </c>
      <c r="K47" s="65" t="str">
        <f>_xlfn.XLOOKUP(I47,'LISTA ÚTIL'!L:L,'LISTA ÚTIL'!O:O,"")</f>
        <v>Prof. Dr. Roberto Boczko (USP São Paulo)</v>
      </c>
      <c r="L47" s="65">
        <f>2</f>
        <v>2</v>
      </c>
    </row>
    <row r="48" spans="2:12" ht="15" customHeight="1">
      <c r="B48" s="66" t="s">
        <v>201</v>
      </c>
      <c r="C48" s="65" t="s">
        <v>201</v>
      </c>
      <c r="D48" s="65" t="str">
        <f>_xlfn.XLOOKUP(C48,'LISTA ÚTIL'!E:E,'LISTA ÚTIL'!B:B,"")</f>
        <v>ORGANIZADOR</v>
      </c>
      <c r="E48" s="60">
        <v>45216</v>
      </c>
      <c r="F48" s="61">
        <v>0.79166666666666663</v>
      </c>
      <c r="G48" s="61">
        <v>0.85416666666666663</v>
      </c>
      <c r="H48" s="66" t="s">
        <v>205</v>
      </c>
      <c r="I48" s="69">
        <v>3</v>
      </c>
      <c r="J48" s="65" t="str">
        <f>_xlfn.XLOOKUP(I48,'LISTA ÚTIL'!L:L,'LISTA ÚTIL'!N:N,"")</f>
        <v>Palestra "Mecânica Clássica vs. Mecânica Quântica"</v>
      </c>
      <c r="K48" s="65" t="str">
        <f>_xlfn.XLOOKUP(I48,'LISTA ÚTIL'!L:L,'LISTA ÚTIL'!O:O,"")</f>
        <v>Prof. Dr. James Alves de Souza (UFSCar Sorocaba)</v>
      </c>
      <c r="L48" s="65">
        <f>2</f>
        <v>2</v>
      </c>
    </row>
    <row r="49" spans="2:12" ht="15" customHeight="1">
      <c r="B49" s="66" t="s">
        <v>214</v>
      </c>
      <c r="C49" s="65" t="str">
        <f>_xlfn.XLOOKUP(B49,'LISTA ÚTIL'!C:C,'LISTA ÚTIL'!E:E,B49)</f>
        <v>Anna Laura de Holanda Espin</v>
      </c>
      <c r="D49" s="65" t="str">
        <f>_xlfn.XLOOKUP(C49,'LISTA ÚTIL'!E:E,'LISTA ÚTIL'!B:B,"")</f>
        <v>VISITANTE</v>
      </c>
      <c r="E49" s="60">
        <v>45216</v>
      </c>
      <c r="F49" s="61">
        <v>0.79166666666666663</v>
      </c>
      <c r="G49" s="61">
        <v>0.85416666666666663</v>
      </c>
      <c r="H49" s="66" t="s">
        <v>205</v>
      </c>
      <c r="I49" s="69">
        <v>3</v>
      </c>
      <c r="J49" s="65" t="str">
        <f>_xlfn.XLOOKUP(I49,'LISTA ÚTIL'!L:L,'LISTA ÚTIL'!N:N,"")</f>
        <v>Palestra "Mecânica Clássica vs. Mecânica Quântica"</v>
      </c>
      <c r="K49" s="65" t="str">
        <f>_xlfn.XLOOKUP(I49,'LISTA ÚTIL'!L:L,'LISTA ÚTIL'!O:O,"")</f>
        <v>Prof. Dr. James Alves de Souza (UFSCar Sorocaba)</v>
      </c>
      <c r="L49" s="65">
        <f>2</f>
        <v>2</v>
      </c>
    </row>
    <row r="50" spans="2:12" ht="15" customHeight="1">
      <c r="B50" s="66" t="s">
        <v>217</v>
      </c>
      <c r="C50" s="65" t="str">
        <f>_xlfn.XLOOKUP(B50,'LISTA ÚTIL'!C:C,'LISTA ÚTIL'!E:E,B50)</f>
        <v>Antonio Àdamo Pereira Lacerda</v>
      </c>
      <c r="D50" s="65" t="str">
        <f>_xlfn.XLOOKUP(C50,'LISTA ÚTIL'!E:E,'LISTA ÚTIL'!B:B,"")</f>
        <v>VISITANTE</v>
      </c>
      <c r="E50" s="60">
        <v>45216</v>
      </c>
      <c r="F50" s="61">
        <v>0.79166666666666663</v>
      </c>
      <c r="G50" s="61">
        <v>0.85416666666666663</v>
      </c>
      <c r="H50" s="66" t="s">
        <v>205</v>
      </c>
      <c r="I50" s="69">
        <v>3</v>
      </c>
      <c r="J50" s="65" t="str">
        <f>_xlfn.XLOOKUP(I50,'LISTA ÚTIL'!L:L,'LISTA ÚTIL'!N:N,"")</f>
        <v>Palestra "Mecânica Clássica vs. Mecânica Quântica"</v>
      </c>
      <c r="K50" s="65" t="str">
        <f>_xlfn.XLOOKUP(I50,'LISTA ÚTIL'!L:L,'LISTA ÚTIL'!O:O,"")</f>
        <v>Prof. Dr. James Alves de Souza (UFSCar Sorocaba)</v>
      </c>
      <c r="L50" s="65">
        <f>2</f>
        <v>2</v>
      </c>
    </row>
    <row r="51" spans="2:12" ht="15" customHeight="1">
      <c r="B51" s="66" t="s">
        <v>63</v>
      </c>
      <c r="C51" s="65" t="str">
        <f>_xlfn.XLOOKUP(B51,'LISTA ÚTIL'!C:C,'LISTA ÚTIL'!E:E,B51)</f>
        <v>Bruna Lima Lyrio</v>
      </c>
      <c r="D51" s="65" t="str">
        <f>_xlfn.XLOOKUP(C51,'LISTA ÚTIL'!E:E,'LISTA ÚTIL'!B:B,"")</f>
        <v>VISITANTE</v>
      </c>
      <c r="E51" s="60">
        <v>45216</v>
      </c>
      <c r="F51" s="61">
        <v>0.79166666666666663</v>
      </c>
      <c r="G51" s="61">
        <v>0.85416666666666663</v>
      </c>
      <c r="H51" s="66" t="s">
        <v>205</v>
      </c>
      <c r="I51" s="69">
        <v>3</v>
      </c>
      <c r="J51" s="65" t="str">
        <f>_xlfn.XLOOKUP(I51,'LISTA ÚTIL'!L:L,'LISTA ÚTIL'!N:N,"")</f>
        <v>Palestra "Mecânica Clássica vs. Mecânica Quântica"</v>
      </c>
      <c r="K51" s="65" t="str">
        <f>_xlfn.XLOOKUP(I51,'LISTA ÚTIL'!L:L,'LISTA ÚTIL'!O:O,"")</f>
        <v>Prof. Dr. James Alves de Souza (UFSCar Sorocaba)</v>
      </c>
      <c r="L51" s="65">
        <f>2</f>
        <v>2</v>
      </c>
    </row>
    <row r="52" spans="2:12" ht="15" customHeight="1">
      <c r="B52" s="66" t="s">
        <v>71</v>
      </c>
      <c r="C52" s="65" t="str">
        <f>_xlfn.XLOOKUP(B52,'LISTA ÚTIL'!C:C,'LISTA ÚTIL'!E:E,B52)</f>
        <v>Cristhian Ximenes Oliveira de Souza</v>
      </c>
      <c r="D52" s="65" t="str">
        <f>_xlfn.XLOOKUP(C52,'LISTA ÚTIL'!E:E,'LISTA ÚTIL'!B:B,"")</f>
        <v>VISITANTE</v>
      </c>
      <c r="E52" s="60">
        <v>45216</v>
      </c>
      <c r="F52" s="61">
        <v>0.79166666666666663</v>
      </c>
      <c r="G52" s="61">
        <v>0.85416666666666663</v>
      </c>
      <c r="H52" s="66" t="s">
        <v>205</v>
      </c>
      <c r="I52" s="69">
        <v>3</v>
      </c>
      <c r="J52" s="65" t="str">
        <f>_xlfn.XLOOKUP(I52,'LISTA ÚTIL'!L:L,'LISTA ÚTIL'!N:N,"")</f>
        <v>Palestra "Mecânica Clássica vs. Mecânica Quântica"</v>
      </c>
      <c r="K52" s="65" t="str">
        <f>_xlfn.XLOOKUP(I52,'LISTA ÚTIL'!L:L,'LISTA ÚTIL'!O:O,"")</f>
        <v>Prof. Dr. James Alves de Souza (UFSCar Sorocaba)</v>
      </c>
      <c r="L52" s="65">
        <f>2</f>
        <v>2</v>
      </c>
    </row>
    <row r="53" spans="2:12" ht="15" customHeight="1">
      <c r="B53" s="66" t="s">
        <v>75</v>
      </c>
      <c r="C53" s="65" t="str">
        <f>_xlfn.XLOOKUP(B53,'LISTA ÚTIL'!C:C,'LISTA ÚTIL'!E:E,B53)</f>
        <v>Eduardo Henrique de Camargo Reis</v>
      </c>
      <c r="D53" s="65" t="str">
        <f>_xlfn.XLOOKUP(C53,'LISTA ÚTIL'!E:E,'LISTA ÚTIL'!B:B,"")</f>
        <v>VISITANTE</v>
      </c>
      <c r="E53" s="60">
        <v>45216</v>
      </c>
      <c r="F53" s="61">
        <v>0.79166666666666663</v>
      </c>
      <c r="G53" s="61">
        <v>0.85416666666666663</v>
      </c>
      <c r="H53" s="66" t="s">
        <v>205</v>
      </c>
      <c r="I53" s="69">
        <v>3</v>
      </c>
      <c r="J53" s="65" t="str">
        <f>_xlfn.XLOOKUP(I53,'LISTA ÚTIL'!L:L,'LISTA ÚTIL'!N:N,"")</f>
        <v>Palestra "Mecânica Clássica vs. Mecânica Quântica"</v>
      </c>
      <c r="K53" s="65" t="str">
        <f>_xlfn.XLOOKUP(I53,'LISTA ÚTIL'!L:L,'LISTA ÚTIL'!O:O,"")</f>
        <v>Prof. Dr. James Alves de Souza (UFSCar Sorocaba)</v>
      </c>
      <c r="L53" s="65">
        <f>2</f>
        <v>2</v>
      </c>
    </row>
    <row r="54" spans="2:12" ht="15" customHeight="1">
      <c r="B54" s="66" t="s">
        <v>89</v>
      </c>
      <c r="C54" s="65" t="str">
        <f>_xlfn.XLOOKUP(B54,'LISTA ÚTIL'!C:C,'LISTA ÚTIL'!E:E,B54)</f>
        <v>Erika Sayuri Sakata</v>
      </c>
      <c r="D54" s="65" t="str">
        <f>_xlfn.XLOOKUP(C54,'LISTA ÚTIL'!E:E,'LISTA ÚTIL'!B:B,"")</f>
        <v>ORGANIZADOR</v>
      </c>
      <c r="E54" s="60">
        <v>45216</v>
      </c>
      <c r="F54" s="61">
        <v>0.79166666666666663</v>
      </c>
      <c r="G54" s="61">
        <v>0.85416666666666663</v>
      </c>
      <c r="H54" s="66" t="s">
        <v>205</v>
      </c>
      <c r="I54" s="69">
        <v>3</v>
      </c>
      <c r="J54" s="65" t="str">
        <f>_xlfn.XLOOKUP(I54,'LISTA ÚTIL'!L:L,'LISTA ÚTIL'!N:N,"")</f>
        <v>Palestra "Mecânica Clássica vs. Mecânica Quântica"</v>
      </c>
      <c r="K54" s="65" t="str">
        <f>_xlfn.XLOOKUP(I54,'LISTA ÚTIL'!L:L,'LISTA ÚTIL'!O:O,"")</f>
        <v>Prof. Dr. James Alves de Souza (UFSCar Sorocaba)</v>
      </c>
      <c r="L54" s="65">
        <f>2</f>
        <v>2</v>
      </c>
    </row>
    <row r="55" spans="2:12" ht="15" customHeight="1">
      <c r="B55" s="66" t="s">
        <v>215</v>
      </c>
      <c r="C55" s="65" t="str">
        <f>_xlfn.XLOOKUP(B55,'LISTA ÚTIL'!C:C,'LISTA ÚTIL'!E:E,B55)</f>
        <v>Francisco Lustosa Tambara</v>
      </c>
      <c r="D55" s="65" t="str">
        <f>_xlfn.XLOOKUP(C55,'LISTA ÚTIL'!E:E,'LISTA ÚTIL'!B:B,"")</f>
        <v>VISITANTE</v>
      </c>
      <c r="E55" s="60">
        <v>45216</v>
      </c>
      <c r="F55" s="61">
        <v>0.79166666666666663</v>
      </c>
      <c r="G55" s="61">
        <v>0.85416666666666663</v>
      </c>
      <c r="H55" s="66" t="s">
        <v>205</v>
      </c>
      <c r="I55" s="69">
        <v>3</v>
      </c>
      <c r="J55" s="65" t="str">
        <f>_xlfn.XLOOKUP(I55,'LISTA ÚTIL'!L:L,'LISTA ÚTIL'!N:N,"")</f>
        <v>Palestra "Mecânica Clássica vs. Mecânica Quântica"</v>
      </c>
      <c r="K55" s="65" t="str">
        <f>_xlfn.XLOOKUP(I55,'LISTA ÚTIL'!L:L,'LISTA ÚTIL'!O:O,"")</f>
        <v>Prof. Dr. James Alves de Souza (UFSCar Sorocaba)</v>
      </c>
      <c r="L55" s="65">
        <f>2</f>
        <v>2</v>
      </c>
    </row>
    <row r="56" spans="2:12" ht="15" customHeight="1">
      <c r="B56" s="66" t="s">
        <v>203</v>
      </c>
      <c r="C56" s="65" t="str">
        <f>_xlfn.XLOOKUP(B56,'LISTA ÚTIL'!C:C,'LISTA ÚTIL'!E:E,B56)</f>
        <v>Gabriel Torres Cavalcante Barros</v>
      </c>
      <c r="D56" s="65" t="str">
        <f>_xlfn.XLOOKUP(C56,'LISTA ÚTIL'!E:E,'LISTA ÚTIL'!B:B,"")</f>
        <v>ORGANIZADOR</v>
      </c>
      <c r="E56" s="60">
        <v>45216</v>
      </c>
      <c r="F56" s="61">
        <v>0.79166666666666663</v>
      </c>
      <c r="G56" s="61">
        <v>0.85416666666666663</v>
      </c>
      <c r="H56" s="66" t="s">
        <v>205</v>
      </c>
      <c r="I56" s="69">
        <v>3</v>
      </c>
      <c r="J56" s="65" t="str">
        <f>_xlfn.XLOOKUP(I56,'LISTA ÚTIL'!L:L,'LISTA ÚTIL'!N:N,"")</f>
        <v>Palestra "Mecânica Clássica vs. Mecânica Quântica"</v>
      </c>
      <c r="K56" s="65" t="str">
        <f>_xlfn.XLOOKUP(I56,'LISTA ÚTIL'!L:L,'LISTA ÚTIL'!O:O,"")</f>
        <v>Prof. Dr. James Alves de Souza (UFSCar Sorocaba)</v>
      </c>
      <c r="L56" s="65">
        <f>2</f>
        <v>2</v>
      </c>
    </row>
    <row r="57" spans="2:12" ht="15" customHeight="1">
      <c r="B57" s="66" t="s">
        <v>99</v>
      </c>
      <c r="C57" s="65" t="str">
        <f>_xlfn.XLOOKUP(B57,'LISTA ÚTIL'!C:C,'LISTA ÚTIL'!E:E,B57)</f>
        <v>Giovanna de Carvalho Koga</v>
      </c>
      <c r="D57" s="65" t="str">
        <f>_xlfn.XLOOKUP(C57,'LISTA ÚTIL'!E:E,'LISTA ÚTIL'!B:B,"")</f>
        <v>VISITANTE</v>
      </c>
      <c r="E57" s="60">
        <v>45216</v>
      </c>
      <c r="F57" s="61">
        <v>0.79166666666666663</v>
      </c>
      <c r="G57" s="61">
        <v>0.85416666666666663</v>
      </c>
      <c r="H57" s="66" t="s">
        <v>205</v>
      </c>
      <c r="I57" s="69">
        <v>3</v>
      </c>
      <c r="J57" s="65" t="str">
        <f>_xlfn.XLOOKUP(I57,'LISTA ÚTIL'!L:L,'LISTA ÚTIL'!N:N,"")</f>
        <v>Palestra "Mecânica Clássica vs. Mecânica Quântica"</v>
      </c>
      <c r="K57" s="65" t="str">
        <f>_xlfn.XLOOKUP(I57,'LISTA ÚTIL'!L:L,'LISTA ÚTIL'!O:O,"")</f>
        <v>Prof. Dr. James Alves de Souza (UFSCar Sorocaba)</v>
      </c>
      <c r="L57" s="65">
        <f>2</f>
        <v>2</v>
      </c>
    </row>
    <row r="58" spans="2:12" ht="15" customHeight="1">
      <c r="B58" s="66" t="s">
        <v>292</v>
      </c>
      <c r="C58" s="65" t="str">
        <f>_xlfn.XLOOKUP(B58,'LISTA ÚTIL'!C:C,'LISTA ÚTIL'!E:E,B58)</f>
        <v>Gustavo da Silva Rodrigues</v>
      </c>
      <c r="D58" s="65" t="str">
        <f>_xlfn.XLOOKUP(C58,'LISTA ÚTIL'!E:E,'LISTA ÚTIL'!B:B,"")</f>
        <v>ORGANIZADOR</v>
      </c>
      <c r="E58" s="60">
        <v>45216</v>
      </c>
      <c r="F58" s="61">
        <v>0.79166666666666663</v>
      </c>
      <c r="G58" s="61">
        <v>0.85416666666666663</v>
      </c>
      <c r="H58" s="66" t="s">
        <v>205</v>
      </c>
      <c r="I58" s="69">
        <v>3</v>
      </c>
      <c r="J58" s="65" t="str">
        <f>_xlfn.XLOOKUP(I58,'LISTA ÚTIL'!L:L,'LISTA ÚTIL'!N:N,"")</f>
        <v>Palestra "Mecânica Clássica vs. Mecânica Quântica"</v>
      </c>
      <c r="K58" s="65" t="str">
        <f>_xlfn.XLOOKUP(I58,'LISTA ÚTIL'!L:L,'LISTA ÚTIL'!O:O,"")</f>
        <v>Prof. Dr. James Alves de Souza (UFSCar Sorocaba)</v>
      </c>
      <c r="L58" s="65">
        <f>2</f>
        <v>2</v>
      </c>
    </row>
    <row r="59" spans="2:12" ht="15" customHeight="1">
      <c r="B59" s="66" t="s">
        <v>101</v>
      </c>
      <c r="C59" s="65" t="str">
        <f>_xlfn.XLOOKUP(B59,'LISTA ÚTIL'!C:C,'LISTA ÚTIL'!E:E,B59)</f>
        <v>Gustavo Henrique Alcantara Idra</v>
      </c>
      <c r="D59" s="65" t="str">
        <f>_xlfn.XLOOKUP(C59,'LISTA ÚTIL'!E:E,'LISTA ÚTIL'!B:B,"")</f>
        <v>ORGANIZADOR</v>
      </c>
      <c r="E59" s="60">
        <v>45216</v>
      </c>
      <c r="F59" s="61">
        <v>0.79166666666666663</v>
      </c>
      <c r="G59" s="61">
        <v>0.85416666666666663</v>
      </c>
      <c r="H59" s="66" t="s">
        <v>205</v>
      </c>
      <c r="I59" s="69">
        <v>3</v>
      </c>
      <c r="J59" s="65" t="str">
        <f>_xlfn.XLOOKUP(I59,'LISTA ÚTIL'!L:L,'LISTA ÚTIL'!N:N,"")</f>
        <v>Palestra "Mecânica Clássica vs. Mecânica Quântica"</v>
      </c>
      <c r="K59" s="65" t="str">
        <f>_xlfn.XLOOKUP(I59,'LISTA ÚTIL'!L:L,'LISTA ÚTIL'!O:O,"")</f>
        <v>Prof. Dr. James Alves de Souza (UFSCar Sorocaba)</v>
      </c>
      <c r="L59" s="65">
        <f>2</f>
        <v>2</v>
      </c>
    </row>
    <row r="60" spans="2:12" ht="15" customHeight="1">
      <c r="B60" s="66" t="s">
        <v>103</v>
      </c>
      <c r="C60" s="65" t="str">
        <f>_xlfn.XLOOKUP(B60,'LISTA ÚTIL'!C:C,'LISTA ÚTIL'!E:E,B60)</f>
        <v>Gustavo Marques Takahaschi</v>
      </c>
      <c r="D60" s="65" t="str">
        <f>_xlfn.XLOOKUP(C60,'LISTA ÚTIL'!E:E,'LISTA ÚTIL'!B:B,"")</f>
        <v>VISITANTE</v>
      </c>
      <c r="E60" s="60">
        <v>45216</v>
      </c>
      <c r="F60" s="61">
        <v>0.79166666666666663</v>
      </c>
      <c r="G60" s="61">
        <v>0.85416666666666663</v>
      </c>
      <c r="H60" s="66" t="s">
        <v>205</v>
      </c>
      <c r="I60" s="69">
        <v>3</v>
      </c>
      <c r="J60" s="65" t="str">
        <f>_xlfn.XLOOKUP(I60,'LISTA ÚTIL'!L:L,'LISTA ÚTIL'!N:N,"")</f>
        <v>Palestra "Mecânica Clássica vs. Mecânica Quântica"</v>
      </c>
      <c r="K60" s="65" t="str">
        <f>_xlfn.XLOOKUP(I60,'LISTA ÚTIL'!L:L,'LISTA ÚTIL'!O:O,"")</f>
        <v>Prof. Dr. James Alves de Souza (UFSCar Sorocaba)</v>
      </c>
      <c r="L60" s="65">
        <f>2</f>
        <v>2</v>
      </c>
    </row>
    <row r="61" spans="2:12" ht="15" customHeight="1">
      <c r="B61" s="66" t="s">
        <v>197</v>
      </c>
      <c r="C61" s="65" t="str">
        <f>_xlfn.XLOOKUP(B61,'LISTA ÚTIL'!C:C,'LISTA ÚTIL'!E:E,B61)</f>
        <v>Helen Aparecida Jamas dos Santos</v>
      </c>
      <c r="D61" s="65" t="str">
        <f>_xlfn.XLOOKUP(C61,'LISTA ÚTIL'!E:E,'LISTA ÚTIL'!B:B,"")</f>
        <v>VISITANTE</v>
      </c>
      <c r="E61" s="60">
        <v>45216</v>
      </c>
      <c r="F61" s="61">
        <v>0.79166666666666663</v>
      </c>
      <c r="G61" s="61">
        <v>0.85416666666666663</v>
      </c>
      <c r="H61" s="66" t="s">
        <v>205</v>
      </c>
      <c r="I61" s="69">
        <v>3</v>
      </c>
      <c r="J61" s="65" t="str">
        <f>_xlfn.XLOOKUP(I61,'LISTA ÚTIL'!L:L,'LISTA ÚTIL'!N:N,"")</f>
        <v>Palestra "Mecânica Clássica vs. Mecânica Quântica"</v>
      </c>
      <c r="K61" s="65" t="str">
        <f>_xlfn.XLOOKUP(I61,'LISTA ÚTIL'!L:L,'LISTA ÚTIL'!O:O,"")</f>
        <v>Prof. Dr. James Alves de Souza (UFSCar Sorocaba)</v>
      </c>
      <c r="L61" s="65">
        <f>2</f>
        <v>2</v>
      </c>
    </row>
    <row r="62" spans="2:12" ht="15" customHeight="1">
      <c r="B62" s="66" t="s">
        <v>180</v>
      </c>
      <c r="C62" s="65" t="str">
        <f>_xlfn.XLOOKUP(B62,'LISTA ÚTIL'!C:C,'LISTA ÚTIL'!E:E,B62)</f>
        <v>Jennifer Schroder Gerlach</v>
      </c>
      <c r="D62" s="65" t="str">
        <f>_xlfn.XLOOKUP(C62,'LISTA ÚTIL'!E:E,'LISTA ÚTIL'!B:B,"")</f>
        <v>ORGANIZADOR</v>
      </c>
      <c r="E62" s="60">
        <v>45216</v>
      </c>
      <c r="F62" s="61">
        <v>0.79166666666666663</v>
      </c>
      <c r="G62" s="61">
        <v>0.85416666666666663</v>
      </c>
      <c r="H62" s="66" t="s">
        <v>205</v>
      </c>
      <c r="I62" s="69">
        <v>3</v>
      </c>
      <c r="J62" s="65" t="str">
        <f>_xlfn.XLOOKUP(I62,'LISTA ÚTIL'!L:L,'LISTA ÚTIL'!N:N,"")</f>
        <v>Palestra "Mecânica Clássica vs. Mecânica Quântica"</v>
      </c>
      <c r="K62" s="65" t="str">
        <f>_xlfn.XLOOKUP(I62,'LISTA ÚTIL'!L:L,'LISTA ÚTIL'!O:O,"")</f>
        <v>Prof. Dr. James Alves de Souza (UFSCar Sorocaba)</v>
      </c>
      <c r="L62" s="65">
        <f>2</f>
        <v>2</v>
      </c>
    </row>
    <row r="63" spans="2:12" ht="15" customHeight="1">
      <c r="B63" s="66" t="s">
        <v>111</v>
      </c>
      <c r="C63" s="65" t="str">
        <f>_xlfn.XLOOKUP(B63,'LISTA ÚTIL'!C:C,'LISTA ÚTIL'!E:E,B63)</f>
        <v>João Augusto Gutierres da Silva</v>
      </c>
      <c r="D63" s="65" t="str">
        <f>_xlfn.XLOOKUP(C63,'LISTA ÚTIL'!E:E,'LISTA ÚTIL'!B:B,"")</f>
        <v>VISITANTE</v>
      </c>
      <c r="E63" s="60">
        <v>45216</v>
      </c>
      <c r="F63" s="61">
        <v>0.79166666666666663</v>
      </c>
      <c r="G63" s="61">
        <v>0.85416666666666663</v>
      </c>
      <c r="H63" s="66" t="s">
        <v>205</v>
      </c>
      <c r="I63" s="69">
        <v>3</v>
      </c>
      <c r="J63" s="65" t="str">
        <f>_xlfn.XLOOKUP(I63,'LISTA ÚTIL'!L:L,'LISTA ÚTIL'!N:N,"")</f>
        <v>Palestra "Mecânica Clássica vs. Mecânica Quântica"</v>
      </c>
      <c r="K63" s="65" t="str">
        <f>_xlfn.XLOOKUP(I63,'LISTA ÚTIL'!L:L,'LISTA ÚTIL'!O:O,"")</f>
        <v>Prof. Dr. James Alves de Souza (UFSCar Sorocaba)</v>
      </c>
      <c r="L63" s="65">
        <f>2</f>
        <v>2</v>
      </c>
    </row>
    <row r="64" spans="2:12" ht="15" customHeight="1">
      <c r="B64" s="66" t="s">
        <v>124</v>
      </c>
      <c r="C64" s="65" t="str">
        <f>_xlfn.XLOOKUP(B64,'LISTA ÚTIL'!C:C,'LISTA ÚTIL'!E:E,B64)</f>
        <v>Jullyana Mendes Vasconcelos</v>
      </c>
      <c r="D64" s="65" t="str">
        <f>_xlfn.XLOOKUP(C64,'LISTA ÚTIL'!E:E,'LISTA ÚTIL'!B:B,"")</f>
        <v>ORGANIZADOR</v>
      </c>
      <c r="E64" s="60">
        <v>45216</v>
      </c>
      <c r="F64" s="61">
        <v>0.79166666666666663</v>
      </c>
      <c r="G64" s="61">
        <v>0.85416666666666663</v>
      </c>
      <c r="H64" s="66" t="s">
        <v>205</v>
      </c>
      <c r="I64" s="69">
        <v>3</v>
      </c>
      <c r="J64" s="65" t="str">
        <f>_xlfn.XLOOKUP(I64,'LISTA ÚTIL'!L:L,'LISTA ÚTIL'!N:N,"")</f>
        <v>Palestra "Mecânica Clássica vs. Mecânica Quântica"</v>
      </c>
      <c r="K64" s="65" t="str">
        <f>_xlfn.XLOOKUP(I64,'LISTA ÚTIL'!L:L,'LISTA ÚTIL'!O:O,"")</f>
        <v>Prof. Dr. James Alves de Souza (UFSCar Sorocaba)</v>
      </c>
      <c r="L64" s="65">
        <f>2</f>
        <v>2</v>
      </c>
    </row>
    <row r="65" spans="2:12" ht="15" customHeight="1">
      <c r="B65" s="66" t="s">
        <v>126</v>
      </c>
      <c r="C65" s="65" t="str">
        <f>_xlfn.XLOOKUP(B65,'LISTA ÚTIL'!C:C,'LISTA ÚTIL'!E:E,B65)</f>
        <v>Kainan Vinícius Valim de Camargo Viera</v>
      </c>
      <c r="D65" s="65" t="str">
        <f>_xlfn.XLOOKUP(C65,'LISTA ÚTIL'!E:E,'LISTA ÚTIL'!B:B,"")</f>
        <v>VISITANTE</v>
      </c>
      <c r="E65" s="60">
        <v>45216</v>
      </c>
      <c r="F65" s="61">
        <v>0.79166666666666663</v>
      </c>
      <c r="G65" s="61">
        <v>0.85416666666666663</v>
      </c>
      <c r="H65" s="66" t="s">
        <v>205</v>
      </c>
      <c r="I65" s="69">
        <v>3</v>
      </c>
      <c r="J65" s="65" t="str">
        <f>_xlfn.XLOOKUP(I65,'LISTA ÚTIL'!L:L,'LISTA ÚTIL'!N:N,"")</f>
        <v>Palestra "Mecânica Clássica vs. Mecânica Quântica"</v>
      </c>
      <c r="K65" s="65" t="str">
        <f>_xlfn.XLOOKUP(I65,'LISTA ÚTIL'!L:L,'LISTA ÚTIL'!O:O,"")</f>
        <v>Prof. Dr. James Alves de Souza (UFSCar Sorocaba)</v>
      </c>
      <c r="L65" s="65">
        <f>2</f>
        <v>2</v>
      </c>
    </row>
    <row r="66" spans="2:12" ht="15" customHeight="1">
      <c r="B66" s="66" t="s">
        <v>213</v>
      </c>
      <c r="C66" s="65" t="str">
        <f>_xlfn.XLOOKUP(B66,'LISTA ÚTIL'!C:C,'LISTA ÚTIL'!E:E,B66)</f>
        <v>Leonardo Henrique Monteiro</v>
      </c>
      <c r="D66" s="65" t="str">
        <f>_xlfn.XLOOKUP(C66,'LISTA ÚTIL'!E:E,'LISTA ÚTIL'!B:B,"")</f>
        <v>VISITANTE</v>
      </c>
      <c r="E66" s="60">
        <v>45216</v>
      </c>
      <c r="F66" s="61">
        <v>0.79166666666666663</v>
      </c>
      <c r="G66" s="61">
        <v>0.85416666666666663</v>
      </c>
      <c r="H66" s="66" t="s">
        <v>205</v>
      </c>
      <c r="I66" s="69">
        <v>3</v>
      </c>
      <c r="J66" s="65" t="str">
        <f>_xlfn.XLOOKUP(I66,'LISTA ÚTIL'!L:L,'LISTA ÚTIL'!N:N,"")</f>
        <v>Palestra "Mecânica Clássica vs. Mecânica Quântica"</v>
      </c>
      <c r="K66" s="65" t="str">
        <f>_xlfn.XLOOKUP(I66,'LISTA ÚTIL'!L:L,'LISTA ÚTIL'!O:O,"")</f>
        <v>Prof. Dr. James Alves de Souza (UFSCar Sorocaba)</v>
      </c>
      <c r="L66" s="65">
        <f>2</f>
        <v>2</v>
      </c>
    </row>
    <row r="67" spans="2:12" ht="15" customHeight="1">
      <c r="B67" s="66" t="s">
        <v>132</v>
      </c>
      <c r="C67" s="65" t="str">
        <f>_xlfn.XLOOKUP(B67,'LISTA ÚTIL'!C:C,'LISTA ÚTIL'!E:E,B67)</f>
        <v>Lucas da Silva Fontes</v>
      </c>
      <c r="D67" s="65" t="str">
        <f>_xlfn.XLOOKUP(C67,'LISTA ÚTIL'!E:E,'LISTA ÚTIL'!B:B,"")</f>
        <v>VISITANTE</v>
      </c>
      <c r="E67" s="60">
        <v>45216</v>
      </c>
      <c r="F67" s="61">
        <v>0.79166666666666663</v>
      </c>
      <c r="G67" s="61">
        <v>0.85416666666666663</v>
      </c>
      <c r="H67" s="66" t="s">
        <v>205</v>
      </c>
      <c r="I67" s="69">
        <v>3</v>
      </c>
      <c r="J67" s="65" t="str">
        <f>_xlfn.XLOOKUP(I67,'LISTA ÚTIL'!L:L,'LISTA ÚTIL'!N:N,"")</f>
        <v>Palestra "Mecânica Clássica vs. Mecânica Quântica"</v>
      </c>
      <c r="K67" s="65" t="str">
        <f>_xlfn.XLOOKUP(I67,'LISTA ÚTIL'!L:L,'LISTA ÚTIL'!O:O,"")</f>
        <v>Prof. Dr. James Alves de Souza (UFSCar Sorocaba)</v>
      </c>
      <c r="L67" s="65">
        <f>2</f>
        <v>2</v>
      </c>
    </row>
    <row r="68" spans="2:12" ht="15" customHeight="1">
      <c r="B68" s="66" t="s">
        <v>138</v>
      </c>
      <c r="C68" s="65" t="str">
        <f>_xlfn.XLOOKUP(B68,'LISTA ÚTIL'!C:C,'LISTA ÚTIL'!E:E,B68)</f>
        <v>Ludmila Vitória Ribeiro Rocumba</v>
      </c>
      <c r="D68" s="65" t="str">
        <f>_xlfn.XLOOKUP(C68,'LISTA ÚTIL'!E:E,'LISTA ÚTIL'!B:B,"")</f>
        <v>ORGANIZADOR</v>
      </c>
      <c r="E68" s="60">
        <v>45216</v>
      </c>
      <c r="F68" s="61">
        <v>0.79166666666666663</v>
      </c>
      <c r="G68" s="61">
        <v>0.85416666666666663</v>
      </c>
      <c r="H68" s="66" t="s">
        <v>205</v>
      </c>
      <c r="I68" s="69">
        <v>3</v>
      </c>
      <c r="J68" s="65" t="str">
        <f>_xlfn.XLOOKUP(I68,'LISTA ÚTIL'!L:L,'LISTA ÚTIL'!N:N,"")</f>
        <v>Palestra "Mecânica Clássica vs. Mecânica Quântica"</v>
      </c>
      <c r="K68" s="65" t="str">
        <f>_xlfn.XLOOKUP(I68,'LISTA ÚTIL'!L:L,'LISTA ÚTIL'!O:O,"")</f>
        <v>Prof. Dr. James Alves de Souza (UFSCar Sorocaba)</v>
      </c>
      <c r="L68" s="65">
        <f>2</f>
        <v>2</v>
      </c>
    </row>
    <row r="69" spans="2:12" ht="15" customHeight="1">
      <c r="B69" s="66" t="s">
        <v>142</v>
      </c>
      <c r="C69" s="65" t="str">
        <f>_xlfn.XLOOKUP(B69,'LISTA ÚTIL'!C:C,'LISTA ÚTIL'!E:E,B69)</f>
        <v>Marcela Guinther Medeiros</v>
      </c>
      <c r="D69" s="65" t="str">
        <f>_xlfn.XLOOKUP(C69,'LISTA ÚTIL'!E:E,'LISTA ÚTIL'!B:B,"")</f>
        <v>ORGANIZADOR</v>
      </c>
      <c r="E69" s="60">
        <v>45216</v>
      </c>
      <c r="F69" s="61">
        <v>0.79166666666666663</v>
      </c>
      <c r="G69" s="61">
        <v>0.85416666666666663</v>
      </c>
      <c r="H69" s="66" t="s">
        <v>205</v>
      </c>
      <c r="I69" s="69">
        <v>3</v>
      </c>
      <c r="J69" s="65" t="str">
        <f>_xlfn.XLOOKUP(I69,'LISTA ÚTIL'!L:L,'LISTA ÚTIL'!N:N,"")</f>
        <v>Palestra "Mecânica Clássica vs. Mecânica Quântica"</v>
      </c>
      <c r="K69" s="65" t="str">
        <f>_xlfn.XLOOKUP(I69,'LISTA ÚTIL'!L:L,'LISTA ÚTIL'!O:O,"")</f>
        <v>Prof. Dr. James Alves de Souza (UFSCar Sorocaba)</v>
      </c>
      <c r="L69" s="65">
        <f>2</f>
        <v>2</v>
      </c>
    </row>
    <row r="70" spans="2:12" ht="15" customHeight="1">
      <c r="B70" s="66" t="s">
        <v>154</v>
      </c>
      <c r="C70" s="65" t="str">
        <f>_xlfn.XLOOKUP(B70,'LISTA ÚTIL'!C:C,'LISTA ÚTIL'!E:E,B70)</f>
        <v>Rafaela Escribano</v>
      </c>
      <c r="D70" s="65" t="str">
        <f>_xlfn.XLOOKUP(C70,'LISTA ÚTIL'!E:E,'LISTA ÚTIL'!B:B,"")</f>
        <v>ORGANIZADOR</v>
      </c>
      <c r="E70" s="60">
        <v>45216</v>
      </c>
      <c r="F70" s="61">
        <v>0.79166666666666663</v>
      </c>
      <c r="G70" s="61">
        <v>0.85416666666666663</v>
      </c>
      <c r="H70" s="66" t="s">
        <v>205</v>
      </c>
      <c r="I70" s="69">
        <v>3</v>
      </c>
      <c r="J70" s="65" t="str">
        <f>_xlfn.XLOOKUP(I70,'LISTA ÚTIL'!L:L,'LISTA ÚTIL'!N:N,"")</f>
        <v>Palestra "Mecânica Clássica vs. Mecânica Quântica"</v>
      </c>
      <c r="K70" s="65" t="str">
        <f>_xlfn.XLOOKUP(I70,'LISTA ÚTIL'!L:L,'LISTA ÚTIL'!O:O,"")</f>
        <v>Prof. Dr. James Alves de Souza (UFSCar Sorocaba)</v>
      </c>
      <c r="L70" s="65">
        <f>2</f>
        <v>2</v>
      </c>
    </row>
    <row r="71" spans="2:12" ht="15" customHeight="1">
      <c r="B71" s="66" t="s">
        <v>164</v>
      </c>
      <c r="C71" s="65" t="str">
        <f>_xlfn.XLOOKUP(B71,'LISTA ÚTIL'!C:C,'LISTA ÚTIL'!E:E,B71)</f>
        <v>Stefani Vitória Lemes Maciel</v>
      </c>
      <c r="D71" s="65" t="str">
        <f>_xlfn.XLOOKUP(C71,'LISTA ÚTIL'!E:E,'LISTA ÚTIL'!B:B,"")</f>
        <v>VISITANTE</v>
      </c>
      <c r="E71" s="60">
        <v>45216</v>
      </c>
      <c r="F71" s="61">
        <v>0.79166666666666663</v>
      </c>
      <c r="G71" s="61">
        <v>0.85416666666666663</v>
      </c>
      <c r="H71" s="66" t="s">
        <v>205</v>
      </c>
      <c r="I71" s="69">
        <v>3</v>
      </c>
      <c r="J71" s="65" t="str">
        <f>_xlfn.XLOOKUP(I71,'LISTA ÚTIL'!L:L,'LISTA ÚTIL'!N:N,"")</f>
        <v>Palestra "Mecânica Clássica vs. Mecânica Quântica"</v>
      </c>
      <c r="K71" s="65" t="str">
        <f>_xlfn.XLOOKUP(I71,'LISTA ÚTIL'!L:L,'LISTA ÚTIL'!O:O,"")</f>
        <v>Prof. Dr. James Alves de Souza (UFSCar Sorocaba)</v>
      </c>
      <c r="L71" s="65">
        <f>2</f>
        <v>2</v>
      </c>
    </row>
    <row r="72" spans="2:12" ht="15" customHeight="1">
      <c r="B72" s="66" t="s">
        <v>168</v>
      </c>
      <c r="C72" s="65" t="str">
        <f>_xlfn.XLOOKUP(B72,'LISTA ÚTIL'!C:C,'LISTA ÚTIL'!E:E,B72)</f>
        <v>Theo Diogo Martins Pinto</v>
      </c>
      <c r="D72" s="65" t="str">
        <f>_xlfn.XLOOKUP(C72,'LISTA ÚTIL'!E:E,'LISTA ÚTIL'!B:B,"")</f>
        <v>VISITANTE</v>
      </c>
      <c r="E72" s="60">
        <v>45216</v>
      </c>
      <c r="F72" s="61">
        <v>0.79166666666666663</v>
      </c>
      <c r="G72" s="61">
        <v>0.85416666666666663</v>
      </c>
      <c r="H72" s="66" t="s">
        <v>205</v>
      </c>
      <c r="I72" s="69">
        <v>3</v>
      </c>
      <c r="J72" s="65" t="str">
        <f>_xlfn.XLOOKUP(I72,'LISTA ÚTIL'!L:L,'LISTA ÚTIL'!N:N,"")</f>
        <v>Palestra "Mecânica Clássica vs. Mecânica Quântica"</v>
      </c>
      <c r="K72" s="65" t="str">
        <f>_xlfn.XLOOKUP(I72,'LISTA ÚTIL'!L:L,'LISTA ÚTIL'!O:O,"")</f>
        <v>Prof. Dr. James Alves de Souza (UFSCar Sorocaba)</v>
      </c>
      <c r="L72" s="65">
        <f>2</f>
        <v>2</v>
      </c>
    </row>
    <row r="73" spans="2:12" ht="15" customHeight="1">
      <c r="B73" s="66" t="s">
        <v>174</v>
      </c>
      <c r="C73" s="65" t="str">
        <f>_xlfn.XLOOKUP(B73,'LISTA ÚTIL'!C:C,'LISTA ÚTIL'!E:E,B73)</f>
        <v>Wesley de Souza Pereira</v>
      </c>
      <c r="D73" s="65" t="str">
        <f>_xlfn.XLOOKUP(C73,'LISTA ÚTIL'!E:E,'LISTA ÚTIL'!B:B,"")</f>
        <v>VISITANTE</v>
      </c>
      <c r="E73" s="60">
        <v>45216</v>
      </c>
      <c r="F73" s="61">
        <v>0.79166666666666663</v>
      </c>
      <c r="G73" s="61">
        <v>0.85416666666666663</v>
      </c>
      <c r="H73" s="66" t="s">
        <v>205</v>
      </c>
      <c r="I73" s="69">
        <v>3</v>
      </c>
      <c r="J73" s="65" t="str">
        <f>_xlfn.XLOOKUP(I73,'LISTA ÚTIL'!L:L,'LISTA ÚTIL'!N:N,"")</f>
        <v>Palestra "Mecânica Clássica vs. Mecânica Quântica"</v>
      </c>
      <c r="K73" s="65" t="str">
        <f>_xlfn.XLOOKUP(I73,'LISTA ÚTIL'!L:L,'LISTA ÚTIL'!O:O,"")</f>
        <v>Prof. Dr. James Alves de Souza (UFSCar Sorocaba)</v>
      </c>
      <c r="L73" s="65">
        <f>2</f>
        <v>2</v>
      </c>
    </row>
    <row r="74" spans="2:12" ht="15" customHeight="1">
      <c r="B74" s="66" t="s">
        <v>176</v>
      </c>
      <c r="C74" s="65" t="str">
        <f>_xlfn.XLOOKUP(B74,'LISTA ÚTIL'!C:C,'LISTA ÚTIL'!E:E,B74)</f>
        <v>Yasmim de Souza Gama</v>
      </c>
      <c r="D74" s="65" t="str">
        <f>_xlfn.XLOOKUP(C74,'LISTA ÚTIL'!E:E,'LISTA ÚTIL'!B:B,"")</f>
        <v>VISITANTE</v>
      </c>
      <c r="E74" s="60">
        <v>45216</v>
      </c>
      <c r="F74" s="61">
        <v>0.79166666666666663</v>
      </c>
      <c r="G74" s="61">
        <v>0.85416666666666663</v>
      </c>
      <c r="H74" s="66" t="s">
        <v>205</v>
      </c>
      <c r="I74" s="69">
        <v>3</v>
      </c>
      <c r="J74" s="65" t="str">
        <f>_xlfn.XLOOKUP(I74,'LISTA ÚTIL'!L:L,'LISTA ÚTIL'!N:N,"")</f>
        <v>Palestra "Mecânica Clássica vs. Mecânica Quântica"</v>
      </c>
      <c r="K74" s="65" t="str">
        <f>_xlfn.XLOOKUP(I74,'LISTA ÚTIL'!L:L,'LISTA ÚTIL'!O:O,"")</f>
        <v>Prof. Dr. James Alves de Souza (UFSCar Sorocaba)</v>
      </c>
      <c r="L74" s="65">
        <f>2</f>
        <v>2</v>
      </c>
    </row>
    <row r="75" spans="2:12" ht="15" customHeight="1">
      <c r="B75" s="66" t="s">
        <v>201</v>
      </c>
      <c r="C75" s="65" t="s">
        <v>201</v>
      </c>
      <c r="D75" s="65" t="str">
        <f>_xlfn.XLOOKUP(C75,'LISTA ÚTIL'!E:E,'LISTA ÚTIL'!B:B,"")</f>
        <v>ORGANIZADOR</v>
      </c>
      <c r="E75" s="60">
        <v>45216</v>
      </c>
      <c r="F75" s="61">
        <v>0.79166666666666663</v>
      </c>
      <c r="G75" s="61">
        <v>0.85416666666666663</v>
      </c>
      <c r="H75" s="66" t="s">
        <v>220</v>
      </c>
      <c r="I75" s="69">
        <v>5</v>
      </c>
      <c r="J75" s="65" t="str">
        <f>_xlfn.XLOOKUP(I75,'LISTA ÚTIL'!L:L,'LISTA ÚTIL'!N:N,"")</f>
        <v>Palestra "Sensoriamento Quântico com Átomos Frios e Ondas de Matéria"</v>
      </c>
      <c r="K75" s="65" t="str">
        <f>_xlfn.XLOOKUP(I75,'LISTA ÚTIL'!L:L,'LISTA ÚTIL'!O:O,"")</f>
        <v>Prof. Dr. Philippe Wilhelm Courteille (USP São Carlos)</v>
      </c>
      <c r="L75" s="65">
        <f>2</f>
        <v>2</v>
      </c>
    </row>
    <row r="76" spans="2:12" ht="15" customHeight="1">
      <c r="B76" s="66" t="s">
        <v>217</v>
      </c>
      <c r="C76" s="65" t="str">
        <f>_xlfn.XLOOKUP(B76,'LISTA ÚTIL'!C:C,'LISTA ÚTIL'!E:E,B76)</f>
        <v>Antonio Àdamo Pereira Lacerda</v>
      </c>
      <c r="D76" s="65" t="str">
        <f>_xlfn.XLOOKUP(C76,'LISTA ÚTIL'!E:E,'LISTA ÚTIL'!B:B,"")</f>
        <v>VISITANTE</v>
      </c>
      <c r="E76" s="60">
        <v>45216</v>
      </c>
      <c r="F76" s="61">
        <v>0.79166666666666663</v>
      </c>
      <c r="G76" s="61">
        <v>0.85416666666666663</v>
      </c>
      <c r="H76" s="66" t="s">
        <v>220</v>
      </c>
      <c r="I76" s="69">
        <v>5</v>
      </c>
      <c r="J76" s="65" t="str">
        <f>_xlfn.XLOOKUP(I76,'LISTA ÚTIL'!L:L,'LISTA ÚTIL'!N:N,"")</f>
        <v>Palestra "Sensoriamento Quântico com Átomos Frios e Ondas de Matéria"</v>
      </c>
      <c r="K76" s="65" t="str">
        <f>_xlfn.XLOOKUP(I76,'LISTA ÚTIL'!L:L,'LISTA ÚTIL'!O:O,"")</f>
        <v>Prof. Dr. Philippe Wilhelm Courteille (USP São Carlos)</v>
      </c>
      <c r="L76" s="65">
        <f>2</f>
        <v>2</v>
      </c>
    </row>
    <row r="77" spans="2:12" ht="15" customHeight="1">
      <c r="B77" s="66" t="s">
        <v>89</v>
      </c>
      <c r="C77" s="65" t="str">
        <f>_xlfn.XLOOKUP(B77,'LISTA ÚTIL'!C:C,'LISTA ÚTIL'!E:E,B77)</f>
        <v>Erika Sayuri Sakata</v>
      </c>
      <c r="D77" s="65" t="str">
        <f>_xlfn.XLOOKUP(C77,'LISTA ÚTIL'!E:E,'LISTA ÚTIL'!B:B,"")</f>
        <v>ORGANIZADOR</v>
      </c>
      <c r="E77" s="60">
        <v>45216</v>
      </c>
      <c r="F77" s="61">
        <v>0.79166666666666663</v>
      </c>
      <c r="G77" s="61">
        <v>0.85416666666666663</v>
      </c>
      <c r="H77" s="66" t="s">
        <v>220</v>
      </c>
      <c r="I77" s="69">
        <v>5</v>
      </c>
      <c r="J77" s="65" t="str">
        <f>_xlfn.XLOOKUP(I77,'LISTA ÚTIL'!L:L,'LISTA ÚTIL'!N:N,"")</f>
        <v>Palestra "Sensoriamento Quântico com Átomos Frios e Ondas de Matéria"</v>
      </c>
      <c r="K77" s="65" t="str">
        <f>_xlfn.XLOOKUP(I77,'LISTA ÚTIL'!L:L,'LISTA ÚTIL'!O:O,"")</f>
        <v>Prof. Dr. Philippe Wilhelm Courteille (USP São Carlos)</v>
      </c>
      <c r="L77" s="65">
        <f>2</f>
        <v>2</v>
      </c>
    </row>
    <row r="78" spans="2:12" ht="15" customHeight="1">
      <c r="B78" s="66" t="s">
        <v>215</v>
      </c>
      <c r="C78" s="65" t="str">
        <f>_xlfn.XLOOKUP(B78,'LISTA ÚTIL'!C:C,'LISTA ÚTIL'!E:E,B78)</f>
        <v>Francisco Lustosa Tambara</v>
      </c>
      <c r="D78" s="65" t="str">
        <f>_xlfn.XLOOKUP(C78,'LISTA ÚTIL'!E:E,'LISTA ÚTIL'!B:B,"")</f>
        <v>VISITANTE</v>
      </c>
      <c r="E78" s="60">
        <v>45216</v>
      </c>
      <c r="F78" s="61">
        <v>0.79166666666666663</v>
      </c>
      <c r="G78" s="61">
        <v>0.85416666666666663</v>
      </c>
      <c r="H78" s="66" t="s">
        <v>220</v>
      </c>
      <c r="I78" s="69">
        <v>5</v>
      </c>
      <c r="J78" s="65" t="str">
        <f>_xlfn.XLOOKUP(I78,'LISTA ÚTIL'!L:L,'LISTA ÚTIL'!N:N,"")</f>
        <v>Palestra "Sensoriamento Quântico com Átomos Frios e Ondas de Matéria"</v>
      </c>
      <c r="K78" s="65" t="str">
        <f>_xlfn.XLOOKUP(I78,'LISTA ÚTIL'!L:L,'LISTA ÚTIL'!O:O,"")</f>
        <v>Prof. Dr. Philippe Wilhelm Courteille (USP São Carlos)</v>
      </c>
      <c r="L78" s="65">
        <f>2</f>
        <v>2</v>
      </c>
    </row>
    <row r="79" spans="2:12" ht="15" customHeight="1">
      <c r="B79" s="66" t="s">
        <v>203</v>
      </c>
      <c r="C79" s="65" t="str">
        <f>_xlfn.XLOOKUP(B79,'LISTA ÚTIL'!C:C,'LISTA ÚTIL'!E:E,B79)</f>
        <v>Gabriel Torres Cavalcante Barros</v>
      </c>
      <c r="D79" s="65" t="str">
        <f>_xlfn.XLOOKUP(C79,'LISTA ÚTIL'!E:E,'LISTA ÚTIL'!B:B,"")</f>
        <v>ORGANIZADOR</v>
      </c>
      <c r="E79" s="60">
        <v>45216</v>
      </c>
      <c r="F79" s="61">
        <v>0.79166666666666663</v>
      </c>
      <c r="G79" s="61">
        <v>0.85416666666666663</v>
      </c>
      <c r="H79" s="66" t="s">
        <v>220</v>
      </c>
      <c r="I79" s="69">
        <v>5</v>
      </c>
      <c r="J79" s="65" t="str">
        <f>_xlfn.XLOOKUP(I79,'LISTA ÚTIL'!L:L,'LISTA ÚTIL'!N:N,"")</f>
        <v>Palestra "Sensoriamento Quântico com Átomos Frios e Ondas de Matéria"</v>
      </c>
      <c r="K79" s="65" t="str">
        <f>_xlfn.XLOOKUP(I79,'LISTA ÚTIL'!L:L,'LISTA ÚTIL'!O:O,"")</f>
        <v>Prof. Dr. Philippe Wilhelm Courteille (USP São Carlos)</v>
      </c>
      <c r="L79" s="65">
        <f>2</f>
        <v>2</v>
      </c>
    </row>
    <row r="80" spans="2:12" ht="15" customHeight="1">
      <c r="B80" s="66" t="s">
        <v>292</v>
      </c>
      <c r="C80" s="65" t="str">
        <f>_xlfn.XLOOKUP(B80,'LISTA ÚTIL'!C:C,'LISTA ÚTIL'!E:E,B80)</f>
        <v>Gustavo da Silva Rodrigues</v>
      </c>
      <c r="D80" s="65" t="str">
        <f>_xlfn.XLOOKUP(C80,'LISTA ÚTIL'!E:E,'LISTA ÚTIL'!B:B,"")</f>
        <v>ORGANIZADOR</v>
      </c>
      <c r="E80" s="60">
        <v>45216</v>
      </c>
      <c r="F80" s="61">
        <v>0.79166666666666663</v>
      </c>
      <c r="G80" s="61">
        <v>0.85416666666666663</v>
      </c>
      <c r="H80" s="66" t="s">
        <v>220</v>
      </c>
      <c r="I80" s="69">
        <v>5</v>
      </c>
      <c r="J80" s="65" t="str">
        <f>_xlfn.XLOOKUP(I80,'LISTA ÚTIL'!L:L,'LISTA ÚTIL'!N:N,"")</f>
        <v>Palestra "Sensoriamento Quântico com Átomos Frios e Ondas de Matéria"</v>
      </c>
      <c r="K80" s="65" t="str">
        <f>_xlfn.XLOOKUP(I80,'LISTA ÚTIL'!L:L,'LISTA ÚTIL'!O:O,"")</f>
        <v>Prof. Dr. Philippe Wilhelm Courteille (USP São Carlos)</v>
      </c>
      <c r="L80" s="65">
        <f>2</f>
        <v>2</v>
      </c>
    </row>
    <row r="81" spans="2:12" ht="15" customHeight="1">
      <c r="B81" s="66" t="s">
        <v>101</v>
      </c>
      <c r="C81" s="65" t="str">
        <f>_xlfn.XLOOKUP(B81,'LISTA ÚTIL'!C:C,'LISTA ÚTIL'!E:E,B81)</f>
        <v>Gustavo Henrique Alcantara Idra</v>
      </c>
      <c r="D81" s="65" t="str">
        <f>_xlfn.XLOOKUP(C81,'LISTA ÚTIL'!E:E,'LISTA ÚTIL'!B:B,"")</f>
        <v>ORGANIZADOR</v>
      </c>
      <c r="E81" s="60">
        <v>45216</v>
      </c>
      <c r="F81" s="61">
        <v>0.79166666666666663</v>
      </c>
      <c r="G81" s="61">
        <v>0.85416666666666663</v>
      </c>
      <c r="H81" s="66" t="s">
        <v>220</v>
      </c>
      <c r="I81" s="69">
        <v>5</v>
      </c>
      <c r="J81" s="65" t="str">
        <f>_xlfn.XLOOKUP(I81,'LISTA ÚTIL'!L:L,'LISTA ÚTIL'!N:N,"")</f>
        <v>Palestra "Sensoriamento Quântico com Átomos Frios e Ondas de Matéria"</v>
      </c>
      <c r="K81" s="65" t="str">
        <f>_xlfn.XLOOKUP(I81,'LISTA ÚTIL'!L:L,'LISTA ÚTIL'!O:O,"")</f>
        <v>Prof. Dr. Philippe Wilhelm Courteille (USP São Carlos)</v>
      </c>
      <c r="L81" s="65">
        <f>2</f>
        <v>2</v>
      </c>
    </row>
    <row r="82" spans="2:12" ht="15" customHeight="1">
      <c r="B82" s="66" t="s">
        <v>180</v>
      </c>
      <c r="C82" s="65" t="str">
        <f>_xlfn.XLOOKUP(B82,'LISTA ÚTIL'!C:C,'LISTA ÚTIL'!E:E,B82)</f>
        <v>Jennifer Schroder Gerlach</v>
      </c>
      <c r="D82" s="65" t="str">
        <f>_xlfn.XLOOKUP(C82,'LISTA ÚTIL'!E:E,'LISTA ÚTIL'!B:B,"")</f>
        <v>ORGANIZADOR</v>
      </c>
      <c r="E82" s="60">
        <v>45216</v>
      </c>
      <c r="F82" s="61">
        <v>0.79166666666666663</v>
      </c>
      <c r="G82" s="61">
        <v>0.85416666666666663</v>
      </c>
      <c r="H82" s="66" t="s">
        <v>220</v>
      </c>
      <c r="I82" s="69">
        <v>5</v>
      </c>
      <c r="J82" s="65" t="str">
        <f>_xlfn.XLOOKUP(I82,'LISTA ÚTIL'!L:L,'LISTA ÚTIL'!N:N,"")</f>
        <v>Palestra "Sensoriamento Quântico com Átomos Frios e Ondas de Matéria"</v>
      </c>
      <c r="K82" s="65" t="str">
        <f>_xlfn.XLOOKUP(I82,'LISTA ÚTIL'!L:L,'LISTA ÚTIL'!O:O,"")</f>
        <v>Prof. Dr. Philippe Wilhelm Courteille (USP São Carlos)</v>
      </c>
      <c r="L82" s="65">
        <f>2</f>
        <v>2</v>
      </c>
    </row>
    <row r="83" spans="2:12" ht="15" customHeight="1">
      <c r="B83" s="66" t="s">
        <v>124</v>
      </c>
      <c r="C83" s="65" t="str">
        <f>_xlfn.XLOOKUP(B83,'LISTA ÚTIL'!C:C,'LISTA ÚTIL'!E:E,B83)</f>
        <v>Jullyana Mendes Vasconcelos</v>
      </c>
      <c r="D83" s="65" t="str">
        <f>_xlfn.XLOOKUP(C83,'LISTA ÚTIL'!E:E,'LISTA ÚTIL'!B:B,"")</f>
        <v>ORGANIZADOR</v>
      </c>
      <c r="E83" s="60">
        <v>45216</v>
      </c>
      <c r="F83" s="61">
        <v>0.79166666666666663</v>
      </c>
      <c r="G83" s="61">
        <v>0.85416666666666663</v>
      </c>
      <c r="H83" s="66" t="s">
        <v>220</v>
      </c>
      <c r="I83" s="69">
        <v>5</v>
      </c>
      <c r="J83" s="65" t="str">
        <f>_xlfn.XLOOKUP(I83,'LISTA ÚTIL'!L:L,'LISTA ÚTIL'!N:N,"")</f>
        <v>Palestra "Sensoriamento Quântico com Átomos Frios e Ondas de Matéria"</v>
      </c>
      <c r="K83" s="65" t="str">
        <f>_xlfn.XLOOKUP(I83,'LISTA ÚTIL'!L:L,'LISTA ÚTIL'!O:O,"")</f>
        <v>Prof. Dr. Philippe Wilhelm Courteille (USP São Carlos)</v>
      </c>
      <c r="L83" s="65">
        <f>2</f>
        <v>2</v>
      </c>
    </row>
    <row r="84" spans="2:12" ht="15" customHeight="1">
      <c r="B84" s="66" t="s">
        <v>138</v>
      </c>
      <c r="C84" s="65" t="str">
        <f>_xlfn.XLOOKUP(B84,'LISTA ÚTIL'!C:C,'LISTA ÚTIL'!E:E,B84)</f>
        <v>Ludmila Vitória Ribeiro Rocumba</v>
      </c>
      <c r="D84" s="65" t="str">
        <f>_xlfn.XLOOKUP(C84,'LISTA ÚTIL'!E:E,'LISTA ÚTIL'!B:B,"")</f>
        <v>ORGANIZADOR</v>
      </c>
      <c r="E84" s="60">
        <v>45216</v>
      </c>
      <c r="F84" s="61">
        <v>0.79166666666666663</v>
      </c>
      <c r="G84" s="61">
        <v>0.85416666666666663</v>
      </c>
      <c r="H84" s="66" t="s">
        <v>220</v>
      </c>
      <c r="I84" s="69">
        <v>5</v>
      </c>
      <c r="J84" s="65" t="str">
        <f>_xlfn.XLOOKUP(I84,'LISTA ÚTIL'!L:L,'LISTA ÚTIL'!N:N,"")</f>
        <v>Palestra "Sensoriamento Quântico com Átomos Frios e Ondas de Matéria"</v>
      </c>
      <c r="K84" s="65" t="str">
        <f>_xlfn.XLOOKUP(I84,'LISTA ÚTIL'!L:L,'LISTA ÚTIL'!O:O,"")</f>
        <v>Prof. Dr. Philippe Wilhelm Courteille (USP São Carlos)</v>
      </c>
      <c r="L84" s="65">
        <f>2</f>
        <v>2</v>
      </c>
    </row>
    <row r="85" spans="2:12" ht="15" customHeight="1">
      <c r="B85" s="66" t="s">
        <v>142</v>
      </c>
      <c r="C85" s="65" t="str">
        <f>_xlfn.XLOOKUP(B85,'LISTA ÚTIL'!C:C,'LISTA ÚTIL'!E:E,B85)</f>
        <v>Marcela Guinther Medeiros</v>
      </c>
      <c r="D85" s="65" t="str">
        <f>_xlfn.XLOOKUP(C85,'LISTA ÚTIL'!E:E,'LISTA ÚTIL'!B:B,"")</f>
        <v>ORGANIZADOR</v>
      </c>
      <c r="E85" s="60">
        <v>45216</v>
      </c>
      <c r="F85" s="61">
        <v>0.79166666666666663</v>
      </c>
      <c r="G85" s="61">
        <v>0.85416666666666663</v>
      </c>
      <c r="H85" s="66" t="s">
        <v>220</v>
      </c>
      <c r="I85" s="69">
        <v>5</v>
      </c>
      <c r="J85" s="65" t="str">
        <f>_xlfn.XLOOKUP(I85,'LISTA ÚTIL'!L:L,'LISTA ÚTIL'!N:N,"")</f>
        <v>Palestra "Sensoriamento Quântico com Átomos Frios e Ondas de Matéria"</v>
      </c>
      <c r="K85" s="65" t="str">
        <f>_xlfn.XLOOKUP(I85,'LISTA ÚTIL'!L:L,'LISTA ÚTIL'!O:O,"")</f>
        <v>Prof. Dr. Philippe Wilhelm Courteille (USP São Carlos)</v>
      </c>
      <c r="L85" s="65">
        <f>2</f>
        <v>2</v>
      </c>
    </row>
    <row r="86" spans="2:12" ht="15" customHeight="1">
      <c r="B86" s="66" t="s">
        <v>154</v>
      </c>
      <c r="C86" s="65" t="str">
        <f>_xlfn.XLOOKUP(B86,'LISTA ÚTIL'!C:C,'LISTA ÚTIL'!E:E,B86)</f>
        <v>Rafaela Escribano</v>
      </c>
      <c r="D86" s="65" t="str">
        <f>_xlfn.XLOOKUP(C86,'LISTA ÚTIL'!E:E,'LISTA ÚTIL'!B:B,"")</f>
        <v>ORGANIZADOR</v>
      </c>
      <c r="E86" s="60">
        <v>45216</v>
      </c>
      <c r="F86" s="61">
        <v>0.79166666666666663</v>
      </c>
      <c r="G86" s="61">
        <v>0.85416666666666663</v>
      </c>
      <c r="H86" s="66" t="s">
        <v>220</v>
      </c>
      <c r="I86" s="69">
        <v>5</v>
      </c>
      <c r="J86" s="65" t="str">
        <f>_xlfn.XLOOKUP(I86,'LISTA ÚTIL'!L:L,'LISTA ÚTIL'!N:N,"")</f>
        <v>Palestra "Sensoriamento Quântico com Átomos Frios e Ondas de Matéria"</v>
      </c>
      <c r="K86" s="65" t="str">
        <f>_xlfn.XLOOKUP(I86,'LISTA ÚTIL'!L:L,'LISTA ÚTIL'!O:O,"")</f>
        <v>Prof. Dr. Philippe Wilhelm Courteille (USP São Carlos)</v>
      </c>
      <c r="L86" s="65">
        <f>2</f>
        <v>2</v>
      </c>
    </row>
    <row r="87" spans="2:12" ht="15" customHeight="1">
      <c r="B87" s="66" t="s">
        <v>201</v>
      </c>
      <c r="C87" s="65" t="s">
        <v>201</v>
      </c>
      <c r="D87" s="65" t="str">
        <f>_xlfn.XLOOKUP(C87,'LISTA ÚTIL'!E:E,'LISTA ÚTIL'!B:B,"")</f>
        <v>ORGANIZADOR</v>
      </c>
      <c r="E87" s="60">
        <v>45217</v>
      </c>
      <c r="F87" s="61">
        <v>0.875</v>
      </c>
      <c r="G87" s="61">
        <v>0.89236111111111116</v>
      </c>
      <c r="H87" s="66" t="s">
        <v>242</v>
      </c>
      <c r="I87" s="69">
        <v>6</v>
      </c>
      <c r="J87" s="65" t="str">
        <f>_xlfn.XLOOKUP(I87,'LISTA ÚTIL'!L:L,'LISTA ÚTIL'!N:N,"")</f>
        <v>Palestra "Portas quânticas topológicas"</v>
      </c>
      <c r="K87" s="65" t="str">
        <f>_xlfn.XLOOKUP(I87,'LISTA ÚTIL'!L:L,'LISTA ÚTIL'!O:O,"")</f>
        <v>Pesquisadora Isabela Pereira Lima Dias (USP São Paulo e Universidade de Uppsala Suécia)</v>
      </c>
      <c r="L87" s="65">
        <f>2</f>
        <v>2</v>
      </c>
    </row>
    <row r="88" spans="2:12" ht="15" customHeight="1">
      <c r="B88" s="66" t="s">
        <v>231</v>
      </c>
      <c r="C88" s="65" t="str">
        <f>_xlfn.XLOOKUP(B88,'LISTA ÚTIL'!C:C,'LISTA ÚTIL'!E:E,B88)</f>
        <v>Anna Laura de Holanda Espin</v>
      </c>
      <c r="D88" s="65" t="str">
        <f>_xlfn.XLOOKUP(C88,'LISTA ÚTIL'!E:E,'LISTA ÚTIL'!B:B,"")</f>
        <v>VISITANTE</v>
      </c>
      <c r="E88" s="60">
        <v>45217</v>
      </c>
      <c r="F88" s="61">
        <v>0.875</v>
      </c>
      <c r="G88" s="61">
        <v>0.89236111111111116</v>
      </c>
      <c r="H88" s="66" t="s">
        <v>242</v>
      </c>
      <c r="I88" s="69">
        <v>6</v>
      </c>
      <c r="J88" s="65" t="str">
        <f>_xlfn.XLOOKUP(I88,'LISTA ÚTIL'!L:L,'LISTA ÚTIL'!N:N,"")</f>
        <v>Palestra "Portas quânticas topológicas"</v>
      </c>
      <c r="K88" s="65" t="str">
        <f>_xlfn.XLOOKUP(I88,'LISTA ÚTIL'!L:L,'LISTA ÚTIL'!O:O,"")</f>
        <v>Pesquisadora Isabela Pereira Lima Dias (USP São Paulo e Universidade de Uppsala Suécia)</v>
      </c>
      <c r="L88" s="65">
        <f>2</f>
        <v>2</v>
      </c>
    </row>
    <row r="89" spans="2:12" ht="15" customHeight="1">
      <c r="B89" s="66" t="s">
        <v>63</v>
      </c>
      <c r="C89" s="65" t="str">
        <f>_xlfn.XLOOKUP(B89,'LISTA ÚTIL'!C:C,'LISTA ÚTIL'!E:E,B89)</f>
        <v>Bruna Lima Lyrio</v>
      </c>
      <c r="D89" s="65" t="str">
        <f>_xlfn.XLOOKUP(C89,'LISTA ÚTIL'!E:E,'LISTA ÚTIL'!B:B,"")</f>
        <v>VISITANTE</v>
      </c>
      <c r="E89" s="60">
        <v>45217</v>
      </c>
      <c r="F89" s="61">
        <v>0.875</v>
      </c>
      <c r="G89" s="61">
        <v>0.89236111111111116</v>
      </c>
      <c r="H89" s="66" t="s">
        <v>242</v>
      </c>
      <c r="I89" s="69">
        <v>6</v>
      </c>
      <c r="J89" s="65" t="str">
        <f>_xlfn.XLOOKUP(I89,'LISTA ÚTIL'!L:L,'LISTA ÚTIL'!N:N,"")</f>
        <v>Palestra "Portas quânticas topológicas"</v>
      </c>
      <c r="K89" s="65" t="str">
        <f>_xlfn.XLOOKUP(I89,'LISTA ÚTIL'!L:L,'LISTA ÚTIL'!O:O,"")</f>
        <v>Pesquisadora Isabela Pereira Lima Dias (USP São Paulo e Universidade de Uppsala Suécia)</v>
      </c>
      <c r="L89" s="65">
        <f>2</f>
        <v>2</v>
      </c>
    </row>
    <row r="90" spans="2:12" ht="15" customHeight="1">
      <c r="B90" s="66" t="s">
        <v>71</v>
      </c>
      <c r="C90" s="65" t="str">
        <f>_xlfn.XLOOKUP(B90,'LISTA ÚTIL'!C:C,'LISTA ÚTIL'!E:E,B90)</f>
        <v>Cristhian Ximenes Oliveira de Souza</v>
      </c>
      <c r="D90" s="65" t="str">
        <f>_xlfn.XLOOKUP(C90,'LISTA ÚTIL'!E:E,'LISTA ÚTIL'!B:B,"")</f>
        <v>VISITANTE</v>
      </c>
      <c r="E90" s="60">
        <v>45217</v>
      </c>
      <c r="F90" s="61">
        <v>0.875</v>
      </c>
      <c r="G90" s="61">
        <v>0.89236111111111116</v>
      </c>
      <c r="H90" s="66" t="s">
        <v>242</v>
      </c>
      <c r="I90" s="69">
        <v>6</v>
      </c>
      <c r="J90" s="65" t="str">
        <f>_xlfn.XLOOKUP(I90,'LISTA ÚTIL'!L:L,'LISTA ÚTIL'!N:N,"")</f>
        <v>Palestra "Portas quânticas topológicas"</v>
      </c>
      <c r="K90" s="65" t="str">
        <f>_xlfn.XLOOKUP(I90,'LISTA ÚTIL'!L:L,'LISTA ÚTIL'!O:O,"")</f>
        <v>Pesquisadora Isabela Pereira Lima Dias (USP São Paulo e Universidade de Uppsala Suécia)</v>
      </c>
      <c r="L90" s="65">
        <f>2</f>
        <v>2</v>
      </c>
    </row>
    <row r="91" spans="2:12" ht="15" customHeight="1">
      <c r="B91" s="66" t="s">
        <v>89</v>
      </c>
      <c r="C91" s="65" t="str">
        <f>_xlfn.XLOOKUP(B91,'LISTA ÚTIL'!C:C,'LISTA ÚTIL'!E:E,B91)</f>
        <v>Erika Sayuri Sakata</v>
      </c>
      <c r="D91" s="65" t="str">
        <f>_xlfn.XLOOKUP(C91,'LISTA ÚTIL'!E:E,'LISTA ÚTIL'!B:B,"")</f>
        <v>ORGANIZADOR</v>
      </c>
      <c r="E91" s="60">
        <v>45217</v>
      </c>
      <c r="F91" s="61">
        <v>0.875</v>
      </c>
      <c r="G91" s="61">
        <v>0.89236111111111116</v>
      </c>
      <c r="H91" s="66" t="s">
        <v>242</v>
      </c>
      <c r="I91" s="69">
        <v>6</v>
      </c>
      <c r="J91" s="65" t="str">
        <f>_xlfn.XLOOKUP(I91,'LISTA ÚTIL'!L:L,'LISTA ÚTIL'!N:N,"")</f>
        <v>Palestra "Portas quânticas topológicas"</v>
      </c>
      <c r="K91" s="65" t="str">
        <f>_xlfn.XLOOKUP(I91,'LISTA ÚTIL'!L:L,'LISTA ÚTIL'!O:O,"")</f>
        <v>Pesquisadora Isabela Pereira Lima Dias (USP São Paulo e Universidade de Uppsala Suécia)</v>
      </c>
      <c r="L91" s="65">
        <f>2</f>
        <v>2</v>
      </c>
    </row>
    <row r="92" spans="2:12" ht="15" customHeight="1">
      <c r="B92" s="66" t="s">
        <v>296</v>
      </c>
      <c r="C92" s="65" t="str">
        <f>_xlfn.XLOOKUP(B92,'LISTA ÚTIL'!C:C,'LISTA ÚTIL'!E:E,B92)</f>
        <v>Evandro Messias da Silva</v>
      </c>
      <c r="D92" s="65" t="str">
        <f>_xlfn.XLOOKUP(C92,'LISTA ÚTIL'!E:E,'LISTA ÚTIL'!B:B,"")</f>
        <v>ORGANIZADOR</v>
      </c>
      <c r="E92" s="60">
        <v>45217</v>
      </c>
      <c r="F92" s="61">
        <v>0.875</v>
      </c>
      <c r="G92" s="61">
        <v>0.89236111111111116</v>
      </c>
      <c r="H92" s="66" t="s">
        <v>242</v>
      </c>
      <c r="I92" s="69">
        <v>6</v>
      </c>
      <c r="J92" s="65" t="str">
        <f>_xlfn.XLOOKUP(I92,'LISTA ÚTIL'!L:L,'LISTA ÚTIL'!N:N,"")</f>
        <v>Palestra "Portas quânticas topológicas"</v>
      </c>
      <c r="K92" s="65" t="str">
        <f>_xlfn.XLOOKUP(I92,'LISTA ÚTIL'!L:L,'LISTA ÚTIL'!O:O,"")</f>
        <v>Pesquisadora Isabela Pereira Lima Dias (USP São Paulo e Universidade de Uppsala Suécia)</v>
      </c>
      <c r="L92" s="65">
        <f>2</f>
        <v>2</v>
      </c>
    </row>
    <row r="93" spans="2:12" ht="15" customHeight="1">
      <c r="B93" s="66" t="s">
        <v>203</v>
      </c>
      <c r="C93" s="65" t="str">
        <f>_xlfn.XLOOKUP(B93,'LISTA ÚTIL'!C:C,'LISTA ÚTIL'!E:E,B93)</f>
        <v>Gabriel Torres Cavalcante Barros</v>
      </c>
      <c r="D93" s="65" t="str">
        <f>_xlfn.XLOOKUP(C93,'LISTA ÚTIL'!E:E,'LISTA ÚTIL'!B:B,"")</f>
        <v>ORGANIZADOR</v>
      </c>
      <c r="E93" s="60">
        <v>45217</v>
      </c>
      <c r="F93" s="61">
        <v>0.875</v>
      </c>
      <c r="G93" s="61">
        <v>0.89236111111111116</v>
      </c>
      <c r="H93" s="66" t="s">
        <v>242</v>
      </c>
      <c r="I93" s="69">
        <v>6</v>
      </c>
      <c r="J93" s="65" t="str">
        <f>_xlfn.XLOOKUP(I93,'LISTA ÚTIL'!L:L,'LISTA ÚTIL'!N:N,"")</f>
        <v>Palestra "Portas quânticas topológicas"</v>
      </c>
      <c r="K93" s="65" t="str">
        <f>_xlfn.XLOOKUP(I93,'LISTA ÚTIL'!L:L,'LISTA ÚTIL'!O:O,"")</f>
        <v>Pesquisadora Isabela Pereira Lima Dias (USP São Paulo e Universidade de Uppsala Suécia)</v>
      </c>
      <c r="L93" s="65">
        <f>2</f>
        <v>2</v>
      </c>
    </row>
    <row r="94" spans="2:12" ht="15" customHeight="1">
      <c r="B94" s="66" t="s">
        <v>293</v>
      </c>
      <c r="C94" s="65" t="str">
        <f>_xlfn.XLOOKUP(B94,'LISTA ÚTIL'!C:C,'LISTA ÚTIL'!E:E,B94)</f>
        <v>Gabriela da Silva Amaral Mori</v>
      </c>
      <c r="D94" s="65" t="str">
        <f>_xlfn.XLOOKUP(C94,'LISTA ÚTIL'!E:E,'LISTA ÚTIL'!B:B,"")</f>
        <v>ORGANIZADOR</v>
      </c>
      <c r="E94" s="60">
        <v>45217</v>
      </c>
      <c r="F94" s="61">
        <v>0.875</v>
      </c>
      <c r="G94" s="61">
        <v>0.89236111111111116</v>
      </c>
      <c r="H94" s="66" t="s">
        <v>242</v>
      </c>
      <c r="I94" s="69">
        <v>6</v>
      </c>
      <c r="J94" s="65" t="str">
        <f>_xlfn.XLOOKUP(I94,'LISTA ÚTIL'!L:L,'LISTA ÚTIL'!N:N,"")</f>
        <v>Palestra "Portas quânticas topológicas"</v>
      </c>
      <c r="K94" s="65" t="str">
        <f>_xlfn.XLOOKUP(I94,'LISTA ÚTIL'!L:L,'LISTA ÚTIL'!O:O,"")</f>
        <v>Pesquisadora Isabela Pereira Lima Dias (USP São Paulo e Universidade de Uppsala Suécia)</v>
      </c>
      <c r="L94" s="65">
        <f>2</f>
        <v>2</v>
      </c>
    </row>
    <row r="95" spans="2:12" ht="15" customHeight="1">
      <c r="B95" s="66" t="s">
        <v>97</v>
      </c>
      <c r="C95" s="65" t="str">
        <f>_xlfn.XLOOKUP(B95,'LISTA ÚTIL'!C:C,'LISTA ÚTIL'!E:E,B95)</f>
        <v>Gabriella Ribeiro de Almeida</v>
      </c>
      <c r="D95" s="65" t="str">
        <f>_xlfn.XLOOKUP(C95,'LISTA ÚTIL'!E:E,'LISTA ÚTIL'!B:B,"")</f>
        <v>ORGANIZADOR</v>
      </c>
      <c r="E95" s="60">
        <v>45217</v>
      </c>
      <c r="F95" s="61">
        <v>0.875</v>
      </c>
      <c r="G95" s="61">
        <v>0.89236111111111116</v>
      </c>
      <c r="H95" s="66" t="s">
        <v>242</v>
      </c>
      <c r="I95" s="69">
        <v>6</v>
      </c>
      <c r="J95" s="65" t="str">
        <f>_xlfn.XLOOKUP(I95,'LISTA ÚTIL'!L:L,'LISTA ÚTIL'!N:N,"")</f>
        <v>Palestra "Portas quânticas topológicas"</v>
      </c>
      <c r="K95" s="65" t="str">
        <f>_xlfn.XLOOKUP(I95,'LISTA ÚTIL'!L:L,'LISTA ÚTIL'!O:O,"")</f>
        <v>Pesquisadora Isabela Pereira Lima Dias (USP São Paulo e Universidade de Uppsala Suécia)</v>
      </c>
      <c r="L95" s="65">
        <f>2</f>
        <v>2</v>
      </c>
    </row>
    <row r="96" spans="2:12" ht="15" customHeight="1">
      <c r="B96" s="66" t="s">
        <v>221</v>
      </c>
      <c r="C96" s="65" t="str">
        <f>_xlfn.XLOOKUP(B96,'LISTA ÚTIL'!C:C,'LISTA ÚTIL'!E:E,B96)</f>
        <v>Gregório Marques Rodrigues</v>
      </c>
      <c r="D96" s="65" t="str">
        <f>_xlfn.XLOOKUP(C96,'LISTA ÚTIL'!E:E,'LISTA ÚTIL'!B:B,"")</f>
        <v>ORGANIZADOR</v>
      </c>
      <c r="E96" s="60">
        <v>45217</v>
      </c>
      <c r="F96" s="61">
        <v>0.875</v>
      </c>
      <c r="G96" s="61">
        <v>0.89236111111111116</v>
      </c>
      <c r="H96" s="66" t="s">
        <v>242</v>
      </c>
      <c r="I96" s="69">
        <v>6</v>
      </c>
      <c r="J96" s="65" t="str">
        <f>_xlfn.XLOOKUP(I96,'LISTA ÚTIL'!L:L,'LISTA ÚTIL'!N:N,"")</f>
        <v>Palestra "Portas quânticas topológicas"</v>
      </c>
      <c r="K96" s="65" t="str">
        <f>_xlfn.XLOOKUP(I96,'LISTA ÚTIL'!L:L,'LISTA ÚTIL'!O:O,"")</f>
        <v>Pesquisadora Isabela Pereira Lima Dias (USP São Paulo e Universidade de Uppsala Suécia)</v>
      </c>
      <c r="L96" s="65">
        <f>2</f>
        <v>2</v>
      </c>
    </row>
    <row r="97" spans="2:12" ht="15" customHeight="1">
      <c r="B97" s="66" t="s">
        <v>292</v>
      </c>
      <c r="C97" s="65" t="str">
        <f>_xlfn.XLOOKUP(B97,'LISTA ÚTIL'!C:C,'LISTA ÚTIL'!E:E,B97)</f>
        <v>Gustavo da Silva Rodrigues</v>
      </c>
      <c r="D97" s="65" t="str">
        <f>_xlfn.XLOOKUP(C97,'LISTA ÚTIL'!E:E,'LISTA ÚTIL'!B:B,"")</f>
        <v>ORGANIZADOR</v>
      </c>
      <c r="E97" s="60">
        <v>45217</v>
      </c>
      <c r="F97" s="61">
        <v>0.875</v>
      </c>
      <c r="G97" s="61">
        <v>0.89236111111111116</v>
      </c>
      <c r="H97" s="66" t="s">
        <v>242</v>
      </c>
      <c r="I97" s="69">
        <v>6</v>
      </c>
      <c r="J97" s="65" t="str">
        <f>_xlfn.XLOOKUP(I97,'LISTA ÚTIL'!L:L,'LISTA ÚTIL'!N:N,"")</f>
        <v>Palestra "Portas quânticas topológicas"</v>
      </c>
      <c r="K97" s="65" t="str">
        <f>_xlfn.XLOOKUP(I97,'LISTA ÚTIL'!L:L,'LISTA ÚTIL'!O:O,"")</f>
        <v>Pesquisadora Isabela Pereira Lima Dias (USP São Paulo e Universidade de Uppsala Suécia)</v>
      </c>
      <c r="L97" s="65">
        <f>2</f>
        <v>2</v>
      </c>
    </row>
    <row r="98" spans="2:12" ht="15" customHeight="1">
      <c r="B98" s="66" t="s">
        <v>101</v>
      </c>
      <c r="C98" s="65" t="str">
        <f>_xlfn.XLOOKUP(B98,'LISTA ÚTIL'!C:C,'LISTA ÚTIL'!E:E,B98)</f>
        <v>Gustavo Henrique Alcantara Idra</v>
      </c>
      <c r="D98" s="65" t="str">
        <f>_xlfn.XLOOKUP(C98,'LISTA ÚTIL'!E:E,'LISTA ÚTIL'!B:B,"")</f>
        <v>ORGANIZADOR</v>
      </c>
      <c r="E98" s="60">
        <v>45217</v>
      </c>
      <c r="F98" s="61">
        <v>0.875</v>
      </c>
      <c r="G98" s="61">
        <v>0.89236111111111116</v>
      </c>
      <c r="H98" s="66" t="s">
        <v>242</v>
      </c>
      <c r="I98" s="69">
        <v>6</v>
      </c>
      <c r="J98" s="65" t="str">
        <f>_xlfn.XLOOKUP(I98,'LISTA ÚTIL'!L:L,'LISTA ÚTIL'!N:N,"")</f>
        <v>Palestra "Portas quânticas topológicas"</v>
      </c>
      <c r="K98" s="65" t="str">
        <f>_xlfn.XLOOKUP(I98,'LISTA ÚTIL'!L:L,'LISTA ÚTIL'!O:O,"")</f>
        <v>Pesquisadora Isabela Pereira Lima Dias (USP São Paulo e Universidade de Uppsala Suécia)</v>
      </c>
      <c r="L98" s="65">
        <f>2</f>
        <v>2</v>
      </c>
    </row>
    <row r="99" spans="2:12" ht="15" customHeight="1">
      <c r="B99" s="66" t="s">
        <v>103</v>
      </c>
      <c r="C99" s="65" t="str">
        <f>_xlfn.XLOOKUP(B99,'LISTA ÚTIL'!C:C,'LISTA ÚTIL'!E:E,B99)</f>
        <v>Gustavo Marques Takahaschi</v>
      </c>
      <c r="D99" s="65" t="str">
        <f>_xlfn.XLOOKUP(C99,'LISTA ÚTIL'!E:E,'LISTA ÚTIL'!B:B,"")</f>
        <v>VISITANTE</v>
      </c>
      <c r="E99" s="60">
        <v>45217</v>
      </c>
      <c r="F99" s="61">
        <v>0.875</v>
      </c>
      <c r="G99" s="61">
        <v>0.89236111111111116</v>
      </c>
      <c r="H99" s="66" t="s">
        <v>242</v>
      </c>
      <c r="I99" s="69">
        <v>6</v>
      </c>
      <c r="J99" s="65" t="str">
        <f>_xlfn.XLOOKUP(I99,'LISTA ÚTIL'!L:L,'LISTA ÚTIL'!N:N,"")</f>
        <v>Palestra "Portas quânticas topológicas"</v>
      </c>
      <c r="K99" s="65" t="str">
        <f>_xlfn.XLOOKUP(I99,'LISTA ÚTIL'!L:L,'LISTA ÚTIL'!O:O,"")</f>
        <v>Pesquisadora Isabela Pereira Lima Dias (USP São Paulo e Universidade de Uppsala Suécia)</v>
      </c>
      <c r="L99" s="65">
        <f>2</f>
        <v>2</v>
      </c>
    </row>
    <row r="100" spans="2:12" ht="15" customHeight="1">
      <c r="B100" s="66" t="s">
        <v>234</v>
      </c>
      <c r="C100" s="65" t="str">
        <f>_xlfn.XLOOKUP(B100,'LISTA ÚTIL'!C:C,'LISTA ÚTIL'!E:E,B100)</f>
        <v>Igor Guilherme Nascimento</v>
      </c>
      <c r="D100" s="65" t="str">
        <f>_xlfn.XLOOKUP(C100,'LISTA ÚTIL'!E:E,'LISTA ÚTIL'!B:B,"")</f>
        <v>VISITANTE</v>
      </c>
      <c r="E100" s="60">
        <v>45217</v>
      </c>
      <c r="F100" s="61">
        <v>0.875</v>
      </c>
      <c r="G100" s="61">
        <v>0.89236111111111116</v>
      </c>
      <c r="H100" s="66" t="s">
        <v>242</v>
      </c>
      <c r="I100" s="69">
        <v>6</v>
      </c>
      <c r="J100" s="65" t="str">
        <f>_xlfn.XLOOKUP(I100,'LISTA ÚTIL'!L:L,'LISTA ÚTIL'!N:N,"")</f>
        <v>Palestra "Portas quânticas topológicas"</v>
      </c>
      <c r="K100" s="65" t="str">
        <f>_xlfn.XLOOKUP(I100,'LISTA ÚTIL'!L:L,'LISTA ÚTIL'!O:O,"")</f>
        <v>Pesquisadora Isabela Pereira Lima Dias (USP São Paulo e Universidade de Uppsala Suécia)</v>
      </c>
      <c r="L100" s="65">
        <f>2</f>
        <v>2</v>
      </c>
    </row>
    <row r="101" spans="2:12" ht="15" customHeight="1">
      <c r="B101" s="66" t="s">
        <v>180</v>
      </c>
      <c r="C101" s="65" t="str">
        <f>_xlfn.XLOOKUP(B101,'LISTA ÚTIL'!C:C,'LISTA ÚTIL'!E:E,B101)</f>
        <v>Jennifer Schroder Gerlach</v>
      </c>
      <c r="D101" s="65" t="str">
        <f>_xlfn.XLOOKUP(C101,'LISTA ÚTIL'!E:E,'LISTA ÚTIL'!B:B,"")</f>
        <v>ORGANIZADOR</v>
      </c>
      <c r="E101" s="60">
        <v>45217</v>
      </c>
      <c r="F101" s="61">
        <v>0.875</v>
      </c>
      <c r="G101" s="61">
        <v>0.89236111111111116</v>
      </c>
      <c r="H101" s="66" t="s">
        <v>242</v>
      </c>
      <c r="I101" s="69">
        <v>6</v>
      </c>
      <c r="J101" s="65" t="str">
        <f>_xlfn.XLOOKUP(I101,'LISTA ÚTIL'!L:L,'LISTA ÚTIL'!N:N,"")</f>
        <v>Palestra "Portas quânticas topológicas"</v>
      </c>
      <c r="K101" s="65" t="str">
        <f>_xlfn.XLOOKUP(I101,'LISTA ÚTIL'!L:L,'LISTA ÚTIL'!O:O,"")</f>
        <v>Pesquisadora Isabela Pereira Lima Dias (USP São Paulo e Universidade de Uppsala Suécia)</v>
      </c>
      <c r="L101" s="65">
        <f>2</f>
        <v>2</v>
      </c>
    </row>
    <row r="102" spans="2:12" ht="15" customHeight="1">
      <c r="B102" s="66" t="s">
        <v>111</v>
      </c>
      <c r="C102" s="65" t="str">
        <f>_xlfn.XLOOKUP(B102,'LISTA ÚTIL'!C:C,'LISTA ÚTIL'!E:E,B102)</f>
        <v>João Augusto Gutierres da Silva</v>
      </c>
      <c r="D102" s="65" t="str">
        <f>_xlfn.XLOOKUP(C102,'LISTA ÚTIL'!E:E,'LISTA ÚTIL'!B:B,"")</f>
        <v>VISITANTE</v>
      </c>
      <c r="E102" s="60">
        <v>45217</v>
      </c>
      <c r="F102" s="61">
        <v>0.875</v>
      </c>
      <c r="G102" s="61">
        <v>0.89236111111111116</v>
      </c>
      <c r="H102" s="66" t="s">
        <v>242</v>
      </c>
      <c r="I102" s="69">
        <v>6</v>
      </c>
      <c r="J102" s="65" t="str">
        <f>_xlfn.XLOOKUP(I102,'LISTA ÚTIL'!L:L,'LISTA ÚTIL'!N:N,"")</f>
        <v>Palestra "Portas quânticas topológicas"</v>
      </c>
      <c r="K102" s="65" t="str">
        <f>_xlfn.XLOOKUP(I102,'LISTA ÚTIL'!L:L,'LISTA ÚTIL'!O:O,"")</f>
        <v>Pesquisadora Isabela Pereira Lima Dias (USP São Paulo e Universidade de Uppsala Suécia)</v>
      </c>
      <c r="L102" s="65">
        <f>2</f>
        <v>2</v>
      </c>
    </row>
    <row r="103" spans="2:12" ht="15" customHeight="1">
      <c r="B103" s="66" t="s">
        <v>113</v>
      </c>
      <c r="C103" s="65" t="str">
        <f>_xlfn.XLOOKUP(B103,'LISTA ÚTIL'!C:C,'LISTA ÚTIL'!E:E,B103)</f>
        <v>João Pedro Ribeiro Barrile</v>
      </c>
      <c r="D103" s="65" t="str">
        <f>_xlfn.XLOOKUP(C103,'LISTA ÚTIL'!E:E,'LISTA ÚTIL'!B:B,"")</f>
        <v>VISITANTE</v>
      </c>
      <c r="E103" s="60">
        <v>45217</v>
      </c>
      <c r="F103" s="61">
        <v>0.875</v>
      </c>
      <c r="G103" s="61">
        <v>0.89236111111111116</v>
      </c>
      <c r="H103" s="66" t="s">
        <v>242</v>
      </c>
      <c r="I103" s="69">
        <v>6</v>
      </c>
      <c r="J103" s="65" t="str">
        <f>_xlfn.XLOOKUP(I103,'LISTA ÚTIL'!L:L,'LISTA ÚTIL'!N:N,"")</f>
        <v>Palestra "Portas quânticas topológicas"</v>
      </c>
      <c r="K103" s="65" t="str">
        <f>_xlfn.XLOOKUP(I103,'LISTA ÚTIL'!L:L,'LISTA ÚTIL'!O:O,"")</f>
        <v>Pesquisadora Isabela Pereira Lima Dias (USP São Paulo e Universidade de Uppsala Suécia)</v>
      </c>
      <c r="L103" s="65">
        <f>2</f>
        <v>2</v>
      </c>
    </row>
    <row r="104" spans="2:12" ht="15" customHeight="1">
      <c r="B104" s="66" t="s">
        <v>223</v>
      </c>
      <c r="C104" s="65" t="str">
        <f>_xlfn.XLOOKUP(B104,'LISTA ÚTIL'!C:C,'LISTA ÚTIL'!E:E,B104)</f>
        <v>Júlia de Camargo Peres</v>
      </c>
      <c r="D104" s="65" t="str">
        <f>_xlfn.XLOOKUP(C104,'LISTA ÚTIL'!E:E,'LISTA ÚTIL'!B:B,"")</f>
        <v>VISITANTE</v>
      </c>
      <c r="E104" s="60">
        <v>45217</v>
      </c>
      <c r="F104" s="61">
        <v>0.875</v>
      </c>
      <c r="G104" s="61">
        <v>0.89236111111111116</v>
      </c>
      <c r="H104" s="66" t="s">
        <v>242</v>
      </c>
      <c r="I104" s="69">
        <v>6</v>
      </c>
      <c r="J104" s="65" t="str">
        <f>_xlfn.XLOOKUP(I104,'LISTA ÚTIL'!L:L,'LISTA ÚTIL'!N:N,"")</f>
        <v>Palestra "Portas quânticas topológicas"</v>
      </c>
      <c r="K104" s="65" t="str">
        <f>_xlfn.XLOOKUP(I104,'LISTA ÚTIL'!L:L,'LISTA ÚTIL'!O:O,"")</f>
        <v>Pesquisadora Isabela Pereira Lima Dias (USP São Paulo e Universidade de Uppsala Suécia)</v>
      </c>
      <c r="L104" s="65">
        <f>2</f>
        <v>2</v>
      </c>
    </row>
    <row r="105" spans="2:12" ht="15" customHeight="1">
      <c r="B105" s="66" t="s">
        <v>286</v>
      </c>
      <c r="C105" s="65" t="str">
        <f>_xlfn.XLOOKUP(B105,'LISTA ÚTIL'!C:C,'LISTA ÚTIL'!E:E,B105)</f>
        <v>Julio Cesar Moretti Soares</v>
      </c>
      <c r="D105" s="65" t="str">
        <f>_xlfn.XLOOKUP(C105,'LISTA ÚTIL'!E:E,'LISTA ÚTIL'!B:B,"")</f>
        <v>ORGANIZADOR</v>
      </c>
      <c r="E105" s="60">
        <v>45217</v>
      </c>
      <c r="F105" s="61">
        <v>0.875</v>
      </c>
      <c r="G105" s="61">
        <v>0.89236111111111116</v>
      </c>
      <c r="H105" s="66" t="s">
        <v>242</v>
      </c>
      <c r="I105" s="69">
        <v>6</v>
      </c>
      <c r="J105" s="65" t="str">
        <f>_xlfn.XLOOKUP(I105,'LISTA ÚTIL'!L:L,'LISTA ÚTIL'!N:N,"")</f>
        <v>Palestra "Portas quânticas topológicas"</v>
      </c>
      <c r="K105" s="65" t="str">
        <f>_xlfn.XLOOKUP(I105,'LISTA ÚTIL'!L:L,'LISTA ÚTIL'!O:O,"")</f>
        <v>Pesquisadora Isabela Pereira Lima Dias (USP São Paulo e Universidade de Uppsala Suécia)</v>
      </c>
      <c r="L105" s="65">
        <f>2</f>
        <v>2</v>
      </c>
    </row>
    <row r="106" spans="2:12" ht="15" customHeight="1">
      <c r="B106" s="66" t="s">
        <v>124</v>
      </c>
      <c r="C106" s="65" t="str">
        <f>_xlfn.XLOOKUP(B106,'LISTA ÚTIL'!C:C,'LISTA ÚTIL'!E:E,B106)</f>
        <v>Jullyana Mendes Vasconcelos</v>
      </c>
      <c r="D106" s="65" t="str">
        <f>_xlfn.XLOOKUP(C106,'LISTA ÚTIL'!E:E,'LISTA ÚTIL'!B:B,"")</f>
        <v>ORGANIZADOR</v>
      </c>
      <c r="E106" s="60">
        <v>45217</v>
      </c>
      <c r="F106" s="61">
        <v>0.875</v>
      </c>
      <c r="G106" s="61">
        <v>0.89236111111111116</v>
      </c>
      <c r="H106" s="66" t="s">
        <v>242</v>
      </c>
      <c r="I106" s="69">
        <v>6</v>
      </c>
      <c r="J106" s="65" t="str">
        <f>_xlfn.XLOOKUP(I106,'LISTA ÚTIL'!L:L,'LISTA ÚTIL'!N:N,"")</f>
        <v>Palestra "Portas quânticas topológicas"</v>
      </c>
      <c r="K106" s="65" t="str">
        <f>_xlfn.XLOOKUP(I106,'LISTA ÚTIL'!L:L,'LISTA ÚTIL'!O:O,"")</f>
        <v>Pesquisadora Isabela Pereira Lima Dias (USP São Paulo e Universidade de Uppsala Suécia)</v>
      </c>
      <c r="L106" s="65">
        <f>2</f>
        <v>2</v>
      </c>
    </row>
    <row r="107" spans="2:12" ht="15" customHeight="1">
      <c r="B107" s="66" t="s">
        <v>126</v>
      </c>
      <c r="C107" s="65" t="str">
        <f>_xlfn.XLOOKUP(B107,'LISTA ÚTIL'!C:C,'LISTA ÚTIL'!E:E,B107)</f>
        <v>Kainan Vinícius Valim de Camargo Viera</v>
      </c>
      <c r="D107" s="65" t="str">
        <f>_xlfn.XLOOKUP(C107,'LISTA ÚTIL'!E:E,'LISTA ÚTIL'!B:B,"")</f>
        <v>VISITANTE</v>
      </c>
      <c r="E107" s="60">
        <v>45217</v>
      </c>
      <c r="F107" s="61">
        <v>0.875</v>
      </c>
      <c r="G107" s="61">
        <v>0.89236111111111116</v>
      </c>
      <c r="H107" s="66" t="s">
        <v>242</v>
      </c>
      <c r="I107" s="69">
        <v>6</v>
      </c>
      <c r="J107" s="65" t="str">
        <f>_xlfn.XLOOKUP(I107,'LISTA ÚTIL'!L:L,'LISTA ÚTIL'!N:N,"")</f>
        <v>Palestra "Portas quânticas topológicas"</v>
      </c>
      <c r="K107" s="65" t="str">
        <f>_xlfn.XLOOKUP(I107,'LISTA ÚTIL'!L:L,'LISTA ÚTIL'!O:O,"")</f>
        <v>Pesquisadora Isabela Pereira Lima Dias (USP São Paulo e Universidade de Uppsala Suécia)</v>
      </c>
      <c r="L107" s="65">
        <f>2</f>
        <v>2</v>
      </c>
    </row>
    <row r="108" spans="2:12" ht="15" customHeight="1">
      <c r="B108" s="66" t="s">
        <v>225</v>
      </c>
      <c r="C108" s="65" t="str">
        <f>_xlfn.XLOOKUP(B108,'LISTA ÚTIL'!C:C,'LISTA ÚTIL'!E:E,B108)</f>
        <v>Lucas Alexander Nunes</v>
      </c>
      <c r="D108" s="65" t="str">
        <f>_xlfn.XLOOKUP(C108,'LISTA ÚTIL'!E:E,'LISTA ÚTIL'!B:B,"")</f>
        <v>VISITANTE</v>
      </c>
      <c r="E108" s="60">
        <v>45217</v>
      </c>
      <c r="F108" s="61">
        <v>0.875</v>
      </c>
      <c r="G108" s="61">
        <v>0.89236111111111116</v>
      </c>
      <c r="H108" s="66" t="s">
        <v>242</v>
      </c>
      <c r="I108" s="69">
        <v>6</v>
      </c>
      <c r="J108" s="65" t="str">
        <f>_xlfn.XLOOKUP(I108,'LISTA ÚTIL'!L:L,'LISTA ÚTIL'!N:N,"")</f>
        <v>Palestra "Portas quânticas topológicas"</v>
      </c>
      <c r="K108" s="65" t="str">
        <f>_xlfn.XLOOKUP(I108,'LISTA ÚTIL'!L:L,'LISTA ÚTIL'!O:O,"")</f>
        <v>Pesquisadora Isabela Pereira Lima Dias (USP São Paulo e Universidade de Uppsala Suécia)</v>
      </c>
      <c r="L108" s="65">
        <f>2</f>
        <v>2</v>
      </c>
    </row>
    <row r="109" spans="2:12" ht="15" customHeight="1">
      <c r="B109" s="66" t="s">
        <v>238</v>
      </c>
      <c r="C109" s="65" t="str">
        <f>_xlfn.XLOOKUP(B109,'LISTA ÚTIL'!C:C,'LISTA ÚTIL'!E:E,B109)</f>
        <v>Lucas Antonio da Costa</v>
      </c>
      <c r="D109" s="65" t="str">
        <f>_xlfn.XLOOKUP(C109,'LISTA ÚTIL'!E:E,'LISTA ÚTIL'!B:B,"")</f>
        <v>VISITANTE</v>
      </c>
      <c r="E109" s="60">
        <v>45217</v>
      </c>
      <c r="F109" s="61">
        <v>0.875</v>
      </c>
      <c r="G109" s="61">
        <v>0.89236111111111116</v>
      </c>
      <c r="H109" s="66" t="s">
        <v>242</v>
      </c>
      <c r="I109" s="69">
        <v>6</v>
      </c>
      <c r="J109" s="65" t="str">
        <f>_xlfn.XLOOKUP(I109,'LISTA ÚTIL'!L:L,'LISTA ÚTIL'!N:N,"")</f>
        <v>Palestra "Portas quânticas topológicas"</v>
      </c>
      <c r="K109" s="65" t="str">
        <f>_xlfn.XLOOKUP(I109,'LISTA ÚTIL'!L:L,'LISTA ÚTIL'!O:O,"")</f>
        <v>Pesquisadora Isabela Pereira Lima Dias (USP São Paulo e Universidade de Uppsala Suécia)</v>
      </c>
      <c r="L109" s="65">
        <f>2</f>
        <v>2</v>
      </c>
    </row>
    <row r="110" spans="2:12" ht="15" customHeight="1">
      <c r="B110" s="66" t="s">
        <v>132</v>
      </c>
      <c r="C110" s="65" t="str">
        <f>_xlfn.XLOOKUP(B110,'LISTA ÚTIL'!C:C,'LISTA ÚTIL'!E:E,B110)</f>
        <v>Lucas da Silva Fontes</v>
      </c>
      <c r="D110" s="65" t="str">
        <f>_xlfn.XLOOKUP(C110,'LISTA ÚTIL'!E:E,'LISTA ÚTIL'!B:B,"")</f>
        <v>VISITANTE</v>
      </c>
      <c r="E110" s="60">
        <v>45217</v>
      </c>
      <c r="F110" s="61">
        <v>0.875</v>
      </c>
      <c r="G110" s="61">
        <v>0.89236111111111116</v>
      </c>
      <c r="H110" s="66" t="s">
        <v>242</v>
      </c>
      <c r="I110" s="69">
        <v>6</v>
      </c>
      <c r="J110" s="65" t="str">
        <f>_xlfn.XLOOKUP(I110,'LISTA ÚTIL'!L:L,'LISTA ÚTIL'!N:N,"")</f>
        <v>Palestra "Portas quânticas topológicas"</v>
      </c>
      <c r="K110" s="65" t="str">
        <f>_xlfn.XLOOKUP(I110,'LISTA ÚTIL'!L:L,'LISTA ÚTIL'!O:O,"")</f>
        <v>Pesquisadora Isabela Pereira Lima Dias (USP São Paulo e Universidade de Uppsala Suécia)</v>
      </c>
      <c r="L110" s="65">
        <f>2</f>
        <v>2</v>
      </c>
    </row>
    <row r="111" spans="2:12" ht="15" customHeight="1">
      <c r="B111" s="66" t="s">
        <v>240</v>
      </c>
      <c r="C111" s="65" t="str">
        <f>_xlfn.XLOOKUP(B111,'LISTA ÚTIL'!C:C,'LISTA ÚTIL'!E:E,B111)</f>
        <v>Luigi de Morais Bonadil Grande</v>
      </c>
      <c r="D111" s="65" t="str">
        <f>_xlfn.XLOOKUP(C111,'LISTA ÚTIL'!E:E,'LISTA ÚTIL'!B:B,"")</f>
        <v>VISITANTE</v>
      </c>
      <c r="E111" s="60">
        <v>45217</v>
      </c>
      <c r="F111" s="61">
        <v>0.875</v>
      </c>
      <c r="G111" s="61">
        <v>0.89236111111111116</v>
      </c>
      <c r="H111" s="66" t="s">
        <v>242</v>
      </c>
      <c r="I111" s="69">
        <v>6</v>
      </c>
      <c r="J111" s="65" t="str">
        <f>_xlfn.XLOOKUP(I111,'LISTA ÚTIL'!L:L,'LISTA ÚTIL'!N:N,"")</f>
        <v>Palestra "Portas quânticas topológicas"</v>
      </c>
      <c r="K111" s="65" t="str">
        <f>_xlfn.XLOOKUP(I111,'LISTA ÚTIL'!L:L,'LISTA ÚTIL'!O:O,"")</f>
        <v>Pesquisadora Isabela Pereira Lima Dias (USP São Paulo e Universidade de Uppsala Suécia)</v>
      </c>
      <c r="L111" s="65">
        <f>2</f>
        <v>2</v>
      </c>
    </row>
    <row r="112" spans="2:12" ht="15" customHeight="1">
      <c r="B112" s="66" t="s">
        <v>142</v>
      </c>
      <c r="C112" s="65" t="str">
        <f>_xlfn.XLOOKUP(B112,'LISTA ÚTIL'!C:C,'LISTA ÚTIL'!E:E,B112)</f>
        <v>Marcela Guinther Medeiros</v>
      </c>
      <c r="D112" s="65" t="str">
        <f>_xlfn.XLOOKUP(C112,'LISTA ÚTIL'!E:E,'LISTA ÚTIL'!B:B,"")</f>
        <v>ORGANIZADOR</v>
      </c>
      <c r="E112" s="60">
        <v>45217</v>
      </c>
      <c r="F112" s="61">
        <v>0.875</v>
      </c>
      <c r="G112" s="61">
        <v>0.89236111111111116</v>
      </c>
      <c r="H112" s="66" t="s">
        <v>242</v>
      </c>
      <c r="I112" s="69">
        <v>6</v>
      </c>
      <c r="J112" s="65" t="str">
        <f>_xlfn.XLOOKUP(I112,'LISTA ÚTIL'!L:L,'LISTA ÚTIL'!N:N,"")</f>
        <v>Palestra "Portas quânticas topológicas"</v>
      </c>
      <c r="K112" s="65" t="str">
        <f>_xlfn.XLOOKUP(I112,'LISTA ÚTIL'!L:L,'LISTA ÚTIL'!O:O,"")</f>
        <v>Pesquisadora Isabela Pereira Lima Dias (USP São Paulo e Universidade de Uppsala Suécia)</v>
      </c>
      <c r="L112" s="65">
        <f>2</f>
        <v>2</v>
      </c>
    </row>
    <row r="113" spans="2:12" ht="15" customHeight="1">
      <c r="B113" s="66" t="s">
        <v>144</v>
      </c>
      <c r="C113" s="65" t="str">
        <f>_xlfn.XLOOKUP(B113,'LISTA ÚTIL'!C:C,'LISTA ÚTIL'!E:E,B113)</f>
        <v>Mariana Paula Martins Messias</v>
      </c>
      <c r="D113" s="65" t="str">
        <f>_xlfn.XLOOKUP(C113,'LISTA ÚTIL'!E:E,'LISTA ÚTIL'!B:B,"")</f>
        <v>VISITANTE</v>
      </c>
      <c r="E113" s="60">
        <v>45217</v>
      </c>
      <c r="F113" s="61">
        <v>0.875</v>
      </c>
      <c r="G113" s="61">
        <v>0.89236111111111116</v>
      </c>
      <c r="H113" s="66" t="s">
        <v>242</v>
      </c>
      <c r="I113" s="69">
        <v>6</v>
      </c>
      <c r="J113" s="65" t="str">
        <f>_xlfn.XLOOKUP(I113,'LISTA ÚTIL'!L:L,'LISTA ÚTIL'!N:N,"")</f>
        <v>Palestra "Portas quânticas topológicas"</v>
      </c>
      <c r="K113" s="65" t="str">
        <f>_xlfn.XLOOKUP(I113,'LISTA ÚTIL'!L:L,'LISTA ÚTIL'!O:O,"")</f>
        <v>Pesquisadora Isabela Pereira Lima Dias (USP São Paulo e Universidade de Uppsala Suécia)</v>
      </c>
      <c r="L113" s="65">
        <f>2</f>
        <v>2</v>
      </c>
    </row>
    <row r="114" spans="2:12" ht="15" customHeight="1">
      <c r="B114" s="66" t="s">
        <v>229</v>
      </c>
      <c r="C114" s="65" t="str">
        <f>_xlfn.XLOOKUP(B114,'LISTA ÚTIL'!C:C,'LISTA ÚTIL'!E:E,B114)</f>
        <v>Renan Suana Grothe Garcia</v>
      </c>
      <c r="D114" s="65" t="str">
        <f>_xlfn.XLOOKUP(C114,'LISTA ÚTIL'!E:E,'LISTA ÚTIL'!B:B,"")</f>
        <v>VISITANTE</v>
      </c>
      <c r="E114" s="60">
        <v>45217</v>
      </c>
      <c r="F114" s="61">
        <v>0.875</v>
      </c>
      <c r="G114" s="61">
        <v>0.89236111111111116</v>
      </c>
      <c r="H114" s="66" t="s">
        <v>242</v>
      </c>
      <c r="I114" s="69">
        <v>6</v>
      </c>
      <c r="J114" s="65" t="str">
        <f>_xlfn.XLOOKUP(I114,'LISTA ÚTIL'!L:L,'LISTA ÚTIL'!N:N,"")</f>
        <v>Palestra "Portas quânticas topológicas"</v>
      </c>
      <c r="K114" s="65" t="str">
        <f>_xlfn.XLOOKUP(I114,'LISTA ÚTIL'!L:L,'LISTA ÚTIL'!O:O,"")</f>
        <v>Pesquisadora Isabela Pereira Lima Dias (USP São Paulo e Universidade de Uppsala Suécia)</v>
      </c>
      <c r="L114" s="65">
        <f>2</f>
        <v>2</v>
      </c>
    </row>
    <row r="115" spans="2:12" ht="15" customHeight="1">
      <c r="B115" s="66" t="s">
        <v>158</v>
      </c>
      <c r="C115" s="65" t="str">
        <f>_xlfn.XLOOKUP(B115,'LISTA ÚTIL'!C:C,'LISTA ÚTIL'!E:E,B115)</f>
        <v>Rodrigo Dantas da Silva</v>
      </c>
      <c r="D115" s="65" t="str">
        <f>_xlfn.XLOOKUP(C115,'LISTA ÚTIL'!E:E,'LISTA ÚTIL'!B:B,"")</f>
        <v>VISITANTE</v>
      </c>
      <c r="E115" s="60">
        <v>45217</v>
      </c>
      <c r="F115" s="61">
        <v>0.875</v>
      </c>
      <c r="G115" s="61">
        <v>0.89236111111111116</v>
      </c>
      <c r="H115" s="66" t="s">
        <v>242</v>
      </c>
      <c r="I115" s="69">
        <v>6</v>
      </c>
      <c r="J115" s="65" t="str">
        <f>_xlfn.XLOOKUP(I115,'LISTA ÚTIL'!L:L,'LISTA ÚTIL'!N:N,"")</f>
        <v>Palestra "Portas quânticas topológicas"</v>
      </c>
      <c r="K115" s="65" t="str">
        <f>_xlfn.XLOOKUP(I115,'LISTA ÚTIL'!L:L,'LISTA ÚTIL'!O:O,"")</f>
        <v>Pesquisadora Isabela Pereira Lima Dias (USP São Paulo e Universidade de Uppsala Suécia)</v>
      </c>
      <c r="L115" s="65">
        <f>2</f>
        <v>2</v>
      </c>
    </row>
    <row r="116" spans="2:12" ht="15" customHeight="1">
      <c r="B116" s="66" t="s">
        <v>162</v>
      </c>
      <c r="C116" s="65" t="str">
        <f>_xlfn.XLOOKUP(B116,'LISTA ÚTIL'!C:C,'LISTA ÚTIL'!E:E,B116)</f>
        <v>Sophia Gabriella Galvane</v>
      </c>
      <c r="D116" s="65" t="str">
        <f>_xlfn.XLOOKUP(C116,'LISTA ÚTIL'!E:E,'LISTA ÚTIL'!B:B,"")</f>
        <v>VISITANTE</v>
      </c>
      <c r="E116" s="60">
        <v>45217</v>
      </c>
      <c r="F116" s="61">
        <v>0.875</v>
      </c>
      <c r="G116" s="61">
        <v>0.89236111111111116</v>
      </c>
      <c r="H116" s="66" t="s">
        <v>242</v>
      </c>
      <c r="I116" s="69">
        <v>6</v>
      </c>
      <c r="J116" s="65" t="str">
        <f>_xlfn.XLOOKUP(I116,'LISTA ÚTIL'!L:L,'LISTA ÚTIL'!N:N,"")</f>
        <v>Palestra "Portas quânticas topológicas"</v>
      </c>
      <c r="K116" s="65" t="str">
        <f>_xlfn.XLOOKUP(I116,'LISTA ÚTIL'!L:L,'LISTA ÚTIL'!O:O,"")</f>
        <v>Pesquisadora Isabela Pereira Lima Dias (USP São Paulo e Universidade de Uppsala Suécia)</v>
      </c>
      <c r="L116" s="65">
        <f>2</f>
        <v>2</v>
      </c>
    </row>
    <row r="117" spans="2:12" ht="15" customHeight="1">
      <c r="B117" s="66" t="s">
        <v>168</v>
      </c>
      <c r="C117" s="65" t="str">
        <f>_xlfn.XLOOKUP(B117,'LISTA ÚTIL'!C:C,'LISTA ÚTIL'!E:E,B117)</f>
        <v>Theo Diogo Martins Pinto</v>
      </c>
      <c r="D117" s="65" t="str">
        <f>_xlfn.XLOOKUP(C117,'LISTA ÚTIL'!E:E,'LISTA ÚTIL'!B:B,"")</f>
        <v>VISITANTE</v>
      </c>
      <c r="E117" s="60">
        <v>45217</v>
      </c>
      <c r="F117" s="61">
        <v>0.875</v>
      </c>
      <c r="G117" s="61">
        <v>0.89236111111111116</v>
      </c>
      <c r="H117" s="66" t="s">
        <v>242</v>
      </c>
      <c r="I117" s="69">
        <v>6</v>
      </c>
      <c r="J117" s="65" t="str">
        <f>_xlfn.XLOOKUP(I117,'LISTA ÚTIL'!L:L,'LISTA ÚTIL'!N:N,"")</f>
        <v>Palestra "Portas quânticas topológicas"</v>
      </c>
      <c r="K117" s="65" t="str">
        <f>_xlfn.XLOOKUP(I117,'LISTA ÚTIL'!L:L,'LISTA ÚTIL'!O:O,"")</f>
        <v>Pesquisadora Isabela Pereira Lima Dias (USP São Paulo e Universidade de Uppsala Suécia)</v>
      </c>
      <c r="L117" s="65">
        <f>2</f>
        <v>2</v>
      </c>
    </row>
    <row r="118" spans="2:12" ht="15" customHeight="1">
      <c r="B118" s="66" t="s">
        <v>232</v>
      </c>
      <c r="C118" s="65" t="str">
        <f>_xlfn.XLOOKUP(B118,'LISTA ÚTIL'!C:C,'LISTA ÚTIL'!E:E,B118)</f>
        <v>Tobias Machado Clemente</v>
      </c>
      <c r="D118" s="65" t="str">
        <f>_xlfn.XLOOKUP(C118,'LISTA ÚTIL'!E:E,'LISTA ÚTIL'!B:B,"")</f>
        <v>VISITANTE</v>
      </c>
      <c r="E118" s="60">
        <v>45217</v>
      </c>
      <c r="F118" s="61">
        <v>0.875</v>
      </c>
      <c r="G118" s="61">
        <v>0.89236111111111116</v>
      </c>
      <c r="H118" s="66" t="s">
        <v>242</v>
      </c>
      <c r="I118" s="69">
        <v>6</v>
      </c>
      <c r="J118" s="65" t="str">
        <f>_xlfn.XLOOKUP(I118,'LISTA ÚTIL'!L:L,'LISTA ÚTIL'!N:N,"")</f>
        <v>Palestra "Portas quânticas topológicas"</v>
      </c>
      <c r="K118" s="65" t="str">
        <f>_xlfn.XLOOKUP(I118,'LISTA ÚTIL'!L:L,'LISTA ÚTIL'!O:O,"")</f>
        <v>Pesquisadora Isabela Pereira Lima Dias (USP São Paulo e Universidade de Uppsala Suécia)</v>
      </c>
      <c r="L118" s="65">
        <f>2</f>
        <v>2</v>
      </c>
    </row>
    <row r="119" spans="2:12" ht="15" customHeight="1">
      <c r="B119" s="66" t="s">
        <v>174</v>
      </c>
      <c r="C119" s="65" t="str">
        <f>_xlfn.XLOOKUP(B119,'LISTA ÚTIL'!C:C,'LISTA ÚTIL'!E:E,B119)</f>
        <v>Wesley de Souza Pereira</v>
      </c>
      <c r="D119" s="65" t="str">
        <f>_xlfn.XLOOKUP(C119,'LISTA ÚTIL'!E:E,'LISTA ÚTIL'!B:B,"")</f>
        <v>VISITANTE</v>
      </c>
      <c r="E119" s="60">
        <v>45217</v>
      </c>
      <c r="F119" s="61">
        <v>0.875</v>
      </c>
      <c r="G119" s="61">
        <v>0.89236111111111116</v>
      </c>
      <c r="H119" s="66" t="s">
        <v>242</v>
      </c>
      <c r="I119" s="69">
        <v>6</v>
      </c>
      <c r="J119" s="65" t="str">
        <f>_xlfn.XLOOKUP(I119,'LISTA ÚTIL'!L:L,'LISTA ÚTIL'!N:N,"")</f>
        <v>Palestra "Portas quânticas topológicas"</v>
      </c>
      <c r="K119" s="65" t="str">
        <f>_xlfn.XLOOKUP(I119,'LISTA ÚTIL'!L:L,'LISTA ÚTIL'!O:O,"")</f>
        <v>Pesquisadora Isabela Pereira Lima Dias (USP São Paulo e Universidade de Uppsala Suécia)</v>
      </c>
      <c r="L119" s="65">
        <f>2</f>
        <v>2</v>
      </c>
    </row>
    <row r="120" spans="2:12" ht="15" customHeight="1">
      <c r="B120" s="66" t="s">
        <v>201</v>
      </c>
      <c r="C120" s="65" t="s">
        <v>201</v>
      </c>
      <c r="D120" s="65" t="str">
        <f>_xlfn.XLOOKUP(C120,'LISTA ÚTIL'!E:E,'LISTA ÚTIL'!B:B,"")</f>
        <v>ORGANIZADOR</v>
      </c>
      <c r="E120" s="60">
        <v>45217</v>
      </c>
      <c r="F120" s="61">
        <v>0.89583333333333337</v>
      </c>
      <c r="G120" s="61">
        <v>0.91319444444444453</v>
      </c>
      <c r="H120" s="66" t="s">
        <v>243</v>
      </c>
      <c r="I120" s="69">
        <v>7</v>
      </c>
      <c r="J120" s="65" t="str">
        <f>_xlfn.XLOOKUP(I120,'LISTA ÚTIL'!L:L,'LISTA ÚTIL'!N:N,"")</f>
        <v>Palestra "Armadilhamento de Átomos Frios em uma Cavidade Óptica"</v>
      </c>
      <c r="K120" s="65" t="str">
        <f>_xlfn.XLOOKUP(I120,'LISTA ÚTIL'!L:L,'LISTA ÚTIL'!O:O,"")</f>
        <v>Pesquisador Gustavo Henrique de França (USP São Carlos)</v>
      </c>
      <c r="L120" s="65">
        <f>2</f>
        <v>2</v>
      </c>
    </row>
    <row r="121" spans="2:12" ht="15" customHeight="1">
      <c r="B121" s="66" t="s">
        <v>231</v>
      </c>
      <c r="C121" s="65" t="str">
        <f>_xlfn.XLOOKUP(B121,'LISTA ÚTIL'!C:C,'LISTA ÚTIL'!E:E,B121)</f>
        <v>Anna Laura de Holanda Espin</v>
      </c>
      <c r="D121" s="65" t="str">
        <f>_xlfn.XLOOKUP(C121,'LISTA ÚTIL'!E:E,'LISTA ÚTIL'!B:B,"")</f>
        <v>VISITANTE</v>
      </c>
      <c r="E121" s="60">
        <v>45217</v>
      </c>
      <c r="F121" s="61">
        <v>0.89583333333333337</v>
      </c>
      <c r="G121" s="61">
        <v>0.91319444444444453</v>
      </c>
      <c r="H121" s="66" t="s">
        <v>243</v>
      </c>
      <c r="I121" s="69">
        <v>7</v>
      </c>
      <c r="J121" s="65" t="str">
        <f>_xlfn.XLOOKUP(I121,'LISTA ÚTIL'!L:L,'LISTA ÚTIL'!N:N,"")</f>
        <v>Palestra "Armadilhamento de Átomos Frios em uma Cavidade Óptica"</v>
      </c>
      <c r="K121" s="65" t="str">
        <f>_xlfn.XLOOKUP(I121,'LISTA ÚTIL'!L:L,'LISTA ÚTIL'!O:O,"")</f>
        <v>Pesquisador Gustavo Henrique de França (USP São Carlos)</v>
      </c>
      <c r="L121" s="65">
        <f>2</f>
        <v>2</v>
      </c>
    </row>
    <row r="122" spans="2:12" ht="15" customHeight="1">
      <c r="B122" s="66" t="s">
        <v>63</v>
      </c>
      <c r="C122" s="65" t="str">
        <f>_xlfn.XLOOKUP(B122,'LISTA ÚTIL'!C:C,'LISTA ÚTIL'!E:E,B122)</f>
        <v>Bruna Lima Lyrio</v>
      </c>
      <c r="D122" s="65" t="str">
        <f>_xlfn.XLOOKUP(C122,'LISTA ÚTIL'!E:E,'LISTA ÚTIL'!B:B,"")</f>
        <v>VISITANTE</v>
      </c>
      <c r="E122" s="60">
        <v>45217</v>
      </c>
      <c r="F122" s="61">
        <v>0.89583333333333337</v>
      </c>
      <c r="G122" s="61">
        <v>0.91319444444444453</v>
      </c>
      <c r="H122" s="66" t="s">
        <v>243</v>
      </c>
      <c r="I122" s="69">
        <v>7</v>
      </c>
      <c r="J122" s="65" t="str">
        <f>_xlfn.XLOOKUP(I122,'LISTA ÚTIL'!L:L,'LISTA ÚTIL'!N:N,"")</f>
        <v>Palestra "Armadilhamento de Átomos Frios em uma Cavidade Óptica"</v>
      </c>
      <c r="K122" s="65" t="str">
        <f>_xlfn.XLOOKUP(I122,'LISTA ÚTIL'!L:L,'LISTA ÚTIL'!O:O,"")</f>
        <v>Pesquisador Gustavo Henrique de França (USP São Carlos)</v>
      </c>
      <c r="L122" s="65">
        <f>2</f>
        <v>2</v>
      </c>
    </row>
    <row r="123" spans="2:12" ht="15" customHeight="1">
      <c r="B123" s="66" t="s">
        <v>71</v>
      </c>
      <c r="C123" s="65" t="str">
        <f>_xlfn.XLOOKUP(B123,'LISTA ÚTIL'!C:C,'LISTA ÚTIL'!E:E,B123)</f>
        <v>Cristhian Ximenes Oliveira de Souza</v>
      </c>
      <c r="D123" s="65" t="str">
        <f>_xlfn.XLOOKUP(C123,'LISTA ÚTIL'!E:E,'LISTA ÚTIL'!B:B,"")</f>
        <v>VISITANTE</v>
      </c>
      <c r="E123" s="60">
        <v>45217</v>
      </c>
      <c r="F123" s="61">
        <v>0.89583333333333337</v>
      </c>
      <c r="G123" s="61">
        <v>0.91319444444444453</v>
      </c>
      <c r="H123" s="66" t="s">
        <v>243</v>
      </c>
      <c r="I123" s="69">
        <v>7</v>
      </c>
      <c r="J123" s="65" t="str">
        <f>_xlfn.XLOOKUP(I123,'LISTA ÚTIL'!L:L,'LISTA ÚTIL'!N:N,"")</f>
        <v>Palestra "Armadilhamento de Átomos Frios em uma Cavidade Óptica"</v>
      </c>
      <c r="K123" s="65" t="str">
        <f>_xlfn.XLOOKUP(I123,'LISTA ÚTIL'!L:L,'LISTA ÚTIL'!O:O,"")</f>
        <v>Pesquisador Gustavo Henrique de França (USP São Carlos)</v>
      </c>
      <c r="L123" s="65">
        <f>2</f>
        <v>2</v>
      </c>
    </row>
    <row r="124" spans="2:12" ht="15" customHeight="1">
      <c r="B124" s="66" t="s">
        <v>89</v>
      </c>
      <c r="C124" s="65" t="str">
        <f>_xlfn.XLOOKUP(B124,'LISTA ÚTIL'!C:C,'LISTA ÚTIL'!E:E,B124)</f>
        <v>Erika Sayuri Sakata</v>
      </c>
      <c r="D124" s="65" t="str">
        <f>_xlfn.XLOOKUP(C124,'LISTA ÚTIL'!E:E,'LISTA ÚTIL'!B:B,"")</f>
        <v>ORGANIZADOR</v>
      </c>
      <c r="E124" s="60">
        <v>45217</v>
      </c>
      <c r="F124" s="61">
        <v>0.89583333333333337</v>
      </c>
      <c r="G124" s="61">
        <v>0.91319444444444453</v>
      </c>
      <c r="H124" s="66" t="s">
        <v>243</v>
      </c>
      <c r="I124" s="69">
        <v>7</v>
      </c>
      <c r="J124" s="65" t="str">
        <f>_xlfn.XLOOKUP(I124,'LISTA ÚTIL'!L:L,'LISTA ÚTIL'!N:N,"")</f>
        <v>Palestra "Armadilhamento de Átomos Frios em uma Cavidade Óptica"</v>
      </c>
      <c r="K124" s="65" t="str">
        <f>_xlfn.XLOOKUP(I124,'LISTA ÚTIL'!L:L,'LISTA ÚTIL'!O:O,"")</f>
        <v>Pesquisador Gustavo Henrique de França (USP São Carlos)</v>
      </c>
      <c r="L124" s="65">
        <f>2</f>
        <v>2</v>
      </c>
    </row>
    <row r="125" spans="2:12" ht="15" customHeight="1">
      <c r="B125" s="66" t="s">
        <v>296</v>
      </c>
      <c r="C125" s="65" t="str">
        <f>_xlfn.XLOOKUP(B125,'LISTA ÚTIL'!C:C,'LISTA ÚTIL'!E:E,B125)</f>
        <v>Evandro Messias da Silva</v>
      </c>
      <c r="D125" s="65" t="str">
        <f>_xlfn.XLOOKUP(C125,'LISTA ÚTIL'!E:E,'LISTA ÚTIL'!B:B,"")</f>
        <v>ORGANIZADOR</v>
      </c>
      <c r="E125" s="60">
        <v>45217</v>
      </c>
      <c r="F125" s="61">
        <v>0.89583333333333337</v>
      </c>
      <c r="G125" s="61">
        <v>0.91319444444444453</v>
      </c>
      <c r="H125" s="66" t="s">
        <v>243</v>
      </c>
      <c r="I125" s="69">
        <v>7</v>
      </c>
      <c r="J125" s="65" t="str">
        <f>_xlfn.XLOOKUP(I125,'LISTA ÚTIL'!L:L,'LISTA ÚTIL'!N:N,"")</f>
        <v>Palestra "Armadilhamento de Átomos Frios em uma Cavidade Óptica"</v>
      </c>
      <c r="K125" s="65" t="str">
        <f>_xlfn.XLOOKUP(I125,'LISTA ÚTIL'!L:L,'LISTA ÚTIL'!O:O,"")</f>
        <v>Pesquisador Gustavo Henrique de França (USP São Carlos)</v>
      </c>
      <c r="L125" s="65">
        <f>2</f>
        <v>2</v>
      </c>
    </row>
    <row r="126" spans="2:12" ht="15" customHeight="1">
      <c r="B126" s="66" t="s">
        <v>203</v>
      </c>
      <c r="C126" s="65" t="str">
        <f>_xlfn.XLOOKUP(B126,'LISTA ÚTIL'!C:C,'LISTA ÚTIL'!E:E,B126)</f>
        <v>Gabriel Torres Cavalcante Barros</v>
      </c>
      <c r="D126" s="65" t="str">
        <f>_xlfn.XLOOKUP(C126,'LISTA ÚTIL'!E:E,'LISTA ÚTIL'!B:B,"")</f>
        <v>ORGANIZADOR</v>
      </c>
      <c r="E126" s="60">
        <v>45217</v>
      </c>
      <c r="F126" s="61">
        <v>0.89583333333333337</v>
      </c>
      <c r="G126" s="61">
        <v>0.91319444444444453</v>
      </c>
      <c r="H126" s="66" t="s">
        <v>243</v>
      </c>
      <c r="I126" s="69">
        <v>7</v>
      </c>
      <c r="J126" s="65" t="str">
        <f>_xlfn.XLOOKUP(I126,'LISTA ÚTIL'!L:L,'LISTA ÚTIL'!N:N,"")</f>
        <v>Palestra "Armadilhamento de Átomos Frios em uma Cavidade Óptica"</v>
      </c>
      <c r="K126" s="65" t="str">
        <f>_xlfn.XLOOKUP(I126,'LISTA ÚTIL'!L:L,'LISTA ÚTIL'!O:O,"")</f>
        <v>Pesquisador Gustavo Henrique de França (USP São Carlos)</v>
      </c>
      <c r="L126" s="65">
        <f>2</f>
        <v>2</v>
      </c>
    </row>
    <row r="127" spans="2:12" ht="15" customHeight="1">
      <c r="B127" s="66" t="s">
        <v>293</v>
      </c>
      <c r="C127" s="65" t="str">
        <f>_xlfn.XLOOKUP(B127,'LISTA ÚTIL'!C:C,'LISTA ÚTIL'!E:E,B127)</f>
        <v>Gabriela da Silva Amaral Mori</v>
      </c>
      <c r="D127" s="65" t="str">
        <f>_xlfn.XLOOKUP(C127,'LISTA ÚTIL'!E:E,'LISTA ÚTIL'!B:B,"")</f>
        <v>ORGANIZADOR</v>
      </c>
      <c r="E127" s="60">
        <v>45217</v>
      </c>
      <c r="F127" s="61">
        <v>0.89583333333333337</v>
      </c>
      <c r="G127" s="61">
        <v>0.91319444444444453</v>
      </c>
      <c r="H127" s="66" t="s">
        <v>243</v>
      </c>
      <c r="I127" s="69">
        <v>7</v>
      </c>
      <c r="J127" s="65" t="str">
        <f>_xlfn.XLOOKUP(I127,'LISTA ÚTIL'!L:L,'LISTA ÚTIL'!N:N,"")</f>
        <v>Palestra "Armadilhamento de Átomos Frios em uma Cavidade Óptica"</v>
      </c>
      <c r="K127" s="65" t="str">
        <f>_xlfn.XLOOKUP(I127,'LISTA ÚTIL'!L:L,'LISTA ÚTIL'!O:O,"")</f>
        <v>Pesquisador Gustavo Henrique de França (USP São Carlos)</v>
      </c>
      <c r="L127" s="65">
        <f>2</f>
        <v>2</v>
      </c>
    </row>
    <row r="128" spans="2:12" ht="15" customHeight="1">
      <c r="B128" s="66" t="s">
        <v>97</v>
      </c>
      <c r="C128" s="65" t="str">
        <f>_xlfn.XLOOKUP(B128,'LISTA ÚTIL'!C:C,'LISTA ÚTIL'!E:E,B128)</f>
        <v>Gabriella Ribeiro de Almeida</v>
      </c>
      <c r="D128" s="65" t="str">
        <f>_xlfn.XLOOKUP(C128,'LISTA ÚTIL'!E:E,'LISTA ÚTIL'!B:B,"")</f>
        <v>ORGANIZADOR</v>
      </c>
      <c r="E128" s="60">
        <v>45217</v>
      </c>
      <c r="F128" s="61">
        <v>0.89583333333333337</v>
      </c>
      <c r="G128" s="61">
        <v>0.91319444444444453</v>
      </c>
      <c r="H128" s="66" t="s">
        <v>243</v>
      </c>
      <c r="I128" s="69">
        <v>7</v>
      </c>
      <c r="J128" s="65" t="str">
        <f>_xlfn.XLOOKUP(I128,'LISTA ÚTIL'!L:L,'LISTA ÚTIL'!N:N,"")</f>
        <v>Palestra "Armadilhamento de Átomos Frios em uma Cavidade Óptica"</v>
      </c>
      <c r="K128" s="65" t="str">
        <f>_xlfn.XLOOKUP(I128,'LISTA ÚTIL'!L:L,'LISTA ÚTIL'!O:O,"")</f>
        <v>Pesquisador Gustavo Henrique de França (USP São Carlos)</v>
      </c>
      <c r="L128" s="65">
        <f>2</f>
        <v>2</v>
      </c>
    </row>
    <row r="129" spans="2:12" ht="15" customHeight="1">
      <c r="B129" s="66" t="s">
        <v>221</v>
      </c>
      <c r="C129" s="65" t="str">
        <f>_xlfn.XLOOKUP(B129,'LISTA ÚTIL'!C:C,'LISTA ÚTIL'!E:E,B129)</f>
        <v>Gregório Marques Rodrigues</v>
      </c>
      <c r="D129" s="65" t="str">
        <f>_xlfn.XLOOKUP(C129,'LISTA ÚTIL'!E:E,'LISTA ÚTIL'!B:B,"")</f>
        <v>ORGANIZADOR</v>
      </c>
      <c r="E129" s="60">
        <v>45217</v>
      </c>
      <c r="F129" s="61">
        <v>0.89583333333333337</v>
      </c>
      <c r="G129" s="61">
        <v>0.91319444444444453</v>
      </c>
      <c r="H129" s="66" t="s">
        <v>243</v>
      </c>
      <c r="I129" s="69">
        <v>7</v>
      </c>
      <c r="J129" s="65" t="str">
        <f>_xlfn.XLOOKUP(I129,'LISTA ÚTIL'!L:L,'LISTA ÚTIL'!N:N,"")</f>
        <v>Palestra "Armadilhamento de Átomos Frios em uma Cavidade Óptica"</v>
      </c>
      <c r="K129" s="65" t="str">
        <f>_xlfn.XLOOKUP(I129,'LISTA ÚTIL'!L:L,'LISTA ÚTIL'!O:O,"")</f>
        <v>Pesquisador Gustavo Henrique de França (USP São Carlos)</v>
      </c>
      <c r="L129" s="65">
        <f>2</f>
        <v>2</v>
      </c>
    </row>
    <row r="130" spans="2:12" ht="15" customHeight="1">
      <c r="B130" s="66" t="s">
        <v>292</v>
      </c>
      <c r="C130" s="65" t="str">
        <f>_xlfn.XLOOKUP(B130,'LISTA ÚTIL'!C:C,'LISTA ÚTIL'!E:E,B130)</f>
        <v>Gustavo da Silva Rodrigues</v>
      </c>
      <c r="D130" s="65" t="str">
        <f>_xlfn.XLOOKUP(C130,'LISTA ÚTIL'!E:E,'LISTA ÚTIL'!B:B,"")</f>
        <v>ORGANIZADOR</v>
      </c>
      <c r="E130" s="60">
        <v>45217</v>
      </c>
      <c r="F130" s="61">
        <v>0.89583333333333337</v>
      </c>
      <c r="G130" s="61">
        <v>0.91319444444444453</v>
      </c>
      <c r="H130" s="66" t="s">
        <v>243</v>
      </c>
      <c r="I130" s="69">
        <v>7</v>
      </c>
      <c r="J130" s="65" t="str">
        <f>_xlfn.XLOOKUP(I130,'LISTA ÚTIL'!L:L,'LISTA ÚTIL'!N:N,"")</f>
        <v>Palestra "Armadilhamento de Átomos Frios em uma Cavidade Óptica"</v>
      </c>
      <c r="K130" s="65" t="str">
        <f>_xlfn.XLOOKUP(I130,'LISTA ÚTIL'!L:L,'LISTA ÚTIL'!O:O,"")</f>
        <v>Pesquisador Gustavo Henrique de França (USP São Carlos)</v>
      </c>
      <c r="L130" s="65">
        <f>2</f>
        <v>2</v>
      </c>
    </row>
    <row r="131" spans="2:12" ht="15" customHeight="1">
      <c r="B131" s="66" t="s">
        <v>101</v>
      </c>
      <c r="C131" s="65" t="str">
        <f>_xlfn.XLOOKUP(B131,'LISTA ÚTIL'!C:C,'LISTA ÚTIL'!E:E,B131)</f>
        <v>Gustavo Henrique Alcantara Idra</v>
      </c>
      <c r="D131" s="65" t="str">
        <f>_xlfn.XLOOKUP(C131,'LISTA ÚTIL'!E:E,'LISTA ÚTIL'!B:B,"")</f>
        <v>ORGANIZADOR</v>
      </c>
      <c r="E131" s="60">
        <v>45217</v>
      </c>
      <c r="F131" s="61">
        <v>0.89583333333333337</v>
      </c>
      <c r="G131" s="61">
        <v>0.91319444444444453</v>
      </c>
      <c r="H131" s="66" t="s">
        <v>243</v>
      </c>
      <c r="I131" s="69">
        <v>7</v>
      </c>
      <c r="J131" s="65" t="str">
        <f>_xlfn.XLOOKUP(I131,'LISTA ÚTIL'!L:L,'LISTA ÚTIL'!N:N,"")</f>
        <v>Palestra "Armadilhamento de Átomos Frios em uma Cavidade Óptica"</v>
      </c>
      <c r="K131" s="65" t="str">
        <f>_xlfn.XLOOKUP(I131,'LISTA ÚTIL'!L:L,'LISTA ÚTIL'!O:O,"")</f>
        <v>Pesquisador Gustavo Henrique de França (USP São Carlos)</v>
      </c>
      <c r="L131" s="65">
        <f>2</f>
        <v>2</v>
      </c>
    </row>
    <row r="132" spans="2:12" ht="15" customHeight="1">
      <c r="B132" s="66" t="s">
        <v>103</v>
      </c>
      <c r="C132" s="65" t="str">
        <f>_xlfn.XLOOKUP(B132,'LISTA ÚTIL'!C:C,'LISTA ÚTIL'!E:E,B132)</f>
        <v>Gustavo Marques Takahaschi</v>
      </c>
      <c r="D132" s="65" t="str">
        <f>_xlfn.XLOOKUP(C132,'LISTA ÚTIL'!E:E,'LISTA ÚTIL'!B:B,"")</f>
        <v>VISITANTE</v>
      </c>
      <c r="E132" s="60">
        <v>45217</v>
      </c>
      <c r="F132" s="61">
        <v>0.89583333333333337</v>
      </c>
      <c r="G132" s="61">
        <v>0.91319444444444453</v>
      </c>
      <c r="H132" s="66" t="s">
        <v>243</v>
      </c>
      <c r="I132" s="69">
        <v>7</v>
      </c>
      <c r="J132" s="65" t="str">
        <f>_xlfn.XLOOKUP(I132,'LISTA ÚTIL'!L:L,'LISTA ÚTIL'!N:N,"")</f>
        <v>Palestra "Armadilhamento de Átomos Frios em uma Cavidade Óptica"</v>
      </c>
      <c r="K132" s="65" t="str">
        <f>_xlfn.XLOOKUP(I132,'LISTA ÚTIL'!L:L,'LISTA ÚTIL'!O:O,"")</f>
        <v>Pesquisador Gustavo Henrique de França (USP São Carlos)</v>
      </c>
      <c r="L132" s="65">
        <f>2</f>
        <v>2</v>
      </c>
    </row>
    <row r="133" spans="2:12" ht="15" customHeight="1">
      <c r="B133" s="66" t="s">
        <v>234</v>
      </c>
      <c r="C133" s="65" t="str">
        <f>_xlfn.XLOOKUP(B133,'LISTA ÚTIL'!C:C,'LISTA ÚTIL'!E:E,B133)</f>
        <v>Igor Guilherme Nascimento</v>
      </c>
      <c r="D133" s="65" t="str">
        <f>_xlfn.XLOOKUP(C133,'LISTA ÚTIL'!E:E,'LISTA ÚTIL'!B:B,"")</f>
        <v>VISITANTE</v>
      </c>
      <c r="E133" s="60">
        <v>45217</v>
      </c>
      <c r="F133" s="61">
        <v>0.89583333333333337</v>
      </c>
      <c r="G133" s="61">
        <v>0.91319444444444453</v>
      </c>
      <c r="H133" s="66" t="s">
        <v>243</v>
      </c>
      <c r="I133" s="69">
        <v>7</v>
      </c>
      <c r="J133" s="65" t="str">
        <f>_xlfn.XLOOKUP(I133,'LISTA ÚTIL'!L:L,'LISTA ÚTIL'!N:N,"")</f>
        <v>Palestra "Armadilhamento de Átomos Frios em uma Cavidade Óptica"</v>
      </c>
      <c r="K133" s="65" t="str">
        <f>_xlfn.XLOOKUP(I133,'LISTA ÚTIL'!L:L,'LISTA ÚTIL'!O:O,"")</f>
        <v>Pesquisador Gustavo Henrique de França (USP São Carlos)</v>
      </c>
      <c r="L133" s="65">
        <f>2</f>
        <v>2</v>
      </c>
    </row>
    <row r="134" spans="2:12" ht="15" customHeight="1">
      <c r="B134" s="66" t="s">
        <v>180</v>
      </c>
      <c r="C134" s="65" t="str">
        <f>_xlfn.XLOOKUP(B134,'LISTA ÚTIL'!C:C,'LISTA ÚTIL'!E:E,B134)</f>
        <v>Jennifer Schroder Gerlach</v>
      </c>
      <c r="D134" s="65" t="str">
        <f>_xlfn.XLOOKUP(C134,'LISTA ÚTIL'!E:E,'LISTA ÚTIL'!B:B,"")</f>
        <v>ORGANIZADOR</v>
      </c>
      <c r="E134" s="60">
        <v>45217</v>
      </c>
      <c r="F134" s="61">
        <v>0.89583333333333337</v>
      </c>
      <c r="G134" s="61">
        <v>0.91319444444444453</v>
      </c>
      <c r="H134" s="66" t="s">
        <v>243</v>
      </c>
      <c r="I134" s="69">
        <v>7</v>
      </c>
      <c r="J134" s="65" t="str">
        <f>_xlfn.XLOOKUP(I134,'LISTA ÚTIL'!L:L,'LISTA ÚTIL'!N:N,"")</f>
        <v>Palestra "Armadilhamento de Átomos Frios em uma Cavidade Óptica"</v>
      </c>
      <c r="K134" s="65" t="str">
        <f>_xlfn.XLOOKUP(I134,'LISTA ÚTIL'!L:L,'LISTA ÚTIL'!O:O,"")</f>
        <v>Pesquisador Gustavo Henrique de França (USP São Carlos)</v>
      </c>
      <c r="L134" s="65">
        <f>2</f>
        <v>2</v>
      </c>
    </row>
    <row r="135" spans="2:12" ht="15" customHeight="1">
      <c r="B135" s="66" t="s">
        <v>111</v>
      </c>
      <c r="C135" s="65" t="str">
        <f>_xlfn.XLOOKUP(B135,'LISTA ÚTIL'!C:C,'LISTA ÚTIL'!E:E,B135)</f>
        <v>João Augusto Gutierres da Silva</v>
      </c>
      <c r="D135" s="65" t="str">
        <f>_xlfn.XLOOKUP(C135,'LISTA ÚTIL'!E:E,'LISTA ÚTIL'!B:B,"")</f>
        <v>VISITANTE</v>
      </c>
      <c r="E135" s="60">
        <v>45217</v>
      </c>
      <c r="F135" s="61">
        <v>0.89583333333333337</v>
      </c>
      <c r="G135" s="61">
        <v>0.91319444444444453</v>
      </c>
      <c r="H135" s="66" t="s">
        <v>243</v>
      </c>
      <c r="I135" s="69">
        <v>7</v>
      </c>
      <c r="J135" s="65" t="str">
        <f>_xlfn.XLOOKUP(I135,'LISTA ÚTIL'!L:L,'LISTA ÚTIL'!N:N,"")</f>
        <v>Palestra "Armadilhamento de Átomos Frios em uma Cavidade Óptica"</v>
      </c>
      <c r="K135" s="65" t="str">
        <f>_xlfn.XLOOKUP(I135,'LISTA ÚTIL'!L:L,'LISTA ÚTIL'!O:O,"")</f>
        <v>Pesquisador Gustavo Henrique de França (USP São Carlos)</v>
      </c>
      <c r="L135" s="65">
        <f>2</f>
        <v>2</v>
      </c>
    </row>
    <row r="136" spans="2:12" ht="15" customHeight="1">
      <c r="B136" s="66" t="s">
        <v>113</v>
      </c>
      <c r="C136" s="65" t="str">
        <f>_xlfn.XLOOKUP(B136,'LISTA ÚTIL'!C:C,'LISTA ÚTIL'!E:E,B136)</f>
        <v>João Pedro Ribeiro Barrile</v>
      </c>
      <c r="D136" s="65" t="str">
        <f>_xlfn.XLOOKUP(C136,'LISTA ÚTIL'!E:E,'LISTA ÚTIL'!B:B,"")</f>
        <v>VISITANTE</v>
      </c>
      <c r="E136" s="60">
        <v>45217</v>
      </c>
      <c r="F136" s="61">
        <v>0.89583333333333337</v>
      </c>
      <c r="G136" s="61">
        <v>0.91319444444444453</v>
      </c>
      <c r="H136" s="66" t="s">
        <v>243</v>
      </c>
      <c r="I136" s="69">
        <v>7</v>
      </c>
      <c r="J136" s="65" t="str">
        <f>_xlfn.XLOOKUP(I136,'LISTA ÚTIL'!L:L,'LISTA ÚTIL'!N:N,"")</f>
        <v>Palestra "Armadilhamento de Átomos Frios em uma Cavidade Óptica"</v>
      </c>
      <c r="K136" s="65" t="str">
        <f>_xlfn.XLOOKUP(I136,'LISTA ÚTIL'!L:L,'LISTA ÚTIL'!O:O,"")</f>
        <v>Pesquisador Gustavo Henrique de França (USP São Carlos)</v>
      </c>
      <c r="L136" s="65">
        <f>2</f>
        <v>2</v>
      </c>
    </row>
    <row r="137" spans="2:12" ht="15" customHeight="1">
      <c r="B137" s="66" t="s">
        <v>223</v>
      </c>
      <c r="C137" s="65" t="str">
        <f>_xlfn.XLOOKUP(B137,'LISTA ÚTIL'!C:C,'LISTA ÚTIL'!E:E,B137)</f>
        <v>Júlia de Camargo Peres</v>
      </c>
      <c r="D137" s="65" t="str">
        <f>_xlfn.XLOOKUP(C137,'LISTA ÚTIL'!E:E,'LISTA ÚTIL'!B:B,"")</f>
        <v>VISITANTE</v>
      </c>
      <c r="E137" s="60">
        <v>45217</v>
      </c>
      <c r="F137" s="61">
        <v>0.89583333333333337</v>
      </c>
      <c r="G137" s="61">
        <v>0.91319444444444453</v>
      </c>
      <c r="H137" s="66" t="s">
        <v>243</v>
      </c>
      <c r="I137" s="69">
        <v>7</v>
      </c>
      <c r="J137" s="65" t="str">
        <f>_xlfn.XLOOKUP(I137,'LISTA ÚTIL'!L:L,'LISTA ÚTIL'!N:N,"")</f>
        <v>Palestra "Armadilhamento de Átomos Frios em uma Cavidade Óptica"</v>
      </c>
      <c r="K137" s="65" t="str">
        <f>_xlfn.XLOOKUP(I137,'LISTA ÚTIL'!L:L,'LISTA ÚTIL'!O:O,"")</f>
        <v>Pesquisador Gustavo Henrique de França (USP São Carlos)</v>
      </c>
      <c r="L137" s="65">
        <f>2</f>
        <v>2</v>
      </c>
    </row>
    <row r="138" spans="2:12" ht="15" customHeight="1">
      <c r="B138" s="66" t="s">
        <v>286</v>
      </c>
      <c r="C138" s="65" t="str">
        <f>_xlfn.XLOOKUP(B138,'LISTA ÚTIL'!C:C,'LISTA ÚTIL'!E:E,B138)</f>
        <v>Julio Cesar Moretti Soares</v>
      </c>
      <c r="D138" s="65" t="str">
        <f>_xlfn.XLOOKUP(C138,'LISTA ÚTIL'!E:E,'LISTA ÚTIL'!B:B,"")</f>
        <v>ORGANIZADOR</v>
      </c>
      <c r="E138" s="60">
        <v>45217</v>
      </c>
      <c r="F138" s="61">
        <v>0.89583333333333337</v>
      </c>
      <c r="G138" s="61">
        <v>0.91319444444444453</v>
      </c>
      <c r="H138" s="66" t="s">
        <v>243</v>
      </c>
      <c r="I138" s="69">
        <v>7</v>
      </c>
      <c r="J138" s="65" t="str">
        <f>_xlfn.XLOOKUP(I138,'LISTA ÚTIL'!L:L,'LISTA ÚTIL'!N:N,"")</f>
        <v>Palestra "Armadilhamento de Átomos Frios em uma Cavidade Óptica"</v>
      </c>
      <c r="K138" s="65" t="str">
        <f>_xlfn.XLOOKUP(I138,'LISTA ÚTIL'!L:L,'LISTA ÚTIL'!O:O,"")</f>
        <v>Pesquisador Gustavo Henrique de França (USP São Carlos)</v>
      </c>
      <c r="L138" s="65">
        <f>2</f>
        <v>2</v>
      </c>
    </row>
    <row r="139" spans="2:12" ht="15" customHeight="1">
      <c r="B139" s="66" t="s">
        <v>124</v>
      </c>
      <c r="C139" s="65" t="str">
        <f>_xlfn.XLOOKUP(B139,'LISTA ÚTIL'!C:C,'LISTA ÚTIL'!E:E,B139)</f>
        <v>Jullyana Mendes Vasconcelos</v>
      </c>
      <c r="D139" s="65" t="str">
        <f>_xlfn.XLOOKUP(C139,'LISTA ÚTIL'!E:E,'LISTA ÚTIL'!B:B,"")</f>
        <v>ORGANIZADOR</v>
      </c>
      <c r="E139" s="60">
        <v>45217</v>
      </c>
      <c r="F139" s="61">
        <v>0.89583333333333337</v>
      </c>
      <c r="G139" s="61">
        <v>0.91319444444444453</v>
      </c>
      <c r="H139" s="66" t="s">
        <v>243</v>
      </c>
      <c r="I139" s="69">
        <v>7</v>
      </c>
      <c r="J139" s="65" t="str">
        <f>_xlfn.XLOOKUP(I139,'LISTA ÚTIL'!L:L,'LISTA ÚTIL'!N:N,"")</f>
        <v>Palestra "Armadilhamento de Átomos Frios em uma Cavidade Óptica"</v>
      </c>
      <c r="K139" s="65" t="str">
        <f>_xlfn.XLOOKUP(I139,'LISTA ÚTIL'!L:L,'LISTA ÚTIL'!O:O,"")</f>
        <v>Pesquisador Gustavo Henrique de França (USP São Carlos)</v>
      </c>
      <c r="L139" s="65">
        <f>2</f>
        <v>2</v>
      </c>
    </row>
    <row r="140" spans="2:12" ht="15" customHeight="1">
      <c r="B140" s="66" t="s">
        <v>126</v>
      </c>
      <c r="C140" s="65" t="str">
        <f>_xlfn.XLOOKUP(B140,'LISTA ÚTIL'!C:C,'LISTA ÚTIL'!E:E,B140)</f>
        <v>Kainan Vinícius Valim de Camargo Viera</v>
      </c>
      <c r="D140" s="65" t="str">
        <f>_xlfn.XLOOKUP(C140,'LISTA ÚTIL'!E:E,'LISTA ÚTIL'!B:B,"")</f>
        <v>VISITANTE</v>
      </c>
      <c r="E140" s="60">
        <v>45217</v>
      </c>
      <c r="F140" s="61">
        <v>0.89583333333333337</v>
      </c>
      <c r="G140" s="61">
        <v>0.91319444444444453</v>
      </c>
      <c r="H140" s="66" t="s">
        <v>243</v>
      </c>
      <c r="I140" s="69">
        <v>7</v>
      </c>
      <c r="J140" s="65" t="str">
        <f>_xlfn.XLOOKUP(I140,'LISTA ÚTIL'!L:L,'LISTA ÚTIL'!N:N,"")</f>
        <v>Palestra "Armadilhamento de Átomos Frios em uma Cavidade Óptica"</v>
      </c>
      <c r="K140" s="65" t="str">
        <f>_xlfn.XLOOKUP(I140,'LISTA ÚTIL'!L:L,'LISTA ÚTIL'!O:O,"")</f>
        <v>Pesquisador Gustavo Henrique de França (USP São Carlos)</v>
      </c>
      <c r="L140" s="65">
        <f>2</f>
        <v>2</v>
      </c>
    </row>
    <row r="141" spans="2:12" ht="15" customHeight="1">
      <c r="B141" s="66" t="s">
        <v>225</v>
      </c>
      <c r="C141" s="65" t="str">
        <f>_xlfn.XLOOKUP(B141,'LISTA ÚTIL'!C:C,'LISTA ÚTIL'!E:E,B141)</f>
        <v>Lucas Alexander Nunes</v>
      </c>
      <c r="D141" s="65" t="str">
        <f>_xlfn.XLOOKUP(C141,'LISTA ÚTIL'!E:E,'LISTA ÚTIL'!B:B,"")</f>
        <v>VISITANTE</v>
      </c>
      <c r="E141" s="60">
        <v>45217</v>
      </c>
      <c r="F141" s="61">
        <v>0.89583333333333337</v>
      </c>
      <c r="G141" s="61">
        <v>0.91319444444444453</v>
      </c>
      <c r="H141" s="66" t="s">
        <v>243</v>
      </c>
      <c r="I141" s="69">
        <v>7</v>
      </c>
      <c r="J141" s="65" t="str">
        <f>_xlfn.XLOOKUP(I141,'LISTA ÚTIL'!L:L,'LISTA ÚTIL'!N:N,"")</f>
        <v>Palestra "Armadilhamento de Átomos Frios em uma Cavidade Óptica"</v>
      </c>
      <c r="K141" s="65" t="str">
        <f>_xlfn.XLOOKUP(I141,'LISTA ÚTIL'!L:L,'LISTA ÚTIL'!O:O,"")</f>
        <v>Pesquisador Gustavo Henrique de França (USP São Carlos)</v>
      </c>
      <c r="L141" s="65">
        <f>2</f>
        <v>2</v>
      </c>
    </row>
    <row r="142" spans="2:12" ht="15" customHeight="1">
      <c r="B142" s="66" t="s">
        <v>238</v>
      </c>
      <c r="C142" s="65" t="str">
        <f>_xlfn.XLOOKUP(B142,'LISTA ÚTIL'!C:C,'LISTA ÚTIL'!E:E,B142)</f>
        <v>Lucas Antonio da Costa</v>
      </c>
      <c r="D142" s="65" t="str">
        <f>_xlfn.XLOOKUP(C142,'LISTA ÚTIL'!E:E,'LISTA ÚTIL'!B:B,"")</f>
        <v>VISITANTE</v>
      </c>
      <c r="E142" s="60">
        <v>45217</v>
      </c>
      <c r="F142" s="61">
        <v>0.89583333333333337</v>
      </c>
      <c r="G142" s="61">
        <v>0.91319444444444453</v>
      </c>
      <c r="H142" s="66" t="s">
        <v>243</v>
      </c>
      <c r="I142" s="69">
        <v>7</v>
      </c>
      <c r="J142" s="65" t="str">
        <f>_xlfn.XLOOKUP(I142,'LISTA ÚTIL'!L:L,'LISTA ÚTIL'!N:N,"")</f>
        <v>Palestra "Armadilhamento de Átomos Frios em uma Cavidade Óptica"</v>
      </c>
      <c r="K142" s="65" t="str">
        <f>_xlfn.XLOOKUP(I142,'LISTA ÚTIL'!L:L,'LISTA ÚTIL'!O:O,"")</f>
        <v>Pesquisador Gustavo Henrique de França (USP São Carlos)</v>
      </c>
      <c r="L142" s="65">
        <f>2</f>
        <v>2</v>
      </c>
    </row>
    <row r="143" spans="2:12" ht="15" customHeight="1">
      <c r="B143" s="66" t="s">
        <v>132</v>
      </c>
      <c r="C143" s="65" t="str">
        <f>_xlfn.XLOOKUP(B143,'LISTA ÚTIL'!C:C,'LISTA ÚTIL'!E:E,B143)</f>
        <v>Lucas da Silva Fontes</v>
      </c>
      <c r="D143" s="65" t="str">
        <f>_xlfn.XLOOKUP(C143,'LISTA ÚTIL'!E:E,'LISTA ÚTIL'!B:B,"")</f>
        <v>VISITANTE</v>
      </c>
      <c r="E143" s="60">
        <v>45217</v>
      </c>
      <c r="F143" s="61">
        <v>0.89583333333333337</v>
      </c>
      <c r="G143" s="61">
        <v>0.91319444444444453</v>
      </c>
      <c r="H143" s="66" t="s">
        <v>243</v>
      </c>
      <c r="I143" s="69">
        <v>7</v>
      </c>
      <c r="J143" s="65" t="str">
        <f>_xlfn.XLOOKUP(I143,'LISTA ÚTIL'!L:L,'LISTA ÚTIL'!N:N,"")</f>
        <v>Palestra "Armadilhamento de Átomos Frios em uma Cavidade Óptica"</v>
      </c>
      <c r="K143" s="65" t="str">
        <f>_xlfn.XLOOKUP(I143,'LISTA ÚTIL'!L:L,'LISTA ÚTIL'!O:O,"")</f>
        <v>Pesquisador Gustavo Henrique de França (USP São Carlos)</v>
      </c>
      <c r="L143" s="65">
        <f>2</f>
        <v>2</v>
      </c>
    </row>
    <row r="144" spans="2:12" ht="15" customHeight="1">
      <c r="B144" s="66" t="s">
        <v>240</v>
      </c>
      <c r="C144" s="65" t="str">
        <f>_xlfn.XLOOKUP(B144,'LISTA ÚTIL'!C:C,'LISTA ÚTIL'!E:E,B144)</f>
        <v>Luigi de Morais Bonadil Grande</v>
      </c>
      <c r="D144" s="65" t="str">
        <f>_xlfn.XLOOKUP(C144,'LISTA ÚTIL'!E:E,'LISTA ÚTIL'!B:B,"")</f>
        <v>VISITANTE</v>
      </c>
      <c r="E144" s="60">
        <v>45217</v>
      </c>
      <c r="F144" s="61">
        <v>0.89583333333333337</v>
      </c>
      <c r="G144" s="61">
        <v>0.91319444444444453</v>
      </c>
      <c r="H144" s="66" t="s">
        <v>243</v>
      </c>
      <c r="I144" s="69">
        <v>7</v>
      </c>
      <c r="J144" s="65" t="str">
        <f>_xlfn.XLOOKUP(I144,'LISTA ÚTIL'!L:L,'LISTA ÚTIL'!N:N,"")</f>
        <v>Palestra "Armadilhamento de Átomos Frios em uma Cavidade Óptica"</v>
      </c>
      <c r="K144" s="65" t="str">
        <f>_xlfn.XLOOKUP(I144,'LISTA ÚTIL'!L:L,'LISTA ÚTIL'!O:O,"")</f>
        <v>Pesquisador Gustavo Henrique de França (USP São Carlos)</v>
      </c>
      <c r="L144" s="65">
        <f>2</f>
        <v>2</v>
      </c>
    </row>
    <row r="145" spans="2:12" ht="15" customHeight="1">
      <c r="B145" s="66" t="s">
        <v>142</v>
      </c>
      <c r="C145" s="65" t="str">
        <f>_xlfn.XLOOKUP(B145,'LISTA ÚTIL'!C:C,'LISTA ÚTIL'!E:E,B145)</f>
        <v>Marcela Guinther Medeiros</v>
      </c>
      <c r="D145" s="65" t="str">
        <f>_xlfn.XLOOKUP(C145,'LISTA ÚTIL'!E:E,'LISTA ÚTIL'!B:B,"")</f>
        <v>ORGANIZADOR</v>
      </c>
      <c r="E145" s="60">
        <v>45217</v>
      </c>
      <c r="F145" s="61">
        <v>0.89583333333333337</v>
      </c>
      <c r="G145" s="61">
        <v>0.91319444444444453</v>
      </c>
      <c r="H145" s="66" t="s">
        <v>243</v>
      </c>
      <c r="I145" s="69">
        <v>7</v>
      </c>
      <c r="J145" s="65" t="str">
        <f>_xlfn.XLOOKUP(I145,'LISTA ÚTIL'!L:L,'LISTA ÚTIL'!N:N,"")</f>
        <v>Palestra "Armadilhamento de Átomos Frios em uma Cavidade Óptica"</v>
      </c>
      <c r="K145" s="65" t="str">
        <f>_xlfn.XLOOKUP(I145,'LISTA ÚTIL'!L:L,'LISTA ÚTIL'!O:O,"")</f>
        <v>Pesquisador Gustavo Henrique de França (USP São Carlos)</v>
      </c>
      <c r="L145" s="65">
        <f>2</f>
        <v>2</v>
      </c>
    </row>
    <row r="146" spans="2:12" ht="15" customHeight="1">
      <c r="B146" s="66" t="s">
        <v>144</v>
      </c>
      <c r="C146" s="65" t="str">
        <f>_xlfn.XLOOKUP(B146,'LISTA ÚTIL'!C:C,'LISTA ÚTIL'!E:E,B146)</f>
        <v>Mariana Paula Martins Messias</v>
      </c>
      <c r="D146" s="65" t="str">
        <f>_xlfn.XLOOKUP(C146,'LISTA ÚTIL'!E:E,'LISTA ÚTIL'!B:B,"")</f>
        <v>VISITANTE</v>
      </c>
      <c r="E146" s="60">
        <v>45217</v>
      </c>
      <c r="F146" s="61">
        <v>0.89583333333333337</v>
      </c>
      <c r="G146" s="61">
        <v>0.91319444444444453</v>
      </c>
      <c r="H146" s="66" t="s">
        <v>243</v>
      </c>
      <c r="I146" s="69">
        <v>7</v>
      </c>
      <c r="J146" s="65" t="str">
        <f>_xlfn.XLOOKUP(I146,'LISTA ÚTIL'!L:L,'LISTA ÚTIL'!N:N,"")</f>
        <v>Palestra "Armadilhamento de Átomos Frios em uma Cavidade Óptica"</v>
      </c>
      <c r="K146" s="65" t="str">
        <f>_xlfn.XLOOKUP(I146,'LISTA ÚTIL'!L:L,'LISTA ÚTIL'!O:O,"")</f>
        <v>Pesquisador Gustavo Henrique de França (USP São Carlos)</v>
      </c>
      <c r="L146" s="65">
        <f>2</f>
        <v>2</v>
      </c>
    </row>
    <row r="147" spans="2:12" ht="15" customHeight="1">
      <c r="B147" s="66" t="s">
        <v>229</v>
      </c>
      <c r="C147" s="65" t="str">
        <f>_xlfn.XLOOKUP(B147,'LISTA ÚTIL'!C:C,'LISTA ÚTIL'!E:E,B147)</f>
        <v>Renan Suana Grothe Garcia</v>
      </c>
      <c r="D147" s="65" t="str">
        <f>_xlfn.XLOOKUP(C147,'LISTA ÚTIL'!E:E,'LISTA ÚTIL'!B:B,"")</f>
        <v>VISITANTE</v>
      </c>
      <c r="E147" s="60">
        <v>45217</v>
      </c>
      <c r="F147" s="61">
        <v>0.89583333333333337</v>
      </c>
      <c r="G147" s="61">
        <v>0.91319444444444453</v>
      </c>
      <c r="H147" s="66" t="s">
        <v>243</v>
      </c>
      <c r="I147" s="69">
        <v>7</v>
      </c>
      <c r="J147" s="65" t="str">
        <f>_xlfn.XLOOKUP(I147,'LISTA ÚTIL'!L:L,'LISTA ÚTIL'!N:N,"")</f>
        <v>Palestra "Armadilhamento de Átomos Frios em uma Cavidade Óptica"</v>
      </c>
      <c r="K147" s="65" t="str">
        <f>_xlfn.XLOOKUP(I147,'LISTA ÚTIL'!L:L,'LISTA ÚTIL'!O:O,"")</f>
        <v>Pesquisador Gustavo Henrique de França (USP São Carlos)</v>
      </c>
      <c r="L147" s="65">
        <f>2</f>
        <v>2</v>
      </c>
    </row>
    <row r="148" spans="2:12" ht="15" customHeight="1">
      <c r="B148" s="66" t="s">
        <v>158</v>
      </c>
      <c r="C148" s="65" t="str">
        <f>_xlfn.XLOOKUP(B148,'LISTA ÚTIL'!C:C,'LISTA ÚTIL'!E:E,B148)</f>
        <v>Rodrigo Dantas da Silva</v>
      </c>
      <c r="D148" s="65" t="str">
        <f>_xlfn.XLOOKUP(C148,'LISTA ÚTIL'!E:E,'LISTA ÚTIL'!B:B,"")</f>
        <v>VISITANTE</v>
      </c>
      <c r="E148" s="60">
        <v>45217</v>
      </c>
      <c r="F148" s="61">
        <v>0.89583333333333337</v>
      </c>
      <c r="G148" s="61">
        <v>0.91319444444444453</v>
      </c>
      <c r="H148" s="66" t="s">
        <v>243</v>
      </c>
      <c r="I148" s="69">
        <v>7</v>
      </c>
      <c r="J148" s="65" t="str">
        <f>_xlfn.XLOOKUP(I148,'LISTA ÚTIL'!L:L,'LISTA ÚTIL'!N:N,"")</f>
        <v>Palestra "Armadilhamento de Átomos Frios em uma Cavidade Óptica"</v>
      </c>
      <c r="K148" s="65" t="str">
        <f>_xlfn.XLOOKUP(I148,'LISTA ÚTIL'!L:L,'LISTA ÚTIL'!O:O,"")</f>
        <v>Pesquisador Gustavo Henrique de França (USP São Carlos)</v>
      </c>
      <c r="L148" s="65">
        <f>2</f>
        <v>2</v>
      </c>
    </row>
    <row r="149" spans="2:12" ht="15" customHeight="1">
      <c r="B149" s="66" t="s">
        <v>162</v>
      </c>
      <c r="C149" s="65" t="str">
        <f>_xlfn.XLOOKUP(B149,'LISTA ÚTIL'!C:C,'LISTA ÚTIL'!E:E,B149)</f>
        <v>Sophia Gabriella Galvane</v>
      </c>
      <c r="D149" s="65" t="str">
        <f>_xlfn.XLOOKUP(C149,'LISTA ÚTIL'!E:E,'LISTA ÚTIL'!B:B,"")</f>
        <v>VISITANTE</v>
      </c>
      <c r="E149" s="60">
        <v>45217</v>
      </c>
      <c r="F149" s="61">
        <v>0.89583333333333337</v>
      </c>
      <c r="G149" s="61">
        <v>0.91319444444444453</v>
      </c>
      <c r="H149" s="66" t="s">
        <v>243</v>
      </c>
      <c r="I149" s="69">
        <v>7</v>
      </c>
      <c r="J149" s="65" t="str">
        <f>_xlfn.XLOOKUP(I149,'LISTA ÚTIL'!L:L,'LISTA ÚTIL'!N:N,"")</f>
        <v>Palestra "Armadilhamento de Átomos Frios em uma Cavidade Óptica"</v>
      </c>
      <c r="K149" s="65" t="str">
        <f>_xlfn.XLOOKUP(I149,'LISTA ÚTIL'!L:L,'LISTA ÚTIL'!O:O,"")</f>
        <v>Pesquisador Gustavo Henrique de França (USP São Carlos)</v>
      </c>
      <c r="L149" s="65">
        <f>2</f>
        <v>2</v>
      </c>
    </row>
    <row r="150" spans="2:12" ht="15" customHeight="1">
      <c r="B150" s="66" t="s">
        <v>168</v>
      </c>
      <c r="C150" s="65" t="str">
        <f>_xlfn.XLOOKUP(B150,'LISTA ÚTIL'!C:C,'LISTA ÚTIL'!E:E,B150)</f>
        <v>Theo Diogo Martins Pinto</v>
      </c>
      <c r="D150" s="65" t="str">
        <f>_xlfn.XLOOKUP(C150,'LISTA ÚTIL'!E:E,'LISTA ÚTIL'!B:B,"")</f>
        <v>VISITANTE</v>
      </c>
      <c r="E150" s="60">
        <v>45217</v>
      </c>
      <c r="F150" s="61">
        <v>0.89583333333333337</v>
      </c>
      <c r="G150" s="61">
        <v>0.91319444444444453</v>
      </c>
      <c r="H150" s="66" t="s">
        <v>243</v>
      </c>
      <c r="I150" s="69">
        <v>7</v>
      </c>
      <c r="J150" s="65" t="str">
        <f>_xlfn.XLOOKUP(I150,'LISTA ÚTIL'!L:L,'LISTA ÚTIL'!N:N,"")</f>
        <v>Palestra "Armadilhamento de Átomos Frios em uma Cavidade Óptica"</v>
      </c>
      <c r="K150" s="65" t="str">
        <f>_xlfn.XLOOKUP(I150,'LISTA ÚTIL'!L:L,'LISTA ÚTIL'!O:O,"")</f>
        <v>Pesquisador Gustavo Henrique de França (USP São Carlos)</v>
      </c>
      <c r="L150" s="65">
        <f>2</f>
        <v>2</v>
      </c>
    </row>
    <row r="151" spans="2:12" ht="15" customHeight="1">
      <c r="B151" s="66" t="s">
        <v>232</v>
      </c>
      <c r="C151" s="65" t="str">
        <f>_xlfn.XLOOKUP(B151,'LISTA ÚTIL'!C:C,'LISTA ÚTIL'!E:E,B151)</f>
        <v>Tobias Machado Clemente</v>
      </c>
      <c r="D151" s="65" t="str">
        <f>_xlfn.XLOOKUP(C151,'LISTA ÚTIL'!E:E,'LISTA ÚTIL'!B:B,"")</f>
        <v>VISITANTE</v>
      </c>
      <c r="E151" s="60">
        <v>45217</v>
      </c>
      <c r="F151" s="61">
        <v>0.89583333333333337</v>
      </c>
      <c r="G151" s="61">
        <v>0.91319444444444453</v>
      </c>
      <c r="H151" s="66" t="s">
        <v>243</v>
      </c>
      <c r="I151" s="69">
        <v>7</v>
      </c>
      <c r="J151" s="65" t="str">
        <f>_xlfn.XLOOKUP(I151,'LISTA ÚTIL'!L:L,'LISTA ÚTIL'!N:N,"")</f>
        <v>Palestra "Armadilhamento de Átomos Frios em uma Cavidade Óptica"</v>
      </c>
      <c r="K151" s="65" t="str">
        <f>_xlfn.XLOOKUP(I151,'LISTA ÚTIL'!L:L,'LISTA ÚTIL'!O:O,"")</f>
        <v>Pesquisador Gustavo Henrique de França (USP São Carlos)</v>
      </c>
      <c r="L151" s="65">
        <f>2</f>
        <v>2</v>
      </c>
    </row>
    <row r="152" spans="2:12" ht="15" customHeight="1">
      <c r="B152" s="66" t="s">
        <v>174</v>
      </c>
      <c r="C152" s="65" t="str">
        <f>_xlfn.XLOOKUP(B152,'LISTA ÚTIL'!C:C,'LISTA ÚTIL'!E:E,B152)</f>
        <v>Wesley de Souza Pereira</v>
      </c>
      <c r="D152" s="65" t="str">
        <f>_xlfn.XLOOKUP(C152,'LISTA ÚTIL'!E:E,'LISTA ÚTIL'!B:B,"")</f>
        <v>VISITANTE</v>
      </c>
      <c r="E152" s="60">
        <v>45217</v>
      </c>
      <c r="F152" s="61">
        <v>0.89583333333333337</v>
      </c>
      <c r="G152" s="61">
        <v>0.91319444444444453</v>
      </c>
      <c r="H152" s="66" t="s">
        <v>243</v>
      </c>
      <c r="I152" s="69">
        <v>7</v>
      </c>
      <c r="J152" s="65" t="str">
        <f>_xlfn.XLOOKUP(I152,'LISTA ÚTIL'!L:L,'LISTA ÚTIL'!N:N,"")</f>
        <v>Palestra "Armadilhamento de Átomos Frios em uma Cavidade Óptica"</v>
      </c>
      <c r="K152" s="65" t="str">
        <f>_xlfn.XLOOKUP(I152,'LISTA ÚTIL'!L:L,'LISTA ÚTIL'!O:O,"")</f>
        <v>Pesquisador Gustavo Henrique de França (USP São Carlos)</v>
      </c>
      <c r="L152" s="65">
        <f>2</f>
        <v>2</v>
      </c>
    </row>
    <row r="153" spans="2:12" ht="15" customHeight="1">
      <c r="B153" s="66" t="s">
        <v>201</v>
      </c>
      <c r="C153" s="65" t="s">
        <v>201</v>
      </c>
      <c r="D153" s="65" t="str">
        <f>_xlfn.XLOOKUP(C153,'LISTA ÚTIL'!E:E,'LISTA ÚTIL'!B:B,"")</f>
        <v>ORGANIZADOR</v>
      </c>
      <c r="E153" s="60">
        <v>45217</v>
      </c>
      <c r="F153" s="61">
        <v>0.91666666666666663</v>
      </c>
      <c r="G153" s="61">
        <v>0.93402777777777779</v>
      </c>
      <c r="H153" s="66" t="s">
        <v>244</v>
      </c>
      <c r="I153" s="69">
        <v>8</v>
      </c>
      <c r="J153" s="65" t="str">
        <f>_xlfn.XLOOKUP(I153,'LISTA ÚTIL'!L:L,'LISTA ÚTIL'!N:N,"")</f>
        <v>Palestra "Qubits supercondutores: usando engenharia de Hamiltonianos para desenvolver computadores quânticos"</v>
      </c>
      <c r="K153" s="65" t="str">
        <f>_xlfn.XLOOKUP(I153,'LISTA ÚTIL'!L:L,'LISTA ÚTIL'!O:O,"")</f>
        <v>Pesquisador Bruno Veloso (UFSCar São Carlos)</v>
      </c>
      <c r="L153" s="65">
        <f>2</f>
        <v>2</v>
      </c>
    </row>
    <row r="154" spans="2:12" ht="15" customHeight="1">
      <c r="B154" s="66" t="s">
        <v>231</v>
      </c>
      <c r="C154" s="65" t="str">
        <f>_xlfn.XLOOKUP(B154,'LISTA ÚTIL'!C:C,'LISTA ÚTIL'!E:E,B154)</f>
        <v>Anna Laura de Holanda Espin</v>
      </c>
      <c r="D154" s="65" t="str">
        <f>_xlfn.XLOOKUP(C154,'LISTA ÚTIL'!E:E,'LISTA ÚTIL'!B:B,"")</f>
        <v>VISITANTE</v>
      </c>
      <c r="E154" s="60">
        <v>45217</v>
      </c>
      <c r="F154" s="61">
        <v>0.91666666666666663</v>
      </c>
      <c r="G154" s="61">
        <v>0.93402777777777779</v>
      </c>
      <c r="H154" s="66" t="s">
        <v>244</v>
      </c>
      <c r="I154" s="69">
        <v>8</v>
      </c>
      <c r="J154" s="65" t="str">
        <f>_xlfn.XLOOKUP(I154,'LISTA ÚTIL'!L:L,'LISTA ÚTIL'!N:N,"")</f>
        <v>Palestra "Qubits supercondutores: usando engenharia de Hamiltonianos para desenvolver computadores quânticos"</v>
      </c>
      <c r="K154" s="65" t="str">
        <f>_xlfn.XLOOKUP(I154,'LISTA ÚTIL'!L:L,'LISTA ÚTIL'!O:O,"")</f>
        <v>Pesquisador Bruno Veloso (UFSCar São Carlos)</v>
      </c>
      <c r="L154" s="65">
        <f>2</f>
        <v>2</v>
      </c>
    </row>
    <row r="155" spans="2:12" ht="15" customHeight="1">
      <c r="B155" s="66" t="s">
        <v>63</v>
      </c>
      <c r="C155" s="65" t="str">
        <f>_xlfn.XLOOKUP(B155,'LISTA ÚTIL'!C:C,'LISTA ÚTIL'!E:E,B155)</f>
        <v>Bruna Lima Lyrio</v>
      </c>
      <c r="D155" s="65" t="str">
        <f>_xlfn.XLOOKUP(C155,'LISTA ÚTIL'!E:E,'LISTA ÚTIL'!B:B,"")</f>
        <v>VISITANTE</v>
      </c>
      <c r="E155" s="60">
        <v>45217</v>
      </c>
      <c r="F155" s="61">
        <v>0.91666666666666663</v>
      </c>
      <c r="G155" s="61">
        <v>0.93402777777777779</v>
      </c>
      <c r="H155" s="66" t="s">
        <v>244</v>
      </c>
      <c r="I155" s="69">
        <v>8</v>
      </c>
      <c r="J155" s="65" t="str">
        <f>_xlfn.XLOOKUP(I155,'LISTA ÚTIL'!L:L,'LISTA ÚTIL'!N:N,"")</f>
        <v>Palestra "Qubits supercondutores: usando engenharia de Hamiltonianos para desenvolver computadores quânticos"</v>
      </c>
      <c r="K155" s="65" t="str">
        <f>_xlfn.XLOOKUP(I155,'LISTA ÚTIL'!L:L,'LISTA ÚTIL'!O:O,"")</f>
        <v>Pesquisador Bruno Veloso (UFSCar São Carlos)</v>
      </c>
      <c r="L155" s="65">
        <f>2</f>
        <v>2</v>
      </c>
    </row>
    <row r="156" spans="2:12" ht="15" customHeight="1">
      <c r="B156" s="66" t="s">
        <v>71</v>
      </c>
      <c r="C156" s="65" t="str">
        <f>_xlfn.XLOOKUP(B156,'LISTA ÚTIL'!C:C,'LISTA ÚTIL'!E:E,B156)</f>
        <v>Cristhian Ximenes Oliveira de Souza</v>
      </c>
      <c r="D156" s="65" t="str">
        <f>_xlfn.XLOOKUP(C156,'LISTA ÚTIL'!E:E,'LISTA ÚTIL'!B:B,"")</f>
        <v>VISITANTE</v>
      </c>
      <c r="E156" s="60">
        <v>45217</v>
      </c>
      <c r="F156" s="61">
        <v>0.91666666666666663</v>
      </c>
      <c r="G156" s="61">
        <v>0.93402777777777779</v>
      </c>
      <c r="H156" s="66" t="s">
        <v>244</v>
      </c>
      <c r="I156" s="69">
        <v>8</v>
      </c>
      <c r="J156" s="65" t="str">
        <f>_xlfn.XLOOKUP(I156,'LISTA ÚTIL'!L:L,'LISTA ÚTIL'!N:N,"")</f>
        <v>Palestra "Qubits supercondutores: usando engenharia de Hamiltonianos para desenvolver computadores quânticos"</v>
      </c>
      <c r="K156" s="65" t="str">
        <f>_xlfn.XLOOKUP(I156,'LISTA ÚTIL'!L:L,'LISTA ÚTIL'!O:O,"")</f>
        <v>Pesquisador Bruno Veloso (UFSCar São Carlos)</v>
      </c>
      <c r="L156" s="65">
        <f>2</f>
        <v>2</v>
      </c>
    </row>
    <row r="157" spans="2:12" ht="15" customHeight="1">
      <c r="B157" s="66" t="s">
        <v>89</v>
      </c>
      <c r="C157" s="65" t="str">
        <f>_xlfn.XLOOKUP(B157,'LISTA ÚTIL'!C:C,'LISTA ÚTIL'!E:E,B157)</f>
        <v>Erika Sayuri Sakata</v>
      </c>
      <c r="D157" s="65" t="str">
        <f>_xlfn.XLOOKUP(C157,'LISTA ÚTIL'!E:E,'LISTA ÚTIL'!B:B,"")</f>
        <v>ORGANIZADOR</v>
      </c>
      <c r="E157" s="60">
        <v>45217</v>
      </c>
      <c r="F157" s="61">
        <v>0.91666666666666663</v>
      </c>
      <c r="G157" s="61">
        <v>0.93402777777777779</v>
      </c>
      <c r="H157" s="66" t="s">
        <v>244</v>
      </c>
      <c r="I157" s="69">
        <v>8</v>
      </c>
      <c r="J157" s="65" t="str">
        <f>_xlfn.XLOOKUP(I157,'LISTA ÚTIL'!L:L,'LISTA ÚTIL'!N:N,"")</f>
        <v>Palestra "Qubits supercondutores: usando engenharia de Hamiltonianos para desenvolver computadores quânticos"</v>
      </c>
      <c r="K157" s="65" t="str">
        <f>_xlfn.XLOOKUP(I157,'LISTA ÚTIL'!L:L,'LISTA ÚTIL'!O:O,"")</f>
        <v>Pesquisador Bruno Veloso (UFSCar São Carlos)</v>
      </c>
      <c r="L157" s="65">
        <f>2</f>
        <v>2</v>
      </c>
    </row>
    <row r="158" spans="2:12" ht="15" customHeight="1">
      <c r="B158" s="66" t="s">
        <v>296</v>
      </c>
      <c r="C158" s="65" t="str">
        <f>_xlfn.XLOOKUP(B158,'LISTA ÚTIL'!C:C,'LISTA ÚTIL'!E:E,B158)</f>
        <v>Evandro Messias da Silva</v>
      </c>
      <c r="D158" s="65" t="str">
        <f>_xlfn.XLOOKUP(C158,'LISTA ÚTIL'!E:E,'LISTA ÚTIL'!B:B,"")</f>
        <v>ORGANIZADOR</v>
      </c>
      <c r="E158" s="60">
        <v>45217</v>
      </c>
      <c r="F158" s="61">
        <v>0.91666666666666663</v>
      </c>
      <c r="G158" s="61">
        <v>0.93402777777777779</v>
      </c>
      <c r="H158" s="66" t="s">
        <v>244</v>
      </c>
      <c r="I158" s="69">
        <v>8</v>
      </c>
      <c r="J158" s="65" t="str">
        <f>_xlfn.XLOOKUP(I158,'LISTA ÚTIL'!L:L,'LISTA ÚTIL'!N:N,"")</f>
        <v>Palestra "Qubits supercondutores: usando engenharia de Hamiltonianos para desenvolver computadores quânticos"</v>
      </c>
      <c r="K158" s="65" t="str">
        <f>_xlfn.XLOOKUP(I158,'LISTA ÚTIL'!L:L,'LISTA ÚTIL'!O:O,"")</f>
        <v>Pesquisador Bruno Veloso (UFSCar São Carlos)</v>
      </c>
      <c r="L158" s="65">
        <f>2</f>
        <v>2</v>
      </c>
    </row>
    <row r="159" spans="2:12" ht="15" customHeight="1">
      <c r="B159" s="66" t="s">
        <v>203</v>
      </c>
      <c r="C159" s="65" t="str">
        <f>_xlfn.XLOOKUP(B159,'LISTA ÚTIL'!C:C,'LISTA ÚTIL'!E:E,B159)</f>
        <v>Gabriel Torres Cavalcante Barros</v>
      </c>
      <c r="D159" s="65" t="str">
        <f>_xlfn.XLOOKUP(C159,'LISTA ÚTIL'!E:E,'LISTA ÚTIL'!B:B,"")</f>
        <v>ORGANIZADOR</v>
      </c>
      <c r="E159" s="60">
        <v>45217</v>
      </c>
      <c r="F159" s="61">
        <v>0.91666666666666663</v>
      </c>
      <c r="G159" s="61">
        <v>0.93402777777777779</v>
      </c>
      <c r="H159" s="66" t="s">
        <v>244</v>
      </c>
      <c r="I159" s="69">
        <v>8</v>
      </c>
      <c r="J159" s="65" t="str">
        <f>_xlfn.XLOOKUP(I159,'LISTA ÚTIL'!L:L,'LISTA ÚTIL'!N:N,"")</f>
        <v>Palestra "Qubits supercondutores: usando engenharia de Hamiltonianos para desenvolver computadores quânticos"</v>
      </c>
      <c r="K159" s="65" t="str">
        <f>_xlfn.XLOOKUP(I159,'LISTA ÚTIL'!L:L,'LISTA ÚTIL'!O:O,"")</f>
        <v>Pesquisador Bruno Veloso (UFSCar São Carlos)</v>
      </c>
      <c r="L159" s="65">
        <f>2</f>
        <v>2</v>
      </c>
    </row>
    <row r="160" spans="2:12" ht="15" customHeight="1">
      <c r="B160" s="66" t="s">
        <v>293</v>
      </c>
      <c r="C160" s="65" t="str">
        <f>_xlfn.XLOOKUP(B160,'LISTA ÚTIL'!C:C,'LISTA ÚTIL'!E:E,B160)</f>
        <v>Gabriela da Silva Amaral Mori</v>
      </c>
      <c r="D160" s="65" t="str">
        <f>_xlfn.XLOOKUP(C160,'LISTA ÚTIL'!E:E,'LISTA ÚTIL'!B:B,"")</f>
        <v>ORGANIZADOR</v>
      </c>
      <c r="E160" s="60">
        <v>45217</v>
      </c>
      <c r="F160" s="61">
        <v>0.91666666666666663</v>
      </c>
      <c r="G160" s="61">
        <v>0.93402777777777779</v>
      </c>
      <c r="H160" s="66" t="s">
        <v>244</v>
      </c>
      <c r="I160" s="69">
        <v>8</v>
      </c>
      <c r="J160" s="65" t="str">
        <f>_xlfn.XLOOKUP(I160,'LISTA ÚTIL'!L:L,'LISTA ÚTIL'!N:N,"")</f>
        <v>Palestra "Qubits supercondutores: usando engenharia de Hamiltonianos para desenvolver computadores quânticos"</v>
      </c>
      <c r="K160" s="65" t="str">
        <f>_xlfn.XLOOKUP(I160,'LISTA ÚTIL'!L:L,'LISTA ÚTIL'!O:O,"")</f>
        <v>Pesquisador Bruno Veloso (UFSCar São Carlos)</v>
      </c>
      <c r="L160" s="65">
        <f>2</f>
        <v>2</v>
      </c>
    </row>
    <row r="161" spans="2:12" ht="15" customHeight="1">
      <c r="B161" s="66" t="s">
        <v>97</v>
      </c>
      <c r="C161" s="65" t="str">
        <f>_xlfn.XLOOKUP(B161,'LISTA ÚTIL'!C:C,'LISTA ÚTIL'!E:E,B161)</f>
        <v>Gabriella Ribeiro de Almeida</v>
      </c>
      <c r="D161" s="65" t="str">
        <f>_xlfn.XLOOKUP(C161,'LISTA ÚTIL'!E:E,'LISTA ÚTIL'!B:B,"")</f>
        <v>ORGANIZADOR</v>
      </c>
      <c r="E161" s="60">
        <v>45217</v>
      </c>
      <c r="F161" s="61">
        <v>0.91666666666666663</v>
      </c>
      <c r="G161" s="61">
        <v>0.93402777777777779</v>
      </c>
      <c r="H161" s="66" t="s">
        <v>244</v>
      </c>
      <c r="I161" s="69">
        <v>8</v>
      </c>
      <c r="J161" s="65" t="str">
        <f>_xlfn.XLOOKUP(I161,'LISTA ÚTIL'!L:L,'LISTA ÚTIL'!N:N,"")</f>
        <v>Palestra "Qubits supercondutores: usando engenharia de Hamiltonianos para desenvolver computadores quânticos"</v>
      </c>
      <c r="K161" s="65" t="str">
        <f>_xlfn.XLOOKUP(I161,'LISTA ÚTIL'!L:L,'LISTA ÚTIL'!O:O,"")</f>
        <v>Pesquisador Bruno Veloso (UFSCar São Carlos)</v>
      </c>
      <c r="L161" s="65">
        <f>2</f>
        <v>2</v>
      </c>
    </row>
    <row r="162" spans="2:12" ht="15" customHeight="1">
      <c r="B162" s="66" t="s">
        <v>221</v>
      </c>
      <c r="C162" s="65" t="str">
        <f>_xlfn.XLOOKUP(B162,'LISTA ÚTIL'!C:C,'LISTA ÚTIL'!E:E,B162)</f>
        <v>Gregório Marques Rodrigues</v>
      </c>
      <c r="D162" s="65" t="str">
        <f>_xlfn.XLOOKUP(C162,'LISTA ÚTIL'!E:E,'LISTA ÚTIL'!B:B,"")</f>
        <v>ORGANIZADOR</v>
      </c>
      <c r="E162" s="60">
        <v>45217</v>
      </c>
      <c r="F162" s="61">
        <v>0.91666666666666663</v>
      </c>
      <c r="G162" s="61">
        <v>0.93402777777777779</v>
      </c>
      <c r="H162" s="66" t="s">
        <v>244</v>
      </c>
      <c r="I162" s="69">
        <v>8</v>
      </c>
      <c r="J162" s="65" t="str">
        <f>_xlfn.XLOOKUP(I162,'LISTA ÚTIL'!L:L,'LISTA ÚTIL'!N:N,"")</f>
        <v>Palestra "Qubits supercondutores: usando engenharia de Hamiltonianos para desenvolver computadores quânticos"</v>
      </c>
      <c r="K162" s="65" t="str">
        <f>_xlfn.XLOOKUP(I162,'LISTA ÚTIL'!L:L,'LISTA ÚTIL'!O:O,"")</f>
        <v>Pesquisador Bruno Veloso (UFSCar São Carlos)</v>
      </c>
      <c r="L162" s="65">
        <f>2</f>
        <v>2</v>
      </c>
    </row>
    <row r="163" spans="2:12" ht="15" customHeight="1">
      <c r="B163" s="66" t="s">
        <v>292</v>
      </c>
      <c r="C163" s="65" t="str">
        <f>_xlfn.XLOOKUP(B163,'LISTA ÚTIL'!C:C,'LISTA ÚTIL'!E:E,B163)</f>
        <v>Gustavo da Silva Rodrigues</v>
      </c>
      <c r="D163" s="65" t="str">
        <f>_xlfn.XLOOKUP(C163,'LISTA ÚTIL'!E:E,'LISTA ÚTIL'!B:B,"")</f>
        <v>ORGANIZADOR</v>
      </c>
      <c r="E163" s="60">
        <v>45217</v>
      </c>
      <c r="F163" s="61">
        <v>0.91666666666666663</v>
      </c>
      <c r="G163" s="61">
        <v>0.93402777777777779</v>
      </c>
      <c r="H163" s="66" t="s">
        <v>244</v>
      </c>
      <c r="I163" s="69">
        <v>8</v>
      </c>
      <c r="J163" s="65" t="str">
        <f>_xlfn.XLOOKUP(I163,'LISTA ÚTIL'!L:L,'LISTA ÚTIL'!N:N,"")</f>
        <v>Palestra "Qubits supercondutores: usando engenharia de Hamiltonianos para desenvolver computadores quânticos"</v>
      </c>
      <c r="K163" s="65" t="str">
        <f>_xlfn.XLOOKUP(I163,'LISTA ÚTIL'!L:L,'LISTA ÚTIL'!O:O,"")</f>
        <v>Pesquisador Bruno Veloso (UFSCar São Carlos)</v>
      </c>
      <c r="L163" s="65">
        <f>2</f>
        <v>2</v>
      </c>
    </row>
    <row r="164" spans="2:12" ht="15" customHeight="1">
      <c r="B164" s="66" t="s">
        <v>101</v>
      </c>
      <c r="C164" s="65" t="str">
        <f>_xlfn.XLOOKUP(B164,'LISTA ÚTIL'!C:C,'LISTA ÚTIL'!E:E,B164)</f>
        <v>Gustavo Henrique Alcantara Idra</v>
      </c>
      <c r="D164" s="65" t="str">
        <f>_xlfn.XLOOKUP(C164,'LISTA ÚTIL'!E:E,'LISTA ÚTIL'!B:B,"")</f>
        <v>ORGANIZADOR</v>
      </c>
      <c r="E164" s="60">
        <v>45217</v>
      </c>
      <c r="F164" s="61">
        <v>0.91666666666666663</v>
      </c>
      <c r="G164" s="61">
        <v>0.93402777777777779</v>
      </c>
      <c r="H164" s="66" t="s">
        <v>244</v>
      </c>
      <c r="I164" s="69">
        <v>8</v>
      </c>
      <c r="J164" s="65" t="str">
        <f>_xlfn.XLOOKUP(I164,'LISTA ÚTIL'!L:L,'LISTA ÚTIL'!N:N,"")</f>
        <v>Palestra "Qubits supercondutores: usando engenharia de Hamiltonianos para desenvolver computadores quânticos"</v>
      </c>
      <c r="K164" s="65" t="str">
        <f>_xlfn.XLOOKUP(I164,'LISTA ÚTIL'!L:L,'LISTA ÚTIL'!O:O,"")</f>
        <v>Pesquisador Bruno Veloso (UFSCar São Carlos)</v>
      </c>
      <c r="L164" s="65">
        <f>2</f>
        <v>2</v>
      </c>
    </row>
    <row r="165" spans="2:12" ht="15" customHeight="1">
      <c r="B165" s="66" t="s">
        <v>103</v>
      </c>
      <c r="C165" s="65" t="str">
        <f>_xlfn.XLOOKUP(B165,'LISTA ÚTIL'!C:C,'LISTA ÚTIL'!E:E,B165)</f>
        <v>Gustavo Marques Takahaschi</v>
      </c>
      <c r="D165" s="65" t="str">
        <f>_xlfn.XLOOKUP(C165,'LISTA ÚTIL'!E:E,'LISTA ÚTIL'!B:B,"")</f>
        <v>VISITANTE</v>
      </c>
      <c r="E165" s="60">
        <v>45217</v>
      </c>
      <c r="F165" s="61">
        <v>0.91666666666666663</v>
      </c>
      <c r="G165" s="61">
        <v>0.93402777777777779</v>
      </c>
      <c r="H165" s="66" t="s">
        <v>244</v>
      </c>
      <c r="I165" s="69">
        <v>8</v>
      </c>
      <c r="J165" s="65" t="str">
        <f>_xlfn.XLOOKUP(I165,'LISTA ÚTIL'!L:L,'LISTA ÚTIL'!N:N,"")</f>
        <v>Palestra "Qubits supercondutores: usando engenharia de Hamiltonianos para desenvolver computadores quânticos"</v>
      </c>
      <c r="K165" s="65" t="str">
        <f>_xlfn.XLOOKUP(I165,'LISTA ÚTIL'!L:L,'LISTA ÚTIL'!O:O,"")</f>
        <v>Pesquisador Bruno Veloso (UFSCar São Carlos)</v>
      </c>
      <c r="L165" s="65">
        <f>2</f>
        <v>2</v>
      </c>
    </row>
    <row r="166" spans="2:12" ht="15" customHeight="1">
      <c r="B166" s="66" t="s">
        <v>234</v>
      </c>
      <c r="C166" s="65" t="str">
        <f>_xlfn.XLOOKUP(B166,'LISTA ÚTIL'!C:C,'LISTA ÚTIL'!E:E,B166)</f>
        <v>Igor Guilherme Nascimento</v>
      </c>
      <c r="D166" s="65" t="str">
        <f>_xlfn.XLOOKUP(C166,'LISTA ÚTIL'!E:E,'LISTA ÚTIL'!B:B,"")</f>
        <v>VISITANTE</v>
      </c>
      <c r="E166" s="60">
        <v>45217</v>
      </c>
      <c r="F166" s="61">
        <v>0.91666666666666663</v>
      </c>
      <c r="G166" s="61">
        <v>0.93402777777777779</v>
      </c>
      <c r="H166" s="66" t="s">
        <v>244</v>
      </c>
      <c r="I166" s="69">
        <v>8</v>
      </c>
      <c r="J166" s="65" t="str">
        <f>_xlfn.XLOOKUP(I166,'LISTA ÚTIL'!L:L,'LISTA ÚTIL'!N:N,"")</f>
        <v>Palestra "Qubits supercondutores: usando engenharia de Hamiltonianos para desenvolver computadores quânticos"</v>
      </c>
      <c r="K166" s="65" t="str">
        <f>_xlfn.XLOOKUP(I166,'LISTA ÚTIL'!L:L,'LISTA ÚTIL'!O:O,"")</f>
        <v>Pesquisador Bruno Veloso (UFSCar São Carlos)</v>
      </c>
      <c r="L166" s="65">
        <f>2</f>
        <v>2</v>
      </c>
    </row>
    <row r="167" spans="2:12" ht="15" customHeight="1">
      <c r="B167" s="66" t="s">
        <v>180</v>
      </c>
      <c r="C167" s="65" t="str">
        <f>_xlfn.XLOOKUP(B167,'LISTA ÚTIL'!C:C,'LISTA ÚTIL'!E:E,B167)</f>
        <v>Jennifer Schroder Gerlach</v>
      </c>
      <c r="D167" s="65" t="str">
        <f>_xlfn.XLOOKUP(C167,'LISTA ÚTIL'!E:E,'LISTA ÚTIL'!B:B,"")</f>
        <v>ORGANIZADOR</v>
      </c>
      <c r="E167" s="60">
        <v>45217</v>
      </c>
      <c r="F167" s="61">
        <v>0.91666666666666663</v>
      </c>
      <c r="G167" s="61">
        <v>0.93402777777777779</v>
      </c>
      <c r="H167" s="66" t="s">
        <v>244</v>
      </c>
      <c r="I167" s="69">
        <v>8</v>
      </c>
      <c r="J167" s="65" t="str">
        <f>_xlfn.XLOOKUP(I167,'LISTA ÚTIL'!L:L,'LISTA ÚTIL'!N:N,"")</f>
        <v>Palestra "Qubits supercondutores: usando engenharia de Hamiltonianos para desenvolver computadores quânticos"</v>
      </c>
      <c r="K167" s="65" t="str">
        <f>_xlfn.XLOOKUP(I167,'LISTA ÚTIL'!L:L,'LISTA ÚTIL'!O:O,"")</f>
        <v>Pesquisador Bruno Veloso (UFSCar São Carlos)</v>
      </c>
      <c r="L167" s="65">
        <f>2</f>
        <v>2</v>
      </c>
    </row>
    <row r="168" spans="2:12" ht="15" customHeight="1">
      <c r="B168" s="66" t="s">
        <v>111</v>
      </c>
      <c r="C168" s="65" t="str">
        <f>_xlfn.XLOOKUP(B168,'LISTA ÚTIL'!C:C,'LISTA ÚTIL'!E:E,B168)</f>
        <v>João Augusto Gutierres da Silva</v>
      </c>
      <c r="D168" s="65" t="str">
        <f>_xlfn.XLOOKUP(C168,'LISTA ÚTIL'!E:E,'LISTA ÚTIL'!B:B,"")</f>
        <v>VISITANTE</v>
      </c>
      <c r="E168" s="60">
        <v>45217</v>
      </c>
      <c r="F168" s="61">
        <v>0.91666666666666663</v>
      </c>
      <c r="G168" s="61">
        <v>0.93402777777777779</v>
      </c>
      <c r="H168" s="66" t="s">
        <v>244</v>
      </c>
      <c r="I168" s="69">
        <v>8</v>
      </c>
      <c r="J168" s="65" t="str">
        <f>_xlfn.XLOOKUP(I168,'LISTA ÚTIL'!L:L,'LISTA ÚTIL'!N:N,"")</f>
        <v>Palestra "Qubits supercondutores: usando engenharia de Hamiltonianos para desenvolver computadores quânticos"</v>
      </c>
      <c r="K168" s="65" t="str">
        <f>_xlfn.XLOOKUP(I168,'LISTA ÚTIL'!L:L,'LISTA ÚTIL'!O:O,"")</f>
        <v>Pesquisador Bruno Veloso (UFSCar São Carlos)</v>
      </c>
      <c r="L168" s="65">
        <f>2</f>
        <v>2</v>
      </c>
    </row>
    <row r="169" spans="2:12" ht="15" customHeight="1">
      <c r="B169" s="66" t="s">
        <v>113</v>
      </c>
      <c r="C169" s="65" t="str">
        <f>_xlfn.XLOOKUP(B169,'LISTA ÚTIL'!C:C,'LISTA ÚTIL'!E:E,B169)</f>
        <v>João Pedro Ribeiro Barrile</v>
      </c>
      <c r="D169" s="65" t="str">
        <f>_xlfn.XLOOKUP(C169,'LISTA ÚTIL'!E:E,'LISTA ÚTIL'!B:B,"")</f>
        <v>VISITANTE</v>
      </c>
      <c r="E169" s="60">
        <v>45217</v>
      </c>
      <c r="F169" s="61">
        <v>0.91666666666666663</v>
      </c>
      <c r="G169" s="61">
        <v>0.93402777777777779</v>
      </c>
      <c r="H169" s="66" t="s">
        <v>244</v>
      </c>
      <c r="I169" s="69">
        <v>8</v>
      </c>
      <c r="J169" s="65" t="str">
        <f>_xlfn.XLOOKUP(I169,'LISTA ÚTIL'!L:L,'LISTA ÚTIL'!N:N,"")</f>
        <v>Palestra "Qubits supercondutores: usando engenharia de Hamiltonianos para desenvolver computadores quânticos"</v>
      </c>
      <c r="K169" s="65" t="str">
        <f>_xlfn.XLOOKUP(I169,'LISTA ÚTIL'!L:L,'LISTA ÚTIL'!O:O,"")</f>
        <v>Pesquisador Bruno Veloso (UFSCar São Carlos)</v>
      </c>
      <c r="L169" s="65">
        <f>2</f>
        <v>2</v>
      </c>
    </row>
    <row r="170" spans="2:12" ht="15" customHeight="1">
      <c r="B170" s="66" t="s">
        <v>223</v>
      </c>
      <c r="C170" s="65" t="str">
        <f>_xlfn.XLOOKUP(B170,'LISTA ÚTIL'!C:C,'LISTA ÚTIL'!E:E,B170)</f>
        <v>Júlia de Camargo Peres</v>
      </c>
      <c r="D170" s="65" t="str">
        <f>_xlfn.XLOOKUP(C170,'LISTA ÚTIL'!E:E,'LISTA ÚTIL'!B:B,"")</f>
        <v>VISITANTE</v>
      </c>
      <c r="E170" s="60">
        <v>45217</v>
      </c>
      <c r="F170" s="61">
        <v>0.91666666666666663</v>
      </c>
      <c r="G170" s="61">
        <v>0.93402777777777779</v>
      </c>
      <c r="H170" s="66" t="s">
        <v>244</v>
      </c>
      <c r="I170" s="69">
        <v>8</v>
      </c>
      <c r="J170" s="65" t="str">
        <f>_xlfn.XLOOKUP(I170,'LISTA ÚTIL'!L:L,'LISTA ÚTIL'!N:N,"")</f>
        <v>Palestra "Qubits supercondutores: usando engenharia de Hamiltonianos para desenvolver computadores quânticos"</v>
      </c>
      <c r="K170" s="65" t="str">
        <f>_xlfn.XLOOKUP(I170,'LISTA ÚTIL'!L:L,'LISTA ÚTIL'!O:O,"")</f>
        <v>Pesquisador Bruno Veloso (UFSCar São Carlos)</v>
      </c>
      <c r="L170" s="65">
        <f>2</f>
        <v>2</v>
      </c>
    </row>
    <row r="171" spans="2:12" ht="15" customHeight="1">
      <c r="B171" s="66" t="s">
        <v>286</v>
      </c>
      <c r="C171" s="65" t="str">
        <f>_xlfn.XLOOKUP(B171,'LISTA ÚTIL'!C:C,'LISTA ÚTIL'!E:E,B171)</f>
        <v>Julio Cesar Moretti Soares</v>
      </c>
      <c r="D171" s="65" t="str">
        <f>_xlfn.XLOOKUP(C171,'LISTA ÚTIL'!E:E,'LISTA ÚTIL'!B:B,"")</f>
        <v>ORGANIZADOR</v>
      </c>
      <c r="E171" s="60">
        <v>45217</v>
      </c>
      <c r="F171" s="61">
        <v>0.91666666666666663</v>
      </c>
      <c r="G171" s="61">
        <v>0.93402777777777779</v>
      </c>
      <c r="H171" s="66" t="s">
        <v>244</v>
      </c>
      <c r="I171" s="69">
        <v>8</v>
      </c>
      <c r="J171" s="65" t="str">
        <f>_xlfn.XLOOKUP(I171,'LISTA ÚTIL'!L:L,'LISTA ÚTIL'!N:N,"")</f>
        <v>Palestra "Qubits supercondutores: usando engenharia de Hamiltonianos para desenvolver computadores quânticos"</v>
      </c>
      <c r="K171" s="65" t="str">
        <f>_xlfn.XLOOKUP(I171,'LISTA ÚTIL'!L:L,'LISTA ÚTIL'!O:O,"")</f>
        <v>Pesquisador Bruno Veloso (UFSCar São Carlos)</v>
      </c>
      <c r="L171" s="65">
        <f>2</f>
        <v>2</v>
      </c>
    </row>
    <row r="172" spans="2:12" ht="15" customHeight="1">
      <c r="B172" s="66" t="s">
        <v>124</v>
      </c>
      <c r="C172" s="65" t="str">
        <f>_xlfn.XLOOKUP(B172,'LISTA ÚTIL'!C:C,'LISTA ÚTIL'!E:E,B172)</f>
        <v>Jullyana Mendes Vasconcelos</v>
      </c>
      <c r="D172" s="65" t="str">
        <f>_xlfn.XLOOKUP(C172,'LISTA ÚTIL'!E:E,'LISTA ÚTIL'!B:B,"")</f>
        <v>ORGANIZADOR</v>
      </c>
      <c r="E172" s="60">
        <v>45217</v>
      </c>
      <c r="F172" s="61">
        <v>0.91666666666666663</v>
      </c>
      <c r="G172" s="61">
        <v>0.93402777777777779</v>
      </c>
      <c r="H172" s="66" t="s">
        <v>244</v>
      </c>
      <c r="I172" s="69">
        <v>8</v>
      </c>
      <c r="J172" s="65" t="str">
        <f>_xlfn.XLOOKUP(I172,'LISTA ÚTIL'!L:L,'LISTA ÚTIL'!N:N,"")</f>
        <v>Palestra "Qubits supercondutores: usando engenharia de Hamiltonianos para desenvolver computadores quânticos"</v>
      </c>
      <c r="K172" s="65" t="str">
        <f>_xlfn.XLOOKUP(I172,'LISTA ÚTIL'!L:L,'LISTA ÚTIL'!O:O,"")</f>
        <v>Pesquisador Bruno Veloso (UFSCar São Carlos)</v>
      </c>
      <c r="L172" s="65">
        <f>2</f>
        <v>2</v>
      </c>
    </row>
    <row r="173" spans="2:12" ht="15" customHeight="1">
      <c r="B173" s="66" t="s">
        <v>126</v>
      </c>
      <c r="C173" s="65" t="str">
        <f>_xlfn.XLOOKUP(B173,'LISTA ÚTIL'!C:C,'LISTA ÚTIL'!E:E,B173)</f>
        <v>Kainan Vinícius Valim de Camargo Viera</v>
      </c>
      <c r="D173" s="65" t="str">
        <f>_xlfn.XLOOKUP(C173,'LISTA ÚTIL'!E:E,'LISTA ÚTIL'!B:B,"")</f>
        <v>VISITANTE</v>
      </c>
      <c r="E173" s="60">
        <v>45217</v>
      </c>
      <c r="F173" s="61">
        <v>0.91666666666666663</v>
      </c>
      <c r="G173" s="61">
        <v>0.93402777777777779</v>
      </c>
      <c r="H173" s="66" t="s">
        <v>244</v>
      </c>
      <c r="I173" s="69">
        <v>8</v>
      </c>
      <c r="J173" s="65" t="str">
        <f>_xlfn.XLOOKUP(I173,'LISTA ÚTIL'!L:L,'LISTA ÚTIL'!N:N,"")</f>
        <v>Palestra "Qubits supercondutores: usando engenharia de Hamiltonianos para desenvolver computadores quânticos"</v>
      </c>
      <c r="K173" s="65" t="str">
        <f>_xlfn.XLOOKUP(I173,'LISTA ÚTIL'!L:L,'LISTA ÚTIL'!O:O,"")</f>
        <v>Pesquisador Bruno Veloso (UFSCar São Carlos)</v>
      </c>
      <c r="L173" s="65">
        <f>2</f>
        <v>2</v>
      </c>
    </row>
    <row r="174" spans="2:12" ht="15" customHeight="1">
      <c r="B174" s="66" t="s">
        <v>225</v>
      </c>
      <c r="C174" s="65" t="str">
        <f>_xlfn.XLOOKUP(B174,'LISTA ÚTIL'!C:C,'LISTA ÚTIL'!E:E,B174)</f>
        <v>Lucas Alexander Nunes</v>
      </c>
      <c r="D174" s="65" t="str">
        <f>_xlfn.XLOOKUP(C174,'LISTA ÚTIL'!E:E,'LISTA ÚTIL'!B:B,"")</f>
        <v>VISITANTE</v>
      </c>
      <c r="E174" s="60">
        <v>45217</v>
      </c>
      <c r="F174" s="61">
        <v>0.91666666666666663</v>
      </c>
      <c r="G174" s="61">
        <v>0.93402777777777779</v>
      </c>
      <c r="H174" s="66" t="s">
        <v>244</v>
      </c>
      <c r="I174" s="69">
        <v>8</v>
      </c>
      <c r="J174" s="65" t="str">
        <f>_xlfn.XLOOKUP(I174,'LISTA ÚTIL'!L:L,'LISTA ÚTIL'!N:N,"")</f>
        <v>Palestra "Qubits supercondutores: usando engenharia de Hamiltonianos para desenvolver computadores quânticos"</v>
      </c>
      <c r="K174" s="65" t="str">
        <f>_xlfn.XLOOKUP(I174,'LISTA ÚTIL'!L:L,'LISTA ÚTIL'!O:O,"")</f>
        <v>Pesquisador Bruno Veloso (UFSCar São Carlos)</v>
      </c>
      <c r="L174" s="65">
        <f>2</f>
        <v>2</v>
      </c>
    </row>
    <row r="175" spans="2:12" ht="15" customHeight="1">
      <c r="B175" s="66" t="s">
        <v>238</v>
      </c>
      <c r="C175" s="65" t="str">
        <f>_xlfn.XLOOKUP(B175,'LISTA ÚTIL'!C:C,'LISTA ÚTIL'!E:E,B175)</f>
        <v>Lucas Antonio da Costa</v>
      </c>
      <c r="D175" s="65" t="str">
        <f>_xlfn.XLOOKUP(C175,'LISTA ÚTIL'!E:E,'LISTA ÚTIL'!B:B,"")</f>
        <v>VISITANTE</v>
      </c>
      <c r="E175" s="60">
        <v>45217</v>
      </c>
      <c r="F175" s="61">
        <v>0.91666666666666663</v>
      </c>
      <c r="G175" s="61">
        <v>0.93402777777777779</v>
      </c>
      <c r="H175" s="66" t="s">
        <v>244</v>
      </c>
      <c r="I175" s="69">
        <v>8</v>
      </c>
      <c r="J175" s="65" t="str">
        <f>_xlfn.XLOOKUP(I175,'LISTA ÚTIL'!L:L,'LISTA ÚTIL'!N:N,"")</f>
        <v>Palestra "Qubits supercondutores: usando engenharia de Hamiltonianos para desenvolver computadores quânticos"</v>
      </c>
      <c r="K175" s="65" t="str">
        <f>_xlfn.XLOOKUP(I175,'LISTA ÚTIL'!L:L,'LISTA ÚTIL'!O:O,"")</f>
        <v>Pesquisador Bruno Veloso (UFSCar São Carlos)</v>
      </c>
      <c r="L175" s="65">
        <f>2</f>
        <v>2</v>
      </c>
    </row>
    <row r="176" spans="2:12" ht="15" customHeight="1">
      <c r="B176" s="66" t="s">
        <v>132</v>
      </c>
      <c r="C176" s="65" t="str">
        <f>_xlfn.XLOOKUP(B176,'LISTA ÚTIL'!C:C,'LISTA ÚTIL'!E:E,B176)</f>
        <v>Lucas da Silva Fontes</v>
      </c>
      <c r="D176" s="65" t="str">
        <f>_xlfn.XLOOKUP(C176,'LISTA ÚTIL'!E:E,'LISTA ÚTIL'!B:B,"")</f>
        <v>VISITANTE</v>
      </c>
      <c r="E176" s="60">
        <v>45217</v>
      </c>
      <c r="F176" s="61">
        <v>0.91666666666666663</v>
      </c>
      <c r="G176" s="61">
        <v>0.93402777777777779</v>
      </c>
      <c r="H176" s="66" t="s">
        <v>244</v>
      </c>
      <c r="I176" s="69">
        <v>8</v>
      </c>
      <c r="J176" s="65" t="str">
        <f>_xlfn.XLOOKUP(I176,'LISTA ÚTIL'!L:L,'LISTA ÚTIL'!N:N,"")</f>
        <v>Palestra "Qubits supercondutores: usando engenharia de Hamiltonianos para desenvolver computadores quânticos"</v>
      </c>
      <c r="K176" s="65" t="str">
        <f>_xlfn.XLOOKUP(I176,'LISTA ÚTIL'!L:L,'LISTA ÚTIL'!O:O,"")</f>
        <v>Pesquisador Bruno Veloso (UFSCar São Carlos)</v>
      </c>
      <c r="L176" s="65">
        <f>2</f>
        <v>2</v>
      </c>
    </row>
    <row r="177" spans="2:12" ht="15" customHeight="1">
      <c r="B177" s="66" t="s">
        <v>240</v>
      </c>
      <c r="C177" s="65" t="str">
        <f>_xlfn.XLOOKUP(B177,'LISTA ÚTIL'!C:C,'LISTA ÚTIL'!E:E,B177)</f>
        <v>Luigi de Morais Bonadil Grande</v>
      </c>
      <c r="D177" s="65" t="str">
        <f>_xlfn.XLOOKUP(C177,'LISTA ÚTIL'!E:E,'LISTA ÚTIL'!B:B,"")</f>
        <v>VISITANTE</v>
      </c>
      <c r="E177" s="60">
        <v>45217</v>
      </c>
      <c r="F177" s="61">
        <v>0.91666666666666663</v>
      </c>
      <c r="G177" s="61">
        <v>0.93402777777777779</v>
      </c>
      <c r="H177" s="66" t="s">
        <v>244</v>
      </c>
      <c r="I177" s="69">
        <v>8</v>
      </c>
      <c r="J177" s="65" t="str">
        <f>_xlfn.XLOOKUP(I177,'LISTA ÚTIL'!L:L,'LISTA ÚTIL'!N:N,"")</f>
        <v>Palestra "Qubits supercondutores: usando engenharia de Hamiltonianos para desenvolver computadores quânticos"</v>
      </c>
      <c r="K177" s="65" t="str">
        <f>_xlfn.XLOOKUP(I177,'LISTA ÚTIL'!L:L,'LISTA ÚTIL'!O:O,"")</f>
        <v>Pesquisador Bruno Veloso (UFSCar São Carlos)</v>
      </c>
      <c r="L177" s="65">
        <f>2</f>
        <v>2</v>
      </c>
    </row>
    <row r="178" spans="2:12" ht="15" customHeight="1">
      <c r="B178" s="66" t="s">
        <v>142</v>
      </c>
      <c r="C178" s="65" t="str">
        <f>_xlfn.XLOOKUP(B178,'LISTA ÚTIL'!C:C,'LISTA ÚTIL'!E:E,B178)</f>
        <v>Marcela Guinther Medeiros</v>
      </c>
      <c r="D178" s="65" t="str">
        <f>_xlfn.XLOOKUP(C178,'LISTA ÚTIL'!E:E,'LISTA ÚTIL'!B:B,"")</f>
        <v>ORGANIZADOR</v>
      </c>
      <c r="E178" s="60">
        <v>45217</v>
      </c>
      <c r="F178" s="61">
        <v>0.91666666666666663</v>
      </c>
      <c r="G178" s="61">
        <v>0.93402777777777779</v>
      </c>
      <c r="H178" s="66" t="s">
        <v>244</v>
      </c>
      <c r="I178" s="69">
        <v>8</v>
      </c>
      <c r="J178" s="65" t="str">
        <f>_xlfn.XLOOKUP(I178,'LISTA ÚTIL'!L:L,'LISTA ÚTIL'!N:N,"")</f>
        <v>Palestra "Qubits supercondutores: usando engenharia de Hamiltonianos para desenvolver computadores quânticos"</v>
      </c>
      <c r="K178" s="65" t="str">
        <f>_xlfn.XLOOKUP(I178,'LISTA ÚTIL'!L:L,'LISTA ÚTIL'!O:O,"")</f>
        <v>Pesquisador Bruno Veloso (UFSCar São Carlos)</v>
      </c>
      <c r="L178" s="65">
        <f>2</f>
        <v>2</v>
      </c>
    </row>
    <row r="179" spans="2:12" ht="15" customHeight="1">
      <c r="B179" s="66" t="s">
        <v>144</v>
      </c>
      <c r="C179" s="65" t="str">
        <f>_xlfn.XLOOKUP(B179,'LISTA ÚTIL'!C:C,'LISTA ÚTIL'!E:E,B179)</f>
        <v>Mariana Paula Martins Messias</v>
      </c>
      <c r="D179" s="65" t="str">
        <f>_xlfn.XLOOKUP(C179,'LISTA ÚTIL'!E:E,'LISTA ÚTIL'!B:B,"")</f>
        <v>VISITANTE</v>
      </c>
      <c r="E179" s="60">
        <v>45217</v>
      </c>
      <c r="F179" s="61">
        <v>0.91666666666666663</v>
      </c>
      <c r="G179" s="61">
        <v>0.93402777777777779</v>
      </c>
      <c r="H179" s="66" t="s">
        <v>244</v>
      </c>
      <c r="I179" s="69">
        <v>8</v>
      </c>
      <c r="J179" s="65" t="str">
        <f>_xlfn.XLOOKUP(I179,'LISTA ÚTIL'!L:L,'LISTA ÚTIL'!N:N,"")</f>
        <v>Palestra "Qubits supercondutores: usando engenharia de Hamiltonianos para desenvolver computadores quânticos"</v>
      </c>
      <c r="K179" s="65" t="str">
        <f>_xlfn.XLOOKUP(I179,'LISTA ÚTIL'!L:L,'LISTA ÚTIL'!O:O,"")</f>
        <v>Pesquisador Bruno Veloso (UFSCar São Carlos)</v>
      </c>
      <c r="L179" s="65">
        <f>2</f>
        <v>2</v>
      </c>
    </row>
    <row r="180" spans="2:12" ht="15" customHeight="1">
      <c r="B180" s="66" t="s">
        <v>229</v>
      </c>
      <c r="C180" s="65" t="str">
        <f>_xlfn.XLOOKUP(B180,'LISTA ÚTIL'!C:C,'LISTA ÚTIL'!E:E,B180)</f>
        <v>Renan Suana Grothe Garcia</v>
      </c>
      <c r="D180" s="65" t="str">
        <f>_xlfn.XLOOKUP(C180,'LISTA ÚTIL'!E:E,'LISTA ÚTIL'!B:B,"")</f>
        <v>VISITANTE</v>
      </c>
      <c r="E180" s="60">
        <v>45217</v>
      </c>
      <c r="F180" s="61">
        <v>0.91666666666666663</v>
      </c>
      <c r="G180" s="61">
        <v>0.93402777777777779</v>
      </c>
      <c r="H180" s="66" t="s">
        <v>244</v>
      </c>
      <c r="I180" s="69">
        <v>8</v>
      </c>
      <c r="J180" s="65" t="str">
        <f>_xlfn.XLOOKUP(I180,'LISTA ÚTIL'!L:L,'LISTA ÚTIL'!N:N,"")</f>
        <v>Palestra "Qubits supercondutores: usando engenharia de Hamiltonianos para desenvolver computadores quânticos"</v>
      </c>
      <c r="K180" s="65" t="str">
        <f>_xlfn.XLOOKUP(I180,'LISTA ÚTIL'!L:L,'LISTA ÚTIL'!O:O,"")</f>
        <v>Pesquisador Bruno Veloso (UFSCar São Carlos)</v>
      </c>
      <c r="L180" s="65">
        <f>2</f>
        <v>2</v>
      </c>
    </row>
    <row r="181" spans="2:12" ht="15" customHeight="1">
      <c r="B181" s="66" t="s">
        <v>158</v>
      </c>
      <c r="C181" s="65" t="str">
        <f>_xlfn.XLOOKUP(B181,'LISTA ÚTIL'!C:C,'LISTA ÚTIL'!E:E,B181)</f>
        <v>Rodrigo Dantas da Silva</v>
      </c>
      <c r="D181" s="65" t="str">
        <f>_xlfn.XLOOKUP(C181,'LISTA ÚTIL'!E:E,'LISTA ÚTIL'!B:B,"")</f>
        <v>VISITANTE</v>
      </c>
      <c r="E181" s="60">
        <v>45217</v>
      </c>
      <c r="F181" s="61">
        <v>0.91666666666666663</v>
      </c>
      <c r="G181" s="61">
        <v>0.93402777777777779</v>
      </c>
      <c r="H181" s="66" t="s">
        <v>244</v>
      </c>
      <c r="I181" s="69">
        <v>8</v>
      </c>
      <c r="J181" s="65" t="str">
        <f>_xlfn.XLOOKUP(I181,'LISTA ÚTIL'!L:L,'LISTA ÚTIL'!N:N,"")</f>
        <v>Palestra "Qubits supercondutores: usando engenharia de Hamiltonianos para desenvolver computadores quânticos"</v>
      </c>
      <c r="K181" s="65" t="str">
        <f>_xlfn.XLOOKUP(I181,'LISTA ÚTIL'!L:L,'LISTA ÚTIL'!O:O,"")</f>
        <v>Pesquisador Bruno Veloso (UFSCar São Carlos)</v>
      </c>
      <c r="L181" s="65">
        <f>2</f>
        <v>2</v>
      </c>
    </row>
    <row r="182" spans="2:12" ht="15" customHeight="1">
      <c r="B182" s="66" t="s">
        <v>162</v>
      </c>
      <c r="C182" s="65" t="str">
        <f>_xlfn.XLOOKUP(B182,'LISTA ÚTIL'!C:C,'LISTA ÚTIL'!E:E,B182)</f>
        <v>Sophia Gabriella Galvane</v>
      </c>
      <c r="D182" s="65" t="str">
        <f>_xlfn.XLOOKUP(C182,'LISTA ÚTIL'!E:E,'LISTA ÚTIL'!B:B,"")</f>
        <v>VISITANTE</v>
      </c>
      <c r="E182" s="60">
        <v>45217</v>
      </c>
      <c r="F182" s="61">
        <v>0.91666666666666663</v>
      </c>
      <c r="G182" s="61">
        <v>0.93402777777777779</v>
      </c>
      <c r="H182" s="66" t="s">
        <v>244</v>
      </c>
      <c r="I182" s="69">
        <v>8</v>
      </c>
      <c r="J182" s="65" t="str">
        <f>_xlfn.XLOOKUP(I182,'LISTA ÚTIL'!L:L,'LISTA ÚTIL'!N:N,"")</f>
        <v>Palestra "Qubits supercondutores: usando engenharia de Hamiltonianos para desenvolver computadores quânticos"</v>
      </c>
      <c r="K182" s="65" t="str">
        <f>_xlfn.XLOOKUP(I182,'LISTA ÚTIL'!L:L,'LISTA ÚTIL'!O:O,"")</f>
        <v>Pesquisador Bruno Veloso (UFSCar São Carlos)</v>
      </c>
      <c r="L182" s="65">
        <f>2</f>
        <v>2</v>
      </c>
    </row>
    <row r="183" spans="2:12" ht="15" customHeight="1">
      <c r="B183" s="66" t="s">
        <v>168</v>
      </c>
      <c r="C183" s="65" t="str">
        <f>_xlfn.XLOOKUP(B183,'LISTA ÚTIL'!C:C,'LISTA ÚTIL'!E:E,B183)</f>
        <v>Theo Diogo Martins Pinto</v>
      </c>
      <c r="D183" s="65" t="str">
        <f>_xlfn.XLOOKUP(C183,'LISTA ÚTIL'!E:E,'LISTA ÚTIL'!B:B,"")</f>
        <v>VISITANTE</v>
      </c>
      <c r="E183" s="60">
        <v>45217</v>
      </c>
      <c r="F183" s="61">
        <v>0.91666666666666663</v>
      </c>
      <c r="G183" s="61">
        <v>0.93402777777777779</v>
      </c>
      <c r="H183" s="66" t="s">
        <v>244</v>
      </c>
      <c r="I183" s="69">
        <v>8</v>
      </c>
      <c r="J183" s="65" t="str">
        <f>_xlfn.XLOOKUP(I183,'LISTA ÚTIL'!L:L,'LISTA ÚTIL'!N:N,"")</f>
        <v>Palestra "Qubits supercondutores: usando engenharia de Hamiltonianos para desenvolver computadores quânticos"</v>
      </c>
      <c r="K183" s="65" t="str">
        <f>_xlfn.XLOOKUP(I183,'LISTA ÚTIL'!L:L,'LISTA ÚTIL'!O:O,"")</f>
        <v>Pesquisador Bruno Veloso (UFSCar São Carlos)</v>
      </c>
      <c r="L183" s="65">
        <f>2</f>
        <v>2</v>
      </c>
    </row>
    <row r="184" spans="2:12" ht="15" customHeight="1">
      <c r="B184" s="66" t="s">
        <v>232</v>
      </c>
      <c r="C184" s="65" t="str">
        <f>_xlfn.XLOOKUP(B184,'LISTA ÚTIL'!C:C,'LISTA ÚTIL'!E:E,B184)</f>
        <v>Tobias Machado Clemente</v>
      </c>
      <c r="D184" s="65" t="str">
        <f>_xlfn.XLOOKUP(C184,'LISTA ÚTIL'!E:E,'LISTA ÚTIL'!B:B,"")</f>
        <v>VISITANTE</v>
      </c>
      <c r="E184" s="60">
        <v>45217</v>
      </c>
      <c r="F184" s="61">
        <v>0.91666666666666663</v>
      </c>
      <c r="G184" s="61">
        <v>0.93402777777777779</v>
      </c>
      <c r="H184" s="66" t="s">
        <v>244</v>
      </c>
      <c r="I184" s="69">
        <v>8</v>
      </c>
      <c r="J184" s="65" t="str">
        <f>_xlfn.XLOOKUP(I184,'LISTA ÚTIL'!L:L,'LISTA ÚTIL'!N:N,"")</f>
        <v>Palestra "Qubits supercondutores: usando engenharia de Hamiltonianos para desenvolver computadores quânticos"</v>
      </c>
      <c r="K184" s="65" t="str">
        <f>_xlfn.XLOOKUP(I184,'LISTA ÚTIL'!L:L,'LISTA ÚTIL'!O:O,"")</f>
        <v>Pesquisador Bruno Veloso (UFSCar São Carlos)</v>
      </c>
      <c r="L184" s="65">
        <f>2</f>
        <v>2</v>
      </c>
    </row>
    <row r="185" spans="2:12" ht="15" customHeight="1">
      <c r="B185" s="66" t="s">
        <v>174</v>
      </c>
      <c r="C185" s="65" t="str">
        <f>_xlfn.XLOOKUP(B185,'LISTA ÚTIL'!C:C,'LISTA ÚTIL'!E:E,B185)</f>
        <v>Wesley de Souza Pereira</v>
      </c>
      <c r="D185" s="65" t="str">
        <f>_xlfn.XLOOKUP(C185,'LISTA ÚTIL'!E:E,'LISTA ÚTIL'!B:B,"")</f>
        <v>VISITANTE</v>
      </c>
      <c r="E185" s="60">
        <v>45217</v>
      </c>
      <c r="F185" s="61">
        <v>0.91666666666666663</v>
      </c>
      <c r="G185" s="61">
        <v>0.93402777777777779</v>
      </c>
      <c r="H185" s="66" t="s">
        <v>244</v>
      </c>
      <c r="I185" s="69">
        <v>8</v>
      </c>
      <c r="J185" s="65" t="str">
        <f>_xlfn.XLOOKUP(I185,'LISTA ÚTIL'!L:L,'LISTA ÚTIL'!N:N,"")</f>
        <v>Palestra "Qubits supercondutores: usando engenharia de Hamiltonianos para desenvolver computadores quânticos"</v>
      </c>
      <c r="K185" s="65" t="str">
        <f>_xlfn.XLOOKUP(I185,'LISTA ÚTIL'!L:L,'LISTA ÚTIL'!O:O,"")</f>
        <v>Pesquisador Bruno Veloso (UFSCar São Carlos)</v>
      </c>
      <c r="L185" s="65">
        <f>2</f>
        <v>2</v>
      </c>
    </row>
    <row r="186" spans="2:12" ht="15" customHeight="1">
      <c r="B186" s="66" t="s">
        <v>203</v>
      </c>
      <c r="C186" s="65" t="str">
        <f>_xlfn.XLOOKUP(B186,'LISTA ÚTIL'!C:C,'LISTA ÚTIL'!E:E,B186)</f>
        <v>Gabriel Torres Cavalcante Barros</v>
      </c>
      <c r="D186" s="65" t="str">
        <f>_xlfn.XLOOKUP(C186,'LISTA ÚTIL'!E:E,'LISTA ÚTIL'!B:B,"")</f>
        <v>ORGANIZADOR</v>
      </c>
      <c r="E186" s="60">
        <v>45219</v>
      </c>
      <c r="F186" s="61">
        <v>0.79166666666666663</v>
      </c>
      <c r="G186" s="61">
        <v>0.83333333333333337</v>
      </c>
      <c r="H186" s="66" t="s">
        <v>245</v>
      </c>
      <c r="I186" s="69">
        <v>9</v>
      </c>
      <c r="J186" s="65" t="str">
        <f>_xlfn.XLOOKUP(I186,'LISTA ÚTIL'!L:L,'LISTA ÚTIL'!N:N,"")</f>
        <v>Palestra "Projeto Medalhei"</v>
      </c>
      <c r="K186" s="65" t="str">
        <f>_xlfn.XLOOKUP(I186,'LISTA ÚTIL'!L:L,'LISTA ÚTIL'!O:O,"")</f>
        <v>Prof. Ms. Carlos Eduardo Guarglia (UFSCar Sorocaba)</v>
      </c>
      <c r="L186" s="65">
        <f>2</f>
        <v>2</v>
      </c>
    </row>
    <row r="187" spans="2:12" ht="15" customHeight="1">
      <c r="B187" s="66" t="s">
        <v>101</v>
      </c>
      <c r="C187" s="65" t="str">
        <f>_xlfn.XLOOKUP(B187,'LISTA ÚTIL'!C:C,'LISTA ÚTIL'!E:E,B187)</f>
        <v>Gustavo Henrique Alcantara Idra</v>
      </c>
      <c r="D187" s="65" t="str">
        <f>_xlfn.XLOOKUP(C187,'LISTA ÚTIL'!E:E,'LISTA ÚTIL'!B:B,"")</f>
        <v>ORGANIZADOR</v>
      </c>
      <c r="E187" s="60">
        <v>45219</v>
      </c>
      <c r="F187" s="61">
        <v>0.79166666666666663</v>
      </c>
      <c r="G187" s="61">
        <v>0.83333333333333337</v>
      </c>
      <c r="H187" s="66" t="s">
        <v>245</v>
      </c>
      <c r="I187" s="69">
        <v>9</v>
      </c>
      <c r="J187" s="65" t="str">
        <f>_xlfn.XLOOKUP(I187,'LISTA ÚTIL'!L:L,'LISTA ÚTIL'!N:N,"")</f>
        <v>Palestra "Projeto Medalhei"</v>
      </c>
      <c r="K187" s="65" t="str">
        <f>_xlfn.XLOOKUP(I187,'LISTA ÚTIL'!L:L,'LISTA ÚTIL'!O:O,"")</f>
        <v>Prof. Ms. Carlos Eduardo Guarglia (UFSCar Sorocaba)</v>
      </c>
      <c r="L187" s="65">
        <f>2</f>
        <v>2</v>
      </c>
    </row>
    <row r="188" spans="2:12" ht="15" customHeight="1">
      <c r="B188" s="66" t="s">
        <v>180</v>
      </c>
      <c r="C188" s="65" t="str">
        <f>_xlfn.XLOOKUP(B188,'LISTA ÚTIL'!C:C,'LISTA ÚTIL'!E:E,B188)</f>
        <v>Jennifer Schroder Gerlach</v>
      </c>
      <c r="D188" s="65" t="str">
        <f>_xlfn.XLOOKUP(C188,'LISTA ÚTIL'!E:E,'LISTA ÚTIL'!B:B,"")</f>
        <v>ORGANIZADOR</v>
      </c>
      <c r="E188" s="60">
        <v>45219</v>
      </c>
      <c r="F188" s="61">
        <v>0.79166666666666663</v>
      </c>
      <c r="G188" s="61">
        <v>0.83333333333333337</v>
      </c>
      <c r="H188" s="66" t="s">
        <v>245</v>
      </c>
      <c r="I188" s="69">
        <v>9</v>
      </c>
      <c r="J188" s="65" t="str">
        <f>_xlfn.XLOOKUP(I188,'LISTA ÚTIL'!L:L,'LISTA ÚTIL'!N:N,"")</f>
        <v>Palestra "Projeto Medalhei"</v>
      </c>
      <c r="K188" s="65" t="str">
        <f>_xlfn.XLOOKUP(I188,'LISTA ÚTIL'!L:L,'LISTA ÚTIL'!O:O,"")</f>
        <v>Prof. Ms. Carlos Eduardo Guarglia (UFSCar Sorocaba)</v>
      </c>
      <c r="L188" s="65">
        <f>2</f>
        <v>2</v>
      </c>
    </row>
    <row r="189" spans="2:12" ht="15" customHeight="1">
      <c r="B189" s="66" t="s">
        <v>119</v>
      </c>
      <c r="C189" s="65" t="str">
        <f>_xlfn.XLOOKUP(B189,'LISTA ÚTIL'!C:C,'LISTA ÚTIL'!E:E,B189)</f>
        <v>Julia Elisa Barbosa da Silva</v>
      </c>
      <c r="D189" s="65" t="str">
        <f>_xlfn.XLOOKUP(C189,'LISTA ÚTIL'!E:E,'LISTA ÚTIL'!B:B,"")</f>
        <v>ORGANIZADOR</v>
      </c>
      <c r="E189" s="60">
        <v>45219</v>
      </c>
      <c r="F189" s="61">
        <v>0.79166666666666663</v>
      </c>
      <c r="G189" s="61">
        <v>0.83333333333333337</v>
      </c>
      <c r="H189" s="66" t="s">
        <v>245</v>
      </c>
      <c r="I189" s="69">
        <v>9</v>
      </c>
      <c r="J189" s="65" t="str">
        <f>_xlfn.XLOOKUP(I189,'LISTA ÚTIL'!L:L,'LISTA ÚTIL'!N:N,"")</f>
        <v>Palestra "Projeto Medalhei"</v>
      </c>
      <c r="K189" s="65" t="str">
        <f>_xlfn.XLOOKUP(I189,'LISTA ÚTIL'!L:L,'LISTA ÚTIL'!O:O,"")</f>
        <v>Prof. Ms. Carlos Eduardo Guarglia (UFSCar Sorocaba)</v>
      </c>
      <c r="L189" s="65">
        <f>2</f>
        <v>2</v>
      </c>
    </row>
    <row r="190" spans="2:12" ht="15" customHeight="1">
      <c r="B190" s="66" t="s">
        <v>124</v>
      </c>
      <c r="C190" s="65" t="str">
        <f>_xlfn.XLOOKUP(B190,'LISTA ÚTIL'!C:C,'LISTA ÚTIL'!E:E,B190)</f>
        <v>Jullyana Mendes Vasconcelos</v>
      </c>
      <c r="D190" s="65" t="str">
        <f>_xlfn.XLOOKUP(C190,'LISTA ÚTIL'!E:E,'LISTA ÚTIL'!B:B,"")</f>
        <v>ORGANIZADOR</v>
      </c>
      <c r="E190" s="60">
        <v>45219</v>
      </c>
      <c r="F190" s="61">
        <v>0.79166666666666663</v>
      </c>
      <c r="G190" s="61">
        <v>0.83333333333333337</v>
      </c>
      <c r="H190" s="66" t="s">
        <v>245</v>
      </c>
      <c r="I190" s="69">
        <v>9</v>
      </c>
      <c r="J190" s="65" t="str">
        <f>_xlfn.XLOOKUP(I190,'LISTA ÚTIL'!L:L,'LISTA ÚTIL'!N:N,"")</f>
        <v>Palestra "Projeto Medalhei"</v>
      </c>
      <c r="K190" s="65" t="str">
        <f>_xlfn.XLOOKUP(I190,'LISTA ÚTIL'!L:L,'LISTA ÚTIL'!O:O,"")</f>
        <v>Prof. Ms. Carlos Eduardo Guarglia (UFSCar Sorocaba)</v>
      </c>
      <c r="L190" s="65">
        <f>2</f>
        <v>2</v>
      </c>
    </row>
    <row r="191" spans="2:12" ht="15" customHeight="1">
      <c r="B191" s="66" t="s">
        <v>126</v>
      </c>
      <c r="C191" s="65" t="str">
        <f>_xlfn.XLOOKUP(B191,'LISTA ÚTIL'!C:C,'LISTA ÚTIL'!E:E,B191)</f>
        <v>Kainan Vinícius Valim de Camargo Viera</v>
      </c>
      <c r="D191" s="65" t="str">
        <f>_xlfn.XLOOKUP(C191,'LISTA ÚTIL'!E:E,'LISTA ÚTIL'!B:B,"")</f>
        <v>VISITANTE</v>
      </c>
      <c r="E191" s="60">
        <v>45219</v>
      </c>
      <c r="F191" s="61">
        <v>0.79166666666666663</v>
      </c>
      <c r="G191" s="61">
        <v>0.83333333333333337</v>
      </c>
      <c r="H191" s="66" t="s">
        <v>245</v>
      </c>
      <c r="I191" s="69">
        <v>9</v>
      </c>
      <c r="J191" s="65" t="str">
        <f>_xlfn.XLOOKUP(I191,'LISTA ÚTIL'!L:L,'LISTA ÚTIL'!N:N,"")</f>
        <v>Palestra "Projeto Medalhei"</v>
      </c>
      <c r="K191" s="65" t="str">
        <f>_xlfn.XLOOKUP(I191,'LISTA ÚTIL'!L:L,'LISTA ÚTIL'!O:O,"")</f>
        <v>Prof. Ms. Carlos Eduardo Guarglia (UFSCar Sorocaba)</v>
      </c>
      <c r="L191" s="65">
        <f>2</f>
        <v>2</v>
      </c>
    </row>
    <row r="192" spans="2:12" ht="15" customHeight="1">
      <c r="B192" s="66" t="s">
        <v>246</v>
      </c>
      <c r="C192" s="65" t="str">
        <f>_xlfn.XLOOKUP(B192,'LISTA ÚTIL'!C:C,'LISTA ÚTIL'!E:E,B192)</f>
        <v>Laisa Santos de Carvalho</v>
      </c>
      <c r="D192" s="65" t="str">
        <f>_xlfn.XLOOKUP(C192,'LISTA ÚTIL'!E:E,'LISTA ÚTIL'!B:B,"")</f>
        <v>VISITANTE</v>
      </c>
      <c r="E192" s="60">
        <v>45219</v>
      </c>
      <c r="F192" s="61">
        <v>0.79166666666666663</v>
      </c>
      <c r="G192" s="61">
        <v>0.83333333333333337</v>
      </c>
      <c r="H192" s="66" t="s">
        <v>245</v>
      </c>
      <c r="I192" s="69">
        <v>9</v>
      </c>
      <c r="J192" s="65" t="str">
        <f>_xlfn.XLOOKUP(I192,'LISTA ÚTIL'!L:L,'LISTA ÚTIL'!N:N,"")</f>
        <v>Palestra "Projeto Medalhei"</v>
      </c>
      <c r="K192" s="65" t="str">
        <f>_xlfn.XLOOKUP(I192,'LISTA ÚTIL'!L:L,'LISTA ÚTIL'!O:O,"")</f>
        <v>Prof. Ms. Carlos Eduardo Guarglia (UFSCar Sorocaba)</v>
      </c>
      <c r="L192" s="65">
        <f>2</f>
        <v>2</v>
      </c>
    </row>
    <row r="193" spans="2:12" ht="15" customHeight="1">
      <c r="B193" s="66" t="s">
        <v>136</v>
      </c>
      <c r="C193" s="65" t="str">
        <f>_xlfn.XLOOKUP(B193,'LISTA ÚTIL'!C:C,'LISTA ÚTIL'!E:E,B193)</f>
        <v>Lucas Gomes</v>
      </c>
      <c r="D193" s="65" t="str">
        <f>_xlfn.XLOOKUP(C193,'LISTA ÚTIL'!E:E,'LISTA ÚTIL'!B:B,"")</f>
        <v>VISITANTE</v>
      </c>
      <c r="E193" s="60">
        <v>45219</v>
      </c>
      <c r="F193" s="61">
        <v>0.79166666666666663</v>
      </c>
      <c r="G193" s="61">
        <v>0.83333333333333337</v>
      </c>
      <c r="H193" s="66" t="s">
        <v>245</v>
      </c>
      <c r="I193" s="69">
        <v>9</v>
      </c>
      <c r="J193" s="65" t="str">
        <f>_xlfn.XLOOKUP(I193,'LISTA ÚTIL'!L:L,'LISTA ÚTIL'!N:N,"")</f>
        <v>Palestra "Projeto Medalhei"</v>
      </c>
      <c r="K193" s="65" t="str">
        <f>_xlfn.XLOOKUP(I193,'LISTA ÚTIL'!L:L,'LISTA ÚTIL'!O:O,"")</f>
        <v>Prof. Ms. Carlos Eduardo Guarglia (UFSCar Sorocaba)</v>
      </c>
      <c r="L193" s="65">
        <f>2</f>
        <v>2</v>
      </c>
    </row>
    <row r="194" spans="2:12" ht="15" customHeight="1">
      <c r="B194" s="66" t="s">
        <v>138</v>
      </c>
      <c r="C194" s="65" t="str">
        <f>_xlfn.XLOOKUP(B194,'LISTA ÚTIL'!C:C,'LISTA ÚTIL'!E:E,B194)</f>
        <v>Ludmila Vitória Ribeiro Rocumba</v>
      </c>
      <c r="D194" s="65" t="str">
        <f>_xlfn.XLOOKUP(C194,'LISTA ÚTIL'!E:E,'LISTA ÚTIL'!B:B,"")</f>
        <v>ORGANIZADOR</v>
      </c>
      <c r="E194" s="60">
        <v>45219</v>
      </c>
      <c r="F194" s="61">
        <v>0.79166666666666663</v>
      </c>
      <c r="G194" s="61">
        <v>0.83333333333333337</v>
      </c>
      <c r="H194" s="66" t="s">
        <v>245</v>
      </c>
      <c r="I194" s="69">
        <v>9</v>
      </c>
      <c r="J194" s="65" t="str">
        <f>_xlfn.XLOOKUP(I194,'LISTA ÚTIL'!L:L,'LISTA ÚTIL'!N:N,"")</f>
        <v>Palestra "Projeto Medalhei"</v>
      </c>
      <c r="K194" s="65" t="str">
        <f>_xlfn.XLOOKUP(I194,'LISTA ÚTIL'!L:L,'LISTA ÚTIL'!O:O,"")</f>
        <v>Prof. Ms. Carlos Eduardo Guarglia (UFSCar Sorocaba)</v>
      </c>
      <c r="L194" s="65">
        <f>2</f>
        <v>2</v>
      </c>
    </row>
    <row r="195" spans="2:12" ht="15" customHeight="1">
      <c r="B195" s="66" t="s">
        <v>142</v>
      </c>
      <c r="C195" s="65" t="str">
        <f>_xlfn.XLOOKUP(B195,'LISTA ÚTIL'!C:C,'LISTA ÚTIL'!E:E,B195)</f>
        <v>Marcela Guinther Medeiros</v>
      </c>
      <c r="D195" s="65" t="str">
        <f>_xlfn.XLOOKUP(C195,'LISTA ÚTIL'!E:E,'LISTA ÚTIL'!B:B,"")</f>
        <v>ORGANIZADOR</v>
      </c>
      <c r="E195" s="60">
        <v>45219</v>
      </c>
      <c r="F195" s="61">
        <v>0.79166666666666663</v>
      </c>
      <c r="G195" s="61">
        <v>0.83333333333333337</v>
      </c>
      <c r="H195" s="66" t="s">
        <v>245</v>
      </c>
      <c r="I195" s="69">
        <v>9</v>
      </c>
      <c r="J195" s="65" t="str">
        <f>_xlfn.XLOOKUP(I195,'LISTA ÚTIL'!L:L,'LISTA ÚTIL'!N:N,"")</f>
        <v>Palestra "Projeto Medalhei"</v>
      </c>
      <c r="K195" s="65" t="str">
        <f>_xlfn.XLOOKUP(I195,'LISTA ÚTIL'!L:L,'LISTA ÚTIL'!O:O,"")</f>
        <v>Prof. Ms. Carlos Eduardo Guarglia (UFSCar Sorocaba)</v>
      </c>
      <c r="L195" s="65">
        <f>2</f>
        <v>2</v>
      </c>
    </row>
    <row r="196" spans="2:12" ht="15" customHeight="1">
      <c r="B196" s="66" t="s">
        <v>199</v>
      </c>
      <c r="C196" s="65" t="str">
        <f>_xlfn.XLOOKUP(B196,'LISTA ÚTIL'!C:C,'LISTA ÚTIL'!E:E,B196)</f>
        <v>Raquel Martins Porto</v>
      </c>
      <c r="D196" s="65" t="str">
        <f>_xlfn.XLOOKUP(C196,'LISTA ÚTIL'!E:E,'LISTA ÚTIL'!B:B,"")</f>
        <v>VISITANTE</v>
      </c>
      <c r="E196" s="60">
        <v>45219</v>
      </c>
      <c r="F196" s="61">
        <v>0.79166666666666663</v>
      </c>
      <c r="G196" s="61">
        <v>0.83333333333333337</v>
      </c>
      <c r="H196" s="66" t="s">
        <v>245</v>
      </c>
      <c r="I196" s="69">
        <v>9</v>
      </c>
      <c r="J196" s="65" t="str">
        <f>_xlfn.XLOOKUP(I196,'LISTA ÚTIL'!L:L,'LISTA ÚTIL'!N:N,"")</f>
        <v>Palestra "Projeto Medalhei"</v>
      </c>
      <c r="K196" s="65" t="str">
        <f>_xlfn.XLOOKUP(I196,'LISTA ÚTIL'!L:L,'LISTA ÚTIL'!O:O,"")</f>
        <v>Prof. Ms. Carlos Eduardo Guarglia (UFSCar Sorocaba)</v>
      </c>
      <c r="L196" s="65">
        <f>2</f>
        <v>2</v>
      </c>
    </row>
    <row r="197" spans="2:12" ht="15" customHeight="1">
      <c r="B197" s="66" t="s">
        <v>164</v>
      </c>
      <c r="C197" s="65" t="str">
        <f>_xlfn.XLOOKUP(B197,'LISTA ÚTIL'!C:C,'LISTA ÚTIL'!E:E,B197)</f>
        <v>Stefani Vitória Lemes Maciel</v>
      </c>
      <c r="D197" s="65" t="str">
        <f>_xlfn.XLOOKUP(C197,'LISTA ÚTIL'!E:E,'LISTA ÚTIL'!B:B,"")</f>
        <v>VISITANTE</v>
      </c>
      <c r="E197" s="60">
        <v>45219</v>
      </c>
      <c r="F197" s="61">
        <v>0.79166666666666663</v>
      </c>
      <c r="G197" s="61">
        <v>0.83333333333333337</v>
      </c>
      <c r="H197" s="66" t="s">
        <v>245</v>
      </c>
      <c r="I197" s="69">
        <v>9</v>
      </c>
      <c r="J197" s="65" t="str">
        <f>_xlfn.XLOOKUP(I197,'LISTA ÚTIL'!L:L,'LISTA ÚTIL'!N:N,"")</f>
        <v>Palestra "Projeto Medalhei"</v>
      </c>
      <c r="K197" s="65" t="str">
        <f>_xlfn.XLOOKUP(I197,'LISTA ÚTIL'!L:L,'LISTA ÚTIL'!O:O,"")</f>
        <v>Prof. Ms. Carlos Eduardo Guarglia (UFSCar Sorocaba)</v>
      </c>
      <c r="L197" s="65">
        <f>2</f>
        <v>2</v>
      </c>
    </row>
    <row r="198" spans="2:12" ht="15" customHeight="1">
      <c r="B198" s="66" t="s">
        <v>176</v>
      </c>
      <c r="C198" s="65" t="str">
        <f>_xlfn.XLOOKUP(B198,'LISTA ÚTIL'!C:C,'LISTA ÚTIL'!E:E,B198)</f>
        <v>Yasmim de Souza Gama</v>
      </c>
      <c r="D198" s="65" t="str">
        <f>_xlfn.XLOOKUP(C198,'LISTA ÚTIL'!E:E,'LISTA ÚTIL'!B:B,"")</f>
        <v>VISITANTE</v>
      </c>
      <c r="E198" s="60">
        <v>45219</v>
      </c>
      <c r="F198" s="61">
        <v>0.79166666666666663</v>
      </c>
      <c r="G198" s="61">
        <v>0.83333333333333337</v>
      </c>
      <c r="H198" s="66" t="s">
        <v>245</v>
      </c>
      <c r="I198" s="69">
        <v>9</v>
      </c>
      <c r="J198" s="65" t="str">
        <f>_xlfn.XLOOKUP(I198,'LISTA ÚTIL'!L:L,'LISTA ÚTIL'!N:N,"")</f>
        <v>Palestra "Projeto Medalhei"</v>
      </c>
      <c r="K198" s="65" t="str">
        <f>_xlfn.XLOOKUP(I198,'LISTA ÚTIL'!L:L,'LISTA ÚTIL'!O:O,"")</f>
        <v>Prof. Ms. Carlos Eduardo Guarglia (UFSCar Sorocaba)</v>
      </c>
      <c r="L198" s="65">
        <f>2</f>
        <v>2</v>
      </c>
    </row>
    <row r="199" spans="2:12" ht="15" customHeight="1">
      <c r="B199" s="66" t="s">
        <v>203</v>
      </c>
      <c r="C199" s="65" t="str">
        <f>_xlfn.XLOOKUP(B199,'LISTA ÚTIL'!C:C,'LISTA ÚTIL'!E:E,B199)</f>
        <v>Gabriel Torres Cavalcante Barros</v>
      </c>
      <c r="D199" s="65" t="str">
        <f>_xlfn.XLOOKUP(C199,'LISTA ÚTIL'!E:E,'LISTA ÚTIL'!B:B,"")</f>
        <v>ORGANIZADOR</v>
      </c>
      <c r="E199" s="60">
        <v>45219</v>
      </c>
      <c r="F199" s="61">
        <v>0.85416666666666663</v>
      </c>
      <c r="G199" s="61">
        <v>0.89583333333333337</v>
      </c>
      <c r="H199" s="66" t="s">
        <v>249</v>
      </c>
      <c r="I199" s="69">
        <v>10</v>
      </c>
      <c r="J199" s="65" t="str">
        <f>_xlfn.XLOOKUP(I199,'LISTA ÚTIL'!L:L,'LISTA ÚTIL'!N:N,"")</f>
        <v>Palestra "Iniciação científica e Desenvolvimento de pesquisa no ensino básico"</v>
      </c>
      <c r="K199" s="65" t="str">
        <f>_xlfn.XLOOKUP(I199,'LISTA ÚTIL'!L:L,'LISTA ÚTIL'!O:O,"")</f>
        <v>Prof. Ms. Wesley Moura Boracchi (UFSCar Sorocaba)</v>
      </c>
      <c r="L199" s="65">
        <f>2</f>
        <v>2</v>
      </c>
    </row>
    <row r="200" spans="2:12" ht="15" customHeight="1">
      <c r="B200" s="66" t="s">
        <v>101</v>
      </c>
      <c r="C200" s="65" t="str">
        <f>_xlfn.XLOOKUP(B200,'LISTA ÚTIL'!C:C,'LISTA ÚTIL'!E:E,B200)</f>
        <v>Gustavo Henrique Alcantara Idra</v>
      </c>
      <c r="D200" s="65" t="str">
        <f>_xlfn.XLOOKUP(C200,'LISTA ÚTIL'!E:E,'LISTA ÚTIL'!B:B,"")</f>
        <v>ORGANIZADOR</v>
      </c>
      <c r="E200" s="60">
        <v>45219</v>
      </c>
      <c r="F200" s="61">
        <v>0.85416666666666663</v>
      </c>
      <c r="G200" s="61">
        <v>0.89583333333333337</v>
      </c>
      <c r="H200" s="66" t="s">
        <v>249</v>
      </c>
      <c r="I200" s="69">
        <v>10</v>
      </c>
      <c r="J200" s="65" t="str">
        <f>_xlfn.XLOOKUP(I200,'LISTA ÚTIL'!L:L,'LISTA ÚTIL'!N:N,"")</f>
        <v>Palestra "Iniciação científica e Desenvolvimento de pesquisa no ensino básico"</v>
      </c>
      <c r="K200" s="65" t="str">
        <f>_xlfn.XLOOKUP(I200,'LISTA ÚTIL'!L:L,'LISTA ÚTIL'!O:O,"")</f>
        <v>Prof. Ms. Wesley Moura Boracchi (UFSCar Sorocaba)</v>
      </c>
      <c r="L200" s="65">
        <f>2</f>
        <v>2</v>
      </c>
    </row>
    <row r="201" spans="2:12" ht="15" customHeight="1">
      <c r="B201" s="66" t="s">
        <v>180</v>
      </c>
      <c r="C201" s="65" t="str">
        <f>_xlfn.XLOOKUP(B201,'LISTA ÚTIL'!C:C,'LISTA ÚTIL'!E:E,B201)</f>
        <v>Jennifer Schroder Gerlach</v>
      </c>
      <c r="D201" s="65" t="str">
        <f>_xlfn.XLOOKUP(C201,'LISTA ÚTIL'!E:E,'LISTA ÚTIL'!B:B,"")</f>
        <v>ORGANIZADOR</v>
      </c>
      <c r="E201" s="60">
        <v>45219</v>
      </c>
      <c r="F201" s="61">
        <v>0.85416666666666663</v>
      </c>
      <c r="G201" s="61">
        <v>0.89583333333333337</v>
      </c>
      <c r="H201" s="66" t="s">
        <v>249</v>
      </c>
      <c r="I201" s="69">
        <v>10</v>
      </c>
      <c r="J201" s="65" t="str">
        <f>_xlfn.XLOOKUP(I201,'LISTA ÚTIL'!L:L,'LISTA ÚTIL'!N:N,"")</f>
        <v>Palestra "Iniciação científica e Desenvolvimento de pesquisa no ensino básico"</v>
      </c>
      <c r="K201" s="65" t="str">
        <f>_xlfn.XLOOKUP(I201,'LISTA ÚTIL'!L:L,'LISTA ÚTIL'!O:O,"")</f>
        <v>Prof. Ms. Wesley Moura Boracchi (UFSCar Sorocaba)</v>
      </c>
      <c r="L201" s="65">
        <f>2</f>
        <v>2</v>
      </c>
    </row>
    <row r="202" spans="2:12" ht="15" customHeight="1">
      <c r="B202" s="66" t="s">
        <v>119</v>
      </c>
      <c r="C202" s="65" t="str">
        <f>_xlfn.XLOOKUP(B202,'LISTA ÚTIL'!C:C,'LISTA ÚTIL'!E:E,B202)</f>
        <v>Julia Elisa Barbosa da Silva</v>
      </c>
      <c r="D202" s="65" t="str">
        <f>_xlfn.XLOOKUP(C202,'LISTA ÚTIL'!E:E,'LISTA ÚTIL'!B:B,"")</f>
        <v>ORGANIZADOR</v>
      </c>
      <c r="E202" s="60">
        <v>45219</v>
      </c>
      <c r="F202" s="61">
        <v>0.85416666666666663</v>
      </c>
      <c r="G202" s="61">
        <v>0.89583333333333337</v>
      </c>
      <c r="H202" s="66" t="s">
        <v>249</v>
      </c>
      <c r="I202" s="69">
        <v>10</v>
      </c>
      <c r="J202" s="65" t="str">
        <f>_xlfn.XLOOKUP(I202,'LISTA ÚTIL'!L:L,'LISTA ÚTIL'!N:N,"")</f>
        <v>Palestra "Iniciação científica e Desenvolvimento de pesquisa no ensino básico"</v>
      </c>
      <c r="K202" s="65" t="str">
        <f>_xlfn.XLOOKUP(I202,'LISTA ÚTIL'!L:L,'LISTA ÚTIL'!O:O,"")</f>
        <v>Prof. Ms. Wesley Moura Boracchi (UFSCar Sorocaba)</v>
      </c>
      <c r="L202" s="65">
        <f>2</f>
        <v>2</v>
      </c>
    </row>
    <row r="203" spans="2:12" ht="15" customHeight="1">
      <c r="B203" s="66" t="s">
        <v>124</v>
      </c>
      <c r="C203" s="65" t="str">
        <f>_xlfn.XLOOKUP(B203,'LISTA ÚTIL'!C:C,'LISTA ÚTIL'!E:E,B203)</f>
        <v>Jullyana Mendes Vasconcelos</v>
      </c>
      <c r="D203" s="65" t="str">
        <f>_xlfn.XLOOKUP(C203,'LISTA ÚTIL'!E:E,'LISTA ÚTIL'!B:B,"")</f>
        <v>ORGANIZADOR</v>
      </c>
      <c r="E203" s="60">
        <v>45219</v>
      </c>
      <c r="F203" s="61">
        <v>0.85416666666666663</v>
      </c>
      <c r="G203" s="61">
        <v>0.89583333333333337</v>
      </c>
      <c r="H203" s="66" t="s">
        <v>249</v>
      </c>
      <c r="I203" s="69">
        <v>10</v>
      </c>
      <c r="J203" s="65" t="str">
        <f>_xlfn.XLOOKUP(I203,'LISTA ÚTIL'!L:L,'LISTA ÚTIL'!N:N,"")</f>
        <v>Palestra "Iniciação científica e Desenvolvimento de pesquisa no ensino básico"</v>
      </c>
      <c r="K203" s="65" t="str">
        <f>_xlfn.XLOOKUP(I203,'LISTA ÚTIL'!L:L,'LISTA ÚTIL'!O:O,"")</f>
        <v>Prof. Ms. Wesley Moura Boracchi (UFSCar Sorocaba)</v>
      </c>
      <c r="L203" s="65">
        <f>2</f>
        <v>2</v>
      </c>
    </row>
    <row r="204" spans="2:12" ht="15" customHeight="1">
      <c r="B204" s="66" t="s">
        <v>126</v>
      </c>
      <c r="C204" s="65" t="str">
        <f>_xlfn.XLOOKUP(B204,'LISTA ÚTIL'!C:C,'LISTA ÚTIL'!E:E,B204)</f>
        <v>Kainan Vinícius Valim de Camargo Viera</v>
      </c>
      <c r="D204" s="65" t="str">
        <f>_xlfn.XLOOKUP(C204,'LISTA ÚTIL'!E:E,'LISTA ÚTIL'!B:B,"")</f>
        <v>VISITANTE</v>
      </c>
      <c r="E204" s="60">
        <v>45219</v>
      </c>
      <c r="F204" s="61">
        <v>0.85416666666666663</v>
      </c>
      <c r="G204" s="61">
        <v>0.89583333333333337</v>
      </c>
      <c r="H204" s="66" t="s">
        <v>249</v>
      </c>
      <c r="I204" s="69">
        <v>10</v>
      </c>
      <c r="J204" s="65" t="str">
        <f>_xlfn.XLOOKUP(I204,'LISTA ÚTIL'!L:L,'LISTA ÚTIL'!N:N,"")</f>
        <v>Palestra "Iniciação científica e Desenvolvimento de pesquisa no ensino básico"</v>
      </c>
      <c r="K204" s="65" t="str">
        <f>_xlfn.XLOOKUP(I204,'LISTA ÚTIL'!L:L,'LISTA ÚTIL'!O:O,"")</f>
        <v>Prof. Ms. Wesley Moura Boracchi (UFSCar Sorocaba)</v>
      </c>
      <c r="L204" s="65">
        <f>2</f>
        <v>2</v>
      </c>
    </row>
    <row r="205" spans="2:12" ht="15" customHeight="1">
      <c r="B205" s="66" t="s">
        <v>246</v>
      </c>
      <c r="C205" s="65" t="str">
        <f>_xlfn.XLOOKUP(B205,'LISTA ÚTIL'!C:C,'LISTA ÚTIL'!E:E,B205)</f>
        <v>Laisa Santos de Carvalho</v>
      </c>
      <c r="D205" s="65" t="str">
        <f>_xlfn.XLOOKUP(C205,'LISTA ÚTIL'!E:E,'LISTA ÚTIL'!B:B,"")</f>
        <v>VISITANTE</v>
      </c>
      <c r="E205" s="60">
        <v>45219</v>
      </c>
      <c r="F205" s="61">
        <v>0.85416666666666663</v>
      </c>
      <c r="G205" s="61">
        <v>0.89583333333333337</v>
      </c>
      <c r="H205" s="66" t="s">
        <v>249</v>
      </c>
      <c r="I205" s="69">
        <v>10</v>
      </c>
      <c r="J205" s="65" t="str">
        <f>_xlfn.XLOOKUP(I205,'LISTA ÚTIL'!L:L,'LISTA ÚTIL'!N:N,"")</f>
        <v>Palestra "Iniciação científica e Desenvolvimento de pesquisa no ensino básico"</v>
      </c>
      <c r="K205" s="65" t="str">
        <f>_xlfn.XLOOKUP(I205,'LISTA ÚTIL'!L:L,'LISTA ÚTIL'!O:O,"")</f>
        <v>Prof. Ms. Wesley Moura Boracchi (UFSCar Sorocaba)</v>
      </c>
      <c r="L205" s="65">
        <f>2</f>
        <v>2</v>
      </c>
    </row>
    <row r="206" spans="2:12" ht="15" customHeight="1">
      <c r="B206" s="66" t="s">
        <v>136</v>
      </c>
      <c r="C206" s="65" t="str">
        <f>_xlfn.XLOOKUP(B206,'LISTA ÚTIL'!C:C,'LISTA ÚTIL'!E:E,B206)</f>
        <v>Lucas Gomes</v>
      </c>
      <c r="D206" s="65" t="str">
        <f>_xlfn.XLOOKUP(C206,'LISTA ÚTIL'!E:E,'LISTA ÚTIL'!B:B,"")</f>
        <v>VISITANTE</v>
      </c>
      <c r="E206" s="60">
        <v>45219</v>
      </c>
      <c r="F206" s="61">
        <v>0.85416666666666663</v>
      </c>
      <c r="G206" s="61">
        <v>0.89583333333333337</v>
      </c>
      <c r="H206" s="66" t="s">
        <v>249</v>
      </c>
      <c r="I206" s="69">
        <v>10</v>
      </c>
      <c r="J206" s="65" t="str">
        <f>_xlfn.XLOOKUP(I206,'LISTA ÚTIL'!L:L,'LISTA ÚTIL'!N:N,"")</f>
        <v>Palestra "Iniciação científica e Desenvolvimento de pesquisa no ensino básico"</v>
      </c>
      <c r="K206" s="65" t="str">
        <f>_xlfn.XLOOKUP(I206,'LISTA ÚTIL'!L:L,'LISTA ÚTIL'!O:O,"")</f>
        <v>Prof. Ms. Wesley Moura Boracchi (UFSCar Sorocaba)</v>
      </c>
      <c r="L206" s="65">
        <f>2</f>
        <v>2</v>
      </c>
    </row>
    <row r="207" spans="2:12" ht="15" customHeight="1">
      <c r="B207" s="66" t="s">
        <v>138</v>
      </c>
      <c r="C207" s="65" t="str">
        <f>_xlfn.XLOOKUP(B207,'LISTA ÚTIL'!C:C,'LISTA ÚTIL'!E:E,B207)</f>
        <v>Ludmila Vitória Ribeiro Rocumba</v>
      </c>
      <c r="D207" s="65" t="str">
        <f>_xlfn.XLOOKUP(C207,'LISTA ÚTIL'!E:E,'LISTA ÚTIL'!B:B,"")</f>
        <v>ORGANIZADOR</v>
      </c>
      <c r="E207" s="60">
        <v>45219</v>
      </c>
      <c r="F207" s="61">
        <v>0.85416666666666663</v>
      </c>
      <c r="G207" s="61">
        <v>0.89583333333333337</v>
      </c>
      <c r="H207" s="66" t="s">
        <v>249</v>
      </c>
      <c r="I207" s="69">
        <v>10</v>
      </c>
      <c r="J207" s="65" t="str">
        <f>_xlfn.XLOOKUP(I207,'LISTA ÚTIL'!L:L,'LISTA ÚTIL'!N:N,"")</f>
        <v>Palestra "Iniciação científica e Desenvolvimento de pesquisa no ensino básico"</v>
      </c>
      <c r="K207" s="65" t="str">
        <f>_xlfn.XLOOKUP(I207,'LISTA ÚTIL'!L:L,'LISTA ÚTIL'!O:O,"")</f>
        <v>Prof. Ms. Wesley Moura Boracchi (UFSCar Sorocaba)</v>
      </c>
      <c r="L207" s="65">
        <f>2</f>
        <v>2</v>
      </c>
    </row>
    <row r="208" spans="2:12" ht="15" customHeight="1">
      <c r="B208" s="66" t="s">
        <v>142</v>
      </c>
      <c r="C208" s="65" t="str">
        <f>_xlfn.XLOOKUP(B208,'LISTA ÚTIL'!C:C,'LISTA ÚTIL'!E:E,B208)</f>
        <v>Marcela Guinther Medeiros</v>
      </c>
      <c r="D208" s="65" t="str">
        <f>_xlfn.XLOOKUP(C208,'LISTA ÚTIL'!E:E,'LISTA ÚTIL'!B:B,"")</f>
        <v>ORGANIZADOR</v>
      </c>
      <c r="E208" s="60">
        <v>45219</v>
      </c>
      <c r="F208" s="61">
        <v>0.85416666666666663</v>
      </c>
      <c r="G208" s="61">
        <v>0.89583333333333337</v>
      </c>
      <c r="H208" s="66" t="s">
        <v>249</v>
      </c>
      <c r="I208" s="69">
        <v>10</v>
      </c>
      <c r="J208" s="65" t="str">
        <f>_xlfn.XLOOKUP(I208,'LISTA ÚTIL'!L:L,'LISTA ÚTIL'!N:N,"")</f>
        <v>Palestra "Iniciação científica e Desenvolvimento de pesquisa no ensino básico"</v>
      </c>
      <c r="K208" s="65" t="str">
        <f>_xlfn.XLOOKUP(I208,'LISTA ÚTIL'!L:L,'LISTA ÚTIL'!O:O,"")</f>
        <v>Prof. Ms. Wesley Moura Boracchi (UFSCar Sorocaba)</v>
      </c>
      <c r="L208" s="65">
        <f>2</f>
        <v>2</v>
      </c>
    </row>
    <row r="209" spans="2:12" ht="15" customHeight="1">
      <c r="B209" s="66" t="s">
        <v>199</v>
      </c>
      <c r="C209" s="65" t="str">
        <f>_xlfn.XLOOKUP(B209,'LISTA ÚTIL'!C:C,'LISTA ÚTIL'!E:E,B209)</f>
        <v>Raquel Martins Porto</v>
      </c>
      <c r="D209" s="65" t="str">
        <f>_xlfn.XLOOKUP(C209,'LISTA ÚTIL'!E:E,'LISTA ÚTIL'!B:B,"")</f>
        <v>VISITANTE</v>
      </c>
      <c r="E209" s="60">
        <v>45219</v>
      </c>
      <c r="F209" s="61">
        <v>0.85416666666666663</v>
      </c>
      <c r="G209" s="61">
        <v>0.89583333333333337</v>
      </c>
      <c r="H209" s="66" t="s">
        <v>249</v>
      </c>
      <c r="I209" s="69">
        <v>10</v>
      </c>
      <c r="J209" s="65" t="str">
        <f>_xlfn.XLOOKUP(I209,'LISTA ÚTIL'!L:L,'LISTA ÚTIL'!N:N,"")</f>
        <v>Palestra "Iniciação científica e Desenvolvimento de pesquisa no ensino básico"</v>
      </c>
      <c r="K209" s="65" t="str">
        <f>_xlfn.XLOOKUP(I209,'LISTA ÚTIL'!L:L,'LISTA ÚTIL'!O:O,"")</f>
        <v>Prof. Ms. Wesley Moura Boracchi (UFSCar Sorocaba)</v>
      </c>
      <c r="L209" s="65">
        <f>2</f>
        <v>2</v>
      </c>
    </row>
    <row r="210" spans="2:12" ht="15" customHeight="1">
      <c r="B210" s="66" t="s">
        <v>164</v>
      </c>
      <c r="C210" s="65" t="str">
        <f>_xlfn.XLOOKUP(B210,'LISTA ÚTIL'!C:C,'LISTA ÚTIL'!E:E,B210)</f>
        <v>Stefani Vitória Lemes Maciel</v>
      </c>
      <c r="D210" s="65" t="str">
        <f>_xlfn.XLOOKUP(C210,'LISTA ÚTIL'!E:E,'LISTA ÚTIL'!B:B,"")</f>
        <v>VISITANTE</v>
      </c>
      <c r="E210" s="60">
        <v>45219</v>
      </c>
      <c r="F210" s="61">
        <v>0.85416666666666663</v>
      </c>
      <c r="G210" s="61">
        <v>0.89583333333333337</v>
      </c>
      <c r="H210" s="66" t="s">
        <v>249</v>
      </c>
      <c r="I210" s="69">
        <v>10</v>
      </c>
      <c r="J210" s="65" t="str">
        <f>_xlfn.XLOOKUP(I210,'LISTA ÚTIL'!L:L,'LISTA ÚTIL'!N:N,"")</f>
        <v>Palestra "Iniciação científica e Desenvolvimento de pesquisa no ensino básico"</v>
      </c>
      <c r="K210" s="65" t="str">
        <f>_xlfn.XLOOKUP(I210,'LISTA ÚTIL'!L:L,'LISTA ÚTIL'!O:O,"")</f>
        <v>Prof. Ms. Wesley Moura Boracchi (UFSCar Sorocaba)</v>
      </c>
      <c r="L210" s="65">
        <f>2</f>
        <v>2</v>
      </c>
    </row>
    <row r="211" spans="2:12" ht="15" customHeight="1">
      <c r="B211" s="66" t="s">
        <v>176</v>
      </c>
      <c r="C211" s="65" t="str">
        <f>_xlfn.XLOOKUP(B211,'LISTA ÚTIL'!C:C,'LISTA ÚTIL'!E:E,B211)</f>
        <v>Yasmim de Souza Gama</v>
      </c>
      <c r="D211" s="65" t="str">
        <f>_xlfn.XLOOKUP(C211,'LISTA ÚTIL'!E:E,'LISTA ÚTIL'!B:B,"")</f>
        <v>VISITANTE</v>
      </c>
      <c r="E211" s="60">
        <v>45219</v>
      </c>
      <c r="F211" s="61">
        <v>0.85416666666666663</v>
      </c>
      <c r="G211" s="61">
        <v>0.89583333333333337</v>
      </c>
      <c r="H211" s="66" t="s">
        <v>249</v>
      </c>
      <c r="I211" s="69">
        <v>10</v>
      </c>
      <c r="J211" s="65" t="str">
        <f>_xlfn.XLOOKUP(I211,'LISTA ÚTIL'!L:L,'LISTA ÚTIL'!N:N,"")</f>
        <v>Palestra "Iniciação científica e Desenvolvimento de pesquisa no ensino básico"</v>
      </c>
      <c r="K211" s="65" t="str">
        <f>_xlfn.XLOOKUP(I211,'LISTA ÚTIL'!L:L,'LISTA ÚTIL'!O:O,"")</f>
        <v>Prof. Ms. Wesley Moura Boracchi (UFSCar Sorocaba)</v>
      </c>
      <c r="L211" s="65">
        <f>2</f>
        <v>2</v>
      </c>
    </row>
  </sheetData>
  <autoFilter ref="B2:L211" xr:uid="{494D6113-14C1-46DC-A465-5848954FA7CE}"/>
  <pageMargins left="0.511811024" right="0.511811024" top="0.78740157499999996" bottom="0.78740157499999996" header="0.31496062000000002" footer="0.31496062000000002"/>
  <pageSetup paperSize="9" scale="6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CRONOGRAMA</vt:lpstr>
      <vt:lpstr>Frequência Organização</vt:lpstr>
      <vt:lpstr>Mala Direta Organização</vt:lpstr>
      <vt:lpstr>Mala Direta Palestras</vt:lpstr>
      <vt:lpstr>PALESTRAS BRUTA</vt:lpstr>
      <vt:lpstr>PALESTRAS TRATADA</vt:lpstr>
      <vt:lpstr>Palestras organizadores</vt:lpstr>
      <vt:lpstr>Mala Direta MiniCurso</vt:lpstr>
      <vt:lpstr>Palestras Consolidado</vt:lpstr>
      <vt:lpstr>Palestras Visitantes</vt:lpstr>
      <vt:lpstr>LISTA ÚTIL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da Silva Rodrigues (Compras - CORP)</dc:creator>
  <cp:lastModifiedBy>Gustavo da Silva Rodrigues (Compras - CORP)</cp:lastModifiedBy>
  <cp:lastPrinted>2023-11-07T19:11:03Z</cp:lastPrinted>
  <dcterms:created xsi:type="dcterms:W3CDTF">2023-10-22T14:13:41Z</dcterms:created>
  <dcterms:modified xsi:type="dcterms:W3CDTF">2023-11-07T21:40:01Z</dcterms:modified>
</cp:coreProperties>
</file>