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vandeep/Documents/UNT/Classes - Spring 2024/5180-Discovering Business Statistics-Dr.Fathi/Project/"/>
    </mc:Choice>
  </mc:AlternateContent>
  <xr:revisionPtr revIDLastSave="0" documentId="13_ncr:1_{46D80F36-AF59-534A-AAAD-2D67AF1458C2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Life Expectancy Data" sheetId="1" r:id="rId1"/>
    <sheet name="10 Asian Countries" sheetId="2" r:id="rId2"/>
    <sheet name="Module1 &amp; 2" sheetId="3" r:id="rId3"/>
    <sheet name="Module 4" sheetId="4" r:id="rId4"/>
    <sheet name="Module 3" sheetId="5" r:id="rId5"/>
  </sheets>
  <definedNames>
    <definedName name="_xlnm._FilterDatabase" localSheetId="1" hidden="1">'10 Asian Countries'!$A$1:$V$161</definedName>
    <definedName name="_xlnm._FilterDatabase" localSheetId="0" hidden="1">'Life Expectancy Data'!$A$1:$V$2939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4" l="1"/>
  <c r="Y14" i="4"/>
  <c r="Y9" i="4"/>
  <c r="Y8" i="4"/>
  <c r="AB6" i="4"/>
  <c r="AB7" i="4" s="1"/>
  <c r="AB8" i="4" s="1"/>
  <c r="AB4" i="4" l="1"/>
  <c r="AB5" i="4"/>
  <c r="AB10" i="4" s="1"/>
  <c r="Y26" i="3" l="1"/>
  <c r="Y25" i="3"/>
  <c r="Y24" i="3"/>
  <c r="Y22" i="3"/>
  <c r="Y23" i="3" s="1"/>
  <c r="Y10" i="3"/>
  <c r="Y11" i="3" l="1"/>
  <c r="Y12" i="3" s="1"/>
</calcChain>
</file>

<file path=xl/sharedStrings.xml><?xml version="1.0" encoding="utf-8"?>
<sst xmlns="http://schemas.openxmlformats.org/spreadsheetml/2006/main" count="6783" uniqueCount="260">
  <si>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</si>
  <si>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</si>
  <si>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</si>
  <si>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</si>
  <si>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</si>
  <si>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</si>
  <si>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</si>
  <si>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</si>
  <si>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</si>
  <si>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</si>
  <si>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</si>
  <si>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</si>
  <si>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</si>
  <si>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</si>
  <si>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</si>
  <si>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</si>
  <si>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</si>
  <si>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</si>
  <si>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</si>
  <si>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</si>
  <si>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</si>
  <si>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</si>
  <si>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</si>
  <si>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</si>
  <si>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</si>
  <si>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</si>
  <si>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</si>
  <si>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</si>
  <si>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</si>
  <si>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</si>
  <si>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</si>
  <si>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</si>
  <si>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</si>
  <si>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</si>
  <si>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</si>
  <si>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</si>
  <si>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</si>
  <si>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</si>
  <si>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</si>
  <si>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</si>
  <si>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</si>
  <si>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</si>
  <si>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</si>
  <si>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</si>
  <si>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</si>
  <si>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</si>
  <si>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</si>
  <si>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</si>
  <si>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</si>
  <si>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</si>
  <si>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</si>
  <si>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</si>
  <si>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</si>
  <si>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</si>
  <si>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</si>
  <si>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</si>
  <si>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</si>
  <si>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</si>
  <si>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</si>
  <si>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</si>
  <si>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</si>
  <si>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</si>
  <si>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</si>
  <si>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</si>
  <si>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</si>
  <si>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</si>
  <si>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</si>
  <si>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</si>
  <si>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</si>
  <si>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</si>
  <si>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</si>
  <si>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</si>
  <si>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</si>
  <si>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</si>
  <si>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</si>
  <si>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</si>
  <si>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</si>
  <si>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</si>
  <si>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</si>
  <si>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</si>
  <si>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</si>
  <si>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</si>
  <si>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</si>
  <si>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</si>
  <si>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</si>
  <si>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</si>
  <si>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</si>
  <si>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</si>
  <si>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</si>
  <si>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</si>
  <si>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</si>
  <si>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</si>
  <si>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</si>
  <si>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</si>
  <si>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</si>
  <si>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</si>
  <si>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</si>
  <si>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</si>
  <si>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</si>
  <si>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</si>
  <si>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</si>
  <si>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</si>
  <si>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</si>
  <si>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</si>
  <si>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</si>
  <si>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</si>
  <si>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</si>
  <si>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</si>
  <si>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</si>
  <si>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</si>
  <si>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</si>
  <si>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</si>
  <si>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</si>
  <si>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</si>
  <si>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</si>
  <si>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</si>
  <si>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</si>
  <si>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</si>
  <si>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</si>
  <si>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</si>
  <si>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</si>
  <si>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</si>
  <si>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</si>
  <si>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</si>
  <si>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</si>
  <si>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</si>
  <si>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</si>
  <si>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</si>
  <si>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</si>
  <si>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</si>
  <si>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</si>
  <si>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</si>
  <si>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</si>
  <si>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</si>
  <si>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</si>
  <si>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</si>
  <si>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</si>
  <si>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</si>
  <si>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</si>
  <si>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</si>
  <si>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</si>
  <si>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</si>
  <si>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</si>
  <si>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</si>
  <si>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</si>
  <si>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</si>
  <si>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</si>
  <si>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</si>
  <si>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</si>
  <si>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</si>
  <si>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</si>
  <si>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</si>
  <si>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</si>
  <si>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</si>
  <si>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</si>
  <si>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</si>
  <si>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</si>
  <si>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</si>
  <si>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</si>
  <si>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</si>
  <si>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</si>
  <si>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</si>
  <si>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</si>
  <si>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</si>
  <si>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</si>
  <si>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</si>
  <si>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</si>
  <si>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</si>
  <si>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</si>
  <si>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</si>
  <si>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</si>
  <si>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</si>
  <si>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</si>
  <si>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</si>
  <si>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</si>
  <si>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</si>
  <si>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</si>
  <si>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</si>
  <si>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</si>
  <si>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</si>
  <si>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</si>
  <si>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</si>
  <si>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</si>
  <si>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</si>
  <si>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</si>
  <si>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</si>
  <si>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</si>
  <si>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</si>
  <si>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</si>
  <si>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</si>
  <si>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</si>
  <si>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</si>
  <si>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</si>
  <si>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</si>
  <si>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</si>
  <si>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</si>
  <si>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</si>
  <si>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</si>
  <si>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</si>
  <si>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</si>
  <si>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</si>
  <si>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</si>
  <si>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</si>
  <si>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</si>
  <si>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</si>
  <si>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</si>
  <si>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</si>
  <si>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</si>
  <si>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</si>
  <si>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</si>
  <si>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</si>
  <si>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</si>
  <si>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</si>
  <si>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</si>
  <si>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</si>
  <si>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</si>
  <si>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</si>
  <si>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 xml:space="preserve">Z probablity </t>
  </si>
  <si>
    <t>Left</t>
  </si>
  <si>
    <t>Right</t>
  </si>
  <si>
    <t>Module 1:</t>
  </si>
  <si>
    <t>myu=</t>
  </si>
  <si>
    <t>sd=</t>
  </si>
  <si>
    <t>x bar=</t>
  </si>
  <si>
    <t>n=</t>
  </si>
  <si>
    <t>Module 2:</t>
  </si>
  <si>
    <t>E=</t>
  </si>
  <si>
    <t>alpha=</t>
  </si>
  <si>
    <t>CL=</t>
  </si>
  <si>
    <t>alpha/2=</t>
  </si>
  <si>
    <t>LB=</t>
  </si>
  <si>
    <t>UB=</t>
  </si>
  <si>
    <t>SAMPLE 1</t>
  </si>
  <si>
    <t>SAMPLE 2</t>
  </si>
  <si>
    <t>H0:mu1-mu2=</t>
  </si>
  <si>
    <t>Ha:mu1-mu2&lt;&gt;</t>
  </si>
  <si>
    <t>s^2_p=</t>
  </si>
  <si>
    <t>test statistics=</t>
  </si>
  <si>
    <t>sample 1</t>
  </si>
  <si>
    <t>df=</t>
  </si>
  <si>
    <t>n1=</t>
  </si>
  <si>
    <t>critical t-value=</t>
  </si>
  <si>
    <t>xbar1=</t>
  </si>
  <si>
    <t>s1=</t>
  </si>
  <si>
    <t>p-value=P(T&gt;test statistics)=</t>
  </si>
  <si>
    <t>sample 2</t>
  </si>
  <si>
    <t>n2=</t>
  </si>
  <si>
    <t>Comparing the p‑value to the level of significance</t>
  </si>
  <si>
    <t>xbar2=</t>
  </si>
  <si>
    <t>P Value &lt; alpha = Reject Null</t>
  </si>
  <si>
    <t>s2=</t>
  </si>
  <si>
    <t>P Value &gt; alpha = Fail to Reject Null</t>
  </si>
  <si>
    <t>unknow sigma1 and sigma 2 but equal (two tailed)</t>
  </si>
  <si>
    <t>H0:mu&lt;=365</t>
  </si>
  <si>
    <t>Ha:mu&gt;365</t>
  </si>
  <si>
    <t>mu=</t>
  </si>
  <si>
    <t>critical z-value=</t>
  </si>
  <si>
    <t>xbar=</t>
  </si>
  <si>
    <t>sigma=</t>
  </si>
  <si>
    <t>p-value=P(Z&lt;test 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</si>
</sst>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4" borderId="0" xfId="0" applyFill="1"/>
    <xf numFmtId="0" fontId="14" fillId="0" borderId="0" xfId="0" applyFont="1"/>
    <xf numFmtId="0" fontId="18" fillId="35" borderId="0" xfId="0" applyFont="1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9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4317-14C4-7B48-87A3-B9CE3E48577C}">
  <dimension ref="A1:V161"/>
  <sheetViews>
    <sheetView zoomScaleNormal="100" workbookViewId="0">
      <selection activeCell="I60" sqref="I60"/>
    </sheetView>
  </sheetViews>
  <sheetFormatPr baseColWidth="10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">
      <c r="A18" t="s">
        <v>36</v>
      </c>
      <c r="B18">
        <v>2015</v>
      </c>
      <c r="C18" t="s">
        <v>23</v>
      </c>
      <c r="D18">
        <v>71.8</v>
      </c>
      <c r="E18">
        <v>129</v>
      </c>
      <c r="F18">
        <v>92</v>
      </c>
      <c r="H18">
        <v>0</v>
      </c>
      <c r="I18">
        <v>97</v>
      </c>
      <c r="J18">
        <v>240</v>
      </c>
      <c r="K18">
        <v>18.3</v>
      </c>
      <c r="L18">
        <v>113</v>
      </c>
      <c r="M18">
        <v>97</v>
      </c>
      <c r="O18">
        <v>97</v>
      </c>
      <c r="P18">
        <v>0.1</v>
      </c>
      <c r="Q18">
        <v>121.15812</v>
      </c>
      <c r="R18">
        <v>1612886</v>
      </c>
      <c r="S18">
        <v>17.899999999999999</v>
      </c>
      <c r="T18">
        <v>18.3</v>
      </c>
      <c r="U18">
        <v>0.57499999999999996</v>
      </c>
      <c r="V18">
        <v>10.199999999999999</v>
      </c>
    </row>
    <row r="19" spans="1:22" x14ac:dyDescent="0.2">
      <c r="A19" t="s">
        <v>36</v>
      </c>
      <c r="B19">
        <v>2014</v>
      </c>
      <c r="C19" t="s">
        <v>23</v>
      </c>
      <c r="D19">
        <v>71.400000000000006</v>
      </c>
      <c r="E19">
        <v>132</v>
      </c>
      <c r="F19">
        <v>98</v>
      </c>
      <c r="G19">
        <v>0.01</v>
      </c>
      <c r="H19">
        <v>10.44640334</v>
      </c>
      <c r="I19">
        <v>97</v>
      </c>
      <c r="J19">
        <v>289</v>
      </c>
      <c r="K19">
        <v>17.7</v>
      </c>
      <c r="L19">
        <v>121</v>
      </c>
      <c r="M19">
        <v>97</v>
      </c>
      <c r="N19">
        <v>2.82</v>
      </c>
      <c r="O19">
        <v>97</v>
      </c>
      <c r="P19">
        <v>0.1</v>
      </c>
      <c r="Q19">
        <v>184.56542999999999</v>
      </c>
      <c r="R19">
        <v>15945279</v>
      </c>
      <c r="S19">
        <v>18.100000000000001</v>
      </c>
      <c r="T19">
        <v>18.600000000000001</v>
      </c>
      <c r="U19">
        <v>0.56999999999999995</v>
      </c>
      <c r="V19">
        <v>10</v>
      </c>
    </row>
    <row r="20" spans="1:22" x14ac:dyDescent="0.2">
      <c r="A20" t="s">
        <v>36</v>
      </c>
      <c r="B20">
        <v>2013</v>
      </c>
      <c r="C20" t="s">
        <v>23</v>
      </c>
      <c r="D20">
        <v>71</v>
      </c>
      <c r="E20">
        <v>135</v>
      </c>
      <c r="F20">
        <v>104</v>
      </c>
      <c r="G20">
        <v>0.01</v>
      </c>
      <c r="H20">
        <v>52.829864669999999</v>
      </c>
      <c r="I20">
        <v>96</v>
      </c>
      <c r="J20">
        <v>237</v>
      </c>
      <c r="K20">
        <v>17</v>
      </c>
      <c r="L20">
        <v>130</v>
      </c>
      <c r="M20">
        <v>96</v>
      </c>
      <c r="N20">
        <v>2.88</v>
      </c>
      <c r="O20">
        <v>96</v>
      </c>
      <c r="P20">
        <v>0.1</v>
      </c>
      <c r="Q20">
        <v>951.88945349999995</v>
      </c>
      <c r="R20">
        <v>157571292</v>
      </c>
      <c r="S20">
        <v>18.3</v>
      </c>
      <c r="T20">
        <v>18.8</v>
      </c>
      <c r="U20">
        <v>0.56499999999999995</v>
      </c>
      <c r="V20">
        <v>10</v>
      </c>
    </row>
    <row r="21" spans="1:22" x14ac:dyDescent="0.2">
      <c r="A21" t="s">
        <v>36</v>
      </c>
      <c r="B21">
        <v>2012</v>
      </c>
      <c r="C21" t="s">
        <v>23</v>
      </c>
      <c r="D21">
        <v>77</v>
      </c>
      <c r="E21">
        <v>137</v>
      </c>
      <c r="F21">
        <v>111</v>
      </c>
      <c r="G21">
        <v>0.01</v>
      </c>
      <c r="H21">
        <v>59.258925699999999</v>
      </c>
      <c r="I21">
        <v>94</v>
      </c>
      <c r="J21">
        <v>1986</v>
      </c>
      <c r="K21">
        <v>16.399999999999999</v>
      </c>
      <c r="L21">
        <v>139</v>
      </c>
      <c r="M21">
        <v>94</v>
      </c>
      <c r="N21">
        <v>3.8</v>
      </c>
      <c r="O21">
        <v>94</v>
      </c>
      <c r="P21">
        <v>0.1</v>
      </c>
      <c r="Q21">
        <v>856.34285699999998</v>
      </c>
      <c r="R21">
        <v>15572753</v>
      </c>
      <c r="S21">
        <v>18.5</v>
      </c>
      <c r="T21">
        <v>19</v>
      </c>
      <c r="U21">
        <v>0.55700000000000005</v>
      </c>
      <c r="V21">
        <v>9.9</v>
      </c>
    </row>
    <row r="22" spans="1:22" x14ac:dyDescent="0.2">
      <c r="A22" t="s">
        <v>36</v>
      </c>
      <c r="B22">
        <v>2011</v>
      </c>
      <c r="C22" t="s">
        <v>23</v>
      </c>
      <c r="D22">
        <v>73</v>
      </c>
      <c r="E22">
        <v>14</v>
      </c>
      <c r="F22">
        <v>118</v>
      </c>
      <c r="G22">
        <v>0.01</v>
      </c>
      <c r="H22">
        <v>62.349884840000001</v>
      </c>
      <c r="I22">
        <v>96</v>
      </c>
      <c r="J22">
        <v>5625</v>
      </c>
      <c r="K22">
        <v>15.8</v>
      </c>
      <c r="L22">
        <v>150</v>
      </c>
      <c r="M22">
        <v>96</v>
      </c>
      <c r="N22">
        <v>3.16</v>
      </c>
      <c r="O22">
        <v>96</v>
      </c>
      <c r="P22">
        <v>0.1</v>
      </c>
      <c r="Q22">
        <v>835.78934100000004</v>
      </c>
      <c r="R22">
        <v>153911916</v>
      </c>
      <c r="S22">
        <v>18.7</v>
      </c>
      <c r="T22">
        <v>19.2</v>
      </c>
      <c r="U22">
        <v>0.54500000000000004</v>
      </c>
      <c r="V22">
        <v>9.4</v>
      </c>
    </row>
    <row r="23" spans="1:22" x14ac:dyDescent="0.2">
      <c r="A23" t="s">
        <v>36</v>
      </c>
      <c r="B23">
        <v>2010</v>
      </c>
      <c r="C23" t="s">
        <v>23</v>
      </c>
      <c r="D23">
        <v>69.900000000000006</v>
      </c>
      <c r="E23">
        <v>142</v>
      </c>
      <c r="F23">
        <v>126</v>
      </c>
      <c r="G23">
        <v>0.01</v>
      </c>
      <c r="H23">
        <v>62.659454320000002</v>
      </c>
      <c r="I23">
        <v>94</v>
      </c>
      <c r="J23">
        <v>788</v>
      </c>
      <c r="K23">
        <v>15.2</v>
      </c>
      <c r="L23">
        <v>161</v>
      </c>
      <c r="M23">
        <v>94</v>
      </c>
      <c r="N23">
        <v>3.6</v>
      </c>
      <c r="O23">
        <v>94</v>
      </c>
      <c r="P23">
        <v>0.1</v>
      </c>
      <c r="Q23">
        <v>757.6717572</v>
      </c>
      <c r="R23">
        <v>15214912</v>
      </c>
      <c r="S23">
        <v>18.899999999999999</v>
      </c>
      <c r="T23">
        <v>19.399999999999999</v>
      </c>
      <c r="U23">
        <v>0.53500000000000003</v>
      </c>
      <c r="V23">
        <v>8.9</v>
      </c>
    </row>
    <row r="24" spans="1:22" x14ac:dyDescent="0.2">
      <c r="A24" t="s">
        <v>36</v>
      </c>
      <c r="B24">
        <v>2009</v>
      </c>
      <c r="C24" t="s">
        <v>23</v>
      </c>
      <c r="D24">
        <v>69.5</v>
      </c>
      <c r="E24">
        <v>144</v>
      </c>
      <c r="F24">
        <v>135</v>
      </c>
      <c r="G24">
        <v>0.01</v>
      </c>
      <c r="H24">
        <v>53.264003780000003</v>
      </c>
      <c r="I24">
        <v>97</v>
      </c>
      <c r="J24">
        <v>718</v>
      </c>
      <c r="K24">
        <v>14.6</v>
      </c>
      <c r="L24">
        <v>173</v>
      </c>
      <c r="M24">
        <v>97</v>
      </c>
      <c r="N24">
        <v>2.91</v>
      </c>
      <c r="O24">
        <v>97</v>
      </c>
      <c r="P24">
        <v>0.1</v>
      </c>
      <c r="Q24">
        <v>681.12536799999998</v>
      </c>
      <c r="R24">
        <v>1545478</v>
      </c>
      <c r="S24">
        <v>19.100000000000001</v>
      </c>
      <c r="T24">
        <v>19.7</v>
      </c>
      <c r="U24">
        <v>0.52300000000000002</v>
      </c>
      <c r="V24">
        <v>8.4</v>
      </c>
    </row>
    <row r="25" spans="1:22" x14ac:dyDescent="0.2">
      <c r="A25" t="s">
        <v>36</v>
      </c>
      <c r="B25">
        <v>2008</v>
      </c>
      <c r="C25" t="s">
        <v>23</v>
      </c>
      <c r="D25">
        <v>69.099999999999994</v>
      </c>
      <c r="E25">
        <v>147</v>
      </c>
      <c r="F25">
        <v>144</v>
      </c>
      <c r="G25">
        <v>0.01</v>
      </c>
      <c r="H25">
        <v>42.48865034</v>
      </c>
      <c r="I25">
        <v>96</v>
      </c>
      <c r="J25">
        <v>2660</v>
      </c>
      <c r="K25">
        <v>14</v>
      </c>
      <c r="L25">
        <v>186</v>
      </c>
      <c r="M25">
        <v>96</v>
      </c>
      <c r="N25">
        <v>2.85</v>
      </c>
      <c r="O25">
        <v>96</v>
      </c>
      <c r="P25">
        <v>0.1</v>
      </c>
      <c r="Q25">
        <v>615.77754110000001</v>
      </c>
      <c r="R25">
        <v>14885814</v>
      </c>
      <c r="S25">
        <v>19.3</v>
      </c>
      <c r="T25">
        <v>19.899999999999999</v>
      </c>
      <c r="U25">
        <v>0.52</v>
      </c>
      <c r="V25">
        <v>8.6</v>
      </c>
    </row>
    <row r="26" spans="1:22" x14ac:dyDescent="0.2">
      <c r="A26" t="s">
        <v>36</v>
      </c>
      <c r="B26">
        <v>2007</v>
      </c>
      <c r="C26" t="s">
        <v>23</v>
      </c>
      <c r="D26">
        <v>68.599999999999994</v>
      </c>
      <c r="E26">
        <v>151</v>
      </c>
      <c r="F26">
        <v>154</v>
      </c>
      <c r="G26">
        <v>0.01</v>
      </c>
      <c r="H26">
        <v>46.365367030000002</v>
      </c>
      <c r="I26">
        <v>95</v>
      </c>
      <c r="J26">
        <v>2924</v>
      </c>
      <c r="K26">
        <v>13.5</v>
      </c>
      <c r="L26">
        <v>201</v>
      </c>
      <c r="M26">
        <v>96</v>
      </c>
      <c r="N26">
        <v>2.8</v>
      </c>
      <c r="O26">
        <v>94</v>
      </c>
      <c r="P26">
        <v>0.1</v>
      </c>
      <c r="Q26">
        <v>541.65148399999998</v>
      </c>
      <c r="R26">
        <v>147139191</v>
      </c>
      <c r="S26">
        <v>19.5</v>
      </c>
      <c r="T26">
        <v>2.1</v>
      </c>
      <c r="U26">
        <v>0.51300000000000001</v>
      </c>
      <c r="V26">
        <v>8.6</v>
      </c>
    </row>
    <row r="27" spans="1:22" x14ac:dyDescent="0.2">
      <c r="A27" t="s">
        <v>36</v>
      </c>
      <c r="B27">
        <v>2006</v>
      </c>
      <c r="C27" t="s">
        <v>23</v>
      </c>
      <c r="D27">
        <v>68.2</v>
      </c>
      <c r="E27">
        <v>152</v>
      </c>
      <c r="F27">
        <v>164</v>
      </c>
      <c r="G27">
        <v>0.01</v>
      </c>
      <c r="H27">
        <v>42.330454899999999</v>
      </c>
      <c r="I27">
        <v>86</v>
      </c>
      <c r="J27">
        <v>6192</v>
      </c>
      <c r="K27">
        <v>13</v>
      </c>
      <c r="L27">
        <v>215</v>
      </c>
      <c r="M27">
        <v>95</v>
      </c>
      <c r="N27">
        <v>2.8</v>
      </c>
      <c r="O27">
        <v>94</v>
      </c>
      <c r="P27">
        <v>0.1</v>
      </c>
      <c r="Q27">
        <v>494.51465999999999</v>
      </c>
      <c r="R27">
        <v>1453684</v>
      </c>
      <c r="S27">
        <v>19.7</v>
      </c>
      <c r="T27">
        <v>2.2999999999999998</v>
      </c>
      <c r="U27">
        <v>0.50600000000000001</v>
      </c>
      <c r="V27">
        <v>8.4</v>
      </c>
    </row>
    <row r="28" spans="1:22" x14ac:dyDescent="0.2">
      <c r="A28" t="s">
        <v>36</v>
      </c>
      <c r="B28">
        <v>2005</v>
      </c>
      <c r="C28" t="s">
        <v>23</v>
      </c>
      <c r="D28">
        <v>67.8</v>
      </c>
      <c r="E28">
        <v>155</v>
      </c>
      <c r="F28">
        <v>174</v>
      </c>
      <c r="G28">
        <v>0.01</v>
      </c>
      <c r="H28">
        <v>38.054620020000002</v>
      </c>
      <c r="I28">
        <v>45</v>
      </c>
      <c r="J28">
        <v>25934</v>
      </c>
      <c r="K28">
        <v>12.5</v>
      </c>
      <c r="L28">
        <v>231</v>
      </c>
      <c r="M28">
        <v>94</v>
      </c>
      <c r="N28">
        <v>2.68</v>
      </c>
      <c r="O28">
        <v>93</v>
      </c>
      <c r="P28">
        <v>0.1</v>
      </c>
      <c r="Q28">
        <v>484.15547099999998</v>
      </c>
      <c r="R28">
        <v>14343111</v>
      </c>
      <c r="S28">
        <v>19.899999999999999</v>
      </c>
      <c r="T28">
        <v>2.5</v>
      </c>
      <c r="U28">
        <v>0.499</v>
      </c>
      <c r="V28">
        <v>8.1999999999999993</v>
      </c>
    </row>
    <row r="29" spans="1:22" x14ac:dyDescent="0.2">
      <c r="A29" t="s">
        <v>36</v>
      </c>
      <c r="B29">
        <v>2004</v>
      </c>
      <c r="C29" t="s">
        <v>23</v>
      </c>
      <c r="D29">
        <v>67.3</v>
      </c>
      <c r="E29">
        <v>158</v>
      </c>
      <c r="F29">
        <v>185</v>
      </c>
      <c r="G29">
        <v>0.01</v>
      </c>
      <c r="H29">
        <v>4.1146966699999998</v>
      </c>
      <c r="I29">
        <v>11</v>
      </c>
      <c r="J29">
        <v>9743</v>
      </c>
      <c r="K29">
        <v>12</v>
      </c>
      <c r="L29">
        <v>247</v>
      </c>
      <c r="M29">
        <v>88</v>
      </c>
      <c r="N29">
        <v>2.62</v>
      </c>
      <c r="O29">
        <v>99</v>
      </c>
      <c r="P29">
        <v>0.1</v>
      </c>
      <c r="Q29">
        <v>46.757916700000003</v>
      </c>
      <c r="R29">
        <v>14137489</v>
      </c>
      <c r="S29">
        <v>2.1</v>
      </c>
      <c r="T29">
        <v>2.7</v>
      </c>
      <c r="U29">
        <v>0.49099999999999999</v>
      </c>
      <c r="V29">
        <v>8.1</v>
      </c>
    </row>
    <row r="30" spans="1:22" x14ac:dyDescent="0.2">
      <c r="A30" t="s">
        <v>36</v>
      </c>
      <c r="B30">
        <v>2003</v>
      </c>
      <c r="C30" t="s">
        <v>23</v>
      </c>
      <c r="D30">
        <v>66.8</v>
      </c>
      <c r="E30">
        <v>161</v>
      </c>
      <c r="F30">
        <v>196</v>
      </c>
      <c r="G30">
        <v>0.01</v>
      </c>
      <c r="H30">
        <v>35.484589569999997</v>
      </c>
      <c r="I30">
        <v>5</v>
      </c>
      <c r="J30">
        <v>4067</v>
      </c>
      <c r="K30">
        <v>11.6</v>
      </c>
      <c r="L30">
        <v>264</v>
      </c>
      <c r="M30">
        <v>9</v>
      </c>
      <c r="N30">
        <v>2.5099999999999998</v>
      </c>
      <c r="O30">
        <v>87</v>
      </c>
      <c r="P30">
        <v>0.1</v>
      </c>
      <c r="Q30">
        <v>432.7388972</v>
      </c>
      <c r="R30">
        <v>139191</v>
      </c>
      <c r="S30">
        <v>2.2999999999999998</v>
      </c>
      <c r="T30">
        <v>2.9</v>
      </c>
      <c r="U30">
        <v>0.48399999999999999</v>
      </c>
      <c r="V30">
        <v>7.9</v>
      </c>
    </row>
    <row r="31" spans="1:22" x14ac:dyDescent="0.2">
      <c r="A31" t="s">
        <v>36</v>
      </c>
      <c r="B31">
        <v>2002</v>
      </c>
      <c r="C31" t="s">
        <v>23</v>
      </c>
      <c r="D31">
        <v>66.3</v>
      </c>
      <c r="E31">
        <v>164</v>
      </c>
      <c r="F31">
        <v>207</v>
      </c>
      <c r="G31">
        <v>0.01</v>
      </c>
      <c r="H31">
        <v>0.39722876400000001</v>
      </c>
      <c r="I31">
        <v>96</v>
      </c>
      <c r="J31">
        <v>237</v>
      </c>
      <c r="K31">
        <v>11.2</v>
      </c>
      <c r="L31">
        <v>280</v>
      </c>
      <c r="M31">
        <v>83</v>
      </c>
      <c r="N31">
        <v>2.59</v>
      </c>
      <c r="O31">
        <v>83</v>
      </c>
      <c r="P31">
        <v>0.1</v>
      </c>
      <c r="Q31">
        <v>4.6135745000000004</v>
      </c>
      <c r="R31">
        <v>1366667</v>
      </c>
      <c r="S31">
        <v>2.5</v>
      </c>
      <c r="T31">
        <v>21.1</v>
      </c>
      <c r="U31">
        <v>0.47599999999999998</v>
      </c>
      <c r="V31">
        <v>7.7</v>
      </c>
    </row>
    <row r="32" spans="1:22" x14ac:dyDescent="0.2">
      <c r="A32" t="s">
        <v>36</v>
      </c>
      <c r="B32">
        <v>2001</v>
      </c>
      <c r="C32" t="s">
        <v>23</v>
      </c>
      <c r="D32">
        <v>65.8</v>
      </c>
      <c r="E32">
        <v>168</v>
      </c>
      <c r="F32">
        <v>219</v>
      </c>
      <c r="G32">
        <v>0.01</v>
      </c>
      <c r="H32">
        <v>3.3950697810000001</v>
      </c>
      <c r="I32">
        <v>94</v>
      </c>
      <c r="J32">
        <v>1986</v>
      </c>
      <c r="K32">
        <v>1.8</v>
      </c>
      <c r="L32">
        <v>298</v>
      </c>
      <c r="M32">
        <v>85</v>
      </c>
      <c r="N32">
        <v>2.4700000000000002</v>
      </c>
      <c r="O32">
        <v>85</v>
      </c>
      <c r="P32">
        <v>0.1</v>
      </c>
      <c r="Q32">
        <v>42.598115200000002</v>
      </c>
      <c r="R32">
        <v>1341716</v>
      </c>
      <c r="S32">
        <v>2.7</v>
      </c>
      <c r="T32">
        <v>21.3</v>
      </c>
      <c r="U32">
        <v>0.46800000000000003</v>
      </c>
      <c r="V32">
        <v>7.5</v>
      </c>
    </row>
    <row r="33" spans="1:22" x14ac:dyDescent="0.2">
      <c r="A33" t="s">
        <v>36</v>
      </c>
      <c r="B33">
        <v>2000</v>
      </c>
      <c r="C33" t="s">
        <v>23</v>
      </c>
      <c r="D33">
        <v>65.3</v>
      </c>
      <c r="E33">
        <v>173</v>
      </c>
      <c r="F33">
        <v>231</v>
      </c>
      <c r="G33">
        <v>0.01</v>
      </c>
      <c r="H33">
        <v>3.6963305100000001</v>
      </c>
      <c r="I33">
        <v>96</v>
      </c>
      <c r="J33">
        <v>5625</v>
      </c>
      <c r="K33">
        <v>1.4</v>
      </c>
      <c r="L33">
        <v>316</v>
      </c>
      <c r="M33">
        <v>83</v>
      </c>
      <c r="N33">
        <v>2.33</v>
      </c>
      <c r="O33">
        <v>82</v>
      </c>
      <c r="P33">
        <v>0.1</v>
      </c>
      <c r="Q33">
        <v>45.633710000000001</v>
      </c>
      <c r="R33">
        <v>131581243</v>
      </c>
      <c r="S33">
        <v>2.9</v>
      </c>
      <c r="T33">
        <v>21.5</v>
      </c>
      <c r="U33">
        <v>0.45900000000000002</v>
      </c>
      <c r="V33">
        <v>7.3</v>
      </c>
    </row>
    <row r="34" spans="1:22" x14ac:dyDescent="0.2">
      <c r="A34" t="s">
        <v>42</v>
      </c>
      <c r="B34">
        <v>2015</v>
      </c>
      <c r="C34" t="s">
        <v>23</v>
      </c>
      <c r="D34">
        <v>69.8</v>
      </c>
      <c r="E34">
        <v>211</v>
      </c>
      <c r="F34">
        <v>0</v>
      </c>
      <c r="H34">
        <v>0</v>
      </c>
      <c r="I34">
        <v>94</v>
      </c>
      <c r="J34">
        <v>788</v>
      </c>
      <c r="K34">
        <v>24.5</v>
      </c>
      <c r="L34">
        <v>2300</v>
      </c>
      <c r="M34">
        <v>98</v>
      </c>
      <c r="O34">
        <v>99</v>
      </c>
      <c r="P34">
        <v>0.5</v>
      </c>
      <c r="Q34">
        <v>2613.6451769999999</v>
      </c>
      <c r="R34">
        <v>787386</v>
      </c>
      <c r="S34">
        <v>15.4</v>
      </c>
      <c r="T34">
        <v>16</v>
      </c>
      <c r="U34">
        <v>0.60399999999999998</v>
      </c>
      <c r="V34">
        <v>12.5</v>
      </c>
    </row>
    <row r="35" spans="1:22" x14ac:dyDescent="0.2">
      <c r="A35" t="s">
        <v>42</v>
      </c>
      <c r="B35">
        <v>2014</v>
      </c>
      <c r="C35" t="s">
        <v>23</v>
      </c>
      <c r="D35">
        <v>69.400000000000006</v>
      </c>
      <c r="E35">
        <v>216</v>
      </c>
      <c r="F35">
        <v>0</v>
      </c>
      <c r="G35">
        <v>0.01</v>
      </c>
      <c r="H35">
        <v>209.3921344</v>
      </c>
      <c r="I35">
        <v>97</v>
      </c>
      <c r="J35">
        <v>718</v>
      </c>
      <c r="K35">
        <v>23.6</v>
      </c>
      <c r="L35">
        <v>2400</v>
      </c>
      <c r="M35">
        <v>98</v>
      </c>
      <c r="N35">
        <v>3.57</v>
      </c>
      <c r="O35">
        <v>99</v>
      </c>
      <c r="P35">
        <v>0.5</v>
      </c>
      <c r="Q35">
        <v>2522.7968000000001</v>
      </c>
      <c r="R35">
        <v>776448</v>
      </c>
      <c r="S35">
        <v>15.7</v>
      </c>
      <c r="T35">
        <v>16.2</v>
      </c>
      <c r="U35">
        <v>0.59599999999999997</v>
      </c>
      <c r="V35">
        <v>12.5</v>
      </c>
    </row>
    <row r="36" spans="1:22" x14ac:dyDescent="0.2">
      <c r="A36" t="s">
        <v>42</v>
      </c>
      <c r="B36">
        <v>2013</v>
      </c>
      <c r="C36" t="s">
        <v>23</v>
      </c>
      <c r="D36">
        <v>69.099999999999994</v>
      </c>
      <c r="E36">
        <v>219</v>
      </c>
      <c r="F36">
        <v>0</v>
      </c>
      <c r="G36">
        <v>0.01</v>
      </c>
      <c r="H36">
        <v>19.79057439</v>
      </c>
      <c r="I36">
        <v>96</v>
      </c>
      <c r="J36">
        <v>2660</v>
      </c>
      <c r="K36">
        <v>22.7</v>
      </c>
      <c r="L36">
        <v>2500</v>
      </c>
      <c r="M36">
        <v>97</v>
      </c>
      <c r="N36">
        <v>3.83</v>
      </c>
      <c r="O36">
        <v>97</v>
      </c>
      <c r="P36">
        <v>0.6</v>
      </c>
      <c r="Q36">
        <v>235.88288900000001</v>
      </c>
      <c r="R36">
        <v>764961</v>
      </c>
      <c r="S36">
        <v>15.9</v>
      </c>
      <c r="T36">
        <v>16.5</v>
      </c>
      <c r="U36">
        <v>0.58899999999999997</v>
      </c>
      <c r="V36">
        <v>12.6</v>
      </c>
    </row>
    <row r="37" spans="1:22" x14ac:dyDescent="0.2">
      <c r="A37" t="s">
        <v>42</v>
      </c>
      <c r="B37">
        <v>2012</v>
      </c>
      <c r="C37" t="s">
        <v>23</v>
      </c>
      <c r="D37">
        <v>68.7</v>
      </c>
      <c r="E37">
        <v>223</v>
      </c>
      <c r="F37">
        <v>0</v>
      </c>
      <c r="G37">
        <v>0.01</v>
      </c>
      <c r="H37">
        <v>188.73736640000001</v>
      </c>
      <c r="I37">
        <v>95</v>
      </c>
      <c r="J37">
        <v>2924</v>
      </c>
      <c r="K37">
        <v>21.9</v>
      </c>
      <c r="L37">
        <v>136</v>
      </c>
      <c r="M37">
        <v>97</v>
      </c>
      <c r="N37">
        <v>3.7</v>
      </c>
      <c r="O37">
        <v>97</v>
      </c>
      <c r="P37">
        <v>0.6</v>
      </c>
      <c r="Q37">
        <v>2422.8159999999998</v>
      </c>
      <c r="R37">
        <v>752967</v>
      </c>
      <c r="S37">
        <v>16.100000000000001</v>
      </c>
      <c r="T37">
        <v>16.7</v>
      </c>
      <c r="U37">
        <v>0.58099999999999996</v>
      </c>
      <c r="V37">
        <v>12.3</v>
      </c>
    </row>
    <row r="38" spans="1:22" x14ac:dyDescent="0.2">
      <c r="A38" t="s">
        <v>42</v>
      </c>
      <c r="B38">
        <v>2011</v>
      </c>
      <c r="C38" t="s">
        <v>23</v>
      </c>
      <c r="D38">
        <v>68.3</v>
      </c>
      <c r="E38">
        <v>225</v>
      </c>
      <c r="F38">
        <v>0</v>
      </c>
      <c r="G38">
        <v>0.23</v>
      </c>
      <c r="H38">
        <v>289.85240570000002</v>
      </c>
      <c r="I38">
        <v>86</v>
      </c>
      <c r="J38">
        <v>6192</v>
      </c>
      <c r="K38">
        <v>21.1</v>
      </c>
      <c r="L38">
        <v>142</v>
      </c>
      <c r="M38">
        <v>95</v>
      </c>
      <c r="N38">
        <v>4.7300000000000004</v>
      </c>
      <c r="O38">
        <v>95</v>
      </c>
      <c r="P38">
        <v>0.5</v>
      </c>
      <c r="Q38">
        <v>2458.4597600000002</v>
      </c>
      <c r="R38">
        <v>7451</v>
      </c>
      <c r="S38">
        <v>16.3</v>
      </c>
      <c r="T38">
        <v>17</v>
      </c>
      <c r="U38">
        <v>0.57199999999999995</v>
      </c>
      <c r="V38">
        <v>11.9</v>
      </c>
    </row>
    <row r="39" spans="1:22" x14ac:dyDescent="0.2">
      <c r="A39" t="s">
        <v>42</v>
      </c>
      <c r="B39">
        <v>2010</v>
      </c>
      <c r="C39" t="s">
        <v>23</v>
      </c>
      <c r="D39">
        <v>67.900000000000006</v>
      </c>
      <c r="E39">
        <v>228</v>
      </c>
      <c r="F39">
        <v>1</v>
      </c>
      <c r="G39">
        <v>0.28000000000000003</v>
      </c>
      <c r="H39">
        <v>244.03919490000001</v>
      </c>
      <c r="I39">
        <v>45</v>
      </c>
      <c r="J39">
        <v>25934</v>
      </c>
      <c r="K39">
        <v>2.2999999999999998</v>
      </c>
      <c r="L39">
        <v>148</v>
      </c>
      <c r="M39">
        <v>92</v>
      </c>
      <c r="N39">
        <v>5.17</v>
      </c>
      <c r="O39">
        <v>91</v>
      </c>
      <c r="P39">
        <v>0.5</v>
      </c>
      <c r="Q39">
        <v>2178.9213829999999</v>
      </c>
      <c r="R39">
        <v>727641</v>
      </c>
      <c r="S39">
        <v>16.600000000000001</v>
      </c>
      <c r="T39">
        <v>17.3</v>
      </c>
      <c r="U39">
        <v>0.54500000000000004</v>
      </c>
      <c r="V39">
        <v>11.4</v>
      </c>
    </row>
    <row r="40" spans="1:22" x14ac:dyDescent="0.2">
      <c r="A40" t="s">
        <v>42</v>
      </c>
      <c r="B40">
        <v>2009</v>
      </c>
      <c r="C40" t="s">
        <v>23</v>
      </c>
      <c r="D40">
        <v>67.400000000000006</v>
      </c>
      <c r="E40">
        <v>232</v>
      </c>
      <c r="F40">
        <v>1</v>
      </c>
      <c r="G40">
        <v>0.17</v>
      </c>
      <c r="H40">
        <v>27.489070479999999</v>
      </c>
      <c r="I40">
        <v>11</v>
      </c>
      <c r="J40">
        <v>9743</v>
      </c>
      <c r="K40">
        <v>19.5</v>
      </c>
      <c r="L40">
        <v>154</v>
      </c>
      <c r="M40">
        <v>93</v>
      </c>
      <c r="N40">
        <v>6.3</v>
      </c>
      <c r="O40">
        <v>93</v>
      </c>
      <c r="P40">
        <v>0.4</v>
      </c>
      <c r="Q40">
        <v>177.234497</v>
      </c>
      <c r="R40">
        <v>714458</v>
      </c>
      <c r="S40">
        <v>16.8</v>
      </c>
      <c r="T40">
        <v>17.5</v>
      </c>
      <c r="U40">
        <v>0.53500000000000003</v>
      </c>
      <c r="V40">
        <v>10.9</v>
      </c>
    </row>
    <row r="41" spans="1:22" x14ac:dyDescent="0.2">
      <c r="A41" t="s">
        <v>42</v>
      </c>
      <c r="B41">
        <v>2008</v>
      </c>
      <c r="C41" t="s">
        <v>23</v>
      </c>
      <c r="D41">
        <v>67</v>
      </c>
      <c r="E41">
        <v>234</v>
      </c>
      <c r="F41">
        <v>1</v>
      </c>
      <c r="G41">
        <v>0.21</v>
      </c>
      <c r="H41">
        <v>302.66757899999999</v>
      </c>
      <c r="I41">
        <v>5</v>
      </c>
      <c r="J41">
        <v>4067</v>
      </c>
      <c r="K41">
        <v>18.8</v>
      </c>
      <c r="L41">
        <v>161</v>
      </c>
      <c r="M41">
        <v>96</v>
      </c>
      <c r="N41">
        <v>6.58</v>
      </c>
      <c r="O41">
        <v>96</v>
      </c>
      <c r="P41">
        <v>0.4</v>
      </c>
      <c r="Q41">
        <v>1795.18137</v>
      </c>
      <c r="R41">
        <v>795</v>
      </c>
      <c r="S41">
        <v>17.100000000000001</v>
      </c>
      <c r="T41">
        <v>17.8</v>
      </c>
      <c r="U41">
        <v>0.52300000000000002</v>
      </c>
      <c r="V41">
        <v>10.5</v>
      </c>
    </row>
    <row r="42" spans="1:22" x14ac:dyDescent="0.2">
      <c r="A42" t="s">
        <v>42</v>
      </c>
      <c r="B42">
        <v>2007</v>
      </c>
      <c r="C42" t="s">
        <v>23</v>
      </c>
      <c r="D42">
        <v>66.5</v>
      </c>
      <c r="E42">
        <v>238</v>
      </c>
      <c r="F42">
        <v>1</v>
      </c>
      <c r="G42">
        <v>0.16</v>
      </c>
      <c r="H42">
        <v>283.80623600000001</v>
      </c>
      <c r="I42">
        <v>95</v>
      </c>
      <c r="J42">
        <v>11</v>
      </c>
      <c r="K42">
        <v>18</v>
      </c>
      <c r="L42">
        <v>167</v>
      </c>
      <c r="M42">
        <v>93</v>
      </c>
      <c r="N42">
        <v>5.88</v>
      </c>
      <c r="O42">
        <v>95</v>
      </c>
      <c r="P42">
        <v>0.3</v>
      </c>
      <c r="Q42">
        <v>1741.142552</v>
      </c>
      <c r="R42">
        <v>686958</v>
      </c>
      <c r="S42">
        <v>17.3</v>
      </c>
      <c r="T42">
        <v>18.100000000000001</v>
      </c>
      <c r="U42">
        <v>0.52</v>
      </c>
      <c r="V42">
        <v>10.1</v>
      </c>
    </row>
    <row r="43" spans="1:22" x14ac:dyDescent="0.2">
      <c r="A43" t="s">
        <v>42</v>
      </c>
      <c r="B43">
        <v>2006</v>
      </c>
      <c r="C43" t="s">
        <v>23</v>
      </c>
      <c r="D43">
        <v>65.8</v>
      </c>
      <c r="E43">
        <v>245</v>
      </c>
      <c r="F43">
        <v>1</v>
      </c>
      <c r="G43">
        <v>0.28999999999999998</v>
      </c>
      <c r="H43">
        <v>169.2023968</v>
      </c>
      <c r="I43">
        <v>95</v>
      </c>
      <c r="J43">
        <v>2</v>
      </c>
      <c r="K43">
        <v>17.399999999999999</v>
      </c>
      <c r="L43">
        <v>174</v>
      </c>
      <c r="M43">
        <v>96</v>
      </c>
      <c r="N43">
        <v>5.27</v>
      </c>
      <c r="O43">
        <v>95</v>
      </c>
      <c r="P43">
        <v>0.3</v>
      </c>
      <c r="Q43">
        <v>1335.45696</v>
      </c>
      <c r="R43">
        <v>672228</v>
      </c>
      <c r="S43">
        <v>17.5</v>
      </c>
      <c r="T43">
        <v>18.3</v>
      </c>
      <c r="U43">
        <v>0.51300000000000001</v>
      </c>
      <c r="V43">
        <v>9.6</v>
      </c>
    </row>
    <row r="44" spans="1:22" x14ac:dyDescent="0.2">
      <c r="A44" t="s">
        <v>42</v>
      </c>
      <c r="B44">
        <v>2005</v>
      </c>
      <c r="C44" t="s">
        <v>23</v>
      </c>
      <c r="D44">
        <v>65</v>
      </c>
      <c r="E44">
        <v>254</v>
      </c>
      <c r="F44">
        <v>1</v>
      </c>
      <c r="G44">
        <v>0.73</v>
      </c>
      <c r="H44">
        <v>145.59654449999999</v>
      </c>
      <c r="I44">
        <v>95</v>
      </c>
      <c r="J44">
        <v>11</v>
      </c>
      <c r="K44">
        <v>16.7</v>
      </c>
      <c r="L44">
        <v>181</v>
      </c>
      <c r="M44">
        <v>95</v>
      </c>
      <c r="N44">
        <v>5.28</v>
      </c>
      <c r="O44">
        <v>95</v>
      </c>
      <c r="P44">
        <v>0.3</v>
      </c>
      <c r="Q44">
        <v>1247.61392</v>
      </c>
      <c r="R44">
        <v>656639</v>
      </c>
      <c r="S44">
        <v>17.8</v>
      </c>
      <c r="T44">
        <v>18.600000000000001</v>
      </c>
      <c r="U44">
        <v>0.50600000000000001</v>
      </c>
      <c r="V44">
        <v>9.1999999999999993</v>
      </c>
    </row>
    <row r="45" spans="1:22" x14ac:dyDescent="0.2">
      <c r="A45" t="s">
        <v>42</v>
      </c>
      <c r="B45">
        <v>2004</v>
      </c>
      <c r="C45" t="s">
        <v>23</v>
      </c>
      <c r="D45">
        <v>64.2</v>
      </c>
      <c r="E45">
        <v>263</v>
      </c>
      <c r="F45">
        <v>1</v>
      </c>
      <c r="G45">
        <v>0.96</v>
      </c>
      <c r="H45">
        <v>2.5866982279999999</v>
      </c>
      <c r="I45">
        <v>89</v>
      </c>
      <c r="J45">
        <v>3</v>
      </c>
      <c r="K45">
        <v>16.100000000000001</v>
      </c>
      <c r="L45">
        <v>188</v>
      </c>
      <c r="M45">
        <v>9</v>
      </c>
      <c r="N45">
        <v>4.41</v>
      </c>
      <c r="O45">
        <v>89</v>
      </c>
      <c r="P45">
        <v>0.3</v>
      </c>
      <c r="Q45">
        <v>197.45787999999999</v>
      </c>
      <c r="R45">
        <v>64282</v>
      </c>
      <c r="S45">
        <v>18</v>
      </c>
      <c r="T45">
        <v>18.8</v>
      </c>
      <c r="U45">
        <v>0.499</v>
      </c>
      <c r="V45">
        <v>8.8000000000000007</v>
      </c>
    </row>
    <row r="46" spans="1:22" x14ac:dyDescent="0.2">
      <c r="A46" t="s">
        <v>42</v>
      </c>
      <c r="B46">
        <v>2003</v>
      </c>
      <c r="C46" t="s">
        <v>23</v>
      </c>
      <c r="D46">
        <v>63.3</v>
      </c>
      <c r="E46">
        <v>273</v>
      </c>
      <c r="F46">
        <v>1</v>
      </c>
      <c r="G46">
        <v>0.52</v>
      </c>
      <c r="H46">
        <v>19.15664091</v>
      </c>
      <c r="I46">
        <v>95</v>
      </c>
      <c r="J46">
        <v>0</v>
      </c>
      <c r="K46">
        <v>15.5</v>
      </c>
      <c r="L46">
        <v>194</v>
      </c>
      <c r="M46">
        <v>96</v>
      </c>
      <c r="N46">
        <v>4.9000000000000004</v>
      </c>
      <c r="O46">
        <v>95</v>
      </c>
      <c r="P46">
        <v>0.2</v>
      </c>
      <c r="Q46">
        <v>997.74171409999997</v>
      </c>
      <c r="R46">
        <v>623434</v>
      </c>
      <c r="S46">
        <v>18.3</v>
      </c>
      <c r="T46">
        <v>19.100000000000001</v>
      </c>
      <c r="U46">
        <v>0.49099999999999999</v>
      </c>
      <c r="V46">
        <v>8.4</v>
      </c>
    </row>
    <row r="47" spans="1:22" x14ac:dyDescent="0.2">
      <c r="A47" t="s">
        <v>42</v>
      </c>
      <c r="B47">
        <v>2002</v>
      </c>
      <c r="C47" t="s">
        <v>23</v>
      </c>
      <c r="D47">
        <v>62.5</v>
      </c>
      <c r="E47">
        <v>282</v>
      </c>
      <c r="F47">
        <v>1</v>
      </c>
      <c r="G47">
        <v>0.28999999999999998</v>
      </c>
      <c r="H47">
        <v>151.9755193</v>
      </c>
      <c r="I47">
        <v>83</v>
      </c>
      <c r="J47">
        <v>27</v>
      </c>
      <c r="K47">
        <v>14.9</v>
      </c>
      <c r="L47">
        <v>201</v>
      </c>
      <c r="M47">
        <v>89</v>
      </c>
      <c r="N47">
        <v>7.75</v>
      </c>
      <c r="O47">
        <v>86</v>
      </c>
      <c r="P47">
        <v>0.1</v>
      </c>
      <c r="Q47">
        <v>885.63822449999998</v>
      </c>
      <c r="R47">
        <v>66399</v>
      </c>
      <c r="S47">
        <v>18.600000000000001</v>
      </c>
      <c r="T47">
        <v>19.399999999999999</v>
      </c>
      <c r="U47">
        <v>0.48399999999999999</v>
      </c>
      <c r="V47">
        <v>8</v>
      </c>
    </row>
    <row r="48" spans="1:22" x14ac:dyDescent="0.2">
      <c r="A48" t="s">
        <v>42</v>
      </c>
      <c r="B48">
        <v>2001</v>
      </c>
      <c r="C48" t="s">
        <v>23</v>
      </c>
      <c r="D48">
        <v>61.7</v>
      </c>
      <c r="E48">
        <v>29</v>
      </c>
      <c r="F48">
        <v>1</v>
      </c>
      <c r="G48">
        <v>0.14000000000000001</v>
      </c>
      <c r="H48">
        <v>8.5740298119999991</v>
      </c>
      <c r="I48">
        <v>89</v>
      </c>
      <c r="J48">
        <v>756</v>
      </c>
      <c r="K48">
        <v>14.4</v>
      </c>
      <c r="L48">
        <v>237</v>
      </c>
      <c r="M48">
        <v>88</v>
      </c>
      <c r="N48">
        <v>5.91</v>
      </c>
      <c r="O48">
        <v>88</v>
      </c>
      <c r="P48">
        <v>0.1</v>
      </c>
      <c r="Q48">
        <v>87.938767299999995</v>
      </c>
      <c r="R48">
        <v>5896</v>
      </c>
      <c r="S48">
        <v>18.899999999999999</v>
      </c>
      <c r="T48">
        <v>19.600000000000001</v>
      </c>
      <c r="U48">
        <v>0.47599999999999998</v>
      </c>
      <c r="V48">
        <v>7.6</v>
      </c>
    </row>
    <row r="49" spans="1:22" x14ac:dyDescent="0.2">
      <c r="A49" t="s">
        <v>42</v>
      </c>
      <c r="B49">
        <v>2000</v>
      </c>
      <c r="C49" t="s">
        <v>23</v>
      </c>
      <c r="D49">
        <v>62</v>
      </c>
      <c r="E49">
        <v>312</v>
      </c>
      <c r="F49">
        <v>1</v>
      </c>
      <c r="G49">
        <v>0.17</v>
      </c>
      <c r="H49">
        <v>93.358728439999993</v>
      </c>
      <c r="I49">
        <v>98</v>
      </c>
      <c r="J49">
        <v>418</v>
      </c>
      <c r="K49">
        <v>13.9</v>
      </c>
      <c r="L49">
        <v>215</v>
      </c>
      <c r="M49">
        <v>98</v>
      </c>
      <c r="N49">
        <v>6.91</v>
      </c>
      <c r="O49">
        <v>92</v>
      </c>
      <c r="P49">
        <v>0.1</v>
      </c>
      <c r="Q49">
        <v>765.86323579999998</v>
      </c>
      <c r="R49">
        <v>573416</v>
      </c>
      <c r="S49">
        <v>19.2</v>
      </c>
      <c r="T49">
        <v>19.899999999999999</v>
      </c>
      <c r="U49">
        <v>0.46800000000000003</v>
      </c>
      <c r="V49">
        <v>7.3</v>
      </c>
    </row>
    <row r="50" spans="1:22" x14ac:dyDescent="0.2">
      <c r="A50" t="s">
        <v>100</v>
      </c>
      <c r="B50">
        <v>2015</v>
      </c>
      <c r="C50" t="s">
        <v>23</v>
      </c>
      <c r="D50">
        <v>68.3</v>
      </c>
      <c r="E50">
        <v>181</v>
      </c>
      <c r="F50">
        <v>910</v>
      </c>
      <c r="H50">
        <v>0</v>
      </c>
      <c r="I50">
        <v>87</v>
      </c>
      <c r="J50">
        <v>90387</v>
      </c>
      <c r="K50">
        <v>18.7</v>
      </c>
      <c r="L50">
        <v>1100</v>
      </c>
      <c r="M50">
        <v>86</v>
      </c>
      <c r="O50">
        <v>87</v>
      </c>
      <c r="P50">
        <v>0.2</v>
      </c>
      <c r="Q50">
        <v>1613.18878</v>
      </c>
      <c r="R50">
        <v>1395398</v>
      </c>
      <c r="S50">
        <v>26.7</v>
      </c>
      <c r="T50">
        <v>27.3</v>
      </c>
      <c r="U50">
        <v>0.45900000000000002</v>
      </c>
      <c r="V50">
        <v>11.6</v>
      </c>
    </row>
    <row r="51" spans="1:22" x14ac:dyDescent="0.2">
      <c r="A51" t="s">
        <v>100</v>
      </c>
      <c r="B51">
        <v>2014</v>
      </c>
      <c r="C51" t="s">
        <v>23</v>
      </c>
      <c r="D51">
        <v>68</v>
      </c>
      <c r="E51">
        <v>184</v>
      </c>
      <c r="F51">
        <v>957</v>
      </c>
      <c r="G51">
        <v>3.07</v>
      </c>
      <c r="H51">
        <v>86.521538949999993</v>
      </c>
      <c r="I51">
        <v>79</v>
      </c>
      <c r="J51">
        <v>79563</v>
      </c>
      <c r="K51">
        <v>18.100000000000001</v>
      </c>
      <c r="L51">
        <v>1200</v>
      </c>
      <c r="M51">
        <v>84</v>
      </c>
      <c r="N51">
        <v>4.6900000000000004</v>
      </c>
      <c r="O51">
        <v>85</v>
      </c>
      <c r="P51">
        <v>0.2</v>
      </c>
      <c r="Q51">
        <v>1573.11889</v>
      </c>
      <c r="R51">
        <v>1293859294</v>
      </c>
      <c r="S51">
        <v>26.8</v>
      </c>
      <c r="T51">
        <v>27.4</v>
      </c>
      <c r="U51">
        <v>0.60399999999999998</v>
      </c>
      <c r="V51">
        <v>11.6</v>
      </c>
    </row>
    <row r="52" spans="1:22" x14ac:dyDescent="0.2">
      <c r="A52" t="s">
        <v>100</v>
      </c>
      <c r="B52">
        <v>2013</v>
      </c>
      <c r="C52" t="s">
        <v>23</v>
      </c>
      <c r="D52">
        <v>67.599999999999994</v>
      </c>
      <c r="E52">
        <v>187</v>
      </c>
      <c r="F52">
        <v>1000</v>
      </c>
      <c r="G52">
        <v>3.11</v>
      </c>
      <c r="H52">
        <v>67.67230438</v>
      </c>
      <c r="I52">
        <v>7</v>
      </c>
      <c r="J52">
        <v>13822</v>
      </c>
      <c r="K52">
        <v>17.5</v>
      </c>
      <c r="L52">
        <v>1300</v>
      </c>
      <c r="M52">
        <v>82</v>
      </c>
      <c r="N52">
        <v>4.53</v>
      </c>
      <c r="O52">
        <v>83</v>
      </c>
      <c r="P52">
        <v>0.2</v>
      </c>
      <c r="Q52">
        <v>1452.195373</v>
      </c>
      <c r="R52">
        <v>127856227</v>
      </c>
      <c r="S52">
        <v>26.8</v>
      </c>
      <c r="T52">
        <v>27.5</v>
      </c>
      <c r="U52">
        <v>0.59599999999999997</v>
      </c>
      <c r="V52">
        <v>11.5</v>
      </c>
    </row>
    <row r="53" spans="1:22" x14ac:dyDescent="0.2">
      <c r="A53" t="s">
        <v>100</v>
      </c>
      <c r="B53">
        <v>2012</v>
      </c>
      <c r="C53" t="s">
        <v>23</v>
      </c>
      <c r="D53">
        <v>67.3</v>
      </c>
      <c r="E53">
        <v>19</v>
      </c>
      <c r="F53">
        <v>1100</v>
      </c>
      <c r="G53">
        <v>3.1</v>
      </c>
      <c r="H53">
        <v>64.96964491</v>
      </c>
      <c r="I53">
        <v>73</v>
      </c>
      <c r="J53">
        <v>18668</v>
      </c>
      <c r="K53">
        <v>17</v>
      </c>
      <c r="L53">
        <v>1400</v>
      </c>
      <c r="M53">
        <v>79</v>
      </c>
      <c r="N53">
        <v>4.3899999999999997</v>
      </c>
      <c r="O53">
        <v>82</v>
      </c>
      <c r="P53">
        <v>0.2</v>
      </c>
      <c r="Q53">
        <v>1446.98541</v>
      </c>
      <c r="R53">
        <v>126365852</v>
      </c>
      <c r="S53">
        <v>26.9</v>
      </c>
      <c r="T53">
        <v>27.6</v>
      </c>
      <c r="U53">
        <v>0.58899999999999997</v>
      </c>
      <c r="V53">
        <v>11.3</v>
      </c>
    </row>
    <row r="54" spans="1:22" x14ac:dyDescent="0.2">
      <c r="A54" t="s">
        <v>100</v>
      </c>
      <c r="B54">
        <v>2011</v>
      </c>
      <c r="C54" t="s">
        <v>23</v>
      </c>
      <c r="D54">
        <v>66.8</v>
      </c>
      <c r="E54">
        <v>193</v>
      </c>
      <c r="F54">
        <v>1100</v>
      </c>
      <c r="G54">
        <v>3</v>
      </c>
      <c r="H54">
        <v>64.605900500000004</v>
      </c>
      <c r="I54">
        <v>44</v>
      </c>
      <c r="J54">
        <v>33634</v>
      </c>
      <c r="K54">
        <v>16.399999999999999</v>
      </c>
      <c r="L54">
        <v>1500</v>
      </c>
      <c r="M54">
        <v>79</v>
      </c>
      <c r="N54">
        <v>4.33</v>
      </c>
      <c r="O54">
        <v>82</v>
      </c>
      <c r="P54">
        <v>0.2</v>
      </c>
      <c r="Q54">
        <v>1461.671957</v>
      </c>
      <c r="R54">
        <v>124723629</v>
      </c>
      <c r="S54">
        <v>26.9</v>
      </c>
      <c r="T54">
        <v>27.7</v>
      </c>
      <c r="U54">
        <v>0.58099999999999996</v>
      </c>
      <c r="V54">
        <v>10.8</v>
      </c>
    </row>
    <row r="55" spans="1:22" x14ac:dyDescent="0.2">
      <c r="A55" t="s">
        <v>100</v>
      </c>
      <c r="B55">
        <v>2010</v>
      </c>
      <c r="C55" t="s">
        <v>23</v>
      </c>
      <c r="D55">
        <v>66.400000000000006</v>
      </c>
      <c r="E55">
        <v>196</v>
      </c>
      <c r="F55">
        <v>1200</v>
      </c>
      <c r="G55">
        <v>2.77</v>
      </c>
      <c r="H55">
        <v>57.733598639999997</v>
      </c>
      <c r="I55">
        <v>38</v>
      </c>
      <c r="J55">
        <v>31458</v>
      </c>
      <c r="K55">
        <v>15.9</v>
      </c>
      <c r="L55">
        <v>1600</v>
      </c>
      <c r="M55">
        <v>76</v>
      </c>
      <c r="N55">
        <v>4.28</v>
      </c>
      <c r="O55">
        <v>79</v>
      </c>
      <c r="P55">
        <v>0.2</v>
      </c>
      <c r="Q55">
        <v>1345.77153</v>
      </c>
      <c r="R55">
        <v>12398691</v>
      </c>
      <c r="S55">
        <v>27</v>
      </c>
      <c r="T55">
        <v>27.8</v>
      </c>
      <c r="U55">
        <v>0.57199999999999995</v>
      </c>
      <c r="V55">
        <v>10.4</v>
      </c>
    </row>
    <row r="56" spans="1:22" x14ac:dyDescent="0.2">
      <c r="A56" t="s">
        <v>100</v>
      </c>
      <c r="B56">
        <v>2009</v>
      </c>
      <c r="C56" t="s">
        <v>23</v>
      </c>
      <c r="D56">
        <v>66</v>
      </c>
      <c r="E56">
        <v>2</v>
      </c>
      <c r="F56">
        <v>1300</v>
      </c>
      <c r="G56">
        <v>2.5</v>
      </c>
      <c r="H56">
        <v>0.84418633099999996</v>
      </c>
      <c r="I56">
        <v>37</v>
      </c>
      <c r="J56">
        <v>56188</v>
      </c>
      <c r="K56">
        <v>15.4</v>
      </c>
      <c r="L56">
        <v>1700</v>
      </c>
      <c r="M56">
        <v>73</v>
      </c>
      <c r="N56">
        <v>4.38</v>
      </c>
      <c r="O56">
        <v>74</v>
      </c>
      <c r="P56">
        <v>0.2</v>
      </c>
      <c r="Q56">
        <v>19.317765000000001</v>
      </c>
      <c r="R56">
        <v>121427132</v>
      </c>
      <c r="S56">
        <v>27</v>
      </c>
      <c r="T56">
        <v>27.8</v>
      </c>
      <c r="U56">
        <v>0</v>
      </c>
      <c r="V56">
        <v>10.5</v>
      </c>
    </row>
    <row r="57" spans="1:22" x14ac:dyDescent="0.2">
      <c r="A57" t="s">
        <v>100</v>
      </c>
      <c r="B57">
        <v>2008</v>
      </c>
      <c r="C57" t="s">
        <v>23</v>
      </c>
      <c r="D57">
        <v>65.5</v>
      </c>
      <c r="E57">
        <v>23</v>
      </c>
      <c r="F57">
        <v>1300</v>
      </c>
      <c r="G57">
        <v>1.93</v>
      </c>
      <c r="H57">
        <v>43.030433119999998</v>
      </c>
      <c r="I57">
        <v>29</v>
      </c>
      <c r="J57">
        <v>44258</v>
      </c>
      <c r="K57">
        <v>14.9</v>
      </c>
      <c r="L57">
        <v>1800</v>
      </c>
      <c r="M57">
        <v>69</v>
      </c>
      <c r="N57">
        <v>4.34</v>
      </c>
      <c r="O57">
        <v>7</v>
      </c>
      <c r="P57">
        <v>0.3</v>
      </c>
      <c r="Q57">
        <v>991.48463400000003</v>
      </c>
      <c r="R57">
        <v>119714696</v>
      </c>
      <c r="S57">
        <v>27</v>
      </c>
      <c r="T57">
        <v>27.9</v>
      </c>
      <c r="U57">
        <v>0.55600000000000005</v>
      </c>
      <c r="V57">
        <v>10.199999999999999</v>
      </c>
    </row>
    <row r="58" spans="1:22" x14ac:dyDescent="0.2">
      <c r="A58" t="s">
        <v>100</v>
      </c>
      <c r="B58">
        <v>2007</v>
      </c>
      <c r="C58" t="s">
        <v>23</v>
      </c>
      <c r="D58">
        <v>65.2</v>
      </c>
      <c r="E58">
        <v>26</v>
      </c>
      <c r="F58">
        <v>1400</v>
      </c>
      <c r="G58">
        <v>1.59</v>
      </c>
      <c r="H58">
        <v>5.2347703240000003</v>
      </c>
      <c r="I58">
        <v>6</v>
      </c>
      <c r="J58">
        <v>41144</v>
      </c>
      <c r="K58">
        <v>14.4</v>
      </c>
      <c r="L58">
        <v>1900</v>
      </c>
      <c r="M58">
        <v>67</v>
      </c>
      <c r="N58">
        <v>4.2300000000000004</v>
      </c>
      <c r="O58">
        <v>64</v>
      </c>
      <c r="P58">
        <v>0.3</v>
      </c>
      <c r="Q58">
        <v>118.16637299999999</v>
      </c>
      <c r="R58">
        <v>1179681239</v>
      </c>
      <c r="S58">
        <v>27.1</v>
      </c>
      <c r="T58">
        <v>28</v>
      </c>
      <c r="U58">
        <v>0.54600000000000004</v>
      </c>
      <c r="V58">
        <v>9.9</v>
      </c>
    </row>
    <row r="59" spans="1:22" x14ac:dyDescent="0.2">
      <c r="A59" t="s">
        <v>100</v>
      </c>
      <c r="B59">
        <v>2006</v>
      </c>
      <c r="C59" t="s">
        <v>23</v>
      </c>
      <c r="D59">
        <v>64.8</v>
      </c>
      <c r="E59">
        <v>28</v>
      </c>
      <c r="F59">
        <v>1500</v>
      </c>
      <c r="G59">
        <v>1.37</v>
      </c>
      <c r="H59">
        <v>34.859426710000001</v>
      </c>
      <c r="I59">
        <v>6</v>
      </c>
      <c r="J59">
        <v>64185</v>
      </c>
      <c r="K59">
        <v>13.9</v>
      </c>
      <c r="L59">
        <v>2000</v>
      </c>
      <c r="M59">
        <v>66</v>
      </c>
      <c r="N59">
        <v>4.25</v>
      </c>
      <c r="O59">
        <v>65</v>
      </c>
      <c r="P59">
        <v>0.3</v>
      </c>
      <c r="Q59">
        <v>792.25969799999996</v>
      </c>
      <c r="R59">
        <v>1161977719</v>
      </c>
      <c r="S59">
        <v>27.1</v>
      </c>
      <c r="T59">
        <v>28</v>
      </c>
      <c r="U59">
        <v>0.53600000000000003</v>
      </c>
      <c r="V59">
        <v>9.6999999999999993</v>
      </c>
    </row>
    <row r="60" spans="1:22" x14ac:dyDescent="0.2">
      <c r="A60" t="s">
        <v>100</v>
      </c>
      <c r="B60">
        <v>2005</v>
      </c>
      <c r="C60" t="s">
        <v>23</v>
      </c>
      <c r="D60">
        <v>64.400000000000006</v>
      </c>
      <c r="E60">
        <v>211</v>
      </c>
      <c r="F60">
        <v>1500</v>
      </c>
      <c r="G60">
        <v>1.27</v>
      </c>
      <c r="H60">
        <v>3.5096368999999998</v>
      </c>
      <c r="I60">
        <v>8</v>
      </c>
      <c r="J60">
        <v>36711</v>
      </c>
      <c r="K60">
        <v>13.5</v>
      </c>
      <c r="L60">
        <v>2000</v>
      </c>
      <c r="M60">
        <v>65</v>
      </c>
      <c r="N60">
        <v>4.28</v>
      </c>
      <c r="O60">
        <v>65</v>
      </c>
      <c r="P60">
        <v>0.3</v>
      </c>
      <c r="Q60">
        <v>77.819000000000003</v>
      </c>
      <c r="R60">
        <v>1144118674</v>
      </c>
      <c r="S60">
        <v>27.2</v>
      </c>
      <c r="T60">
        <v>28.1</v>
      </c>
      <c r="U60">
        <v>0.52600000000000002</v>
      </c>
      <c r="V60">
        <v>9.4</v>
      </c>
    </row>
    <row r="61" spans="1:22" x14ac:dyDescent="0.2">
      <c r="A61" t="s">
        <v>100</v>
      </c>
      <c r="B61">
        <v>2004</v>
      </c>
      <c r="C61" t="s">
        <v>23</v>
      </c>
      <c r="D61">
        <v>64</v>
      </c>
      <c r="E61">
        <v>214</v>
      </c>
      <c r="F61">
        <v>1600</v>
      </c>
      <c r="G61">
        <v>1.2</v>
      </c>
      <c r="H61">
        <v>27.33800857</v>
      </c>
      <c r="I61">
        <v>6</v>
      </c>
      <c r="J61">
        <v>55443</v>
      </c>
      <c r="K61">
        <v>13</v>
      </c>
      <c r="L61">
        <v>2100</v>
      </c>
      <c r="M61">
        <v>58</v>
      </c>
      <c r="N61">
        <v>4.22</v>
      </c>
      <c r="O61">
        <v>63</v>
      </c>
      <c r="P61">
        <v>0.3</v>
      </c>
      <c r="Q61">
        <v>621.31837670000004</v>
      </c>
      <c r="R61">
        <v>1126135777</v>
      </c>
      <c r="S61">
        <v>27.2</v>
      </c>
      <c r="T61">
        <v>28.2</v>
      </c>
      <c r="U61">
        <v>0.51800000000000002</v>
      </c>
      <c r="V61">
        <v>9.1999999999999993</v>
      </c>
    </row>
    <row r="62" spans="1:22" x14ac:dyDescent="0.2">
      <c r="A62" t="s">
        <v>100</v>
      </c>
      <c r="B62">
        <v>2003</v>
      </c>
      <c r="C62" t="s">
        <v>23</v>
      </c>
      <c r="D62">
        <v>63.7</v>
      </c>
      <c r="E62">
        <v>216</v>
      </c>
      <c r="F62">
        <v>1700</v>
      </c>
      <c r="G62">
        <v>1.19</v>
      </c>
      <c r="H62">
        <v>19.4808682</v>
      </c>
      <c r="I62">
        <v>38</v>
      </c>
      <c r="J62">
        <v>47147</v>
      </c>
      <c r="K62">
        <v>12.6</v>
      </c>
      <c r="L62">
        <v>2200</v>
      </c>
      <c r="M62">
        <v>57</v>
      </c>
      <c r="N62">
        <v>4.3</v>
      </c>
      <c r="O62">
        <v>61</v>
      </c>
      <c r="P62">
        <v>0.3</v>
      </c>
      <c r="Q62">
        <v>541.13522790000002</v>
      </c>
      <c r="R62">
        <v>11827848</v>
      </c>
      <c r="S62">
        <v>27.3</v>
      </c>
      <c r="T62">
        <v>28.3</v>
      </c>
      <c r="U62">
        <v>0.505</v>
      </c>
      <c r="V62">
        <v>8.6</v>
      </c>
    </row>
    <row r="63" spans="1:22" x14ac:dyDescent="0.2">
      <c r="A63" t="s">
        <v>100</v>
      </c>
      <c r="B63">
        <v>2002</v>
      </c>
      <c r="C63" t="s">
        <v>23</v>
      </c>
      <c r="D63">
        <v>63.3</v>
      </c>
      <c r="E63">
        <v>219</v>
      </c>
      <c r="F63">
        <v>1700</v>
      </c>
      <c r="G63">
        <v>1.1000000000000001</v>
      </c>
      <c r="H63">
        <v>17.812056439999999</v>
      </c>
      <c r="I63">
        <v>37</v>
      </c>
      <c r="J63">
        <v>40044</v>
      </c>
      <c r="K63">
        <v>12.2</v>
      </c>
      <c r="L63">
        <v>2300</v>
      </c>
      <c r="M63">
        <v>58</v>
      </c>
      <c r="N63">
        <v>4.4000000000000004</v>
      </c>
      <c r="O63">
        <v>59</v>
      </c>
      <c r="P63">
        <v>0.3</v>
      </c>
      <c r="Q63">
        <v>466.2842</v>
      </c>
      <c r="R63">
        <v>18987112</v>
      </c>
      <c r="S63">
        <v>27.4</v>
      </c>
      <c r="T63">
        <v>28.4</v>
      </c>
      <c r="U63">
        <v>0.499</v>
      </c>
      <c r="V63">
        <v>8.4</v>
      </c>
    </row>
    <row r="64" spans="1:22" x14ac:dyDescent="0.2">
      <c r="A64" t="s">
        <v>100</v>
      </c>
      <c r="B64">
        <v>2001</v>
      </c>
      <c r="C64" t="s">
        <v>23</v>
      </c>
      <c r="D64">
        <v>62.9</v>
      </c>
      <c r="E64">
        <v>222</v>
      </c>
      <c r="F64">
        <v>1800</v>
      </c>
      <c r="G64">
        <v>1</v>
      </c>
      <c r="H64">
        <v>19.00340606</v>
      </c>
      <c r="I64">
        <v>29</v>
      </c>
      <c r="J64">
        <v>51780</v>
      </c>
      <c r="K64">
        <v>11.8</v>
      </c>
      <c r="L64">
        <v>2400</v>
      </c>
      <c r="M64">
        <v>58</v>
      </c>
      <c r="N64">
        <v>4.5</v>
      </c>
      <c r="O64">
        <v>59</v>
      </c>
      <c r="P64">
        <v>0.3</v>
      </c>
      <c r="Q64">
        <v>447.13896599999998</v>
      </c>
      <c r="R64">
        <v>171477855</v>
      </c>
      <c r="S64">
        <v>27.5</v>
      </c>
      <c r="T64">
        <v>28.5</v>
      </c>
      <c r="U64">
        <v>0.49399999999999999</v>
      </c>
      <c r="V64">
        <v>8.3000000000000007</v>
      </c>
    </row>
    <row r="65" spans="1:22" x14ac:dyDescent="0.2">
      <c r="A65" t="s">
        <v>100</v>
      </c>
      <c r="B65">
        <v>2000</v>
      </c>
      <c r="C65" t="s">
        <v>23</v>
      </c>
      <c r="D65">
        <v>62.5</v>
      </c>
      <c r="E65">
        <v>224</v>
      </c>
      <c r="F65">
        <v>1800</v>
      </c>
      <c r="G65">
        <v>0.93</v>
      </c>
      <c r="H65">
        <v>19.26615743</v>
      </c>
      <c r="I65">
        <v>6</v>
      </c>
      <c r="J65">
        <v>38835</v>
      </c>
      <c r="K65">
        <v>11.4</v>
      </c>
      <c r="L65">
        <v>2500</v>
      </c>
      <c r="M65">
        <v>57</v>
      </c>
      <c r="N65">
        <v>4.26</v>
      </c>
      <c r="O65">
        <v>58</v>
      </c>
      <c r="P65">
        <v>0.3</v>
      </c>
      <c r="Q65">
        <v>438.86463400000002</v>
      </c>
      <c r="R65">
        <v>1535912</v>
      </c>
      <c r="S65">
        <v>27.7</v>
      </c>
      <c r="T65">
        <v>28.6</v>
      </c>
      <c r="U65">
        <v>0.48899999999999999</v>
      </c>
      <c r="V65">
        <v>8.3000000000000007</v>
      </c>
    </row>
    <row r="66" spans="1:22" x14ac:dyDescent="0.2">
      <c r="A66" t="s">
        <v>101</v>
      </c>
      <c r="B66">
        <v>2015</v>
      </c>
      <c r="C66" t="s">
        <v>23</v>
      </c>
      <c r="D66">
        <v>69.099999999999994</v>
      </c>
      <c r="E66">
        <v>176</v>
      </c>
      <c r="F66">
        <v>114</v>
      </c>
      <c r="H66">
        <v>0</v>
      </c>
      <c r="I66">
        <v>6</v>
      </c>
      <c r="J66">
        <v>15099</v>
      </c>
      <c r="K66">
        <v>27.4</v>
      </c>
      <c r="L66">
        <v>136</v>
      </c>
      <c r="M66">
        <v>8</v>
      </c>
      <c r="O66">
        <v>78</v>
      </c>
      <c r="P66">
        <v>0.3</v>
      </c>
      <c r="Q66">
        <v>3336.1668599999998</v>
      </c>
      <c r="R66">
        <v>258162113</v>
      </c>
      <c r="S66">
        <v>1.4</v>
      </c>
      <c r="T66">
        <v>1.2</v>
      </c>
      <c r="U66">
        <v>0.68600000000000005</v>
      </c>
      <c r="V66">
        <v>12.9</v>
      </c>
    </row>
    <row r="67" spans="1:22" x14ac:dyDescent="0.2">
      <c r="A67" t="s">
        <v>101</v>
      </c>
      <c r="B67">
        <v>2014</v>
      </c>
      <c r="C67" t="s">
        <v>23</v>
      </c>
      <c r="D67">
        <v>68.900000000000006</v>
      </c>
      <c r="E67">
        <v>179</v>
      </c>
      <c r="F67">
        <v>119</v>
      </c>
      <c r="G67">
        <v>0.09</v>
      </c>
      <c r="H67">
        <v>200.06844430000001</v>
      </c>
      <c r="I67">
        <v>78</v>
      </c>
      <c r="J67">
        <v>12943</v>
      </c>
      <c r="K67">
        <v>26.5</v>
      </c>
      <c r="L67">
        <v>142</v>
      </c>
      <c r="M67">
        <v>8</v>
      </c>
      <c r="N67">
        <v>2.85</v>
      </c>
      <c r="O67">
        <v>78</v>
      </c>
      <c r="P67">
        <v>0.3</v>
      </c>
      <c r="Q67">
        <v>3491.5958869999999</v>
      </c>
      <c r="R67">
        <v>255131116</v>
      </c>
      <c r="S67">
        <v>1.4</v>
      </c>
      <c r="T67">
        <v>1.2</v>
      </c>
      <c r="U67">
        <v>0.68200000000000005</v>
      </c>
      <c r="V67">
        <v>12.9</v>
      </c>
    </row>
    <row r="68" spans="1:22" x14ac:dyDescent="0.2">
      <c r="A68" t="s">
        <v>101</v>
      </c>
      <c r="B68">
        <v>2013</v>
      </c>
      <c r="C68" t="s">
        <v>23</v>
      </c>
      <c r="D68">
        <v>68.7</v>
      </c>
      <c r="E68">
        <v>181</v>
      </c>
      <c r="F68">
        <v>124</v>
      </c>
      <c r="G68">
        <v>0.09</v>
      </c>
      <c r="H68">
        <v>22.847830800000001</v>
      </c>
      <c r="I68">
        <v>85</v>
      </c>
      <c r="J68">
        <v>8419</v>
      </c>
      <c r="K68">
        <v>25.6</v>
      </c>
      <c r="L68">
        <v>148</v>
      </c>
      <c r="M68">
        <v>86</v>
      </c>
      <c r="N68">
        <v>2.93</v>
      </c>
      <c r="O68">
        <v>85</v>
      </c>
      <c r="P68">
        <v>0.3</v>
      </c>
      <c r="Q68">
        <v>362.66398099999998</v>
      </c>
      <c r="R68">
        <v>25232263</v>
      </c>
      <c r="S68">
        <v>1.5</v>
      </c>
      <c r="T68">
        <v>1.3</v>
      </c>
      <c r="U68">
        <v>0.67700000000000005</v>
      </c>
      <c r="V68">
        <v>12.9</v>
      </c>
    </row>
    <row r="69" spans="1:22" x14ac:dyDescent="0.2">
      <c r="A69" t="s">
        <v>101</v>
      </c>
      <c r="B69">
        <v>2012</v>
      </c>
      <c r="C69" t="s">
        <v>23</v>
      </c>
      <c r="D69">
        <v>68.5</v>
      </c>
      <c r="E69">
        <v>183</v>
      </c>
      <c r="F69">
        <v>129</v>
      </c>
      <c r="G69">
        <v>0.08</v>
      </c>
      <c r="H69">
        <v>254.4688257</v>
      </c>
      <c r="I69">
        <v>83</v>
      </c>
      <c r="J69">
        <v>15489</v>
      </c>
      <c r="K69">
        <v>24.7</v>
      </c>
      <c r="L69">
        <v>154</v>
      </c>
      <c r="M69">
        <v>84</v>
      </c>
      <c r="N69">
        <v>2.9</v>
      </c>
      <c r="O69">
        <v>83</v>
      </c>
      <c r="P69">
        <v>0.3</v>
      </c>
      <c r="Q69">
        <v>3687.9539960000002</v>
      </c>
      <c r="R69">
        <v>248883232</v>
      </c>
      <c r="S69">
        <v>1.5</v>
      </c>
      <c r="T69">
        <v>1.4</v>
      </c>
      <c r="U69">
        <v>0.66900000000000004</v>
      </c>
      <c r="V69">
        <v>12.6</v>
      </c>
    </row>
    <row r="70" spans="1:22" x14ac:dyDescent="0.2">
      <c r="A70" t="s">
        <v>101</v>
      </c>
      <c r="B70">
        <v>2011</v>
      </c>
      <c r="C70" t="s">
        <v>23</v>
      </c>
      <c r="D70">
        <v>68.3</v>
      </c>
      <c r="E70">
        <v>185</v>
      </c>
      <c r="F70">
        <v>134</v>
      </c>
      <c r="G70">
        <v>0.08</v>
      </c>
      <c r="H70">
        <v>211.87834040000001</v>
      </c>
      <c r="I70">
        <v>81</v>
      </c>
      <c r="J70">
        <v>21893</v>
      </c>
      <c r="K70">
        <v>23.8</v>
      </c>
      <c r="L70">
        <v>161</v>
      </c>
      <c r="M70">
        <v>81</v>
      </c>
      <c r="N70">
        <v>2.71</v>
      </c>
      <c r="O70">
        <v>81</v>
      </c>
      <c r="P70">
        <v>0.3</v>
      </c>
      <c r="Q70">
        <v>3634.2768500000002</v>
      </c>
      <c r="R70">
        <v>24577511</v>
      </c>
      <c r="S70">
        <v>1.6</v>
      </c>
      <c r="T70">
        <v>1.5</v>
      </c>
      <c r="U70">
        <v>0.66200000000000003</v>
      </c>
      <c r="V70">
        <v>12.3</v>
      </c>
    </row>
    <row r="71" spans="1:22" x14ac:dyDescent="0.2">
      <c r="A71" t="s">
        <v>101</v>
      </c>
      <c r="B71">
        <v>2010</v>
      </c>
      <c r="C71" t="s">
        <v>23</v>
      </c>
      <c r="D71">
        <v>68.099999999999994</v>
      </c>
      <c r="E71">
        <v>187</v>
      </c>
      <c r="F71">
        <v>138</v>
      </c>
      <c r="G71">
        <v>0.08</v>
      </c>
      <c r="H71">
        <v>190.5453646</v>
      </c>
      <c r="I71">
        <v>83</v>
      </c>
      <c r="J71">
        <v>18869</v>
      </c>
      <c r="K71">
        <v>22.9</v>
      </c>
      <c r="L71">
        <v>167</v>
      </c>
      <c r="M71">
        <v>82</v>
      </c>
      <c r="N71">
        <v>2.74</v>
      </c>
      <c r="O71">
        <v>81</v>
      </c>
      <c r="P71">
        <v>0.3</v>
      </c>
      <c r="Q71">
        <v>3113.4863500000001</v>
      </c>
      <c r="R71">
        <v>242524123</v>
      </c>
      <c r="S71">
        <v>1.6</v>
      </c>
      <c r="T71">
        <v>1.5</v>
      </c>
      <c r="U71">
        <v>0.65600000000000003</v>
      </c>
      <c r="V71">
        <v>12.1</v>
      </c>
    </row>
    <row r="72" spans="1:22" x14ac:dyDescent="0.2">
      <c r="A72" t="s">
        <v>101</v>
      </c>
      <c r="B72">
        <v>2009</v>
      </c>
      <c r="C72" t="s">
        <v>23</v>
      </c>
      <c r="D72">
        <v>67.900000000000006</v>
      </c>
      <c r="E72">
        <v>189</v>
      </c>
      <c r="F72">
        <v>143</v>
      </c>
      <c r="G72">
        <v>0.08</v>
      </c>
      <c r="H72">
        <v>125.7980678</v>
      </c>
      <c r="I72">
        <v>82</v>
      </c>
      <c r="J72">
        <v>20818</v>
      </c>
      <c r="K72">
        <v>22.1</v>
      </c>
      <c r="L72">
        <v>174</v>
      </c>
      <c r="M72">
        <v>85</v>
      </c>
      <c r="N72">
        <v>2.83</v>
      </c>
      <c r="O72">
        <v>78</v>
      </c>
      <c r="P72">
        <v>0.3</v>
      </c>
      <c r="Q72">
        <v>2254.4456599999999</v>
      </c>
      <c r="R72">
        <v>23934478</v>
      </c>
      <c r="S72">
        <v>1.7</v>
      </c>
      <c r="T72">
        <v>1.6</v>
      </c>
      <c r="U72">
        <v>0.64500000000000002</v>
      </c>
      <c r="V72">
        <v>11.7</v>
      </c>
    </row>
    <row r="73" spans="1:22" x14ac:dyDescent="0.2">
      <c r="A73" t="s">
        <v>101</v>
      </c>
      <c r="B73">
        <v>2008</v>
      </c>
      <c r="C73" t="s">
        <v>23</v>
      </c>
      <c r="D73">
        <v>67.7</v>
      </c>
      <c r="E73">
        <v>189</v>
      </c>
      <c r="F73">
        <v>149</v>
      </c>
      <c r="G73">
        <v>7.0000000000000007E-2</v>
      </c>
      <c r="H73">
        <v>10.263411079999999</v>
      </c>
      <c r="I73">
        <v>82</v>
      </c>
      <c r="J73">
        <v>15369</v>
      </c>
      <c r="K73">
        <v>21.3</v>
      </c>
      <c r="L73">
        <v>181</v>
      </c>
      <c r="M73">
        <v>83</v>
      </c>
      <c r="N73">
        <v>2.81</v>
      </c>
      <c r="O73">
        <v>77</v>
      </c>
      <c r="P73">
        <v>0.2</v>
      </c>
      <c r="Q73">
        <v>216.52766</v>
      </c>
      <c r="R73">
        <v>236159276</v>
      </c>
      <c r="S73">
        <v>1.7</v>
      </c>
      <c r="T73">
        <v>1.7</v>
      </c>
      <c r="U73">
        <v>0.64100000000000001</v>
      </c>
      <c r="V73">
        <v>11.7</v>
      </c>
    </row>
    <row r="74" spans="1:22" x14ac:dyDescent="0.2">
      <c r="A74" t="s">
        <v>101</v>
      </c>
      <c r="B74">
        <v>2007</v>
      </c>
      <c r="C74" t="s">
        <v>23</v>
      </c>
      <c r="D74">
        <v>67.5</v>
      </c>
      <c r="E74">
        <v>19</v>
      </c>
      <c r="F74">
        <v>154</v>
      </c>
      <c r="G74">
        <v>0.06</v>
      </c>
      <c r="H74">
        <v>102.63343500000001</v>
      </c>
      <c r="I74">
        <v>76</v>
      </c>
      <c r="J74">
        <v>19456</v>
      </c>
      <c r="K74">
        <v>2.5</v>
      </c>
      <c r="L74">
        <v>188</v>
      </c>
      <c r="M74">
        <v>77</v>
      </c>
      <c r="N74">
        <v>3.1</v>
      </c>
      <c r="O74">
        <v>73</v>
      </c>
      <c r="P74">
        <v>0.2</v>
      </c>
      <c r="Q74">
        <v>1855.9391499999999</v>
      </c>
      <c r="R74">
        <v>232989141</v>
      </c>
      <c r="S74">
        <v>1.8</v>
      </c>
      <c r="T74">
        <v>1.7</v>
      </c>
      <c r="U74">
        <v>0.63800000000000001</v>
      </c>
      <c r="V74">
        <v>11</v>
      </c>
    </row>
    <row r="75" spans="1:22" x14ac:dyDescent="0.2">
      <c r="A75" t="s">
        <v>101</v>
      </c>
      <c r="B75">
        <v>2006</v>
      </c>
      <c r="C75" t="s">
        <v>23</v>
      </c>
      <c r="D75">
        <v>67.3</v>
      </c>
      <c r="E75">
        <v>191</v>
      </c>
      <c r="F75">
        <v>159</v>
      </c>
      <c r="G75">
        <v>0.06</v>
      </c>
      <c r="H75">
        <v>72.015931600000002</v>
      </c>
      <c r="I75">
        <v>66</v>
      </c>
      <c r="J75">
        <v>20422</v>
      </c>
      <c r="K75">
        <v>19.7</v>
      </c>
      <c r="L75">
        <v>194</v>
      </c>
      <c r="M75">
        <v>78</v>
      </c>
      <c r="N75">
        <v>2.91</v>
      </c>
      <c r="O75">
        <v>72</v>
      </c>
      <c r="P75">
        <v>0.1</v>
      </c>
      <c r="Q75">
        <v>1586.2539999999999</v>
      </c>
      <c r="R75">
        <v>22983822</v>
      </c>
      <c r="S75">
        <v>1.8</v>
      </c>
      <c r="T75">
        <v>1.8</v>
      </c>
      <c r="U75">
        <v>0.63200000000000001</v>
      </c>
      <c r="V75">
        <v>10.9</v>
      </c>
    </row>
    <row r="76" spans="1:22" x14ac:dyDescent="0.2">
      <c r="A76" t="s">
        <v>101</v>
      </c>
      <c r="B76">
        <v>2005</v>
      </c>
      <c r="C76" t="s">
        <v>23</v>
      </c>
      <c r="D76">
        <v>67.2</v>
      </c>
      <c r="E76">
        <v>19</v>
      </c>
      <c r="F76">
        <v>163</v>
      </c>
      <c r="G76">
        <v>0.06</v>
      </c>
      <c r="H76">
        <v>5.3817825619999997</v>
      </c>
      <c r="I76">
        <v>65</v>
      </c>
      <c r="J76">
        <v>15853</v>
      </c>
      <c r="K76">
        <v>19</v>
      </c>
      <c r="L76">
        <v>201</v>
      </c>
      <c r="M76">
        <v>79</v>
      </c>
      <c r="N76">
        <v>2.79</v>
      </c>
      <c r="O76">
        <v>72</v>
      </c>
      <c r="P76">
        <v>0.1</v>
      </c>
      <c r="Q76">
        <v>126.92883399999999</v>
      </c>
      <c r="R76">
        <v>22671273</v>
      </c>
      <c r="S76">
        <v>1.9</v>
      </c>
      <c r="T76">
        <v>1.9</v>
      </c>
      <c r="U76">
        <v>0.629</v>
      </c>
      <c r="V76">
        <v>11.1</v>
      </c>
    </row>
    <row r="77" spans="1:22" x14ac:dyDescent="0.2">
      <c r="A77" t="s">
        <v>101</v>
      </c>
      <c r="B77">
        <v>2004</v>
      </c>
      <c r="C77" t="s">
        <v>23</v>
      </c>
      <c r="D77">
        <v>65.3</v>
      </c>
      <c r="E77">
        <v>213</v>
      </c>
      <c r="F77">
        <v>174</v>
      </c>
      <c r="G77">
        <v>0.06</v>
      </c>
      <c r="H77">
        <v>55.361072069999999</v>
      </c>
      <c r="I77">
        <v>64</v>
      </c>
      <c r="J77">
        <v>29171</v>
      </c>
      <c r="K77">
        <v>18.2</v>
      </c>
      <c r="L77">
        <v>237</v>
      </c>
      <c r="M77">
        <v>79</v>
      </c>
      <c r="N77">
        <v>2.37</v>
      </c>
      <c r="O77">
        <v>71</v>
      </c>
      <c r="P77">
        <v>0.1</v>
      </c>
      <c r="Q77">
        <v>1148.56996</v>
      </c>
      <c r="R77">
        <v>223614649</v>
      </c>
      <c r="S77">
        <v>1.9</v>
      </c>
      <c r="T77">
        <v>1.9</v>
      </c>
      <c r="U77">
        <v>0.624</v>
      </c>
      <c r="V77">
        <v>11</v>
      </c>
    </row>
    <row r="78" spans="1:22" x14ac:dyDescent="0.2">
      <c r="A78" t="s">
        <v>101</v>
      </c>
      <c r="B78">
        <v>2003</v>
      </c>
      <c r="C78" t="s">
        <v>23</v>
      </c>
      <c r="D78">
        <v>66.900000000000006</v>
      </c>
      <c r="E78">
        <v>189</v>
      </c>
      <c r="F78">
        <v>173</v>
      </c>
      <c r="G78">
        <v>0.05</v>
      </c>
      <c r="H78">
        <v>8.4601557580000009</v>
      </c>
      <c r="I78">
        <v>64</v>
      </c>
      <c r="J78">
        <v>24457</v>
      </c>
      <c r="K78">
        <v>17.5</v>
      </c>
      <c r="L78">
        <v>215</v>
      </c>
      <c r="M78">
        <v>8</v>
      </c>
      <c r="N78">
        <v>2.5299999999999998</v>
      </c>
      <c r="O78">
        <v>71</v>
      </c>
      <c r="P78">
        <v>0.1</v>
      </c>
      <c r="Q78">
        <v>164.59447</v>
      </c>
      <c r="R78">
        <v>22545214</v>
      </c>
      <c r="S78">
        <v>1.9</v>
      </c>
      <c r="T78">
        <v>11</v>
      </c>
      <c r="U78">
        <v>0.61299999999999999</v>
      </c>
      <c r="V78">
        <v>10.8</v>
      </c>
    </row>
    <row r="79" spans="1:22" x14ac:dyDescent="0.2">
      <c r="A79" t="s">
        <v>101</v>
      </c>
      <c r="B79">
        <v>2002</v>
      </c>
      <c r="C79" t="s">
        <v>23</v>
      </c>
      <c r="D79">
        <v>66.7</v>
      </c>
      <c r="E79">
        <v>189</v>
      </c>
      <c r="F79">
        <v>177</v>
      </c>
      <c r="G79">
        <v>0.05</v>
      </c>
      <c r="H79">
        <v>43.178672910000003</v>
      </c>
      <c r="I79">
        <v>63</v>
      </c>
      <c r="J79">
        <v>14492</v>
      </c>
      <c r="K79">
        <v>16.7</v>
      </c>
      <c r="L79">
        <v>222</v>
      </c>
      <c r="M79">
        <v>8</v>
      </c>
      <c r="N79">
        <v>2.27</v>
      </c>
      <c r="O79">
        <v>7</v>
      </c>
      <c r="P79">
        <v>0.1</v>
      </c>
      <c r="Q79">
        <v>899.55568570000003</v>
      </c>
      <c r="R79">
        <v>2175859</v>
      </c>
      <c r="S79">
        <v>11</v>
      </c>
      <c r="T79">
        <v>11.1</v>
      </c>
      <c r="U79">
        <v>0.60799999999999998</v>
      </c>
      <c r="V79">
        <v>10.6</v>
      </c>
    </row>
    <row r="80" spans="1:22" x14ac:dyDescent="0.2">
      <c r="A80" t="s">
        <v>101</v>
      </c>
      <c r="B80">
        <v>2001</v>
      </c>
      <c r="C80" t="s">
        <v>23</v>
      </c>
      <c r="D80">
        <v>66.5</v>
      </c>
      <c r="E80">
        <v>188</v>
      </c>
      <c r="F80">
        <v>182</v>
      </c>
      <c r="G80">
        <v>0.06</v>
      </c>
      <c r="H80">
        <v>33.958371249999999</v>
      </c>
      <c r="I80">
        <v>62</v>
      </c>
      <c r="J80">
        <v>3825</v>
      </c>
      <c r="K80">
        <v>16</v>
      </c>
      <c r="L80">
        <v>229</v>
      </c>
      <c r="M80">
        <v>77</v>
      </c>
      <c r="N80">
        <v>2.23</v>
      </c>
      <c r="O80">
        <v>76</v>
      </c>
      <c r="P80">
        <v>0.1</v>
      </c>
      <c r="Q80">
        <v>747.98174549999999</v>
      </c>
      <c r="R80">
        <v>2145652</v>
      </c>
      <c r="S80">
        <v>11</v>
      </c>
      <c r="T80">
        <v>11.1</v>
      </c>
      <c r="U80">
        <v>0.60399999999999998</v>
      </c>
      <c r="V80">
        <v>10.6</v>
      </c>
    </row>
    <row r="81" spans="1:22" x14ac:dyDescent="0.2">
      <c r="A81" t="s">
        <v>101</v>
      </c>
      <c r="B81">
        <v>2000</v>
      </c>
      <c r="C81" t="s">
        <v>23</v>
      </c>
      <c r="D81">
        <v>66.3</v>
      </c>
      <c r="E81">
        <v>188</v>
      </c>
      <c r="F81">
        <v>187</v>
      </c>
      <c r="G81">
        <v>0.06</v>
      </c>
      <c r="H81">
        <v>3.4333436399999999</v>
      </c>
      <c r="I81">
        <v>65</v>
      </c>
      <c r="J81">
        <v>3344</v>
      </c>
      <c r="K81">
        <v>15.4</v>
      </c>
      <c r="L81">
        <v>237</v>
      </c>
      <c r="M81">
        <v>72</v>
      </c>
      <c r="N81">
        <v>1.98</v>
      </c>
      <c r="O81">
        <v>75</v>
      </c>
      <c r="P81">
        <v>0.1</v>
      </c>
      <c r="Q81">
        <v>78.927440000000004</v>
      </c>
      <c r="R81">
        <v>21154429</v>
      </c>
      <c r="S81">
        <v>11</v>
      </c>
      <c r="T81">
        <v>11.2</v>
      </c>
      <c r="U81">
        <v>0.59699999999999998</v>
      </c>
      <c r="V81">
        <v>10.7</v>
      </c>
    </row>
    <row r="82" spans="1:22" x14ac:dyDescent="0.2">
      <c r="A82" t="s">
        <v>102</v>
      </c>
      <c r="B82">
        <v>2015</v>
      </c>
      <c r="C82" t="s">
        <v>23</v>
      </c>
      <c r="D82">
        <v>75.5</v>
      </c>
      <c r="E82">
        <v>83</v>
      </c>
      <c r="F82">
        <v>18</v>
      </c>
      <c r="H82">
        <v>200.06844430000001</v>
      </c>
      <c r="I82">
        <v>98</v>
      </c>
      <c r="J82">
        <v>615</v>
      </c>
      <c r="K82">
        <v>59.7</v>
      </c>
      <c r="L82">
        <v>21</v>
      </c>
      <c r="M82">
        <v>98</v>
      </c>
      <c r="O82">
        <v>98</v>
      </c>
      <c r="P82">
        <v>0.1</v>
      </c>
      <c r="Q82">
        <v>438.86463400000002</v>
      </c>
      <c r="R82">
        <v>1535912</v>
      </c>
      <c r="S82">
        <v>8.5</v>
      </c>
      <c r="T82">
        <v>8.6</v>
      </c>
      <c r="U82">
        <v>0.77400000000000002</v>
      </c>
      <c r="V82">
        <v>14.8</v>
      </c>
    </row>
    <row r="83" spans="1:22" x14ac:dyDescent="0.2">
      <c r="A83" t="s">
        <v>102</v>
      </c>
      <c r="B83">
        <v>2014</v>
      </c>
      <c r="C83" t="s">
        <v>23</v>
      </c>
      <c r="D83">
        <v>75.400000000000006</v>
      </c>
      <c r="E83">
        <v>83</v>
      </c>
      <c r="F83">
        <v>19</v>
      </c>
      <c r="G83">
        <v>0.01</v>
      </c>
      <c r="H83">
        <v>22.847830800000001</v>
      </c>
      <c r="I83">
        <v>99</v>
      </c>
      <c r="J83">
        <v>99</v>
      </c>
      <c r="K83">
        <v>58.5</v>
      </c>
      <c r="L83">
        <v>22</v>
      </c>
      <c r="M83">
        <v>99</v>
      </c>
      <c r="N83">
        <v>6.89</v>
      </c>
      <c r="O83">
        <v>99</v>
      </c>
      <c r="P83">
        <v>0.1</v>
      </c>
      <c r="Q83">
        <v>3336.1668599999998</v>
      </c>
      <c r="R83">
        <v>258162113</v>
      </c>
      <c r="S83">
        <v>8.3000000000000007</v>
      </c>
      <c r="T83">
        <v>8.4</v>
      </c>
      <c r="U83">
        <v>0.77</v>
      </c>
      <c r="V83">
        <v>14.9</v>
      </c>
    </row>
    <row r="84" spans="1:22" x14ac:dyDescent="0.2">
      <c r="A84" t="s">
        <v>102</v>
      </c>
      <c r="B84">
        <v>2013</v>
      </c>
      <c r="C84" t="s">
        <v>23</v>
      </c>
      <c r="D84">
        <v>75.3</v>
      </c>
      <c r="E84">
        <v>83</v>
      </c>
      <c r="F84">
        <v>20</v>
      </c>
      <c r="G84">
        <v>0.01</v>
      </c>
      <c r="H84">
        <v>254.4688257</v>
      </c>
      <c r="I84">
        <v>99</v>
      </c>
      <c r="J84">
        <v>189</v>
      </c>
      <c r="K84">
        <v>57.2</v>
      </c>
      <c r="L84">
        <v>23</v>
      </c>
      <c r="M84">
        <v>98</v>
      </c>
      <c r="N84">
        <v>6.49</v>
      </c>
      <c r="O84">
        <v>98</v>
      </c>
      <c r="P84">
        <v>0.1</v>
      </c>
      <c r="Q84">
        <v>3491.5958869999999</v>
      </c>
      <c r="R84">
        <v>255131116</v>
      </c>
      <c r="S84">
        <v>8.1999999999999993</v>
      </c>
      <c r="T84">
        <v>8.3000000000000007</v>
      </c>
      <c r="U84">
        <v>0.76900000000000002</v>
      </c>
      <c r="V84">
        <v>15</v>
      </c>
    </row>
    <row r="85" spans="1:22" x14ac:dyDescent="0.2">
      <c r="A85" t="s">
        <v>102</v>
      </c>
      <c r="B85">
        <v>2012</v>
      </c>
      <c r="C85" t="s">
        <v>23</v>
      </c>
      <c r="D85">
        <v>75.099999999999994</v>
      </c>
      <c r="E85">
        <v>85</v>
      </c>
      <c r="F85">
        <v>21</v>
      </c>
      <c r="G85">
        <v>0.01</v>
      </c>
      <c r="H85">
        <v>211.87834040000001</v>
      </c>
      <c r="I85">
        <v>98</v>
      </c>
      <c r="J85">
        <v>332</v>
      </c>
      <c r="K85">
        <v>56</v>
      </c>
      <c r="L85">
        <v>24</v>
      </c>
      <c r="M85">
        <v>99</v>
      </c>
      <c r="N85">
        <v>6.98</v>
      </c>
      <c r="O85">
        <v>99</v>
      </c>
      <c r="P85">
        <v>0.1</v>
      </c>
      <c r="Q85">
        <v>362.66398099999998</v>
      </c>
      <c r="R85">
        <v>25232263</v>
      </c>
      <c r="S85">
        <v>8</v>
      </c>
      <c r="T85">
        <v>8.1999999999999993</v>
      </c>
      <c r="U85">
        <v>0.755</v>
      </c>
      <c r="V85">
        <v>13.6</v>
      </c>
    </row>
    <row r="86" spans="1:22" x14ac:dyDescent="0.2">
      <c r="A86" t="s">
        <v>102</v>
      </c>
      <c r="B86">
        <v>2011</v>
      </c>
      <c r="C86" t="s">
        <v>23</v>
      </c>
      <c r="D86">
        <v>74.7</v>
      </c>
      <c r="E86">
        <v>93</v>
      </c>
      <c r="F86">
        <v>22</v>
      </c>
      <c r="G86">
        <v>0.03</v>
      </c>
      <c r="H86">
        <v>190.5453646</v>
      </c>
      <c r="I86">
        <v>99</v>
      </c>
      <c r="J86">
        <v>73</v>
      </c>
      <c r="K86">
        <v>54.8</v>
      </c>
      <c r="L86">
        <v>25</v>
      </c>
      <c r="M86">
        <v>99</v>
      </c>
      <c r="N86">
        <v>7.12</v>
      </c>
      <c r="O86">
        <v>99</v>
      </c>
      <c r="P86">
        <v>0.1</v>
      </c>
      <c r="Q86">
        <v>3687.9539960000002</v>
      </c>
      <c r="R86">
        <v>248883232</v>
      </c>
      <c r="S86">
        <v>7.9</v>
      </c>
      <c r="T86">
        <v>8.1</v>
      </c>
      <c r="U86">
        <v>0.745</v>
      </c>
      <c r="V86">
        <v>13.1</v>
      </c>
    </row>
    <row r="87" spans="1:22" x14ac:dyDescent="0.2">
      <c r="A87" t="s">
        <v>102</v>
      </c>
      <c r="B87">
        <v>2010</v>
      </c>
      <c r="C87" t="s">
        <v>23</v>
      </c>
      <c r="D87">
        <v>74.099999999999994</v>
      </c>
      <c r="E87">
        <v>16</v>
      </c>
      <c r="F87">
        <v>22</v>
      </c>
      <c r="G87">
        <v>0.03</v>
      </c>
      <c r="H87">
        <v>125.7980678</v>
      </c>
      <c r="I87">
        <v>99</v>
      </c>
      <c r="J87">
        <v>538</v>
      </c>
      <c r="K87">
        <v>53.6</v>
      </c>
      <c r="L87">
        <v>26</v>
      </c>
      <c r="M87">
        <v>99</v>
      </c>
      <c r="N87">
        <v>8.1999999999999993</v>
      </c>
      <c r="O87">
        <v>99</v>
      </c>
      <c r="P87">
        <v>0.1</v>
      </c>
      <c r="Q87">
        <v>3634.2768500000002</v>
      </c>
      <c r="R87">
        <v>24577511</v>
      </c>
      <c r="S87">
        <v>7.8</v>
      </c>
      <c r="T87">
        <v>8</v>
      </c>
      <c r="U87">
        <v>0.73499999999999999</v>
      </c>
      <c r="V87">
        <v>12.9</v>
      </c>
    </row>
    <row r="88" spans="1:22" x14ac:dyDescent="0.2">
      <c r="A88" t="s">
        <v>102</v>
      </c>
      <c r="B88">
        <v>2009</v>
      </c>
      <c r="C88" t="s">
        <v>23</v>
      </c>
      <c r="D88">
        <v>73.3</v>
      </c>
      <c r="E88">
        <v>122</v>
      </c>
      <c r="F88">
        <v>23</v>
      </c>
      <c r="G88">
        <v>0.03</v>
      </c>
      <c r="H88">
        <v>10.263411079999999</v>
      </c>
      <c r="I88">
        <v>99</v>
      </c>
      <c r="J88">
        <v>262</v>
      </c>
      <c r="K88">
        <v>52.5</v>
      </c>
      <c r="L88">
        <v>27</v>
      </c>
      <c r="M88">
        <v>99</v>
      </c>
      <c r="N88">
        <v>7.63</v>
      </c>
      <c r="O88">
        <v>99</v>
      </c>
      <c r="P88">
        <v>0.1</v>
      </c>
      <c r="Q88">
        <v>3113.4863500000001</v>
      </c>
      <c r="R88">
        <v>242524123</v>
      </c>
      <c r="S88">
        <v>7.7</v>
      </c>
      <c r="T88">
        <v>7.9</v>
      </c>
      <c r="U88">
        <v>0.72799999999999998</v>
      </c>
      <c r="V88">
        <v>12.8</v>
      </c>
    </row>
    <row r="89" spans="1:22" x14ac:dyDescent="0.2">
      <c r="A89" t="s">
        <v>102</v>
      </c>
      <c r="B89">
        <v>2008</v>
      </c>
      <c r="C89" t="s">
        <v>23</v>
      </c>
      <c r="D89">
        <v>72.7</v>
      </c>
      <c r="E89">
        <v>135</v>
      </c>
      <c r="F89">
        <v>24</v>
      </c>
      <c r="G89">
        <v>0.02</v>
      </c>
      <c r="H89">
        <v>102.63343500000001</v>
      </c>
      <c r="I89">
        <v>99</v>
      </c>
      <c r="J89">
        <v>127</v>
      </c>
      <c r="K89">
        <v>51.4</v>
      </c>
      <c r="L89">
        <v>28</v>
      </c>
      <c r="M89">
        <v>99</v>
      </c>
      <c r="N89">
        <v>6.28</v>
      </c>
      <c r="O89">
        <v>99</v>
      </c>
      <c r="P89">
        <v>0.1</v>
      </c>
      <c r="Q89">
        <v>2254.4456599999999</v>
      </c>
      <c r="R89">
        <v>23934478</v>
      </c>
      <c r="S89">
        <v>7.6</v>
      </c>
      <c r="T89">
        <v>7.8</v>
      </c>
      <c r="U89">
        <v>0.71599999999999997</v>
      </c>
      <c r="V89">
        <v>12.1</v>
      </c>
    </row>
    <row r="90" spans="1:22" x14ac:dyDescent="0.2">
      <c r="A90" t="s">
        <v>102</v>
      </c>
      <c r="B90">
        <v>2007</v>
      </c>
      <c r="C90" t="s">
        <v>23</v>
      </c>
      <c r="D90">
        <v>72.400000000000006</v>
      </c>
      <c r="E90">
        <v>138</v>
      </c>
      <c r="F90">
        <v>25</v>
      </c>
      <c r="G90">
        <v>0.02</v>
      </c>
      <c r="H90">
        <v>72.015931600000002</v>
      </c>
      <c r="I90">
        <v>97</v>
      </c>
      <c r="J90">
        <v>133</v>
      </c>
      <c r="K90">
        <v>5.4</v>
      </c>
      <c r="L90">
        <v>29</v>
      </c>
      <c r="M90">
        <v>98</v>
      </c>
      <c r="N90">
        <v>5.84</v>
      </c>
      <c r="O90">
        <v>99</v>
      </c>
      <c r="P90">
        <v>0.1</v>
      </c>
      <c r="Q90">
        <v>216.52766</v>
      </c>
      <c r="R90">
        <v>236159276</v>
      </c>
      <c r="S90">
        <v>7.5</v>
      </c>
      <c r="T90">
        <v>7.8</v>
      </c>
      <c r="U90">
        <v>0.70399999999999996</v>
      </c>
      <c r="V90">
        <v>11.8</v>
      </c>
    </row>
    <row r="91" spans="1:22" x14ac:dyDescent="0.2">
      <c r="A91" t="s">
        <v>102</v>
      </c>
      <c r="B91">
        <v>2006</v>
      </c>
      <c r="C91" t="s">
        <v>23</v>
      </c>
      <c r="D91">
        <v>72.2</v>
      </c>
      <c r="E91">
        <v>139</v>
      </c>
      <c r="F91">
        <v>26</v>
      </c>
      <c r="G91">
        <v>0.02</v>
      </c>
      <c r="H91">
        <v>5.3817825619999997</v>
      </c>
      <c r="I91">
        <v>98</v>
      </c>
      <c r="J91">
        <v>220</v>
      </c>
      <c r="K91">
        <v>49.4</v>
      </c>
      <c r="L91">
        <v>30</v>
      </c>
      <c r="M91">
        <v>99</v>
      </c>
      <c r="N91">
        <v>5.95</v>
      </c>
      <c r="O91">
        <v>98</v>
      </c>
      <c r="P91">
        <v>0.1</v>
      </c>
      <c r="Q91">
        <v>1855.9391499999999</v>
      </c>
      <c r="R91">
        <v>232989141</v>
      </c>
      <c r="S91">
        <v>7.4</v>
      </c>
      <c r="T91">
        <v>7.7</v>
      </c>
      <c r="U91">
        <v>0.69199999999999995</v>
      </c>
      <c r="V91">
        <v>11.4</v>
      </c>
    </row>
    <row r="92" spans="1:22" x14ac:dyDescent="0.2">
      <c r="A92" t="s">
        <v>102</v>
      </c>
      <c r="B92">
        <v>2005</v>
      </c>
      <c r="C92" t="s">
        <v>23</v>
      </c>
      <c r="D92">
        <v>72</v>
      </c>
      <c r="E92">
        <v>139</v>
      </c>
      <c r="F92">
        <v>27</v>
      </c>
      <c r="G92">
        <v>0.01</v>
      </c>
      <c r="H92">
        <v>55.361072069999999</v>
      </c>
      <c r="I92">
        <v>94</v>
      </c>
      <c r="J92">
        <v>7</v>
      </c>
      <c r="K92">
        <v>48.5</v>
      </c>
      <c r="L92">
        <v>32</v>
      </c>
      <c r="M92">
        <v>95</v>
      </c>
      <c r="N92">
        <v>6.6</v>
      </c>
      <c r="O92">
        <v>95</v>
      </c>
      <c r="P92">
        <v>0.1</v>
      </c>
      <c r="Q92">
        <v>1586.2539999999999</v>
      </c>
      <c r="R92">
        <v>22983822</v>
      </c>
      <c r="S92">
        <v>7.4</v>
      </c>
      <c r="T92">
        <v>7.7</v>
      </c>
      <c r="U92">
        <v>0.68700000000000006</v>
      </c>
      <c r="V92">
        <v>11.4</v>
      </c>
    </row>
    <row r="93" spans="1:22" x14ac:dyDescent="0.2">
      <c r="A93" t="s">
        <v>102</v>
      </c>
      <c r="B93">
        <v>2004</v>
      </c>
      <c r="C93" t="s">
        <v>23</v>
      </c>
      <c r="D93">
        <v>71.8</v>
      </c>
      <c r="E93">
        <v>139</v>
      </c>
      <c r="F93">
        <v>28</v>
      </c>
      <c r="G93">
        <v>0.01</v>
      </c>
      <c r="H93">
        <v>8.4601557580000009</v>
      </c>
      <c r="I93">
        <v>95</v>
      </c>
      <c r="J93">
        <v>3</v>
      </c>
      <c r="K93">
        <v>47.6</v>
      </c>
      <c r="L93">
        <v>33</v>
      </c>
      <c r="M93">
        <v>98</v>
      </c>
      <c r="N93">
        <v>5.89</v>
      </c>
      <c r="O93">
        <v>99</v>
      </c>
      <c r="P93">
        <v>0.1</v>
      </c>
      <c r="Q93">
        <v>126.92883399999999</v>
      </c>
      <c r="R93">
        <v>22671273</v>
      </c>
      <c r="S93">
        <v>7.4</v>
      </c>
      <c r="T93">
        <v>7.7</v>
      </c>
      <c r="U93">
        <v>0.68600000000000005</v>
      </c>
      <c r="V93">
        <v>11.8</v>
      </c>
    </row>
    <row r="94" spans="1:22" x14ac:dyDescent="0.2">
      <c r="A94" t="s">
        <v>102</v>
      </c>
      <c r="B94">
        <v>2003</v>
      </c>
      <c r="C94" t="s">
        <v>23</v>
      </c>
      <c r="D94">
        <v>75</v>
      </c>
      <c r="E94">
        <v>154</v>
      </c>
      <c r="F94">
        <v>29</v>
      </c>
      <c r="G94">
        <v>0.01</v>
      </c>
      <c r="H94">
        <v>43.178672910000003</v>
      </c>
      <c r="I94">
        <v>98</v>
      </c>
      <c r="J94">
        <v>11644</v>
      </c>
      <c r="K94">
        <v>46.9</v>
      </c>
      <c r="L94">
        <v>35</v>
      </c>
      <c r="M94">
        <v>99</v>
      </c>
      <c r="N94">
        <v>5.42</v>
      </c>
      <c r="O94">
        <v>99</v>
      </c>
      <c r="P94">
        <v>0.1</v>
      </c>
      <c r="Q94">
        <v>1148.56996</v>
      </c>
      <c r="R94">
        <v>223614649</v>
      </c>
      <c r="S94">
        <v>7.5</v>
      </c>
      <c r="T94">
        <v>7.7</v>
      </c>
      <c r="U94">
        <v>0.67900000000000005</v>
      </c>
      <c r="V94">
        <v>11.8</v>
      </c>
    </row>
    <row r="95" spans="1:22" x14ac:dyDescent="0.2">
      <c r="A95" t="s">
        <v>102</v>
      </c>
      <c r="B95">
        <v>2002</v>
      </c>
      <c r="C95" t="s">
        <v>23</v>
      </c>
      <c r="D95">
        <v>71.2</v>
      </c>
      <c r="E95">
        <v>142</v>
      </c>
      <c r="F95">
        <v>31</v>
      </c>
      <c r="G95">
        <v>0.01</v>
      </c>
      <c r="H95">
        <v>33.958371249999999</v>
      </c>
      <c r="I95">
        <v>99</v>
      </c>
      <c r="J95">
        <v>9554</v>
      </c>
      <c r="K95">
        <v>46.2</v>
      </c>
      <c r="L95">
        <v>37</v>
      </c>
      <c r="M95">
        <v>99</v>
      </c>
      <c r="N95">
        <v>5.39</v>
      </c>
      <c r="O95">
        <v>99</v>
      </c>
      <c r="P95">
        <v>0.1</v>
      </c>
      <c r="Q95">
        <v>164.59447</v>
      </c>
      <c r="R95">
        <v>22545214</v>
      </c>
      <c r="S95">
        <v>7.6</v>
      </c>
      <c r="T95">
        <v>7.7</v>
      </c>
      <c r="U95">
        <v>0.67400000000000004</v>
      </c>
      <c r="V95">
        <v>11.9</v>
      </c>
    </row>
    <row r="96" spans="1:22" x14ac:dyDescent="0.2">
      <c r="A96" t="s">
        <v>102</v>
      </c>
      <c r="B96">
        <v>2001</v>
      </c>
      <c r="C96" t="s">
        <v>23</v>
      </c>
      <c r="D96">
        <v>78</v>
      </c>
      <c r="E96">
        <v>146</v>
      </c>
      <c r="F96">
        <v>33</v>
      </c>
      <c r="G96">
        <v>0.01</v>
      </c>
      <c r="H96">
        <v>200.06844430000001</v>
      </c>
      <c r="I96">
        <v>94</v>
      </c>
      <c r="J96">
        <v>9582</v>
      </c>
      <c r="K96">
        <v>45.5</v>
      </c>
      <c r="L96">
        <v>40</v>
      </c>
      <c r="M96">
        <v>95</v>
      </c>
      <c r="N96">
        <v>5.2</v>
      </c>
      <c r="O96">
        <v>96</v>
      </c>
      <c r="P96">
        <v>0.1</v>
      </c>
      <c r="Q96">
        <v>899.55568570000003</v>
      </c>
      <c r="R96">
        <v>2175859</v>
      </c>
      <c r="S96">
        <v>7.7</v>
      </c>
      <c r="T96">
        <v>7.8</v>
      </c>
      <c r="U96">
        <v>0.66600000000000004</v>
      </c>
      <c r="V96">
        <v>11.6</v>
      </c>
    </row>
    <row r="97" spans="1:22" x14ac:dyDescent="0.2">
      <c r="A97" t="s">
        <v>102</v>
      </c>
      <c r="B97">
        <v>2000</v>
      </c>
      <c r="C97" t="s">
        <v>23</v>
      </c>
      <c r="D97">
        <v>73</v>
      </c>
      <c r="E97">
        <v>15</v>
      </c>
      <c r="F97">
        <v>35</v>
      </c>
      <c r="G97">
        <v>0.01</v>
      </c>
      <c r="H97">
        <v>22.847830800000001</v>
      </c>
      <c r="I97">
        <v>99</v>
      </c>
      <c r="J97">
        <v>11874</v>
      </c>
      <c r="K97">
        <v>44.9</v>
      </c>
      <c r="L97">
        <v>43</v>
      </c>
      <c r="M97">
        <v>99</v>
      </c>
      <c r="N97">
        <v>4.47</v>
      </c>
      <c r="O97">
        <v>99</v>
      </c>
      <c r="P97">
        <v>0.1</v>
      </c>
      <c r="Q97">
        <v>747.98174549999999</v>
      </c>
      <c r="R97">
        <v>2145652</v>
      </c>
      <c r="S97">
        <v>7.8</v>
      </c>
      <c r="T97">
        <v>7.9</v>
      </c>
      <c r="U97">
        <v>0.66</v>
      </c>
      <c r="V97">
        <v>11.6</v>
      </c>
    </row>
    <row r="98" spans="1:22" x14ac:dyDescent="0.2">
      <c r="A98" t="s">
        <v>103</v>
      </c>
      <c r="B98">
        <v>2015</v>
      </c>
      <c r="C98" t="s">
        <v>23</v>
      </c>
      <c r="D98">
        <v>68.900000000000006</v>
      </c>
      <c r="E98">
        <v>182</v>
      </c>
      <c r="F98">
        <v>32</v>
      </c>
      <c r="H98">
        <v>254.4688257</v>
      </c>
      <c r="I98">
        <v>56</v>
      </c>
      <c r="J98">
        <v>1433</v>
      </c>
      <c r="K98">
        <v>59.1</v>
      </c>
      <c r="L98">
        <v>38</v>
      </c>
      <c r="M98">
        <v>63</v>
      </c>
      <c r="O98">
        <v>58</v>
      </c>
      <c r="P98">
        <v>0.1</v>
      </c>
      <c r="Q98">
        <v>78.927440000000004</v>
      </c>
      <c r="R98">
        <v>21154429</v>
      </c>
      <c r="S98">
        <v>5.3</v>
      </c>
      <c r="T98">
        <v>5.0999999999999996</v>
      </c>
      <c r="U98">
        <v>0.64900000000000002</v>
      </c>
      <c r="V98">
        <v>10.1</v>
      </c>
    </row>
    <row r="99" spans="1:22" x14ac:dyDescent="0.2">
      <c r="A99" t="s">
        <v>103</v>
      </c>
      <c r="B99">
        <v>2014</v>
      </c>
      <c r="C99" t="s">
        <v>23</v>
      </c>
      <c r="D99">
        <v>67.900000000000006</v>
      </c>
      <c r="E99">
        <v>199</v>
      </c>
      <c r="F99">
        <v>32</v>
      </c>
      <c r="G99">
        <v>0.01</v>
      </c>
      <c r="H99">
        <v>211.87834040000001</v>
      </c>
      <c r="I99">
        <v>62</v>
      </c>
      <c r="J99">
        <v>1317</v>
      </c>
      <c r="K99">
        <v>58.5</v>
      </c>
      <c r="L99">
        <v>39</v>
      </c>
      <c r="M99">
        <v>67</v>
      </c>
      <c r="N99">
        <v>5.54</v>
      </c>
      <c r="O99">
        <v>64</v>
      </c>
      <c r="P99">
        <v>0.1</v>
      </c>
      <c r="Q99">
        <v>673.74737000000005</v>
      </c>
      <c r="R99">
        <v>3568</v>
      </c>
      <c r="S99">
        <v>5.3</v>
      </c>
      <c r="T99">
        <v>5.0999999999999996</v>
      </c>
      <c r="U99">
        <v>0.65800000000000003</v>
      </c>
      <c r="V99">
        <v>10.1</v>
      </c>
    </row>
    <row r="100" spans="1:22" x14ac:dyDescent="0.2">
      <c r="A100" t="s">
        <v>103</v>
      </c>
      <c r="B100">
        <v>2013</v>
      </c>
      <c r="C100" t="s">
        <v>23</v>
      </c>
      <c r="D100">
        <v>69.5</v>
      </c>
      <c r="E100">
        <v>17</v>
      </c>
      <c r="F100">
        <v>32</v>
      </c>
      <c r="G100">
        <v>0.01</v>
      </c>
      <c r="H100">
        <v>190.5453646</v>
      </c>
      <c r="I100">
        <v>66</v>
      </c>
      <c r="J100">
        <v>669</v>
      </c>
      <c r="K100">
        <v>57.8</v>
      </c>
      <c r="L100">
        <v>39</v>
      </c>
      <c r="M100">
        <v>7</v>
      </c>
      <c r="N100">
        <v>5.92</v>
      </c>
      <c r="O100">
        <v>68</v>
      </c>
      <c r="P100">
        <v>0.1</v>
      </c>
      <c r="Q100">
        <v>6925.2244600000004</v>
      </c>
      <c r="R100">
        <v>33883145</v>
      </c>
      <c r="S100">
        <v>5.3</v>
      </c>
      <c r="T100">
        <v>5.0999999999999996</v>
      </c>
      <c r="U100">
        <v>0.65900000000000003</v>
      </c>
      <c r="V100">
        <v>10.3</v>
      </c>
    </row>
    <row r="101" spans="1:22" x14ac:dyDescent="0.2">
      <c r="A101" t="s">
        <v>103</v>
      </c>
      <c r="B101">
        <v>2012</v>
      </c>
      <c r="C101" t="s">
        <v>23</v>
      </c>
      <c r="D101">
        <v>76</v>
      </c>
      <c r="E101">
        <v>147</v>
      </c>
      <c r="F101">
        <v>32</v>
      </c>
      <c r="G101">
        <v>0.01</v>
      </c>
      <c r="H101">
        <v>200.06844430000001</v>
      </c>
      <c r="I101">
        <v>61</v>
      </c>
      <c r="J101">
        <v>15</v>
      </c>
      <c r="K101">
        <v>57.2</v>
      </c>
      <c r="L101">
        <v>39</v>
      </c>
      <c r="M101">
        <v>7</v>
      </c>
      <c r="N101">
        <v>5.26</v>
      </c>
      <c r="O101">
        <v>69</v>
      </c>
      <c r="P101">
        <v>0.1</v>
      </c>
      <c r="Q101">
        <v>6651.1224199999997</v>
      </c>
      <c r="R101">
        <v>32776571</v>
      </c>
      <c r="S101">
        <v>5.3</v>
      </c>
      <c r="T101">
        <v>5.0999999999999996</v>
      </c>
      <c r="U101">
        <v>0.65600000000000003</v>
      </c>
      <c r="V101">
        <v>10.5</v>
      </c>
    </row>
    <row r="102" spans="1:22" x14ac:dyDescent="0.2">
      <c r="A102" t="s">
        <v>103</v>
      </c>
      <c r="B102">
        <v>2011</v>
      </c>
      <c r="C102" t="s">
        <v>23</v>
      </c>
      <c r="D102">
        <v>77</v>
      </c>
      <c r="E102">
        <v>144</v>
      </c>
      <c r="F102">
        <v>32</v>
      </c>
      <c r="G102">
        <v>0.17</v>
      </c>
      <c r="H102">
        <v>22.847830800000001</v>
      </c>
      <c r="I102">
        <v>77</v>
      </c>
      <c r="J102">
        <v>15</v>
      </c>
      <c r="K102">
        <v>56.5</v>
      </c>
      <c r="L102">
        <v>39</v>
      </c>
      <c r="M102">
        <v>8</v>
      </c>
      <c r="N102">
        <v>3.32</v>
      </c>
      <c r="O102">
        <v>79</v>
      </c>
      <c r="P102">
        <v>0.1</v>
      </c>
      <c r="Q102">
        <v>5854.6144969999996</v>
      </c>
      <c r="R102">
        <v>3172753</v>
      </c>
      <c r="S102">
        <v>5.3</v>
      </c>
      <c r="T102">
        <v>5.0999999999999996</v>
      </c>
      <c r="U102">
        <v>0.64900000000000002</v>
      </c>
      <c r="V102">
        <v>10.4</v>
      </c>
    </row>
    <row r="103" spans="1:22" x14ac:dyDescent="0.2">
      <c r="A103" t="s">
        <v>103</v>
      </c>
      <c r="B103">
        <v>2010</v>
      </c>
      <c r="C103" t="s">
        <v>23</v>
      </c>
      <c r="D103">
        <v>76</v>
      </c>
      <c r="E103">
        <v>145</v>
      </c>
      <c r="F103">
        <v>32</v>
      </c>
      <c r="G103">
        <v>0.19</v>
      </c>
      <c r="H103">
        <v>254.4688257</v>
      </c>
      <c r="I103">
        <v>72</v>
      </c>
      <c r="J103">
        <v>492</v>
      </c>
      <c r="K103">
        <v>55.8</v>
      </c>
      <c r="L103">
        <v>39</v>
      </c>
      <c r="M103">
        <v>74</v>
      </c>
      <c r="N103">
        <v>3.82</v>
      </c>
      <c r="O103">
        <v>74</v>
      </c>
      <c r="P103">
        <v>0.1</v>
      </c>
      <c r="Q103">
        <v>452.74948000000001</v>
      </c>
      <c r="R103">
        <v>376271</v>
      </c>
      <c r="S103">
        <v>5.3</v>
      </c>
      <c r="T103">
        <v>5.0999999999999996</v>
      </c>
      <c r="U103">
        <v>0.64600000000000002</v>
      </c>
      <c r="V103">
        <v>10.4</v>
      </c>
    </row>
    <row r="104" spans="1:22" x14ac:dyDescent="0.2">
      <c r="A104" t="s">
        <v>103</v>
      </c>
      <c r="B104">
        <v>2009</v>
      </c>
      <c r="C104" t="s">
        <v>23</v>
      </c>
      <c r="D104">
        <v>74</v>
      </c>
      <c r="E104">
        <v>148</v>
      </c>
      <c r="F104">
        <v>32</v>
      </c>
      <c r="G104">
        <v>0.2</v>
      </c>
      <c r="H104">
        <v>211.87834040000001</v>
      </c>
      <c r="I104">
        <v>75</v>
      </c>
      <c r="J104">
        <v>30328</v>
      </c>
      <c r="K104">
        <v>55.2</v>
      </c>
      <c r="L104">
        <v>39</v>
      </c>
      <c r="M104">
        <v>78</v>
      </c>
      <c r="N104">
        <v>4.6500000000000004</v>
      </c>
      <c r="O104">
        <v>78</v>
      </c>
      <c r="P104">
        <v>0.1</v>
      </c>
      <c r="Q104">
        <v>3735.1448359999999</v>
      </c>
      <c r="R104">
        <v>29894652</v>
      </c>
      <c r="S104">
        <v>5.4</v>
      </c>
      <c r="T104">
        <v>5.0999999999999996</v>
      </c>
      <c r="U104">
        <v>0.64300000000000002</v>
      </c>
      <c r="V104">
        <v>10.3</v>
      </c>
    </row>
    <row r="105" spans="1:22" x14ac:dyDescent="0.2">
      <c r="A105" t="s">
        <v>103</v>
      </c>
      <c r="B105">
        <v>2008</v>
      </c>
      <c r="C105" t="s">
        <v>23</v>
      </c>
      <c r="D105">
        <v>69.3</v>
      </c>
      <c r="E105">
        <v>167</v>
      </c>
      <c r="F105">
        <v>32</v>
      </c>
      <c r="G105">
        <v>0.17</v>
      </c>
      <c r="H105">
        <v>190.5453646</v>
      </c>
      <c r="I105">
        <v>66</v>
      </c>
      <c r="J105">
        <v>5494</v>
      </c>
      <c r="K105">
        <v>54.5</v>
      </c>
      <c r="L105">
        <v>38</v>
      </c>
      <c r="M105">
        <v>71</v>
      </c>
      <c r="N105">
        <v>3.93</v>
      </c>
      <c r="O105">
        <v>69</v>
      </c>
      <c r="P105">
        <v>0.1</v>
      </c>
      <c r="Q105">
        <v>4521.3247000000001</v>
      </c>
      <c r="R105">
        <v>29111417</v>
      </c>
      <c r="S105">
        <v>5.4</v>
      </c>
      <c r="T105">
        <v>5.0999999999999996</v>
      </c>
      <c r="U105">
        <v>0.63800000000000001</v>
      </c>
      <c r="V105">
        <v>10.3</v>
      </c>
    </row>
    <row r="106" spans="1:22" x14ac:dyDescent="0.2">
      <c r="A106" t="s">
        <v>103</v>
      </c>
      <c r="B106">
        <v>2007</v>
      </c>
      <c r="C106" t="s">
        <v>23</v>
      </c>
      <c r="D106">
        <v>65.900000000000006</v>
      </c>
      <c r="E106">
        <v>227</v>
      </c>
      <c r="F106">
        <v>31</v>
      </c>
      <c r="G106">
        <v>0.14000000000000001</v>
      </c>
      <c r="H106">
        <v>125.7980678</v>
      </c>
      <c r="I106">
        <v>56</v>
      </c>
      <c r="J106">
        <v>230</v>
      </c>
      <c r="K106">
        <v>53.8</v>
      </c>
      <c r="L106">
        <v>38</v>
      </c>
      <c r="M106">
        <v>74</v>
      </c>
      <c r="N106">
        <v>3.69</v>
      </c>
      <c r="O106">
        <v>57</v>
      </c>
      <c r="P106">
        <v>0.1</v>
      </c>
      <c r="Q106">
        <v>3129.2249219999999</v>
      </c>
      <c r="R106">
        <v>2839433</v>
      </c>
      <c r="S106">
        <v>5.4</v>
      </c>
      <c r="T106">
        <v>5.0999999999999996</v>
      </c>
      <c r="U106">
        <v>0.63600000000000001</v>
      </c>
      <c r="V106">
        <v>10.199999999999999</v>
      </c>
    </row>
    <row r="107" spans="1:22" x14ac:dyDescent="0.2">
      <c r="A107" t="s">
        <v>103</v>
      </c>
      <c r="B107">
        <v>2006</v>
      </c>
      <c r="C107" t="s">
        <v>23</v>
      </c>
      <c r="D107">
        <v>64.7</v>
      </c>
      <c r="E107">
        <v>249</v>
      </c>
      <c r="F107">
        <v>31</v>
      </c>
      <c r="G107">
        <v>0.03</v>
      </c>
      <c r="H107">
        <v>10.263411079999999</v>
      </c>
      <c r="I107">
        <v>59</v>
      </c>
      <c r="J107">
        <v>474</v>
      </c>
      <c r="K107">
        <v>53.2</v>
      </c>
      <c r="L107">
        <v>38</v>
      </c>
      <c r="M107">
        <v>63</v>
      </c>
      <c r="N107">
        <v>3</v>
      </c>
      <c r="O107">
        <v>59</v>
      </c>
      <c r="P107">
        <v>0.1</v>
      </c>
      <c r="Q107">
        <v>2351.8124290000001</v>
      </c>
      <c r="R107">
        <v>27697912</v>
      </c>
      <c r="S107">
        <v>5.4</v>
      </c>
      <c r="T107">
        <v>5.0999999999999996</v>
      </c>
      <c r="U107">
        <v>0.63100000000000001</v>
      </c>
      <c r="V107">
        <v>10.199999999999999</v>
      </c>
    </row>
    <row r="108" spans="1:22" x14ac:dyDescent="0.2">
      <c r="A108" t="s">
        <v>103</v>
      </c>
      <c r="B108">
        <v>2005</v>
      </c>
      <c r="C108" t="s">
        <v>23</v>
      </c>
      <c r="D108">
        <v>66.8</v>
      </c>
      <c r="E108">
        <v>29</v>
      </c>
      <c r="F108">
        <v>31</v>
      </c>
      <c r="G108">
        <v>0.18</v>
      </c>
      <c r="H108">
        <v>102.63343500000001</v>
      </c>
      <c r="I108">
        <v>65</v>
      </c>
      <c r="J108">
        <v>908</v>
      </c>
      <c r="K108">
        <v>52.5</v>
      </c>
      <c r="L108">
        <v>37</v>
      </c>
      <c r="M108">
        <v>69</v>
      </c>
      <c r="N108">
        <v>4.13</v>
      </c>
      <c r="O108">
        <v>65</v>
      </c>
      <c r="P108">
        <v>0.1</v>
      </c>
      <c r="Q108">
        <v>438.86463400000002</v>
      </c>
      <c r="R108">
        <v>1535912</v>
      </c>
      <c r="S108">
        <v>5.4</v>
      </c>
      <c r="T108">
        <v>5.2</v>
      </c>
      <c r="U108">
        <v>0.628</v>
      </c>
      <c r="V108">
        <v>10.1</v>
      </c>
    </row>
    <row r="109" spans="1:22" x14ac:dyDescent="0.2">
      <c r="A109" t="s">
        <v>103</v>
      </c>
      <c r="B109">
        <v>2004</v>
      </c>
      <c r="C109" t="s">
        <v>23</v>
      </c>
      <c r="D109">
        <v>67.2</v>
      </c>
      <c r="E109">
        <v>21</v>
      </c>
      <c r="F109">
        <v>30</v>
      </c>
      <c r="G109">
        <v>0.32</v>
      </c>
      <c r="H109">
        <v>72.015931600000002</v>
      </c>
      <c r="I109">
        <v>62</v>
      </c>
      <c r="J109">
        <v>9081</v>
      </c>
      <c r="K109">
        <v>51.9</v>
      </c>
      <c r="L109">
        <v>37</v>
      </c>
      <c r="M109">
        <v>69</v>
      </c>
      <c r="N109">
        <v>5.61</v>
      </c>
      <c r="O109">
        <v>74</v>
      </c>
      <c r="P109">
        <v>0.1</v>
      </c>
      <c r="Q109">
        <v>3336.1668599999998</v>
      </c>
      <c r="R109">
        <v>258162113</v>
      </c>
      <c r="S109">
        <v>5.4</v>
      </c>
      <c r="T109">
        <v>5.2</v>
      </c>
      <c r="U109">
        <v>0.60299999999999998</v>
      </c>
      <c r="V109">
        <v>9.8000000000000007</v>
      </c>
    </row>
    <row r="110" spans="1:22" x14ac:dyDescent="0.2">
      <c r="A110" t="s">
        <v>103</v>
      </c>
      <c r="B110">
        <v>2003</v>
      </c>
      <c r="C110" t="s">
        <v>23</v>
      </c>
      <c r="D110">
        <v>66.5</v>
      </c>
      <c r="E110">
        <v>213</v>
      </c>
      <c r="F110">
        <v>30</v>
      </c>
      <c r="G110">
        <v>7.0000000000000007E-2</v>
      </c>
      <c r="H110">
        <v>5.3817825619999997</v>
      </c>
      <c r="I110">
        <v>63</v>
      </c>
      <c r="J110">
        <v>0</v>
      </c>
      <c r="K110">
        <v>51.3</v>
      </c>
      <c r="L110">
        <v>37</v>
      </c>
      <c r="M110">
        <v>73</v>
      </c>
      <c r="N110">
        <v>4.3600000000000003</v>
      </c>
      <c r="O110">
        <v>75</v>
      </c>
      <c r="P110">
        <v>0.1</v>
      </c>
      <c r="Q110">
        <v>3491.5958869999999</v>
      </c>
      <c r="R110">
        <v>255131116</v>
      </c>
      <c r="S110">
        <v>5.5</v>
      </c>
      <c r="T110">
        <v>5.2</v>
      </c>
      <c r="U110">
        <v>0.61599999999999999</v>
      </c>
      <c r="V110">
        <v>9.4</v>
      </c>
    </row>
    <row r="111" spans="1:22" x14ac:dyDescent="0.2">
      <c r="A111" t="s">
        <v>103</v>
      </c>
      <c r="B111">
        <v>2002</v>
      </c>
      <c r="C111" t="s">
        <v>23</v>
      </c>
      <c r="D111">
        <v>74</v>
      </c>
      <c r="E111">
        <v>14</v>
      </c>
      <c r="F111">
        <v>30</v>
      </c>
      <c r="G111">
        <v>0.15</v>
      </c>
      <c r="H111">
        <v>55.361072069999999</v>
      </c>
      <c r="I111">
        <v>65</v>
      </c>
      <c r="J111">
        <v>0</v>
      </c>
      <c r="K111">
        <v>5.6</v>
      </c>
      <c r="L111">
        <v>37</v>
      </c>
      <c r="M111">
        <v>76</v>
      </c>
      <c r="O111">
        <v>77</v>
      </c>
      <c r="P111">
        <v>0.1</v>
      </c>
      <c r="Q111">
        <v>362.66398099999998</v>
      </c>
      <c r="R111">
        <v>25232263</v>
      </c>
      <c r="S111">
        <v>5.5</v>
      </c>
      <c r="T111">
        <v>5.3</v>
      </c>
      <c r="U111">
        <v>0.61399999999999999</v>
      </c>
      <c r="V111">
        <v>9.1</v>
      </c>
    </row>
    <row r="112" spans="1:22" x14ac:dyDescent="0.2">
      <c r="A112" t="s">
        <v>103</v>
      </c>
      <c r="B112">
        <v>2001</v>
      </c>
      <c r="C112" t="s">
        <v>23</v>
      </c>
      <c r="D112">
        <v>72</v>
      </c>
      <c r="E112">
        <v>142</v>
      </c>
      <c r="F112">
        <v>30</v>
      </c>
      <c r="G112">
        <v>0.17</v>
      </c>
      <c r="H112">
        <v>8.4601557580000009</v>
      </c>
      <c r="I112">
        <v>66</v>
      </c>
      <c r="J112">
        <v>4088</v>
      </c>
      <c r="K112">
        <v>5.0999999999999996</v>
      </c>
      <c r="L112">
        <v>37</v>
      </c>
      <c r="M112">
        <v>8</v>
      </c>
      <c r="O112">
        <v>78</v>
      </c>
      <c r="P112">
        <v>0.1</v>
      </c>
      <c r="Q112">
        <v>3687.9539960000002</v>
      </c>
      <c r="R112">
        <v>248883232</v>
      </c>
      <c r="S112">
        <v>5.6</v>
      </c>
      <c r="T112">
        <v>5.3</v>
      </c>
      <c r="U112">
        <v>0.60699999999999998</v>
      </c>
      <c r="V112">
        <v>8.6999999999999993</v>
      </c>
    </row>
    <row r="113" spans="1:22" x14ac:dyDescent="0.2">
      <c r="A113" t="s">
        <v>103</v>
      </c>
      <c r="B113">
        <v>2000</v>
      </c>
      <c r="C113" t="s">
        <v>23</v>
      </c>
      <c r="D113">
        <v>70</v>
      </c>
      <c r="E113">
        <v>144</v>
      </c>
      <c r="F113">
        <v>30</v>
      </c>
      <c r="G113">
        <v>0.2</v>
      </c>
      <c r="H113">
        <v>43.178672910000003</v>
      </c>
      <c r="I113">
        <v>67</v>
      </c>
      <c r="J113">
        <v>726</v>
      </c>
      <c r="K113">
        <v>49.5</v>
      </c>
      <c r="L113">
        <v>37</v>
      </c>
      <c r="M113">
        <v>83</v>
      </c>
      <c r="O113">
        <v>8</v>
      </c>
      <c r="P113">
        <v>0.1</v>
      </c>
      <c r="Q113">
        <v>3634.2768500000002</v>
      </c>
      <c r="R113">
        <v>24577511</v>
      </c>
      <c r="S113">
        <v>5.6</v>
      </c>
      <c r="T113">
        <v>5.4</v>
      </c>
      <c r="U113">
        <v>0.60299999999999998</v>
      </c>
      <c r="V113">
        <v>8.6</v>
      </c>
    </row>
    <row r="114" spans="1:22" x14ac:dyDescent="0.2">
      <c r="A114" t="s">
        <v>110</v>
      </c>
      <c r="B114">
        <v>2015</v>
      </c>
      <c r="C114" t="s">
        <v>23</v>
      </c>
      <c r="D114">
        <v>72</v>
      </c>
      <c r="E114">
        <v>198</v>
      </c>
      <c r="F114">
        <v>4</v>
      </c>
      <c r="H114">
        <v>33.958371249999999</v>
      </c>
      <c r="I114">
        <v>98</v>
      </c>
      <c r="J114">
        <v>526</v>
      </c>
      <c r="K114">
        <v>53.1</v>
      </c>
      <c r="L114">
        <v>5</v>
      </c>
      <c r="M114">
        <v>98</v>
      </c>
      <c r="O114">
        <v>98</v>
      </c>
      <c r="P114">
        <v>0.1</v>
      </c>
      <c r="Q114">
        <v>3113.4863500000001</v>
      </c>
      <c r="R114">
        <v>242524123</v>
      </c>
      <c r="S114">
        <v>2.4</v>
      </c>
      <c r="T114">
        <v>2.5</v>
      </c>
      <c r="U114">
        <v>0.79300000000000004</v>
      </c>
      <c r="V114">
        <v>15</v>
      </c>
    </row>
    <row r="115" spans="1:22" x14ac:dyDescent="0.2">
      <c r="A115" t="s">
        <v>110</v>
      </c>
      <c r="B115">
        <v>2014</v>
      </c>
      <c r="C115" t="s">
        <v>23</v>
      </c>
      <c r="D115">
        <v>69.900000000000006</v>
      </c>
      <c r="E115">
        <v>22</v>
      </c>
      <c r="F115">
        <v>5</v>
      </c>
      <c r="G115">
        <v>6.29</v>
      </c>
      <c r="H115">
        <v>24.44473709</v>
      </c>
      <c r="I115">
        <v>95</v>
      </c>
      <c r="J115">
        <v>321</v>
      </c>
      <c r="K115">
        <v>52.3</v>
      </c>
      <c r="L115">
        <v>5</v>
      </c>
      <c r="M115">
        <v>95</v>
      </c>
      <c r="N115">
        <v>4.3600000000000003</v>
      </c>
      <c r="O115">
        <v>95</v>
      </c>
      <c r="P115">
        <v>0.1</v>
      </c>
      <c r="Q115">
        <v>2254.4456599999999</v>
      </c>
      <c r="R115">
        <v>23934478</v>
      </c>
      <c r="S115">
        <v>2.4</v>
      </c>
      <c r="T115">
        <v>2.5</v>
      </c>
      <c r="U115">
        <v>0.78900000000000003</v>
      </c>
      <c r="V115">
        <v>15</v>
      </c>
    </row>
    <row r="116" spans="1:22" x14ac:dyDescent="0.2">
      <c r="A116" t="s">
        <v>110</v>
      </c>
      <c r="B116">
        <v>2013</v>
      </c>
      <c r="C116" t="s">
        <v>23</v>
      </c>
      <c r="D116">
        <v>69.5</v>
      </c>
      <c r="E116">
        <v>28</v>
      </c>
      <c r="F116">
        <v>5</v>
      </c>
      <c r="G116">
        <v>6.48</v>
      </c>
      <c r="H116">
        <v>26.407265899999999</v>
      </c>
      <c r="I116">
        <v>99</v>
      </c>
      <c r="J116">
        <v>73</v>
      </c>
      <c r="K116">
        <v>51.4</v>
      </c>
      <c r="L116">
        <v>6</v>
      </c>
      <c r="M116">
        <v>98</v>
      </c>
      <c r="N116">
        <v>4.3</v>
      </c>
      <c r="O116">
        <v>98</v>
      </c>
      <c r="P116">
        <v>0.1</v>
      </c>
      <c r="Q116">
        <v>216.52766</v>
      </c>
      <c r="R116">
        <v>236159276</v>
      </c>
      <c r="S116">
        <v>2.4</v>
      </c>
      <c r="T116">
        <v>2.5</v>
      </c>
      <c r="U116">
        <v>0.78200000000000003</v>
      </c>
      <c r="V116">
        <v>15</v>
      </c>
    </row>
    <row r="117" spans="1:22" x14ac:dyDescent="0.2">
      <c r="A117" t="s">
        <v>110</v>
      </c>
      <c r="B117">
        <v>2012</v>
      </c>
      <c r="C117" t="s">
        <v>23</v>
      </c>
      <c r="D117">
        <v>69.099999999999994</v>
      </c>
      <c r="E117">
        <v>214</v>
      </c>
      <c r="F117">
        <v>6</v>
      </c>
      <c r="G117">
        <v>6.82</v>
      </c>
      <c r="H117">
        <v>235.35660659999999</v>
      </c>
      <c r="I117">
        <v>95</v>
      </c>
      <c r="J117">
        <v>55</v>
      </c>
      <c r="K117">
        <v>5.6</v>
      </c>
      <c r="L117">
        <v>7</v>
      </c>
      <c r="M117">
        <v>98</v>
      </c>
      <c r="N117">
        <v>4.32</v>
      </c>
      <c r="O117">
        <v>99</v>
      </c>
      <c r="P117">
        <v>0.1</v>
      </c>
      <c r="Q117">
        <v>1855.9391499999999</v>
      </c>
      <c r="R117">
        <v>232989141</v>
      </c>
      <c r="S117">
        <v>2.4</v>
      </c>
      <c r="T117">
        <v>2.5</v>
      </c>
      <c r="U117">
        <v>0.77400000000000002</v>
      </c>
      <c r="V117">
        <v>14.7</v>
      </c>
    </row>
    <row r="118" spans="1:22" x14ac:dyDescent="0.2">
      <c r="A118" t="s">
        <v>110</v>
      </c>
      <c r="B118">
        <v>2011</v>
      </c>
      <c r="C118" t="s">
        <v>23</v>
      </c>
      <c r="D118">
        <v>68.5</v>
      </c>
      <c r="E118">
        <v>224</v>
      </c>
      <c r="F118">
        <v>7</v>
      </c>
      <c r="G118">
        <v>6.63</v>
      </c>
      <c r="H118">
        <v>179.17013299999999</v>
      </c>
      <c r="I118">
        <v>99</v>
      </c>
      <c r="J118">
        <v>127</v>
      </c>
      <c r="K118">
        <v>49.9</v>
      </c>
      <c r="L118">
        <v>7</v>
      </c>
      <c r="M118">
        <v>99</v>
      </c>
      <c r="N118">
        <v>4.5999999999999996</v>
      </c>
      <c r="O118">
        <v>99</v>
      </c>
      <c r="P118">
        <v>0.1</v>
      </c>
      <c r="Q118">
        <v>1586.2539999999999</v>
      </c>
      <c r="R118">
        <v>22983822</v>
      </c>
      <c r="S118">
        <v>2.2999999999999998</v>
      </c>
      <c r="T118">
        <v>2.5</v>
      </c>
      <c r="U118">
        <v>0.76600000000000001</v>
      </c>
      <c r="V118">
        <v>14.4</v>
      </c>
    </row>
    <row r="119" spans="1:22" x14ac:dyDescent="0.2">
      <c r="A119" t="s">
        <v>110</v>
      </c>
      <c r="B119">
        <v>2010</v>
      </c>
      <c r="C119" t="s">
        <v>23</v>
      </c>
      <c r="D119">
        <v>67.8</v>
      </c>
      <c r="E119">
        <v>236</v>
      </c>
      <c r="F119">
        <v>7</v>
      </c>
      <c r="G119">
        <v>6.83</v>
      </c>
      <c r="H119">
        <v>11.151626800000001</v>
      </c>
      <c r="I119">
        <v>99</v>
      </c>
      <c r="J119">
        <v>4</v>
      </c>
      <c r="K119">
        <v>49.2</v>
      </c>
      <c r="L119">
        <v>8</v>
      </c>
      <c r="M119">
        <v>98</v>
      </c>
      <c r="N119">
        <v>4.42</v>
      </c>
      <c r="O119">
        <v>99</v>
      </c>
      <c r="P119">
        <v>0.1</v>
      </c>
      <c r="Q119">
        <v>126.92883399999999</v>
      </c>
      <c r="R119">
        <v>22671273</v>
      </c>
      <c r="S119">
        <v>2.2999999999999998</v>
      </c>
      <c r="T119">
        <v>2.5</v>
      </c>
      <c r="U119">
        <v>0.76300000000000001</v>
      </c>
      <c r="V119">
        <v>14.5</v>
      </c>
    </row>
    <row r="120" spans="1:22" x14ac:dyDescent="0.2">
      <c r="A120" t="s">
        <v>110</v>
      </c>
      <c r="B120">
        <v>2009</v>
      </c>
      <c r="C120" t="s">
        <v>23</v>
      </c>
      <c r="D120">
        <v>67.8</v>
      </c>
      <c r="E120">
        <v>235</v>
      </c>
      <c r="F120">
        <v>7</v>
      </c>
      <c r="G120">
        <v>6.64</v>
      </c>
      <c r="H120">
        <v>808.24330199999997</v>
      </c>
      <c r="I120">
        <v>99</v>
      </c>
      <c r="J120">
        <v>0</v>
      </c>
      <c r="K120">
        <v>48.5</v>
      </c>
      <c r="L120">
        <v>8</v>
      </c>
      <c r="M120">
        <v>99</v>
      </c>
      <c r="N120">
        <v>4.13</v>
      </c>
      <c r="O120">
        <v>98</v>
      </c>
      <c r="P120">
        <v>0.1</v>
      </c>
      <c r="Q120">
        <v>1148.56996</v>
      </c>
      <c r="R120">
        <v>223614649</v>
      </c>
      <c r="S120">
        <v>2.2999999999999998</v>
      </c>
      <c r="T120">
        <v>2.5</v>
      </c>
      <c r="U120">
        <v>0.75800000000000001</v>
      </c>
      <c r="V120">
        <v>14.6</v>
      </c>
    </row>
    <row r="121" spans="1:22" x14ac:dyDescent="0.2">
      <c r="A121" t="s">
        <v>110</v>
      </c>
      <c r="B121">
        <v>2008</v>
      </c>
      <c r="C121" t="s">
        <v>23</v>
      </c>
      <c r="D121">
        <v>66.599999999999994</v>
      </c>
      <c r="E121">
        <v>258</v>
      </c>
      <c r="F121">
        <v>8</v>
      </c>
      <c r="G121">
        <v>7.6</v>
      </c>
      <c r="H121">
        <v>708.32857850000005</v>
      </c>
      <c r="I121">
        <v>99</v>
      </c>
      <c r="J121">
        <v>20</v>
      </c>
      <c r="K121">
        <v>47.9</v>
      </c>
      <c r="L121">
        <v>9</v>
      </c>
      <c r="M121">
        <v>99</v>
      </c>
      <c r="N121">
        <v>3.65</v>
      </c>
      <c r="O121">
        <v>99</v>
      </c>
      <c r="P121">
        <v>0.1</v>
      </c>
      <c r="Q121">
        <v>164.59447</v>
      </c>
      <c r="R121">
        <v>22545214</v>
      </c>
      <c r="S121">
        <v>2.4</v>
      </c>
      <c r="T121">
        <v>2.5</v>
      </c>
      <c r="U121">
        <v>0.75800000000000001</v>
      </c>
      <c r="V121">
        <v>14.6</v>
      </c>
    </row>
    <row r="122" spans="1:22" x14ac:dyDescent="0.2">
      <c r="A122" t="s">
        <v>110</v>
      </c>
      <c r="B122">
        <v>2007</v>
      </c>
      <c r="C122" t="s">
        <v>23</v>
      </c>
      <c r="D122">
        <v>65.3</v>
      </c>
      <c r="E122">
        <v>288</v>
      </c>
      <c r="F122">
        <v>8</v>
      </c>
      <c r="G122">
        <v>7.44</v>
      </c>
      <c r="H122">
        <v>499.730412</v>
      </c>
      <c r="I122">
        <v>94</v>
      </c>
      <c r="J122">
        <v>13</v>
      </c>
      <c r="K122">
        <v>47.3</v>
      </c>
      <c r="L122">
        <v>9</v>
      </c>
      <c r="M122">
        <v>94</v>
      </c>
      <c r="N122">
        <v>3.19</v>
      </c>
      <c r="O122">
        <v>93</v>
      </c>
      <c r="P122">
        <v>0.1</v>
      </c>
      <c r="Q122">
        <v>899.55568570000003</v>
      </c>
      <c r="R122">
        <v>2175859</v>
      </c>
      <c r="S122">
        <v>2.4</v>
      </c>
      <c r="T122">
        <v>2.5</v>
      </c>
      <c r="U122">
        <v>0.754</v>
      </c>
      <c r="V122">
        <v>14.7</v>
      </c>
    </row>
    <row r="123" spans="1:22" x14ac:dyDescent="0.2">
      <c r="A123" t="s">
        <v>110</v>
      </c>
      <c r="B123">
        <v>2006</v>
      </c>
      <c r="C123" t="s">
        <v>23</v>
      </c>
      <c r="D123">
        <v>65</v>
      </c>
      <c r="E123">
        <v>295</v>
      </c>
      <c r="F123">
        <v>8</v>
      </c>
      <c r="G123">
        <v>7.08</v>
      </c>
      <c r="H123">
        <v>76.198689360000003</v>
      </c>
      <c r="I123">
        <v>99</v>
      </c>
      <c r="J123">
        <v>109</v>
      </c>
      <c r="K123">
        <v>46.8</v>
      </c>
      <c r="L123">
        <v>9</v>
      </c>
      <c r="M123">
        <v>99</v>
      </c>
      <c r="N123">
        <v>3.73</v>
      </c>
      <c r="O123">
        <v>99</v>
      </c>
      <c r="P123">
        <v>0.1</v>
      </c>
      <c r="Q123">
        <v>747.98174549999999</v>
      </c>
      <c r="R123">
        <v>2145652</v>
      </c>
      <c r="S123">
        <v>2.4</v>
      </c>
      <c r="T123">
        <v>2.5</v>
      </c>
      <c r="U123">
        <v>0.747</v>
      </c>
      <c r="V123">
        <v>14.3</v>
      </c>
    </row>
    <row r="124" spans="1:22" x14ac:dyDescent="0.2">
      <c r="A124" t="s">
        <v>110</v>
      </c>
      <c r="B124">
        <v>2005</v>
      </c>
      <c r="C124" t="s">
        <v>23</v>
      </c>
      <c r="D124">
        <v>64.599999999999994</v>
      </c>
      <c r="E124">
        <v>294</v>
      </c>
      <c r="F124">
        <v>8</v>
      </c>
      <c r="G124">
        <v>6.94</v>
      </c>
      <c r="H124">
        <v>351.86032669999997</v>
      </c>
      <c r="I124">
        <v>94</v>
      </c>
      <c r="J124">
        <v>16118</v>
      </c>
      <c r="K124">
        <v>46.3</v>
      </c>
      <c r="L124">
        <v>9</v>
      </c>
      <c r="M124">
        <v>99</v>
      </c>
      <c r="N124">
        <v>4.7</v>
      </c>
      <c r="O124">
        <v>98</v>
      </c>
      <c r="P124">
        <v>0.1</v>
      </c>
      <c r="Q124">
        <v>78.927440000000004</v>
      </c>
      <c r="R124">
        <v>21154429</v>
      </c>
      <c r="S124">
        <v>2.4</v>
      </c>
      <c r="T124">
        <v>2.5</v>
      </c>
      <c r="U124">
        <v>0.73699999999999999</v>
      </c>
      <c r="V124">
        <v>13.9</v>
      </c>
    </row>
    <row r="125" spans="1:22" x14ac:dyDescent="0.2">
      <c r="A125" t="s">
        <v>110</v>
      </c>
      <c r="B125">
        <v>2004</v>
      </c>
      <c r="C125" t="s">
        <v>23</v>
      </c>
      <c r="D125">
        <v>64.7</v>
      </c>
      <c r="E125">
        <v>287</v>
      </c>
      <c r="F125">
        <v>8</v>
      </c>
      <c r="G125">
        <v>6.55</v>
      </c>
      <c r="H125">
        <v>33.916601829999998</v>
      </c>
      <c r="I125">
        <v>99</v>
      </c>
      <c r="J125">
        <v>2204</v>
      </c>
      <c r="K125">
        <v>45.8</v>
      </c>
      <c r="L125">
        <v>9</v>
      </c>
      <c r="M125">
        <v>99</v>
      </c>
      <c r="N125">
        <v>3.95</v>
      </c>
      <c r="O125">
        <v>82</v>
      </c>
      <c r="P125">
        <v>0.1</v>
      </c>
      <c r="Q125">
        <v>2874.2882909999998</v>
      </c>
      <c r="R125">
        <v>1512985</v>
      </c>
      <c r="S125">
        <v>2.5</v>
      </c>
      <c r="T125">
        <v>2.6</v>
      </c>
      <c r="U125">
        <v>0.72499999999999998</v>
      </c>
      <c r="V125">
        <v>13.5</v>
      </c>
    </row>
    <row r="126" spans="1:22" x14ac:dyDescent="0.2">
      <c r="A126" t="s">
        <v>110</v>
      </c>
      <c r="B126">
        <v>2003</v>
      </c>
      <c r="C126" t="s">
        <v>23</v>
      </c>
      <c r="D126">
        <v>64.400000000000006</v>
      </c>
      <c r="E126">
        <v>282</v>
      </c>
      <c r="F126">
        <v>8</v>
      </c>
      <c r="G126">
        <v>6.58</v>
      </c>
      <c r="H126">
        <v>23.434007619999999</v>
      </c>
      <c r="I126">
        <v>99</v>
      </c>
      <c r="J126">
        <v>24</v>
      </c>
      <c r="K126">
        <v>45.3</v>
      </c>
      <c r="L126">
        <v>9</v>
      </c>
      <c r="M126">
        <v>99</v>
      </c>
      <c r="N126">
        <v>3.7</v>
      </c>
      <c r="O126">
        <v>99</v>
      </c>
      <c r="P126">
        <v>0.1</v>
      </c>
      <c r="Q126">
        <v>268.12365699999998</v>
      </c>
      <c r="R126">
        <v>149918</v>
      </c>
      <c r="S126">
        <v>2.5</v>
      </c>
      <c r="T126">
        <v>2.6</v>
      </c>
      <c r="U126">
        <v>0.71399999999999997</v>
      </c>
      <c r="V126">
        <v>13.1</v>
      </c>
    </row>
    <row r="127" spans="1:22" x14ac:dyDescent="0.2">
      <c r="A127" t="s">
        <v>110</v>
      </c>
      <c r="B127">
        <v>2002</v>
      </c>
      <c r="C127" t="s">
        <v>23</v>
      </c>
      <c r="D127">
        <v>64.7</v>
      </c>
      <c r="E127">
        <v>276</v>
      </c>
      <c r="F127">
        <v>8</v>
      </c>
      <c r="G127">
        <v>5.99</v>
      </c>
      <c r="H127">
        <v>145.1022528</v>
      </c>
      <c r="I127">
        <v>95</v>
      </c>
      <c r="J127">
        <v>18</v>
      </c>
      <c r="K127">
        <v>44.8</v>
      </c>
      <c r="L127">
        <v>9</v>
      </c>
      <c r="M127">
        <v>95</v>
      </c>
      <c r="N127">
        <v>3.61</v>
      </c>
      <c r="O127">
        <v>95</v>
      </c>
      <c r="P127">
        <v>0.1</v>
      </c>
      <c r="Q127">
        <v>1658.3114599999999</v>
      </c>
      <c r="R127">
        <v>14858948</v>
      </c>
      <c r="S127">
        <v>2.6</v>
      </c>
      <c r="T127">
        <v>2.6</v>
      </c>
      <c r="U127">
        <v>0.7</v>
      </c>
      <c r="V127">
        <v>12.7</v>
      </c>
    </row>
    <row r="128" spans="1:22" x14ac:dyDescent="0.2">
      <c r="A128" t="s">
        <v>110</v>
      </c>
      <c r="B128">
        <v>2001</v>
      </c>
      <c r="C128" t="s">
        <v>23</v>
      </c>
      <c r="D128">
        <v>64.400000000000006</v>
      </c>
      <c r="E128">
        <v>284</v>
      </c>
      <c r="F128">
        <v>8</v>
      </c>
      <c r="G128">
        <v>5.75</v>
      </c>
      <c r="H128">
        <v>12.60883976</v>
      </c>
      <c r="I128">
        <v>95</v>
      </c>
      <c r="J128">
        <v>94</v>
      </c>
      <c r="K128">
        <v>44.4</v>
      </c>
      <c r="L128">
        <v>10</v>
      </c>
      <c r="M128">
        <v>95</v>
      </c>
      <c r="N128">
        <v>3.47</v>
      </c>
      <c r="O128">
        <v>95</v>
      </c>
      <c r="P128">
        <v>0.1</v>
      </c>
      <c r="Q128">
        <v>149.926751</v>
      </c>
      <c r="R128">
        <v>14858335</v>
      </c>
      <c r="S128">
        <v>2.6</v>
      </c>
      <c r="T128">
        <v>2.7</v>
      </c>
      <c r="U128">
        <v>0.68500000000000005</v>
      </c>
      <c r="V128">
        <v>12.3</v>
      </c>
    </row>
    <row r="129" spans="1:22" x14ac:dyDescent="0.2">
      <c r="A129" t="s">
        <v>110</v>
      </c>
      <c r="B129">
        <v>2000</v>
      </c>
      <c r="C129" t="s">
        <v>23</v>
      </c>
      <c r="D129">
        <v>63.9</v>
      </c>
      <c r="E129">
        <v>292</v>
      </c>
      <c r="F129">
        <v>9</v>
      </c>
      <c r="G129">
        <v>6</v>
      </c>
      <c r="H129">
        <v>112.541157</v>
      </c>
      <c r="I129">
        <v>99</v>
      </c>
      <c r="J129">
        <v>245</v>
      </c>
      <c r="K129">
        <v>43.9</v>
      </c>
      <c r="L129">
        <v>10</v>
      </c>
      <c r="M129">
        <v>96</v>
      </c>
      <c r="N129">
        <v>4.16</v>
      </c>
      <c r="O129">
        <v>97</v>
      </c>
      <c r="P129">
        <v>0.1</v>
      </c>
      <c r="Q129">
        <v>1229.9580000000001</v>
      </c>
      <c r="R129">
        <v>14883626</v>
      </c>
      <c r="S129">
        <v>2.7</v>
      </c>
      <c r="T129">
        <v>2.7</v>
      </c>
      <c r="U129">
        <v>0.67600000000000005</v>
      </c>
      <c r="V129">
        <v>12.1</v>
      </c>
    </row>
    <row r="130" spans="1:22" x14ac:dyDescent="0.2">
      <c r="A130" t="s">
        <v>139</v>
      </c>
      <c r="B130">
        <v>2015</v>
      </c>
      <c r="C130" t="s">
        <v>23</v>
      </c>
      <c r="D130">
        <v>66.599999999999994</v>
      </c>
      <c r="E130">
        <v>199</v>
      </c>
      <c r="F130">
        <v>39</v>
      </c>
      <c r="H130">
        <v>0</v>
      </c>
      <c r="I130">
        <v>89</v>
      </c>
      <c r="J130">
        <v>6</v>
      </c>
      <c r="K130">
        <v>23.8</v>
      </c>
      <c r="L130">
        <v>50</v>
      </c>
      <c r="M130">
        <v>89</v>
      </c>
      <c r="O130">
        <v>89</v>
      </c>
      <c r="P130">
        <v>0.3</v>
      </c>
      <c r="Q130">
        <v>1194.5913700000001</v>
      </c>
      <c r="R130">
        <v>5243669</v>
      </c>
      <c r="S130">
        <v>12.8</v>
      </c>
      <c r="T130">
        <v>13</v>
      </c>
      <c r="U130">
        <v>0.55200000000000005</v>
      </c>
      <c r="V130">
        <v>9.1</v>
      </c>
    </row>
    <row r="131" spans="1:22" x14ac:dyDescent="0.2">
      <c r="A131" t="s">
        <v>139</v>
      </c>
      <c r="B131">
        <v>2014</v>
      </c>
      <c r="C131" t="s">
        <v>23</v>
      </c>
      <c r="D131">
        <v>66.400000000000006</v>
      </c>
      <c r="E131">
        <v>21</v>
      </c>
      <c r="F131">
        <v>40</v>
      </c>
      <c r="G131">
        <v>0.01</v>
      </c>
      <c r="H131">
        <v>45.337886769999997</v>
      </c>
      <c r="I131">
        <v>88</v>
      </c>
      <c r="J131">
        <v>122</v>
      </c>
      <c r="K131">
        <v>22.9</v>
      </c>
      <c r="L131">
        <v>52</v>
      </c>
      <c r="M131">
        <v>88</v>
      </c>
      <c r="N131">
        <v>2.2799999999999998</v>
      </c>
      <c r="O131">
        <v>88</v>
      </c>
      <c r="P131">
        <v>0.3</v>
      </c>
      <c r="Q131">
        <v>1262.8937820000001</v>
      </c>
      <c r="R131">
        <v>51924182</v>
      </c>
      <c r="S131">
        <v>12.9</v>
      </c>
      <c r="T131">
        <v>13.1</v>
      </c>
      <c r="U131">
        <v>0.54700000000000004</v>
      </c>
      <c r="V131">
        <v>9.1</v>
      </c>
    </row>
    <row r="132" spans="1:22" x14ac:dyDescent="0.2">
      <c r="A132" t="s">
        <v>139</v>
      </c>
      <c r="B132">
        <v>2013</v>
      </c>
      <c r="C132" t="s">
        <v>23</v>
      </c>
      <c r="D132">
        <v>66.2</v>
      </c>
      <c r="E132">
        <v>22</v>
      </c>
      <c r="F132">
        <v>42</v>
      </c>
      <c r="G132">
        <v>0.7</v>
      </c>
      <c r="H132">
        <v>38.337934619999999</v>
      </c>
      <c r="I132">
        <v>75</v>
      </c>
      <c r="J132">
        <v>1010</v>
      </c>
      <c r="K132">
        <v>22.1</v>
      </c>
      <c r="L132">
        <v>55</v>
      </c>
      <c r="M132">
        <v>76</v>
      </c>
      <c r="N132">
        <v>2.16</v>
      </c>
      <c r="O132">
        <v>75</v>
      </c>
      <c r="P132">
        <v>0.4</v>
      </c>
      <c r="Q132">
        <v>1168.8394699999999</v>
      </c>
      <c r="R132">
        <v>51448196</v>
      </c>
      <c r="S132">
        <v>12.9</v>
      </c>
      <c r="T132">
        <v>13.2</v>
      </c>
      <c r="U132">
        <v>0.54</v>
      </c>
      <c r="V132">
        <v>9.1</v>
      </c>
    </row>
    <row r="133" spans="1:22" x14ac:dyDescent="0.2">
      <c r="A133" t="s">
        <v>139</v>
      </c>
      <c r="B133">
        <v>2012</v>
      </c>
      <c r="C133" t="s">
        <v>23</v>
      </c>
      <c r="D133">
        <v>65.900000000000006</v>
      </c>
      <c r="E133">
        <v>25</v>
      </c>
      <c r="F133">
        <v>44</v>
      </c>
      <c r="G133">
        <v>0.55000000000000004</v>
      </c>
      <c r="H133">
        <v>38.427908299999999</v>
      </c>
      <c r="I133">
        <v>58</v>
      </c>
      <c r="J133">
        <v>2175</v>
      </c>
      <c r="K133">
        <v>21.3</v>
      </c>
      <c r="L133">
        <v>58</v>
      </c>
      <c r="M133">
        <v>87</v>
      </c>
      <c r="N133">
        <v>2.2200000000000002</v>
      </c>
      <c r="O133">
        <v>84</v>
      </c>
      <c r="P133">
        <v>0.5</v>
      </c>
      <c r="Q133">
        <v>1171.58257</v>
      </c>
      <c r="R133">
        <v>5986514</v>
      </c>
      <c r="S133">
        <v>13</v>
      </c>
      <c r="T133">
        <v>13.2</v>
      </c>
      <c r="U133">
        <v>0.53300000000000003</v>
      </c>
      <c r="V133">
        <v>9.1</v>
      </c>
    </row>
    <row r="134" spans="1:22" x14ac:dyDescent="0.2">
      <c r="A134" t="s">
        <v>139</v>
      </c>
      <c r="B134">
        <v>2011</v>
      </c>
      <c r="C134" t="s">
        <v>23</v>
      </c>
      <c r="D134">
        <v>65.599999999999994</v>
      </c>
      <c r="E134">
        <v>27</v>
      </c>
      <c r="F134">
        <v>47</v>
      </c>
      <c r="G134">
        <v>0.33</v>
      </c>
      <c r="H134">
        <v>21.23698847</v>
      </c>
      <c r="I134">
        <v>4</v>
      </c>
      <c r="J134">
        <v>2046</v>
      </c>
      <c r="K134">
        <v>2.5</v>
      </c>
      <c r="L134">
        <v>61</v>
      </c>
      <c r="M134">
        <v>9</v>
      </c>
      <c r="N134">
        <v>1.87</v>
      </c>
      <c r="O134">
        <v>84</v>
      </c>
      <c r="P134">
        <v>0.5</v>
      </c>
      <c r="Q134">
        <v>1186.423937</v>
      </c>
      <c r="R134">
        <v>555331</v>
      </c>
      <c r="S134">
        <v>13</v>
      </c>
      <c r="T134">
        <v>13.3</v>
      </c>
      <c r="U134">
        <v>0.52600000000000002</v>
      </c>
      <c r="V134">
        <v>9.1</v>
      </c>
    </row>
    <row r="135" spans="1:22" x14ac:dyDescent="0.2">
      <c r="A135" t="s">
        <v>139</v>
      </c>
      <c r="B135">
        <v>2010</v>
      </c>
      <c r="C135" t="s">
        <v>23</v>
      </c>
      <c r="D135">
        <v>65.400000000000006</v>
      </c>
      <c r="E135">
        <v>29</v>
      </c>
      <c r="F135">
        <v>49</v>
      </c>
      <c r="G135">
        <v>0.3</v>
      </c>
      <c r="H135">
        <v>17.48293752</v>
      </c>
      <c r="I135">
        <v>92</v>
      </c>
      <c r="J135">
        <v>190</v>
      </c>
      <c r="K135">
        <v>19.8</v>
      </c>
      <c r="L135">
        <v>65</v>
      </c>
      <c r="M135">
        <v>9</v>
      </c>
      <c r="N135">
        <v>1.92</v>
      </c>
      <c r="O135">
        <v>9</v>
      </c>
      <c r="P135">
        <v>0.5</v>
      </c>
      <c r="Q135">
        <v>987.73658320000004</v>
      </c>
      <c r="R135">
        <v>5155896</v>
      </c>
      <c r="S135">
        <v>13.1</v>
      </c>
      <c r="T135">
        <v>13.3</v>
      </c>
      <c r="U135">
        <v>0.51500000000000001</v>
      </c>
      <c r="V135">
        <v>8.8000000000000007</v>
      </c>
    </row>
    <row r="136" spans="1:22" x14ac:dyDescent="0.2">
      <c r="A136" t="s">
        <v>139</v>
      </c>
      <c r="B136">
        <v>2009</v>
      </c>
      <c r="C136" t="s">
        <v>23</v>
      </c>
      <c r="D136">
        <v>65.2</v>
      </c>
      <c r="E136">
        <v>211</v>
      </c>
      <c r="F136">
        <v>52</v>
      </c>
      <c r="G136">
        <v>0.28000000000000003</v>
      </c>
      <c r="H136">
        <v>11.052479030000001</v>
      </c>
      <c r="I136">
        <v>91</v>
      </c>
      <c r="J136">
        <v>329</v>
      </c>
      <c r="K136">
        <v>19.100000000000001</v>
      </c>
      <c r="L136">
        <v>69</v>
      </c>
      <c r="M136">
        <v>9</v>
      </c>
      <c r="N136">
        <v>2.5</v>
      </c>
      <c r="O136">
        <v>9</v>
      </c>
      <c r="P136">
        <v>0.6</v>
      </c>
      <c r="Q136">
        <v>741.77711599999998</v>
      </c>
      <c r="R136">
        <v>49869</v>
      </c>
      <c r="S136">
        <v>13.1</v>
      </c>
      <c r="T136">
        <v>13.4</v>
      </c>
      <c r="U136">
        <v>0.504</v>
      </c>
      <c r="V136">
        <v>8.5</v>
      </c>
    </row>
    <row r="137" spans="1:22" x14ac:dyDescent="0.2">
      <c r="A137" t="s">
        <v>139</v>
      </c>
      <c r="B137">
        <v>2008</v>
      </c>
      <c r="C137" t="s">
        <v>23</v>
      </c>
      <c r="D137">
        <v>59.2</v>
      </c>
      <c r="E137">
        <v>296</v>
      </c>
      <c r="F137">
        <v>59</v>
      </c>
      <c r="G137">
        <v>0.3</v>
      </c>
      <c r="H137">
        <v>9.5304803200000006</v>
      </c>
      <c r="I137">
        <v>85</v>
      </c>
      <c r="J137">
        <v>333</v>
      </c>
      <c r="K137">
        <v>18.3</v>
      </c>
      <c r="L137">
        <v>96</v>
      </c>
      <c r="M137">
        <v>85</v>
      </c>
      <c r="N137">
        <v>1.87</v>
      </c>
      <c r="O137">
        <v>85</v>
      </c>
      <c r="P137">
        <v>0.6</v>
      </c>
      <c r="Q137">
        <v>643.95137299999999</v>
      </c>
      <c r="R137">
        <v>49479752</v>
      </c>
      <c r="S137">
        <v>13.2</v>
      </c>
      <c r="T137">
        <v>13.4</v>
      </c>
      <c r="U137">
        <v>0.49299999999999999</v>
      </c>
      <c r="V137">
        <v>8.1999999999999993</v>
      </c>
    </row>
    <row r="138" spans="1:22" x14ac:dyDescent="0.2">
      <c r="A138" t="s">
        <v>139</v>
      </c>
      <c r="B138">
        <v>2007</v>
      </c>
      <c r="C138" t="s">
        <v>23</v>
      </c>
      <c r="D138">
        <v>64.5</v>
      </c>
      <c r="E138">
        <v>217</v>
      </c>
      <c r="F138">
        <v>58</v>
      </c>
      <c r="G138">
        <v>0.26</v>
      </c>
      <c r="H138">
        <v>0.53057279999999996</v>
      </c>
      <c r="I138">
        <v>85</v>
      </c>
      <c r="J138">
        <v>1088</v>
      </c>
      <c r="K138">
        <v>17.600000000000001</v>
      </c>
      <c r="L138">
        <v>78</v>
      </c>
      <c r="M138">
        <v>84</v>
      </c>
      <c r="N138">
        <v>1.68</v>
      </c>
      <c r="O138">
        <v>86</v>
      </c>
      <c r="P138">
        <v>0.6</v>
      </c>
      <c r="Q138">
        <v>41.451000000000001</v>
      </c>
      <c r="R138">
        <v>49171586</v>
      </c>
      <c r="S138">
        <v>13.2</v>
      </c>
      <c r="T138">
        <v>13.5</v>
      </c>
      <c r="U138">
        <v>0.48399999999999999</v>
      </c>
      <c r="V138">
        <v>8.1</v>
      </c>
    </row>
    <row r="139" spans="1:22" x14ac:dyDescent="0.2">
      <c r="A139" t="s">
        <v>139</v>
      </c>
      <c r="B139">
        <v>2006</v>
      </c>
      <c r="C139" t="s">
        <v>23</v>
      </c>
      <c r="D139">
        <v>64.2</v>
      </c>
      <c r="E139">
        <v>22</v>
      </c>
      <c r="F139">
        <v>61</v>
      </c>
      <c r="G139">
        <v>0.28000000000000003</v>
      </c>
      <c r="H139">
        <v>4.6327763040000001</v>
      </c>
      <c r="I139">
        <v>75</v>
      </c>
      <c r="J139">
        <v>760</v>
      </c>
      <c r="K139">
        <v>17</v>
      </c>
      <c r="L139">
        <v>83</v>
      </c>
      <c r="M139">
        <v>82</v>
      </c>
      <c r="N139">
        <v>1.78</v>
      </c>
      <c r="O139">
        <v>82</v>
      </c>
      <c r="P139">
        <v>0.6</v>
      </c>
      <c r="Q139">
        <v>296.97284000000002</v>
      </c>
      <c r="R139">
        <v>48846474</v>
      </c>
      <c r="S139">
        <v>13.2</v>
      </c>
      <c r="T139">
        <v>13.5</v>
      </c>
      <c r="U139">
        <v>0.47399999999999998</v>
      </c>
      <c r="V139">
        <v>8</v>
      </c>
    </row>
    <row r="140" spans="1:22" x14ac:dyDescent="0.2">
      <c r="A140" t="s">
        <v>139</v>
      </c>
      <c r="B140">
        <v>2005</v>
      </c>
      <c r="C140" t="s">
        <v>23</v>
      </c>
      <c r="D140">
        <v>63.9</v>
      </c>
      <c r="E140">
        <v>224</v>
      </c>
      <c r="F140">
        <v>64</v>
      </c>
      <c r="G140">
        <v>0.28000000000000003</v>
      </c>
      <c r="H140">
        <v>2.7938431879999999</v>
      </c>
      <c r="I140">
        <v>62</v>
      </c>
      <c r="J140">
        <v>314</v>
      </c>
      <c r="K140">
        <v>16.399999999999999</v>
      </c>
      <c r="L140">
        <v>87</v>
      </c>
      <c r="M140">
        <v>86</v>
      </c>
      <c r="N140">
        <v>1.83</v>
      </c>
      <c r="O140">
        <v>73</v>
      </c>
      <c r="P140">
        <v>0.5</v>
      </c>
      <c r="Q140">
        <v>247.24276</v>
      </c>
      <c r="R140">
        <v>48482614</v>
      </c>
      <c r="S140">
        <v>13.2</v>
      </c>
      <c r="T140">
        <v>13.6</v>
      </c>
      <c r="U140">
        <v>0.46500000000000002</v>
      </c>
      <c r="V140">
        <v>7.9</v>
      </c>
    </row>
    <row r="141" spans="1:22" x14ac:dyDescent="0.2">
      <c r="A141" t="s">
        <v>139</v>
      </c>
      <c r="B141">
        <v>2004</v>
      </c>
      <c r="C141" t="s">
        <v>23</v>
      </c>
      <c r="D141">
        <v>63.5</v>
      </c>
      <c r="E141">
        <v>228</v>
      </c>
      <c r="F141">
        <v>66</v>
      </c>
      <c r="G141">
        <v>0.44</v>
      </c>
      <c r="H141">
        <v>4.1545161400000001</v>
      </c>
      <c r="I141">
        <v>39</v>
      </c>
      <c r="J141">
        <v>1329</v>
      </c>
      <c r="K141">
        <v>15.7</v>
      </c>
      <c r="L141">
        <v>90</v>
      </c>
      <c r="M141">
        <v>92</v>
      </c>
      <c r="N141">
        <v>1.97</v>
      </c>
      <c r="O141">
        <v>82</v>
      </c>
      <c r="P141">
        <v>0.5</v>
      </c>
      <c r="Q141">
        <v>219.8156688</v>
      </c>
      <c r="R141">
        <v>487377</v>
      </c>
      <c r="S141">
        <v>13.3</v>
      </c>
      <c r="T141">
        <v>13.6</v>
      </c>
      <c r="U141">
        <v>0.45500000000000002</v>
      </c>
      <c r="V141">
        <v>7.8</v>
      </c>
    </row>
    <row r="142" spans="1:22" x14ac:dyDescent="0.2">
      <c r="A142" t="s">
        <v>139</v>
      </c>
      <c r="B142">
        <v>2003</v>
      </c>
      <c r="C142" t="s">
        <v>23</v>
      </c>
      <c r="D142">
        <v>63.2</v>
      </c>
      <c r="E142">
        <v>231</v>
      </c>
      <c r="F142">
        <v>69</v>
      </c>
      <c r="G142">
        <v>0.4</v>
      </c>
      <c r="H142">
        <v>3.8242124720000001</v>
      </c>
      <c r="I142">
        <v>8</v>
      </c>
      <c r="J142">
        <v>830</v>
      </c>
      <c r="K142">
        <v>15.2</v>
      </c>
      <c r="L142">
        <v>93</v>
      </c>
      <c r="M142">
        <v>86</v>
      </c>
      <c r="N142">
        <v>1.97</v>
      </c>
      <c r="O142">
        <v>78</v>
      </c>
      <c r="P142">
        <v>0.5</v>
      </c>
      <c r="Q142">
        <v>219.78232600000001</v>
      </c>
      <c r="R142">
        <v>47624894</v>
      </c>
      <c r="S142">
        <v>13.3</v>
      </c>
      <c r="T142">
        <v>13.6</v>
      </c>
      <c r="U142">
        <v>0.44500000000000001</v>
      </c>
      <c r="V142">
        <v>7.7</v>
      </c>
    </row>
    <row r="143" spans="1:22" x14ac:dyDescent="0.2">
      <c r="A143" t="s">
        <v>139</v>
      </c>
      <c r="B143">
        <v>2002</v>
      </c>
      <c r="C143" t="s">
        <v>23</v>
      </c>
      <c r="D143">
        <v>62.8</v>
      </c>
      <c r="E143">
        <v>235</v>
      </c>
      <c r="F143">
        <v>71</v>
      </c>
      <c r="G143">
        <v>0.41</v>
      </c>
      <c r="H143">
        <v>3.4218809380000001</v>
      </c>
      <c r="J143">
        <v>736</v>
      </c>
      <c r="K143">
        <v>14.6</v>
      </c>
      <c r="L143">
        <v>96</v>
      </c>
      <c r="M143">
        <v>84</v>
      </c>
      <c r="N143">
        <v>2.5</v>
      </c>
      <c r="O143">
        <v>79</v>
      </c>
      <c r="P143">
        <v>0.4</v>
      </c>
      <c r="Q143">
        <v>143.77651</v>
      </c>
      <c r="R143">
        <v>471422</v>
      </c>
      <c r="S143">
        <v>13.3</v>
      </c>
      <c r="T143">
        <v>13.7</v>
      </c>
      <c r="U143">
        <v>0.435</v>
      </c>
      <c r="V143">
        <v>7.6</v>
      </c>
    </row>
    <row r="144" spans="1:22" x14ac:dyDescent="0.2">
      <c r="A144" t="s">
        <v>139</v>
      </c>
      <c r="B144">
        <v>2001</v>
      </c>
      <c r="C144" t="s">
        <v>23</v>
      </c>
      <c r="D144">
        <v>62.5</v>
      </c>
      <c r="E144">
        <v>239</v>
      </c>
      <c r="F144">
        <v>72</v>
      </c>
      <c r="G144">
        <v>0.38</v>
      </c>
      <c r="H144">
        <v>1.9171640000000001</v>
      </c>
      <c r="J144">
        <v>2519</v>
      </c>
      <c r="K144">
        <v>14.1</v>
      </c>
      <c r="L144">
        <v>98</v>
      </c>
      <c r="M144">
        <v>77</v>
      </c>
      <c r="N144">
        <v>1.8</v>
      </c>
      <c r="O144">
        <v>73</v>
      </c>
      <c r="P144">
        <v>0.4</v>
      </c>
      <c r="Q144">
        <v>138.9249275</v>
      </c>
      <c r="R144">
        <v>46627994</v>
      </c>
      <c r="S144">
        <v>13.3</v>
      </c>
      <c r="T144">
        <v>13.7</v>
      </c>
      <c r="U144">
        <v>0.42699999999999999</v>
      </c>
      <c r="V144">
        <v>7.6</v>
      </c>
    </row>
    <row r="145" spans="1:22" x14ac:dyDescent="0.2">
      <c r="A145" t="s">
        <v>139</v>
      </c>
      <c r="B145">
        <v>2000</v>
      </c>
      <c r="C145" t="s">
        <v>23</v>
      </c>
      <c r="D145">
        <v>62.1</v>
      </c>
      <c r="E145">
        <v>243</v>
      </c>
      <c r="F145">
        <v>73</v>
      </c>
      <c r="G145">
        <v>0.35</v>
      </c>
      <c r="H145">
        <v>2.5114372920000001</v>
      </c>
      <c r="J145">
        <v>845</v>
      </c>
      <c r="K145">
        <v>13.6</v>
      </c>
      <c r="L145">
        <v>100</v>
      </c>
      <c r="M145">
        <v>88</v>
      </c>
      <c r="N145">
        <v>1.84</v>
      </c>
      <c r="O145">
        <v>82</v>
      </c>
      <c r="P145">
        <v>0.4</v>
      </c>
      <c r="Q145">
        <v>193.18748400000001</v>
      </c>
      <c r="R145">
        <v>4695462</v>
      </c>
      <c r="S145">
        <v>13.3</v>
      </c>
      <c r="T145">
        <v>13.7</v>
      </c>
      <c r="U145">
        <v>0.41699999999999998</v>
      </c>
      <c r="V145">
        <v>7.5</v>
      </c>
    </row>
    <row r="146" spans="1:22" x14ac:dyDescent="0.2">
      <c r="A146" t="s">
        <v>142</v>
      </c>
      <c r="B146">
        <v>2015</v>
      </c>
      <c r="C146" t="s">
        <v>23</v>
      </c>
      <c r="D146">
        <v>69.2</v>
      </c>
      <c r="E146">
        <v>165</v>
      </c>
      <c r="F146">
        <v>17</v>
      </c>
      <c r="H146">
        <v>0</v>
      </c>
      <c r="I146">
        <v>91</v>
      </c>
      <c r="J146">
        <v>1599</v>
      </c>
      <c r="K146">
        <v>19.100000000000001</v>
      </c>
      <c r="L146">
        <v>21</v>
      </c>
      <c r="M146">
        <v>9</v>
      </c>
      <c r="O146">
        <v>91</v>
      </c>
      <c r="P146">
        <v>0.1</v>
      </c>
      <c r="Q146">
        <v>743.76534890000005</v>
      </c>
      <c r="R146">
        <v>28656282</v>
      </c>
      <c r="S146">
        <v>15.7</v>
      </c>
      <c r="T146">
        <v>16.100000000000001</v>
      </c>
      <c r="U146">
        <v>0.55500000000000005</v>
      </c>
      <c r="V146">
        <v>12.2</v>
      </c>
    </row>
    <row r="147" spans="1:22" x14ac:dyDescent="0.2">
      <c r="A147" t="s">
        <v>142</v>
      </c>
      <c r="B147">
        <v>2014</v>
      </c>
      <c r="C147" t="s">
        <v>23</v>
      </c>
      <c r="D147">
        <v>69.599999999999994</v>
      </c>
      <c r="E147">
        <v>158</v>
      </c>
      <c r="F147">
        <v>18</v>
      </c>
      <c r="G147">
        <v>0.01</v>
      </c>
      <c r="H147">
        <v>8.5234864029999997</v>
      </c>
      <c r="I147">
        <v>92</v>
      </c>
      <c r="J147">
        <v>1279</v>
      </c>
      <c r="K147">
        <v>18.5</v>
      </c>
      <c r="L147">
        <v>22</v>
      </c>
      <c r="M147">
        <v>92</v>
      </c>
      <c r="N147">
        <v>5.8</v>
      </c>
      <c r="O147">
        <v>92</v>
      </c>
      <c r="P147">
        <v>0.1</v>
      </c>
      <c r="Q147">
        <v>76.238697700000003</v>
      </c>
      <c r="R147">
        <v>28323241</v>
      </c>
      <c r="S147">
        <v>15.9</v>
      </c>
      <c r="T147">
        <v>16.3</v>
      </c>
      <c r="U147">
        <v>0.55100000000000005</v>
      </c>
      <c r="V147">
        <v>12.4</v>
      </c>
    </row>
    <row r="148" spans="1:22" x14ac:dyDescent="0.2">
      <c r="A148" t="s">
        <v>142</v>
      </c>
      <c r="B148">
        <v>2013</v>
      </c>
      <c r="C148" t="s">
        <v>23</v>
      </c>
      <c r="D148">
        <v>69.3</v>
      </c>
      <c r="E148">
        <v>162</v>
      </c>
      <c r="F148">
        <v>19</v>
      </c>
      <c r="G148">
        <v>0.27</v>
      </c>
      <c r="H148">
        <v>80.15505125</v>
      </c>
      <c r="I148">
        <v>92</v>
      </c>
      <c r="J148">
        <v>1861</v>
      </c>
      <c r="K148">
        <v>18</v>
      </c>
      <c r="L148">
        <v>24</v>
      </c>
      <c r="M148">
        <v>92</v>
      </c>
      <c r="N148">
        <v>5.69</v>
      </c>
      <c r="O148">
        <v>92</v>
      </c>
      <c r="P148">
        <v>0.1</v>
      </c>
      <c r="Q148">
        <v>688.61727880000001</v>
      </c>
      <c r="R148">
        <v>2798531</v>
      </c>
      <c r="S148">
        <v>16.100000000000001</v>
      </c>
      <c r="T148">
        <v>16.5</v>
      </c>
      <c r="U148">
        <v>0.54500000000000004</v>
      </c>
      <c r="V148">
        <v>12.3</v>
      </c>
    </row>
    <row r="149" spans="1:22" x14ac:dyDescent="0.2">
      <c r="A149" t="s">
        <v>142</v>
      </c>
      <c r="B149">
        <v>2012</v>
      </c>
      <c r="C149" t="s">
        <v>23</v>
      </c>
      <c r="D149">
        <v>68.900000000000006</v>
      </c>
      <c r="E149">
        <v>167</v>
      </c>
      <c r="F149">
        <v>20</v>
      </c>
      <c r="G149">
        <v>0.26</v>
      </c>
      <c r="H149">
        <v>80.587883759999997</v>
      </c>
      <c r="I149">
        <v>9</v>
      </c>
      <c r="J149">
        <v>3362</v>
      </c>
      <c r="K149">
        <v>17.399999999999999</v>
      </c>
      <c r="L149">
        <v>25</v>
      </c>
      <c r="M149">
        <v>9</v>
      </c>
      <c r="N149">
        <v>5.89</v>
      </c>
      <c r="O149">
        <v>9</v>
      </c>
      <c r="P149">
        <v>0.2</v>
      </c>
      <c r="Q149">
        <v>681.79258679999998</v>
      </c>
      <c r="R149">
        <v>27649925</v>
      </c>
      <c r="S149">
        <v>16.3</v>
      </c>
      <c r="T149">
        <v>16.7</v>
      </c>
      <c r="U149">
        <v>0.53800000000000003</v>
      </c>
      <c r="V149">
        <v>12.3</v>
      </c>
    </row>
    <row r="150" spans="1:22" x14ac:dyDescent="0.2">
      <c r="A150" t="s">
        <v>142</v>
      </c>
      <c r="B150">
        <v>2011</v>
      </c>
      <c r="C150" t="s">
        <v>23</v>
      </c>
      <c r="D150">
        <v>68.400000000000006</v>
      </c>
      <c r="E150">
        <v>172</v>
      </c>
      <c r="F150">
        <v>22</v>
      </c>
      <c r="G150">
        <v>0.27</v>
      </c>
      <c r="H150">
        <v>112.12290280000001</v>
      </c>
      <c r="I150">
        <v>92</v>
      </c>
      <c r="J150">
        <v>2359</v>
      </c>
      <c r="K150">
        <v>16.899999999999999</v>
      </c>
      <c r="L150">
        <v>27</v>
      </c>
      <c r="M150">
        <v>92</v>
      </c>
      <c r="N150">
        <v>6.73</v>
      </c>
      <c r="O150">
        <v>92</v>
      </c>
      <c r="P150">
        <v>0.2</v>
      </c>
      <c r="Q150">
        <v>692.11668420000001</v>
      </c>
      <c r="R150">
        <v>27327147</v>
      </c>
      <c r="S150">
        <v>16.5</v>
      </c>
      <c r="T150">
        <v>16.899999999999999</v>
      </c>
      <c r="U150">
        <v>0.52900000000000003</v>
      </c>
      <c r="V150">
        <v>12</v>
      </c>
    </row>
    <row r="151" spans="1:22" x14ac:dyDescent="0.2">
      <c r="A151" t="s">
        <v>142</v>
      </c>
      <c r="B151">
        <v>2010</v>
      </c>
      <c r="C151" t="s">
        <v>23</v>
      </c>
      <c r="D151">
        <v>68</v>
      </c>
      <c r="E151">
        <v>178</v>
      </c>
      <c r="F151">
        <v>23</v>
      </c>
      <c r="G151">
        <v>0.24</v>
      </c>
      <c r="H151">
        <v>84.623025240000004</v>
      </c>
      <c r="I151">
        <v>82</v>
      </c>
      <c r="J151">
        <v>190</v>
      </c>
      <c r="K151">
        <v>16.399999999999999</v>
      </c>
      <c r="L151">
        <v>30</v>
      </c>
      <c r="M151">
        <v>83</v>
      </c>
      <c r="N151">
        <v>6.43</v>
      </c>
      <c r="O151">
        <v>82</v>
      </c>
      <c r="P151">
        <v>0.2</v>
      </c>
      <c r="Q151">
        <v>592.18352159999995</v>
      </c>
      <c r="R151">
        <v>2723137</v>
      </c>
      <c r="S151">
        <v>16.7</v>
      </c>
      <c r="T151">
        <v>17.2</v>
      </c>
      <c r="U151">
        <v>0.51500000000000001</v>
      </c>
      <c r="V151">
        <v>11.1</v>
      </c>
    </row>
    <row r="152" spans="1:22" x14ac:dyDescent="0.2">
      <c r="A152" t="s">
        <v>142</v>
      </c>
      <c r="B152">
        <v>2009</v>
      </c>
      <c r="C152" t="s">
        <v>23</v>
      </c>
      <c r="D152">
        <v>67.5</v>
      </c>
      <c r="E152">
        <v>183</v>
      </c>
      <c r="F152">
        <v>25</v>
      </c>
      <c r="G152">
        <v>0.22</v>
      </c>
      <c r="H152">
        <v>6.1935702900000003</v>
      </c>
      <c r="I152">
        <v>89</v>
      </c>
      <c r="J152">
        <v>189</v>
      </c>
      <c r="K152">
        <v>15.9</v>
      </c>
      <c r="L152">
        <v>32</v>
      </c>
      <c r="M152">
        <v>93</v>
      </c>
      <c r="N152">
        <v>6.41</v>
      </c>
      <c r="O152">
        <v>89</v>
      </c>
      <c r="P152">
        <v>0.2</v>
      </c>
      <c r="Q152">
        <v>48.729900000000001</v>
      </c>
      <c r="R152">
        <v>2674113</v>
      </c>
      <c r="S152">
        <v>16.899999999999999</v>
      </c>
      <c r="T152">
        <v>17.399999999999999</v>
      </c>
      <c r="U152">
        <v>0.502</v>
      </c>
      <c r="V152">
        <v>10.5</v>
      </c>
    </row>
    <row r="153" spans="1:22" x14ac:dyDescent="0.2">
      <c r="A153" t="s">
        <v>142</v>
      </c>
      <c r="B153">
        <v>2008</v>
      </c>
      <c r="C153" t="s">
        <v>23</v>
      </c>
      <c r="D153">
        <v>67</v>
      </c>
      <c r="E153">
        <v>189</v>
      </c>
      <c r="F153">
        <v>27</v>
      </c>
      <c r="G153">
        <v>0.21</v>
      </c>
      <c r="H153">
        <v>70.271131789999998</v>
      </c>
      <c r="I153">
        <v>82</v>
      </c>
      <c r="J153">
        <v>2089</v>
      </c>
      <c r="K153">
        <v>15.4</v>
      </c>
      <c r="L153">
        <v>35</v>
      </c>
      <c r="M153">
        <v>82</v>
      </c>
      <c r="N153">
        <v>6.44</v>
      </c>
      <c r="O153">
        <v>82</v>
      </c>
      <c r="P153">
        <v>0.2</v>
      </c>
      <c r="Q153">
        <v>473.844449</v>
      </c>
      <c r="R153">
        <v>26475859</v>
      </c>
      <c r="S153">
        <v>17</v>
      </c>
      <c r="T153">
        <v>17.600000000000001</v>
      </c>
      <c r="U153">
        <v>0.49199999999999999</v>
      </c>
      <c r="V153">
        <v>10.1</v>
      </c>
    </row>
    <row r="154" spans="1:22" x14ac:dyDescent="0.2">
      <c r="A154" t="s">
        <v>142</v>
      </c>
      <c r="B154">
        <v>2007</v>
      </c>
      <c r="C154" t="s">
        <v>23</v>
      </c>
      <c r="D154">
        <v>66.599999999999994</v>
      </c>
      <c r="E154">
        <v>194</v>
      </c>
      <c r="F154">
        <v>29</v>
      </c>
      <c r="G154">
        <v>0.2</v>
      </c>
      <c r="H154">
        <v>52.229065050000003</v>
      </c>
      <c r="I154">
        <v>82</v>
      </c>
      <c r="J154">
        <v>1415</v>
      </c>
      <c r="K154">
        <v>14.9</v>
      </c>
      <c r="L154">
        <v>38</v>
      </c>
      <c r="M154">
        <v>82</v>
      </c>
      <c r="N154">
        <v>5.84</v>
      </c>
      <c r="O154">
        <v>82</v>
      </c>
      <c r="P154">
        <v>0.2</v>
      </c>
      <c r="Q154">
        <v>393.88435179999999</v>
      </c>
      <c r="R154">
        <v>26214847</v>
      </c>
      <c r="S154">
        <v>17.2</v>
      </c>
      <c r="T154">
        <v>17.8</v>
      </c>
      <c r="U154">
        <v>0.48599999999999999</v>
      </c>
      <c r="V154">
        <v>10</v>
      </c>
    </row>
    <row r="155" spans="1:22" x14ac:dyDescent="0.2">
      <c r="A155" t="s">
        <v>142</v>
      </c>
      <c r="B155">
        <v>2006</v>
      </c>
      <c r="C155" t="s">
        <v>23</v>
      </c>
      <c r="D155">
        <v>66</v>
      </c>
      <c r="E155">
        <v>21</v>
      </c>
      <c r="F155">
        <v>31</v>
      </c>
      <c r="G155">
        <v>0.2</v>
      </c>
      <c r="H155">
        <v>45.879899270000003</v>
      </c>
      <c r="I155">
        <v>69</v>
      </c>
      <c r="J155">
        <v>2838</v>
      </c>
      <c r="K155">
        <v>14.4</v>
      </c>
      <c r="L155">
        <v>41</v>
      </c>
      <c r="M155">
        <v>91</v>
      </c>
      <c r="N155">
        <v>5.7</v>
      </c>
      <c r="O155">
        <v>89</v>
      </c>
      <c r="P155">
        <v>0.2</v>
      </c>
      <c r="Q155">
        <v>348.6314534</v>
      </c>
      <c r="R155">
        <v>2594618</v>
      </c>
      <c r="S155">
        <v>17.399999999999999</v>
      </c>
      <c r="T155">
        <v>18</v>
      </c>
      <c r="U155">
        <v>0.47599999999999998</v>
      </c>
      <c r="V155">
        <v>9.6</v>
      </c>
    </row>
    <row r="156" spans="1:22" x14ac:dyDescent="0.2">
      <c r="A156" t="s">
        <v>142</v>
      </c>
      <c r="B156">
        <v>2005</v>
      </c>
      <c r="C156" t="s">
        <v>23</v>
      </c>
      <c r="D156">
        <v>65.400000000000006</v>
      </c>
      <c r="E156">
        <v>28</v>
      </c>
      <c r="F156">
        <v>33</v>
      </c>
      <c r="G156">
        <v>0.2</v>
      </c>
      <c r="H156">
        <v>4.2597525320000003</v>
      </c>
      <c r="I156">
        <v>41</v>
      </c>
      <c r="J156">
        <v>5023</v>
      </c>
      <c r="K156">
        <v>13.9</v>
      </c>
      <c r="L156">
        <v>44</v>
      </c>
      <c r="M156">
        <v>78</v>
      </c>
      <c r="N156">
        <v>5.72</v>
      </c>
      <c r="O156">
        <v>75</v>
      </c>
      <c r="P156">
        <v>0.2</v>
      </c>
      <c r="Q156">
        <v>317.89197999999999</v>
      </c>
      <c r="R156">
        <v>2564287</v>
      </c>
      <c r="S156">
        <v>17.600000000000001</v>
      </c>
      <c r="T156">
        <v>18.2</v>
      </c>
      <c r="U156">
        <v>0.46899999999999997</v>
      </c>
      <c r="V156">
        <v>9.4</v>
      </c>
    </row>
    <row r="157" spans="1:22" x14ac:dyDescent="0.2">
      <c r="A157" t="s">
        <v>142</v>
      </c>
      <c r="B157">
        <v>2004</v>
      </c>
      <c r="C157" t="s">
        <v>23</v>
      </c>
      <c r="D157">
        <v>64.7</v>
      </c>
      <c r="E157">
        <v>218</v>
      </c>
      <c r="F157">
        <v>35</v>
      </c>
      <c r="G157">
        <v>0.21</v>
      </c>
      <c r="H157">
        <v>31.931873159999999</v>
      </c>
      <c r="I157">
        <v>27</v>
      </c>
      <c r="J157">
        <v>12074</v>
      </c>
      <c r="K157">
        <v>13.4</v>
      </c>
      <c r="L157">
        <v>47</v>
      </c>
      <c r="M157">
        <v>8</v>
      </c>
      <c r="N157">
        <v>5.82</v>
      </c>
      <c r="O157">
        <v>8</v>
      </c>
      <c r="P157">
        <v>0.2</v>
      </c>
      <c r="Q157">
        <v>287.41559999999998</v>
      </c>
      <c r="R157">
        <v>2539449</v>
      </c>
      <c r="S157">
        <v>17.8</v>
      </c>
      <c r="T157">
        <v>18.399999999999999</v>
      </c>
      <c r="U157">
        <v>0.46300000000000002</v>
      </c>
      <c r="V157">
        <v>9.3000000000000007</v>
      </c>
    </row>
    <row r="158" spans="1:22" x14ac:dyDescent="0.2">
      <c r="A158" t="s">
        <v>142</v>
      </c>
      <c r="B158">
        <v>2003</v>
      </c>
      <c r="C158" t="s">
        <v>23</v>
      </c>
      <c r="D158">
        <v>64.3</v>
      </c>
      <c r="E158">
        <v>22</v>
      </c>
      <c r="F158">
        <v>38</v>
      </c>
      <c r="G158">
        <v>0.2</v>
      </c>
      <c r="H158">
        <v>2.7909653200000002</v>
      </c>
      <c r="I158">
        <v>2</v>
      </c>
      <c r="J158">
        <v>13344</v>
      </c>
      <c r="K158">
        <v>12.9</v>
      </c>
      <c r="L158">
        <v>50</v>
      </c>
      <c r="M158">
        <v>76</v>
      </c>
      <c r="N158">
        <v>5.48</v>
      </c>
      <c r="O158">
        <v>78</v>
      </c>
      <c r="P158">
        <v>0.1</v>
      </c>
      <c r="Q158">
        <v>253.72412</v>
      </c>
      <c r="R158">
        <v>2495623</v>
      </c>
      <c r="S158">
        <v>18</v>
      </c>
      <c r="T158">
        <v>18.600000000000001</v>
      </c>
      <c r="U158">
        <v>0.45700000000000002</v>
      </c>
      <c r="V158">
        <v>9.1999999999999993</v>
      </c>
    </row>
    <row r="159" spans="1:22" x14ac:dyDescent="0.2">
      <c r="A159" t="s">
        <v>142</v>
      </c>
      <c r="B159">
        <v>2002</v>
      </c>
      <c r="C159" t="s">
        <v>23</v>
      </c>
      <c r="D159">
        <v>63.1</v>
      </c>
      <c r="E159">
        <v>238</v>
      </c>
      <c r="F159">
        <v>40</v>
      </c>
      <c r="G159">
        <v>0.19</v>
      </c>
      <c r="H159">
        <v>23.183945940000001</v>
      </c>
      <c r="J159">
        <v>6749</v>
      </c>
      <c r="K159">
        <v>12.4</v>
      </c>
      <c r="L159">
        <v>54</v>
      </c>
      <c r="M159">
        <v>72</v>
      </c>
      <c r="N159">
        <v>5.6</v>
      </c>
      <c r="O159">
        <v>72</v>
      </c>
      <c r="P159">
        <v>0.1</v>
      </c>
      <c r="Q159">
        <v>246.375621</v>
      </c>
      <c r="R159">
        <v>24566342</v>
      </c>
      <c r="S159">
        <v>18.2</v>
      </c>
      <c r="T159">
        <v>18.8</v>
      </c>
      <c r="U159">
        <v>0.44700000000000001</v>
      </c>
      <c r="V159">
        <v>8.6</v>
      </c>
    </row>
    <row r="160" spans="1:22" x14ac:dyDescent="0.2">
      <c r="A160" t="s">
        <v>142</v>
      </c>
      <c r="B160">
        <v>2001</v>
      </c>
      <c r="C160" t="s">
        <v>23</v>
      </c>
      <c r="D160">
        <v>63.2</v>
      </c>
      <c r="E160">
        <v>23</v>
      </c>
      <c r="F160">
        <v>43</v>
      </c>
      <c r="G160">
        <v>0.09</v>
      </c>
      <c r="H160">
        <v>21.92813881</v>
      </c>
      <c r="J160">
        <v>10849</v>
      </c>
      <c r="K160">
        <v>11.9</v>
      </c>
      <c r="L160">
        <v>58</v>
      </c>
      <c r="M160">
        <v>73</v>
      </c>
      <c r="N160">
        <v>5.36</v>
      </c>
      <c r="O160">
        <v>72</v>
      </c>
      <c r="P160">
        <v>0.1</v>
      </c>
      <c r="Q160">
        <v>248.61835389999999</v>
      </c>
      <c r="R160">
        <v>24161777</v>
      </c>
      <c r="S160">
        <v>18.3</v>
      </c>
      <c r="T160">
        <v>19</v>
      </c>
      <c r="U160">
        <v>0.44600000000000001</v>
      </c>
      <c r="V160">
        <v>9</v>
      </c>
    </row>
    <row r="161" spans="1:22" x14ac:dyDescent="0.2">
      <c r="A161" t="s">
        <v>142</v>
      </c>
      <c r="B161">
        <v>2000</v>
      </c>
      <c r="C161" t="s">
        <v>23</v>
      </c>
      <c r="D161">
        <v>62.5</v>
      </c>
      <c r="E161">
        <v>238</v>
      </c>
      <c r="F161">
        <v>46</v>
      </c>
      <c r="G161">
        <v>0.08</v>
      </c>
      <c r="H161">
        <v>17.912336799999999</v>
      </c>
      <c r="J161">
        <v>9397</v>
      </c>
      <c r="K161">
        <v>11.4</v>
      </c>
      <c r="L161">
        <v>62</v>
      </c>
      <c r="M161">
        <v>74</v>
      </c>
      <c r="N161">
        <v>5.43</v>
      </c>
      <c r="O161">
        <v>74</v>
      </c>
      <c r="P161">
        <v>0.1</v>
      </c>
      <c r="Q161">
        <v>231.42554000000001</v>
      </c>
      <c r="R161">
        <v>2374911</v>
      </c>
      <c r="S161">
        <v>18.5</v>
      </c>
      <c r="T161">
        <v>19.2</v>
      </c>
      <c r="U161">
        <v>0.439</v>
      </c>
      <c r="V161">
        <v>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1A03-3CAF-9D48-A639-9CA363A71E12}">
  <dimension ref="A1:Y65"/>
  <sheetViews>
    <sheetView zoomScale="150" workbookViewId="0">
      <selection activeCell="Z13" sqref="Z13"/>
    </sheetView>
  </sheetViews>
  <sheetFormatPr baseColWidth="10" defaultRowHeight="15" x14ac:dyDescent="0.2"/>
  <cols>
    <col min="25" max="25" width="11.832031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5" x14ac:dyDescent="0.2">
      <c r="A2" s="1" t="s">
        <v>102</v>
      </c>
      <c r="B2" s="1">
        <v>2015</v>
      </c>
      <c r="C2" s="1" t="s">
        <v>23</v>
      </c>
      <c r="D2" s="1">
        <v>75.5</v>
      </c>
      <c r="E2" s="1">
        <v>83</v>
      </c>
      <c r="F2" s="1">
        <v>18</v>
      </c>
      <c r="G2" s="1"/>
      <c r="H2" s="1">
        <v>200.068444</v>
      </c>
      <c r="I2" s="1">
        <v>98</v>
      </c>
      <c r="J2" s="1">
        <v>615</v>
      </c>
      <c r="K2" s="1">
        <v>59.7</v>
      </c>
      <c r="L2" s="1">
        <v>21</v>
      </c>
      <c r="M2" s="1">
        <v>98</v>
      </c>
      <c r="N2" s="1"/>
      <c r="O2" s="1">
        <v>98</v>
      </c>
      <c r="P2" s="1">
        <v>0.1</v>
      </c>
      <c r="Q2" s="1">
        <v>438.86463400000002</v>
      </c>
      <c r="R2" s="1">
        <v>1535912</v>
      </c>
      <c r="S2" s="1">
        <v>8.5</v>
      </c>
      <c r="T2" s="1">
        <v>8.6</v>
      </c>
      <c r="U2" s="1">
        <v>0.77400000000000002</v>
      </c>
      <c r="V2" s="1">
        <v>14.8</v>
      </c>
    </row>
    <row r="3" spans="1:25" x14ac:dyDescent="0.2">
      <c r="A3" s="1" t="s">
        <v>102</v>
      </c>
      <c r="B3" s="1">
        <v>2014</v>
      </c>
      <c r="C3" s="1" t="s">
        <v>23</v>
      </c>
      <c r="D3" s="1">
        <v>75.400000000000006</v>
      </c>
      <c r="E3" s="1">
        <v>83</v>
      </c>
      <c r="F3" s="1">
        <v>19</v>
      </c>
      <c r="G3" s="1">
        <v>0.01</v>
      </c>
      <c r="H3" s="1">
        <v>22.847830800000001</v>
      </c>
      <c r="I3" s="1">
        <v>99</v>
      </c>
      <c r="J3" s="1">
        <v>99</v>
      </c>
      <c r="K3" s="1">
        <v>58.5</v>
      </c>
      <c r="L3" s="1">
        <v>22</v>
      </c>
      <c r="M3" s="1">
        <v>99</v>
      </c>
      <c r="N3" s="1">
        <v>6.89</v>
      </c>
      <c r="O3" s="1">
        <v>99</v>
      </c>
      <c r="P3" s="1">
        <v>0.1</v>
      </c>
      <c r="Q3" s="1">
        <v>3336.1668599999998</v>
      </c>
      <c r="R3" s="1">
        <v>258162113</v>
      </c>
      <c r="S3" s="1">
        <v>8.3000000000000007</v>
      </c>
      <c r="T3" s="1">
        <v>8.4</v>
      </c>
      <c r="U3" s="1">
        <v>0.77</v>
      </c>
      <c r="V3" s="1">
        <v>14.9</v>
      </c>
      <c r="X3" s="3" t="s">
        <v>220</v>
      </c>
    </row>
    <row r="4" spans="1:25" x14ac:dyDescent="0.2">
      <c r="A4" s="1" t="s">
        <v>102</v>
      </c>
      <c r="B4" s="1">
        <v>2013</v>
      </c>
      <c r="C4" s="1" t="s">
        <v>23</v>
      </c>
      <c r="D4" s="1">
        <v>75.3</v>
      </c>
      <c r="E4" s="1">
        <v>83</v>
      </c>
      <c r="F4" s="1">
        <v>20</v>
      </c>
      <c r="G4" s="1">
        <v>0.01</v>
      </c>
      <c r="H4" s="1">
        <v>254.46882600000001</v>
      </c>
      <c r="I4" s="1">
        <v>99</v>
      </c>
      <c r="J4" s="1">
        <v>189</v>
      </c>
      <c r="K4" s="1">
        <v>57.2</v>
      </c>
      <c r="L4" s="1">
        <v>23</v>
      </c>
      <c r="M4" s="1">
        <v>98</v>
      </c>
      <c r="N4" s="1">
        <v>6.49</v>
      </c>
      <c r="O4" s="1">
        <v>98</v>
      </c>
      <c r="P4" s="1">
        <v>0.1</v>
      </c>
      <c r="Q4" s="1">
        <v>3491.5958900000001</v>
      </c>
      <c r="R4" s="1">
        <v>255131116</v>
      </c>
      <c r="S4" s="1">
        <v>8.1999999999999993</v>
      </c>
      <c r="T4" s="1">
        <v>8.3000000000000007</v>
      </c>
      <c r="U4" s="1">
        <v>0.76900000000000002</v>
      </c>
      <c r="V4" s="1">
        <v>15</v>
      </c>
    </row>
    <row r="5" spans="1:25" x14ac:dyDescent="0.2">
      <c r="A5" s="1" t="s">
        <v>102</v>
      </c>
      <c r="B5" s="1">
        <v>2012</v>
      </c>
      <c r="C5" s="1" t="s">
        <v>23</v>
      </c>
      <c r="D5" s="1">
        <v>75.099999999999994</v>
      </c>
      <c r="E5" s="1">
        <v>85</v>
      </c>
      <c r="F5" s="1">
        <v>21</v>
      </c>
      <c r="G5" s="1">
        <v>0.01</v>
      </c>
      <c r="H5" s="1">
        <v>211.87834000000001</v>
      </c>
      <c r="I5" s="1">
        <v>98</v>
      </c>
      <c r="J5" s="1">
        <v>332</v>
      </c>
      <c r="K5" s="1">
        <v>56</v>
      </c>
      <c r="L5" s="1">
        <v>24</v>
      </c>
      <c r="M5" s="1">
        <v>99</v>
      </c>
      <c r="N5" s="1">
        <v>6.98</v>
      </c>
      <c r="O5" s="1">
        <v>99</v>
      </c>
      <c r="P5" s="1">
        <v>0.1</v>
      </c>
      <c r="Q5" s="1">
        <v>362.66398099999998</v>
      </c>
      <c r="R5" s="1">
        <v>25232263</v>
      </c>
      <c r="S5" s="1">
        <v>8</v>
      </c>
      <c r="T5" s="1">
        <v>8.1999999999999993</v>
      </c>
      <c r="U5" s="1">
        <v>0.755</v>
      </c>
      <c r="V5" s="1">
        <v>13.6</v>
      </c>
      <c r="X5" t="s">
        <v>221</v>
      </c>
      <c r="Y5" s="1">
        <v>66.8</v>
      </c>
    </row>
    <row r="6" spans="1:25" x14ac:dyDescent="0.2">
      <c r="A6" s="1" t="s">
        <v>102</v>
      </c>
      <c r="B6" s="1">
        <v>2011</v>
      </c>
      <c r="C6" s="1" t="s">
        <v>23</v>
      </c>
      <c r="D6" s="1">
        <v>74.7</v>
      </c>
      <c r="E6" s="1">
        <v>93</v>
      </c>
      <c r="F6" s="1">
        <v>22</v>
      </c>
      <c r="G6" s="1">
        <v>0.03</v>
      </c>
      <c r="H6" s="1">
        <v>190.545365</v>
      </c>
      <c r="I6" s="1">
        <v>99</v>
      </c>
      <c r="J6" s="1">
        <v>73</v>
      </c>
      <c r="K6" s="1">
        <v>54.8</v>
      </c>
      <c r="L6" s="1">
        <v>25</v>
      </c>
      <c r="M6" s="1">
        <v>99</v>
      </c>
      <c r="N6" s="1">
        <v>7.12</v>
      </c>
      <c r="O6" s="1">
        <v>99</v>
      </c>
      <c r="P6" s="1">
        <v>0.1</v>
      </c>
      <c r="Q6" s="1">
        <v>3687.9540000000002</v>
      </c>
      <c r="R6" s="1">
        <v>248883232</v>
      </c>
      <c r="S6" s="1">
        <v>7.9</v>
      </c>
      <c r="T6" s="1">
        <v>8.1</v>
      </c>
      <c r="U6" s="1">
        <v>0.745</v>
      </c>
      <c r="V6" s="1">
        <v>13.1</v>
      </c>
      <c r="X6" t="s">
        <v>222</v>
      </c>
      <c r="Y6" s="1">
        <v>4.5999999999999996</v>
      </c>
    </row>
    <row r="7" spans="1:25" x14ac:dyDescent="0.2">
      <c r="A7" s="1" t="s">
        <v>102</v>
      </c>
      <c r="B7" s="1">
        <v>2010</v>
      </c>
      <c r="C7" s="1" t="s">
        <v>23</v>
      </c>
      <c r="D7" s="1">
        <v>74.099999999999994</v>
      </c>
      <c r="E7" s="1">
        <v>16</v>
      </c>
      <c r="F7" s="1">
        <v>22</v>
      </c>
      <c r="G7" s="1">
        <v>0.03</v>
      </c>
      <c r="H7" s="1">
        <v>125.798068</v>
      </c>
      <c r="I7" s="1">
        <v>99</v>
      </c>
      <c r="J7" s="1">
        <v>538</v>
      </c>
      <c r="K7" s="1">
        <v>53.6</v>
      </c>
      <c r="L7" s="1">
        <v>26</v>
      </c>
      <c r="M7" s="1">
        <v>99</v>
      </c>
      <c r="N7" s="1">
        <v>8.1999999999999993</v>
      </c>
      <c r="O7" s="1">
        <v>99</v>
      </c>
      <c r="P7" s="1">
        <v>0.1</v>
      </c>
      <c r="Q7" s="1">
        <v>3634.2768500000002</v>
      </c>
      <c r="R7" s="1">
        <v>24577511</v>
      </c>
      <c r="S7" s="1">
        <v>7.8</v>
      </c>
      <c r="T7" s="1">
        <v>8</v>
      </c>
      <c r="U7" s="1">
        <v>0.73499999999999999</v>
      </c>
      <c r="V7" s="1">
        <v>12.9</v>
      </c>
      <c r="X7" t="s">
        <v>223</v>
      </c>
      <c r="Y7" s="1">
        <v>66</v>
      </c>
    </row>
    <row r="8" spans="1:25" x14ac:dyDescent="0.2">
      <c r="A8" s="1" t="s">
        <v>102</v>
      </c>
      <c r="B8" s="1">
        <v>2009</v>
      </c>
      <c r="C8" s="1" t="s">
        <v>23</v>
      </c>
      <c r="D8" s="1">
        <v>73.3</v>
      </c>
      <c r="E8" s="1">
        <v>122</v>
      </c>
      <c r="F8" s="1">
        <v>23</v>
      </c>
      <c r="G8" s="1">
        <v>0.03</v>
      </c>
      <c r="H8" s="1">
        <v>10.263411100000001</v>
      </c>
      <c r="I8" s="1">
        <v>99</v>
      </c>
      <c r="J8" s="1">
        <v>262</v>
      </c>
      <c r="K8" s="1">
        <v>52.5</v>
      </c>
      <c r="L8" s="1">
        <v>27</v>
      </c>
      <c r="M8" s="1">
        <v>99</v>
      </c>
      <c r="N8" s="1">
        <v>7.63</v>
      </c>
      <c r="O8" s="1">
        <v>99</v>
      </c>
      <c r="P8" s="1">
        <v>0.1</v>
      </c>
      <c r="Q8" s="1">
        <v>3113.4863500000001</v>
      </c>
      <c r="R8" s="1">
        <v>242524123</v>
      </c>
      <c r="S8" s="1">
        <v>7.7</v>
      </c>
      <c r="T8" s="1">
        <v>7.9</v>
      </c>
      <c r="U8" s="1">
        <v>0.72799999999999998</v>
      </c>
      <c r="V8" s="1">
        <v>12.8</v>
      </c>
      <c r="X8" t="s">
        <v>224</v>
      </c>
      <c r="Y8" s="1">
        <v>64</v>
      </c>
    </row>
    <row r="9" spans="1:25" x14ac:dyDescent="0.2">
      <c r="A9" s="1" t="s">
        <v>102</v>
      </c>
      <c r="B9" s="1">
        <v>2008</v>
      </c>
      <c r="C9" s="1" t="s">
        <v>23</v>
      </c>
      <c r="D9" s="1">
        <v>72.7</v>
      </c>
      <c r="E9" s="1">
        <v>135</v>
      </c>
      <c r="F9" s="1">
        <v>24</v>
      </c>
      <c r="G9" s="1">
        <v>0.02</v>
      </c>
      <c r="H9" s="1">
        <v>102.63343500000001</v>
      </c>
      <c r="I9" s="1">
        <v>99</v>
      </c>
      <c r="J9" s="1">
        <v>127</v>
      </c>
      <c r="K9" s="1">
        <v>51.4</v>
      </c>
      <c r="L9" s="1">
        <v>28</v>
      </c>
      <c r="M9" s="1">
        <v>99</v>
      </c>
      <c r="N9" s="1">
        <v>6.28</v>
      </c>
      <c r="O9" s="1">
        <v>99</v>
      </c>
      <c r="P9" s="1">
        <v>0.1</v>
      </c>
      <c r="Q9" s="1">
        <v>2254.4456599999999</v>
      </c>
      <c r="R9" s="1">
        <v>23934478</v>
      </c>
      <c r="S9" s="1">
        <v>7.6</v>
      </c>
      <c r="T9" s="1">
        <v>7.8</v>
      </c>
      <c r="U9" s="1">
        <v>0.71599999999999997</v>
      </c>
      <c r="V9" s="1">
        <v>12.1</v>
      </c>
    </row>
    <row r="10" spans="1:25" x14ac:dyDescent="0.2">
      <c r="A10" s="1" t="s">
        <v>102</v>
      </c>
      <c r="B10" s="1">
        <v>2007</v>
      </c>
      <c r="C10" s="1" t="s">
        <v>23</v>
      </c>
      <c r="D10" s="1">
        <v>72.400000000000006</v>
      </c>
      <c r="E10" s="1">
        <v>138</v>
      </c>
      <c r="F10" s="1">
        <v>25</v>
      </c>
      <c r="G10" s="1">
        <v>0.02</v>
      </c>
      <c r="H10" s="1">
        <v>72.015931600000002</v>
      </c>
      <c r="I10" s="1">
        <v>97</v>
      </c>
      <c r="J10" s="1">
        <v>133</v>
      </c>
      <c r="K10" s="1">
        <v>5.4</v>
      </c>
      <c r="L10" s="1">
        <v>29</v>
      </c>
      <c r="M10" s="1">
        <v>98</v>
      </c>
      <c r="N10" s="1">
        <v>5.84</v>
      </c>
      <c r="O10" s="1">
        <v>99</v>
      </c>
      <c r="P10" s="1">
        <v>0.1</v>
      </c>
      <c r="Q10" s="1">
        <v>216.52766</v>
      </c>
      <c r="R10" s="1">
        <v>236159276</v>
      </c>
      <c r="S10" s="1">
        <v>7.5</v>
      </c>
      <c r="T10" s="1">
        <v>7.8</v>
      </c>
      <c r="U10" s="1">
        <v>0.70399999999999996</v>
      </c>
      <c r="V10" s="1">
        <v>11.8</v>
      </c>
      <c r="X10" t="s">
        <v>217</v>
      </c>
      <c r="Y10" s="2">
        <f>(Y7-Y5)/(Y6/SQRT(Y8))</f>
        <v>-1.391304347826082</v>
      </c>
    </row>
    <row r="11" spans="1:25" x14ac:dyDescent="0.2">
      <c r="A11" s="1" t="s">
        <v>102</v>
      </c>
      <c r="B11" s="1">
        <v>2006</v>
      </c>
      <c r="C11" s="1" t="s">
        <v>23</v>
      </c>
      <c r="D11" s="1">
        <v>72.2</v>
      </c>
      <c r="E11" s="1">
        <v>139</v>
      </c>
      <c r="F11" s="1">
        <v>26</v>
      </c>
      <c r="G11" s="1">
        <v>0.02</v>
      </c>
      <c r="H11" s="1">
        <v>5.3817825600000004</v>
      </c>
      <c r="I11" s="1">
        <v>98</v>
      </c>
      <c r="J11" s="1">
        <v>220</v>
      </c>
      <c r="K11" s="1">
        <v>49.4</v>
      </c>
      <c r="L11" s="1">
        <v>30</v>
      </c>
      <c r="M11" s="1">
        <v>99</v>
      </c>
      <c r="N11" s="1">
        <v>5.95</v>
      </c>
      <c r="O11" s="1">
        <v>98</v>
      </c>
      <c r="P11" s="1">
        <v>0.1</v>
      </c>
      <c r="Q11" s="1">
        <v>1855.9391499999999</v>
      </c>
      <c r="R11" s="1">
        <v>232989141</v>
      </c>
      <c r="S11" s="1">
        <v>7.4</v>
      </c>
      <c r="T11" s="1">
        <v>7.7</v>
      </c>
      <c r="U11" s="1">
        <v>0.69199999999999995</v>
      </c>
      <c r="V11" s="1">
        <v>11.4</v>
      </c>
      <c r="X11" t="s">
        <v>218</v>
      </c>
      <c r="Y11">
        <f>_xlfn.NORM.S.DIST(Y10, TRUE)</f>
        <v>8.2066577978547023E-2</v>
      </c>
    </row>
    <row r="12" spans="1:25" x14ac:dyDescent="0.2">
      <c r="A12" s="1" t="s">
        <v>102</v>
      </c>
      <c r="B12" s="1">
        <v>2005</v>
      </c>
      <c r="C12" s="1" t="s">
        <v>23</v>
      </c>
      <c r="D12" s="1">
        <v>72</v>
      </c>
      <c r="E12" s="1">
        <v>139</v>
      </c>
      <c r="F12" s="1">
        <v>27</v>
      </c>
      <c r="G12" s="1">
        <v>0.01</v>
      </c>
      <c r="H12" s="1">
        <v>55.361072100000001</v>
      </c>
      <c r="I12" s="1">
        <v>94</v>
      </c>
      <c r="J12" s="1">
        <v>7</v>
      </c>
      <c r="K12" s="1">
        <v>48.5</v>
      </c>
      <c r="L12" s="1">
        <v>32</v>
      </c>
      <c r="M12" s="1">
        <v>95</v>
      </c>
      <c r="N12" s="1">
        <v>6.6</v>
      </c>
      <c r="O12" s="1">
        <v>95</v>
      </c>
      <c r="P12" s="1">
        <v>0.1</v>
      </c>
      <c r="Q12" s="1">
        <v>1586.2539999999999</v>
      </c>
      <c r="R12" s="1">
        <v>22983822</v>
      </c>
      <c r="S12" s="1">
        <v>7.4</v>
      </c>
      <c r="T12" s="1">
        <v>7.7</v>
      </c>
      <c r="U12" s="1">
        <v>0.68700000000000006</v>
      </c>
      <c r="V12" s="1">
        <v>11.4</v>
      </c>
      <c r="X12" t="s">
        <v>219</v>
      </c>
      <c r="Y12">
        <f>1-Y11</f>
        <v>0.917933422021453</v>
      </c>
    </row>
    <row r="13" spans="1:25" x14ac:dyDescent="0.2">
      <c r="A13" s="1" t="s">
        <v>102</v>
      </c>
      <c r="B13" s="1">
        <v>2004</v>
      </c>
      <c r="C13" s="1" t="s">
        <v>23</v>
      </c>
      <c r="D13" s="1">
        <v>71.8</v>
      </c>
      <c r="E13" s="1">
        <v>139</v>
      </c>
      <c r="F13" s="1">
        <v>28</v>
      </c>
      <c r="G13" s="1">
        <v>0.01</v>
      </c>
      <c r="H13" s="1">
        <v>8.4601557599999992</v>
      </c>
      <c r="I13" s="1">
        <v>95</v>
      </c>
      <c r="J13" s="1">
        <v>3</v>
      </c>
      <c r="K13" s="1">
        <v>47.6</v>
      </c>
      <c r="L13" s="1">
        <v>33</v>
      </c>
      <c r="M13" s="1">
        <v>98</v>
      </c>
      <c r="N13" s="1">
        <v>5.89</v>
      </c>
      <c r="O13" s="1">
        <v>99</v>
      </c>
      <c r="P13" s="1">
        <v>0.1</v>
      </c>
      <c r="Q13" s="1">
        <v>126.92883399999999</v>
      </c>
      <c r="R13" s="1">
        <v>22671273</v>
      </c>
      <c r="S13" s="1">
        <v>7.4</v>
      </c>
      <c r="T13" s="1">
        <v>7.7</v>
      </c>
      <c r="U13" s="1">
        <v>0.68600000000000005</v>
      </c>
      <c r="V13" s="1">
        <v>11.8</v>
      </c>
    </row>
    <row r="14" spans="1:25" x14ac:dyDescent="0.2">
      <c r="A14" s="1" t="s">
        <v>102</v>
      </c>
      <c r="B14" s="1">
        <v>2003</v>
      </c>
      <c r="C14" s="1" t="s">
        <v>23</v>
      </c>
      <c r="D14" s="1">
        <v>75</v>
      </c>
      <c r="E14" s="1">
        <v>154</v>
      </c>
      <c r="F14" s="1">
        <v>29</v>
      </c>
      <c r="G14" s="1">
        <v>0.01</v>
      </c>
      <c r="H14" s="1">
        <v>43.178672900000002</v>
      </c>
      <c r="I14" s="1">
        <v>98</v>
      </c>
      <c r="J14" s="1">
        <v>11644</v>
      </c>
      <c r="K14" s="1">
        <v>46.9</v>
      </c>
      <c r="L14" s="1">
        <v>35</v>
      </c>
      <c r="M14" s="1">
        <v>99</v>
      </c>
      <c r="N14" s="1">
        <v>5.42</v>
      </c>
      <c r="O14" s="1">
        <v>99</v>
      </c>
      <c r="P14" s="1">
        <v>0.1</v>
      </c>
      <c r="Q14" s="1">
        <v>1148.56996</v>
      </c>
      <c r="R14" s="1">
        <v>223614649</v>
      </c>
      <c r="S14" s="1">
        <v>7.5</v>
      </c>
      <c r="T14" s="1">
        <v>7.7</v>
      </c>
      <c r="U14" s="1">
        <v>0.67900000000000005</v>
      </c>
      <c r="V14" s="1">
        <v>11.8</v>
      </c>
    </row>
    <row r="15" spans="1:25" x14ac:dyDescent="0.2">
      <c r="A15" s="1" t="s">
        <v>102</v>
      </c>
      <c r="B15" s="1">
        <v>2002</v>
      </c>
      <c r="C15" s="1" t="s">
        <v>23</v>
      </c>
      <c r="D15" s="1">
        <v>71.2</v>
      </c>
      <c r="E15" s="1">
        <v>142</v>
      </c>
      <c r="F15" s="1">
        <v>31</v>
      </c>
      <c r="G15" s="1">
        <v>0.01</v>
      </c>
      <c r="H15" s="1">
        <v>33.958371300000003</v>
      </c>
      <c r="I15" s="1">
        <v>99</v>
      </c>
      <c r="J15" s="1">
        <v>9554</v>
      </c>
      <c r="K15" s="1">
        <v>46.2</v>
      </c>
      <c r="L15" s="1">
        <v>37</v>
      </c>
      <c r="M15" s="1">
        <v>99</v>
      </c>
      <c r="N15" s="1">
        <v>5.39</v>
      </c>
      <c r="O15" s="1">
        <v>99</v>
      </c>
      <c r="P15" s="1">
        <v>0.1</v>
      </c>
      <c r="Q15" s="1">
        <v>164.59447</v>
      </c>
      <c r="R15" s="1">
        <v>22545214</v>
      </c>
      <c r="S15" s="1">
        <v>7.6</v>
      </c>
      <c r="T15" s="1">
        <v>7.7</v>
      </c>
      <c r="U15" s="1">
        <v>0.67400000000000004</v>
      </c>
      <c r="V15" s="1">
        <v>11.9</v>
      </c>
      <c r="X15" s="3" t="s">
        <v>225</v>
      </c>
    </row>
    <row r="16" spans="1:25" x14ac:dyDescent="0.2">
      <c r="A16" s="1" t="s">
        <v>102</v>
      </c>
      <c r="B16" s="1">
        <v>2001</v>
      </c>
      <c r="C16" s="1" t="s">
        <v>23</v>
      </c>
      <c r="D16" s="1">
        <v>78</v>
      </c>
      <c r="E16" s="1">
        <v>146</v>
      </c>
      <c r="F16" s="1">
        <v>33</v>
      </c>
      <c r="G16" s="1">
        <v>0.01</v>
      </c>
      <c r="H16" s="1">
        <v>200.068444</v>
      </c>
      <c r="I16" s="1">
        <v>94</v>
      </c>
      <c r="J16" s="1">
        <v>9582</v>
      </c>
      <c r="K16" s="1">
        <v>45.5</v>
      </c>
      <c r="L16" s="1">
        <v>40</v>
      </c>
      <c r="M16" s="1">
        <v>95</v>
      </c>
      <c r="N16" s="1">
        <v>5.2</v>
      </c>
      <c r="O16" s="1">
        <v>96</v>
      </c>
      <c r="P16" s="1">
        <v>0.1</v>
      </c>
      <c r="Q16" s="1">
        <v>899.55568600000004</v>
      </c>
      <c r="R16" s="1">
        <v>2175859</v>
      </c>
      <c r="S16" s="1">
        <v>7.7</v>
      </c>
      <c r="T16" s="1">
        <v>7.8</v>
      </c>
      <c r="U16" s="1">
        <v>0.66600000000000004</v>
      </c>
      <c r="V16" s="1">
        <v>11.6</v>
      </c>
    </row>
    <row r="17" spans="1:25" x14ac:dyDescent="0.2">
      <c r="A17" s="1" t="s">
        <v>102</v>
      </c>
      <c r="B17" s="1">
        <v>2000</v>
      </c>
      <c r="C17" s="1" t="s">
        <v>23</v>
      </c>
      <c r="D17" s="1">
        <v>73</v>
      </c>
      <c r="E17" s="1">
        <v>15</v>
      </c>
      <c r="F17" s="1">
        <v>35</v>
      </c>
      <c r="G17" s="1">
        <v>0.01</v>
      </c>
      <c r="H17" s="1">
        <v>22.847830800000001</v>
      </c>
      <c r="I17" s="1">
        <v>99</v>
      </c>
      <c r="J17" s="1">
        <v>11874</v>
      </c>
      <c r="K17" s="1">
        <v>44.9</v>
      </c>
      <c r="L17" s="1">
        <v>43</v>
      </c>
      <c r="M17" s="1">
        <v>99</v>
      </c>
      <c r="N17" s="1">
        <v>4.47</v>
      </c>
      <c r="O17" s="1">
        <v>99</v>
      </c>
      <c r="P17" s="1">
        <v>0.1</v>
      </c>
      <c r="Q17" s="1">
        <v>747.98174600000004</v>
      </c>
      <c r="R17" s="1">
        <v>2145652</v>
      </c>
      <c r="S17" s="1">
        <v>7.8</v>
      </c>
      <c r="T17" s="1">
        <v>7.9</v>
      </c>
      <c r="U17" s="1">
        <v>0.66</v>
      </c>
      <c r="V17" s="1">
        <v>11.6</v>
      </c>
      <c r="X17" t="s">
        <v>221</v>
      </c>
      <c r="Y17" s="1">
        <v>66.8</v>
      </c>
    </row>
    <row r="18" spans="1:25" x14ac:dyDescent="0.2">
      <c r="A18" s="1" t="s">
        <v>103</v>
      </c>
      <c r="B18" s="1">
        <v>2015</v>
      </c>
      <c r="C18" s="1" t="s">
        <v>23</v>
      </c>
      <c r="D18" s="1">
        <v>68.900000000000006</v>
      </c>
      <c r="E18" s="1">
        <v>182</v>
      </c>
      <c r="F18" s="1">
        <v>32</v>
      </c>
      <c r="G18" s="1"/>
      <c r="H18" s="1">
        <v>254.46882600000001</v>
      </c>
      <c r="I18" s="1">
        <v>56</v>
      </c>
      <c r="J18" s="1">
        <v>1433</v>
      </c>
      <c r="K18" s="1">
        <v>59.1</v>
      </c>
      <c r="L18" s="1">
        <v>38</v>
      </c>
      <c r="M18" s="1">
        <v>63</v>
      </c>
      <c r="N18" s="1"/>
      <c r="O18" s="1">
        <v>58</v>
      </c>
      <c r="P18" s="1">
        <v>0.1</v>
      </c>
      <c r="Q18" s="1">
        <v>78.927440000000004</v>
      </c>
      <c r="R18" s="1">
        <v>21154429</v>
      </c>
      <c r="S18" s="1">
        <v>5.3</v>
      </c>
      <c r="T18" s="1">
        <v>5.0999999999999996</v>
      </c>
      <c r="U18" s="1">
        <v>0.64900000000000002</v>
      </c>
      <c r="V18" s="1">
        <v>10.1</v>
      </c>
      <c r="X18" t="s">
        <v>222</v>
      </c>
      <c r="Y18" s="1">
        <v>4.5999999999999996</v>
      </c>
    </row>
    <row r="19" spans="1:25" x14ac:dyDescent="0.2">
      <c r="A19" s="1" t="s">
        <v>103</v>
      </c>
      <c r="B19" s="1">
        <v>2014</v>
      </c>
      <c r="C19" s="1" t="s">
        <v>23</v>
      </c>
      <c r="D19" s="1">
        <v>67.900000000000006</v>
      </c>
      <c r="E19" s="1">
        <v>199</v>
      </c>
      <c r="F19" s="1">
        <v>32</v>
      </c>
      <c r="G19" s="1">
        <v>0.01</v>
      </c>
      <c r="H19" s="1">
        <v>211.87834000000001</v>
      </c>
      <c r="I19" s="1">
        <v>62</v>
      </c>
      <c r="J19" s="1">
        <v>1317</v>
      </c>
      <c r="K19" s="1">
        <v>58.5</v>
      </c>
      <c r="L19" s="1">
        <v>39</v>
      </c>
      <c r="M19" s="1">
        <v>67</v>
      </c>
      <c r="N19" s="1">
        <v>5.54</v>
      </c>
      <c r="O19" s="1">
        <v>64</v>
      </c>
      <c r="P19" s="1">
        <v>0.1</v>
      </c>
      <c r="Q19" s="1">
        <v>673.74737000000005</v>
      </c>
      <c r="R19" s="1">
        <v>3568</v>
      </c>
      <c r="S19" s="1">
        <v>5.3</v>
      </c>
      <c r="T19" s="1">
        <v>5.0999999999999996</v>
      </c>
      <c r="U19" s="1">
        <v>0.65800000000000003</v>
      </c>
      <c r="V19" s="1">
        <v>10.1</v>
      </c>
      <c r="X19" t="s">
        <v>223</v>
      </c>
      <c r="Y19" s="1">
        <v>66</v>
      </c>
    </row>
    <row r="20" spans="1:25" x14ac:dyDescent="0.2">
      <c r="A20" s="1" t="s">
        <v>103</v>
      </c>
      <c r="B20" s="1">
        <v>2013</v>
      </c>
      <c r="C20" s="1" t="s">
        <v>23</v>
      </c>
      <c r="D20" s="1">
        <v>69.5</v>
      </c>
      <c r="E20" s="1">
        <v>17</v>
      </c>
      <c r="F20" s="1">
        <v>32</v>
      </c>
      <c r="G20" s="1">
        <v>0.01</v>
      </c>
      <c r="H20" s="1">
        <v>190.545365</v>
      </c>
      <c r="I20" s="1">
        <v>66</v>
      </c>
      <c r="J20" s="1">
        <v>669</v>
      </c>
      <c r="K20" s="1">
        <v>57.8</v>
      </c>
      <c r="L20" s="1">
        <v>39</v>
      </c>
      <c r="M20" s="1">
        <v>7</v>
      </c>
      <c r="N20" s="1">
        <v>5.92</v>
      </c>
      <c r="O20" s="1">
        <v>68</v>
      </c>
      <c r="P20" s="1">
        <v>0.1</v>
      </c>
      <c r="Q20" s="1">
        <v>6925.2244600000004</v>
      </c>
      <c r="R20" s="1">
        <v>33883145</v>
      </c>
      <c r="S20" s="1">
        <v>5.3</v>
      </c>
      <c r="T20" s="1">
        <v>5.0999999999999996</v>
      </c>
      <c r="U20" s="1">
        <v>0.65900000000000003</v>
      </c>
      <c r="V20" s="1">
        <v>10.3</v>
      </c>
      <c r="X20" t="s">
        <v>224</v>
      </c>
      <c r="Y20" s="1">
        <v>64</v>
      </c>
    </row>
    <row r="21" spans="1:25" x14ac:dyDescent="0.2">
      <c r="A21" s="1" t="s">
        <v>103</v>
      </c>
      <c r="B21" s="1">
        <v>2012</v>
      </c>
      <c r="C21" s="1" t="s">
        <v>23</v>
      </c>
      <c r="D21" s="1">
        <v>76</v>
      </c>
      <c r="E21" s="1">
        <v>147</v>
      </c>
      <c r="F21" s="1">
        <v>32</v>
      </c>
      <c r="G21" s="1">
        <v>0.01</v>
      </c>
      <c r="H21" s="1">
        <v>200.068444</v>
      </c>
      <c r="I21" s="1">
        <v>61</v>
      </c>
      <c r="J21" s="1">
        <v>15</v>
      </c>
      <c r="K21" s="1">
        <v>57.2</v>
      </c>
      <c r="L21" s="1">
        <v>39</v>
      </c>
      <c r="M21" s="1">
        <v>7</v>
      </c>
      <c r="N21" s="1">
        <v>5.26</v>
      </c>
      <c r="O21" s="1">
        <v>69</v>
      </c>
      <c r="P21" s="1">
        <v>0.1</v>
      </c>
      <c r="Q21" s="1">
        <v>6651.1224199999997</v>
      </c>
      <c r="R21" s="1">
        <v>32776571</v>
      </c>
      <c r="S21" s="1">
        <v>5.3</v>
      </c>
      <c r="T21" s="1">
        <v>5.0999999999999996</v>
      </c>
      <c r="U21" s="1">
        <v>0.65600000000000003</v>
      </c>
      <c r="V21" s="1">
        <v>10.5</v>
      </c>
      <c r="X21" t="s">
        <v>228</v>
      </c>
      <c r="Y21" s="1">
        <v>0.97</v>
      </c>
    </row>
    <row r="22" spans="1:25" x14ac:dyDescent="0.2">
      <c r="A22" s="1" t="s">
        <v>103</v>
      </c>
      <c r="B22" s="1">
        <v>2011</v>
      </c>
      <c r="C22" s="1" t="s">
        <v>23</v>
      </c>
      <c r="D22" s="1">
        <v>77</v>
      </c>
      <c r="E22" s="1">
        <v>144</v>
      </c>
      <c r="F22" s="1">
        <v>32</v>
      </c>
      <c r="G22" s="1">
        <v>0.17</v>
      </c>
      <c r="H22" s="1">
        <v>22.847830800000001</v>
      </c>
      <c r="I22" s="1">
        <v>77</v>
      </c>
      <c r="J22" s="1">
        <v>15</v>
      </c>
      <c r="K22" s="1">
        <v>56.5</v>
      </c>
      <c r="L22" s="1">
        <v>39</v>
      </c>
      <c r="M22" s="1">
        <v>8</v>
      </c>
      <c r="N22" s="1">
        <v>3.32</v>
      </c>
      <c r="O22" s="1">
        <v>79</v>
      </c>
      <c r="P22" s="1">
        <v>0.1</v>
      </c>
      <c r="Q22" s="1">
        <v>5854.6144999999997</v>
      </c>
      <c r="R22" s="1">
        <v>3172753</v>
      </c>
      <c r="S22" s="1">
        <v>5.3</v>
      </c>
      <c r="T22" s="1">
        <v>5.0999999999999996</v>
      </c>
      <c r="U22" s="1">
        <v>0.64900000000000002</v>
      </c>
      <c r="V22" s="1">
        <v>10.4</v>
      </c>
      <c r="X22" t="s">
        <v>227</v>
      </c>
      <c r="Y22">
        <f>1-Y21</f>
        <v>3.0000000000000027E-2</v>
      </c>
    </row>
    <row r="23" spans="1:25" x14ac:dyDescent="0.2">
      <c r="A23" s="1" t="s">
        <v>103</v>
      </c>
      <c r="B23" s="1">
        <v>2010</v>
      </c>
      <c r="C23" s="1" t="s">
        <v>23</v>
      </c>
      <c r="D23" s="1">
        <v>76</v>
      </c>
      <c r="E23" s="1">
        <v>145</v>
      </c>
      <c r="F23" s="1">
        <v>32</v>
      </c>
      <c r="G23" s="1">
        <v>0.19</v>
      </c>
      <c r="H23" s="1">
        <v>254.46882600000001</v>
      </c>
      <c r="I23" s="1">
        <v>72</v>
      </c>
      <c r="J23" s="1">
        <v>492</v>
      </c>
      <c r="K23" s="1">
        <v>55.8</v>
      </c>
      <c r="L23" s="1">
        <v>39</v>
      </c>
      <c r="M23" s="1">
        <v>74</v>
      </c>
      <c r="N23" s="1">
        <v>3.82</v>
      </c>
      <c r="O23" s="1">
        <v>74</v>
      </c>
      <c r="P23" s="1">
        <v>0.1</v>
      </c>
      <c r="Q23" s="1">
        <v>452.74948000000001</v>
      </c>
      <c r="R23" s="1">
        <v>376271</v>
      </c>
      <c r="S23" s="1">
        <v>5.3</v>
      </c>
      <c r="T23" s="1">
        <v>5.0999999999999996</v>
      </c>
      <c r="U23" s="1">
        <v>0.64600000000000002</v>
      </c>
      <c r="V23" s="1">
        <v>10.4</v>
      </c>
      <c r="X23" t="s">
        <v>229</v>
      </c>
      <c r="Y23">
        <f>Y22/2</f>
        <v>1.5000000000000013E-2</v>
      </c>
    </row>
    <row r="24" spans="1:25" x14ac:dyDescent="0.2">
      <c r="A24" s="1" t="s">
        <v>103</v>
      </c>
      <c r="B24" s="1">
        <v>2009</v>
      </c>
      <c r="C24" s="1" t="s">
        <v>23</v>
      </c>
      <c r="D24" s="1">
        <v>74</v>
      </c>
      <c r="E24" s="1">
        <v>148</v>
      </c>
      <c r="F24" s="1">
        <v>32</v>
      </c>
      <c r="G24" s="1">
        <v>0.2</v>
      </c>
      <c r="H24" s="1">
        <v>211.87834000000001</v>
      </c>
      <c r="I24" s="1">
        <v>75</v>
      </c>
      <c r="J24" s="1">
        <v>30328</v>
      </c>
      <c r="K24" s="1">
        <v>55.2</v>
      </c>
      <c r="L24" s="1">
        <v>39</v>
      </c>
      <c r="M24" s="1">
        <v>78</v>
      </c>
      <c r="N24" s="1">
        <v>4.6500000000000004</v>
      </c>
      <c r="O24" s="1">
        <v>78</v>
      </c>
      <c r="P24" s="1">
        <v>0.1</v>
      </c>
      <c r="Q24" s="1">
        <v>3735.1448399999999</v>
      </c>
      <c r="R24" s="1">
        <v>29894652</v>
      </c>
      <c r="S24" s="1">
        <v>5.4</v>
      </c>
      <c r="T24" s="1">
        <v>5.0999999999999996</v>
      </c>
      <c r="U24" s="1">
        <v>0.64300000000000002</v>
      </c>
      <c r="V24" s="1">
        <v>10.3</v>
      </c>
      <c r="X24" t="s">
        <v>226</v>
      </c>
      <c r="Y24">
        <f>_xlfn.CONFIDENCE.NORM(Y22,Y18,Y20)</f>
        <v>1.247801967111122</v>
      </c>
    </row>
    <row r="25" spans="1:25" x14ac:dyDescent="0.2">
      <c r="A25" s="1" t="s">
        <v>103</v>
      </c>
      <c r="B25" s="1">
        <v>2008</v>
      </c>
      <c r="C25" s="1" t="s">
        <v>23</v>
      </c>
      <c r="D25" s="1">
        <v>69.3</v>
      </c>
      <c r="E25" s="1">
        <v>167</v>
      </c>
      <c r="F25" s="1">
        <v>32</v>
      </c>
      <c r="G25" s="1">
        <v>0.17</v>
      </c>
      <c r="H25" s="1">
        <v>190.545365</v>
      </c>
      <c r="I25" s="1">
        <v>66</v>
      </c>
      <c r="J25" s="1">
        <v>5494</v>
      </c>
      <c r="K25" s="1">
        <v>54.5</v>
      </c>
      <c r="L25" s="1">
        <v>38</v>
      </c>
      <c r="M25" s="1">
        <v>71</v>
      </c>
      <c r="N25" s="1">
        <v>3.93</v>
      </c>
      <c r="O25" s="1">
        <v>69</v>
      </c>
      <c r="P25" s="1">
        <v>0.1</v>
      </c>
      <c r="Q25" s="1">
        <v>4521.3247000000001</v>
      </c>
      <c r="R25" s="1">
        <v>29111417</v>
      </c>
      <c r="S25" s="1">
        <v>5.4</v>
      </c>
      <c r="T25" s="1">
        <v>5.0999999999999996</v>
      </c>
      <c r="U25" s="1">
        <v>0.63800000000000001</v>
      </c>
      <c r="V25" s="1">
        <v>10.3</v>
      </c>
      <c r="X25" t="s">
        <v>230</v>
      </c>
      <c r="Y25">
        <f>Y17-Y24</f>
        <v>65.552198032888882</v>
      </c>
    </row>
    <row r="26" spans="1:25" x14ac:dyDescent="0.2">
      <c r="A26" s="1" t="s">
        <v>103</v>
      </c>
      <c r="B26" s="1">
        <v>2007</v>
      </c>
      <c r="C26" s="1" t="s">
        <v>23</v>
      </c>
      <c r="D26" s="1">
        <v>65.900000000000006</v>
      </c>
      <c r="E26" s="1">
        <v>227</v>
      </c>
      <c r="F26" s="1">
        <v>31</v>
      </c>
      <c r="G26" s="1">
        <v>0.14000000000000001</v>
      </c>
      <c r="H26" s="1">
        <v>125.798068</v>
      </c>
      <c r="I26" s="1">
        <v>56</v>
      </c>
      <c r="J26" s="1">
        <v>230</v>
      </c>
      <c r="K26" s="1">
        <v>53.8</v>
      </c>
      <c r="L26" s="1">
        <v>38</v>
      </c>
      <c r="M26" s="1">
        <v>74</v>
      </c>
      <c r="N26" s="1">
        <v>3.69</v>
      </c>
      <c r="O26" s="1">
        <v>57</v>
      </c>
      <c r="P26" s="1">
        <v>0.1</v>
      </c>
      <c r="Q26" s="1">
        <v>3129.2249200000001</v>
      </c>
      <c r="R26" s="1">
        <v>2839433</v>
      </c>
      <c r="S26" s="1">
        <v>5.4</v>
      </c>
      <c r="T26" s="1">
        <v>5.0999999999999996</v>
      </c>
      <c r="U26" s="1">
        <v>0.63600000000000001</v>
      </c>
      <c r="V26" s="1">
        <v>10.199999999999999</v>
      </c>
      <c r="X26" t="s">
        <v>231</v>
      </c>
      <c r="Y26">
        <f>Y17+Y24</f>
        <v>68.047801967111113</v>
      </c>
    </row>
    <row r="27" spans="1:25" x14ac:dyDescent="0.2">
      <c r="A27" s="1" t="s">
        <v>103</v>
      </c>
      <c r="B27" s="1">
        <v>2006</v>
      </c>
      <c r="C27" s="1" t="s">
        <v>23</v>
      </c>
      <c r="D27" s="1">
        <v>64.7</v>
      </c>
      <c r="E27" s="1">
        <v>249</v>
      </c>
      <c r="F27" s="1">
        <v>31</v>
      </c>
      <c r="G27" s="1">
        <v>0.03</v>
      </c>
      <c r="H27" s="1">
        <v>10.263411100000001</v>
      </c>
      <c r="I27" s="1">
        <v>59</v>
      </c>
      <c r="J27" s="1">
        <v>474</v>
      </c>
      <c r="K27" s="1">
        <v>53.2</v>
      </c>
      <c r="L27" s="1">
        <v>38</v>
      </c>
      <c r="M27" s="1">
        <v>63</v>
      </c>
      <c r="N27" s="1">
        <v>3</v>
      </c>
      <c r="O27" s="1">
        <v>59</v>
      </c>
      <c r="P27" s="1">
        <v>0.1</v>
      </c>
      <c r="Q27" s="1">
        <v>2351.8124299999999</v>
      </c>
      <c r="R27" s="1">
        <v>27697912</v>
      </c>
      <c r="S27" s="1">
        <v>5.4</v>
      </c>
      <c r="T27" s="1">
        <v>5.0999999999999996</v>
      </c>
      <c r="U27" s="1">
        <v>0.63100000000000001</v>
      </c>
      <c r="V27" s="1">
        <v>10.199999999999999</v>
      </c>
    </row>
    <row r="28" spans="1:25" x14ac:dyDescent="0.2">
      <c r="A28" s="1" t="s">
        <v>103</v>
      </c>
      <c r="B28" s="1">
        <v>2005</v>
      </c>
      <c r="C28" s="1" t="s">
        <v>23</v>
      </c>
      <c r="D28" s="1">
        <v>66.8</v>
      </c>
      <c r="E28" s="1">
        <v>29</v>
      </c>
      <c r="F28" s="1">
        <v>31</v>
      </c>
      <c r="G28" s="1">
        <v>0.18</v>
      </c>
      <c r="H28" s="1">
        <v>102.63343500000001</v>
      </c>
      <c r="I28" s="1">
        <v>65</v>
      </c>
      <c r="J28" s="1">
        <v>908</v>
      </c>
      <c r="K28" s="1">
        <v>52.5</v>
      </c>
      <c r="L28" s="1">
        <v>37</v>
      </c>
      <c r="M28" s="1">
        <v>69</v>
      </c>
      <c r="N28" s="1">
        <v>4.13</v>
      </c>
      <c r="O28" s="1">
        <v>65</v>
      </c>
      <c r="P28" s="1">
        <v>0.1</v>
      </c>
      <c r="Q28" s="1">
        <v>438.86463400000002</v>
      </c>
      <c r="R28" s="1">
        <v>1535912</v>
      </c>
      <c r="S28" s="1">
        <v>5.4</v>
      </c>
      <c r="T28" s="1">
        <v>5.2</v>
      </c>
      <c r="U28" s="1">
        <v>0.628</v>
      </c>
      <c r="V28" s="1">
        <v>10.1</v>
      </c>
    </row>
    <row r="29" spans="1:25" x14ac:dyDescent="0.2">
      <c r="A29" s="1" t="s">
        <v>103</v>
      </c>
      <c r="B29" s="1">
        <v>2004</v>
      </c>
      <c r="C29" s="1" t="s">
        <v>23</v>
      </c>
      <c r="D29" s="1">
        <v>67.2</v>
      </c>
      <c r="E29" s="1">
        <v>21</v>
      </c>
      <c r="F29" s="1">
        <v>30</v>
      </c>
      <c r="G29" s="1">
        <v>0.32</v>
      </c>
      <c r="H29" s="1">
        <v>72.015931600000002</v>
      </c>
      <c r="I29" s="1">
        <v>62</v>
      </c>
      <c r="J29" s="1">
        <v>9081</v>
      </c>
      <c r="K29" s="1">
        <v>51.9</v>
      </c>
      <c r="L29" s="1">
        <v>37</v>
      </c>
      <c r="M29" s="1">
        <v>69</v>
      </c>
      <c r="N29" s="1">
        <v>5.61</v>
      </c>
      <c r="O29" s="1">
        <v>74</v>
      </c>
      <c r="P29" s="1">
        <v>0.1</v>
      </c>
      <c r="Q29" s="1">
        <v>3336.1668599999998</v>
      </c>
      <c r="R29" s="1">
        <v>258162113</v>
      </c>
      <c r="S29" s="1">
        <v>5.4</v>
      </c>
      <c r="T29" s="1">
        <v>5.2</v>
      </c>
      <c r="U29" s="1">
        <v>0.60299999999999998</v>
      </c>
      <c r="V29" s="1">
        <v>9.8000000000000007</v>
      </c>
    </row>
    <row r="30" spans="1:25" x14ac:dyDescent="0.2">
      <c r="A30" s="1" t="s">
        <v>103</v>
      </c>
      <c r="B30" s="1">
        <v>2003</v>
      </c>
      <c r="C30" s="1" t="s">
        <v>23</v>
      </c>
      <c r="D30" s="1">
        <v>66.5</v>
      </c>
      <c r="E30" s="1">
        <v>213</v>
      </c>
      <c r="F30" s="1">
        <v>30</v>
      </c>
      <c r="G30" s="1">
        <v>7.0000000000000007E-2</v>
      </c>
      <c r="H30" s="1">
        <v>5.3817825600000004</v>
      </c>
      <c r="I30" s="1">
        <v>63</v>
      </c>
      <c r="J30" s="1">
        <v>0</v>
      </c>
      <c r="K30" s="1">
        <v>51.3</v>
      </c>
      <c r="L30" s="1">
        <v>37</v>
      </c>
      <c r="M30" s="1">
        <v>73</v>
      </c>
      <c r="N30" s="1">
        <v>4.3600000000000003</v>
      </c>
      <c r="O30" s="1">
        <v>75</v>
      </c>
      <c r="P30" s="1">
        <v>0.1</v>
      </c>
      <c r="Q30" s="1">
        <v>3491.5958900000001</v>
      </c>
      <c r="R30" s="1">
        <v>255131116</v>
      </c>
      <c r="S30" s="1">
        <v>5.5</v>
      </c>
      <c r="T30" s="1">
        <v>5.2</v>
      </c>
      <c r="U30" s="1">
        <v>0.61599999999999999</v>
      </c>
      <c r="V30" s="1">
        <v>9.4</v>
      </c>
    </row>
    <row r="31" spans="1:25" x14ac:dyDescent="0.2">
      <c r="A31" s="1" t="s">
        <v>103</v>
      </c>
      <c r="B31" s="1">
        <v>2002</v>
      </c>
      <c r="C31" s="1" t="s">
        <v>23</v>
      </c>
      <c r="D31" s="1">
        <v>74</v>
      </c>
      <c r="E31" s="1">
        <v>14</v>
      </c>
      <c r="F31" s="1">
        <v>30</v>
      </c>
      <c r="G31" s="1">
        <v>0.15</v>
      </c>
      <c r="H31" s="1">
        <v>55.361072100000001</v>
      </c>
      <c r="I31" s="1">
        <v>65</v>
      </c>
      <c r="J31" s="1">
        <v>0</v>
      </c>
      <c r="K31" s="1">
        <v>5.6</v>
      </c>
      <c r="L31" s="1">
        <v>37</v>
      </c>
      <c r="M31" s="1">
        <v>76</v>
      </c>
      <c r="N31" s="1"/>
      <c r="O31" s="1">
        <v>77</v>
      </c>
      <c r="P31" s="1">
        <v>0.1</v>
      </c>
      <c r="Q31" s="1">
        <v>362.66398099999998</v>
      </c>
      <c r="R31" s="1">
        <v>25232263</v>
      </c>
      <c r="S31" s="1">
        <v>5.5</v>
      </c>
      <c r="T31" s="1">
        <v>5.3</v>
      </c>
      <c r="U31" s="1">
        <v>0.61399999999999999</v>
      </c>
      <c r="V31" s="1">
        <v>9.1</v>
      </c>
    </row>
    <row r="32" spans="1:25" x14ac:dyDescent="0.2">
      <c r="A32" s="1" t="s">
        <v>103</v>
      </c>
      <c r="B32" s="1">
        <v>2001</v>
      </c>
      <c r="C32" s="1" t="s">
        <v>23</v>
      </c>
      <c r="D32" s="1">
        <v>72</v>
      </c>
      <c r="E32" s="1">
        <v>142</v>
      </c>
      <c r="F32" s="1">
        <v>30</v>
      </c>
      <c r="G32" s="1">
        <v>0.17</v>
      </c>
      <c r="H32" s="1">
        <v>8.4601557599999992</v>
      </c>
      <c r="I32" s="1">
        <v>66</v>
      </c>
      <c r="J32" s="1">
        <v>4088</v>
      </c>
      <c r="K32" s="1">
        <v>5.0999999999999996</v>
      </c>
      <c r="L32" s="1">
        <v>37</v>
      </c>
      <c r="M32" s="1">
        <v>8</v>
      </c>
      <c r="N32" s="1"/>
      <c r="O32" s="1">
        <v>78</v>
      </c>
      <c r="P32" s="1">
        <v>0.1</v>
      </c>
      <c r="Q32" s="1">
        <v>3687.9540000000002</v>
      </c>
      <c r="R32" s="1">
        <v>248883232</v>
      </c>
      <c r="S32" s="1">
        <v>5.6</v>
      </c>
      <c r="T32" s="1">
        <v>5.3</v>
      </c>
      <c r="U32" s="1">
        <v>0.60699999999999998</v>
      </c>
      <c r="V32" s="1">
        <v>8.6999999999999993</v>
      </c>
    </row>
    <row r="33" spans="1:22" x14ac:dyDescent="0.2">
      <c r="A33" s="1" t="s">
        <v>103</v>
      </c>
      <c r="B33" s="1">
        <v>2000</v>
      </c>
      <c r="C33" s="1" t="s">
        <v>23</v>
      </c>
      <c r="D33" s="1">
        <v>70</v>
      </c>
      <c r="E33" s="1">
        <v>144</v>
      </c>
      <c r="F33" s="1">
        <v>30</v>
      </c>
      <c r="G33" s="1">
        <v>0.2</v>
      </c>
      <c r="H33" s="1">
        <v>43.178672900000002</v>
      </c>
      <c r="I33" s="1">
        <v>67</v>
      </c>
      <c r="J33" s="1">
        <v>726</v>
      </c>
      <c r="K33" s="1">
        <v>49.5</v>
      </c>
      <c r="L33" s="1">
        <v>37</v>
      </c>
      <c r="M33" s="1">
        <v>83</v>
      </c>
      <c r="N33" s="1"/>
      <c r="O33" s="1">
        <v>8</v>
      </c>
      <c r="P33" s="1">
        <v>0.1</v>
      </c>
      <c r="Q33" s="1">
        <v>3634.2768500000002</v>
      </c>
      <c r="R33" s="1">
        <v>24577511</v>
      </c>
      <c r="S33" s="1">
        <v>5.6</v>
      </c>
      <c r="T33" s="1">
        <v>5.4</v>
      </c>
      <c r="U33" s="1">
        <v>0.60299999999999998</v>
      </c>
      <c r="V33" s="1">
        <v>8.6</v>
      </c>
    </row>
    <row r="34" spans="1:22" x14ac:dyDescent="0.2">
      <c r="A34" s="1" t="s">
        <v>110</v>
      </c>
      <c r="B34" s="1">
        <v>2015</v>
      </c>
      <c r="C34" s="1" t="s">
        <v>23</v>
      </c>
      <c r="D34" s="1">
        <v>72</v>
      </c>
      <c r="E34" s="1">
        <v>198</v>
      </c>
      <c r="F34" s="1">
        <v>4</v>
      </c>
      <c r="G34" s="1"/>
      <c r="H34" s="1">
        <v>33.958371300000003</v>
      </c>
      <c r="I34" s="1">
        <v>98</v>
      </c>
      <c r="J34" s="1">
        <v>526</v>
      </c>
      <c r="K34" s="1">
        <v>53.1</v>
      </c>
      <c r="L34" s="1">
        <v>5</v>
      </c>
      <c r="M34" s="1">
        <v>98</v>
      </c>
      <c r="N34" s="1"/>
      <c r="O34" s="1">
        <v>98</v>
      </c>
      <c r="P34" s="1">
        <v>0.1</v>
      </c>
      <c r="Q34" s="1">
        <v>3113.4863500000001</v>
      </c>
      <c r="R34" s="1">
        <v>242524123</v>
      </c>
      <c r="S34" s="1">
        <v>2.4</v>
      </c>
      <c r="T34" s="1">
        <v>2.5</v>
      </c>
      <c r="U34" s="1">
        <v>0.79300000000000004</v>
      </c>
      <c r="V34" s="1">
        <v>15</v>
      </c>
    </row>
    <row r="35" spans="1:22" x14ac:dyDescent="0.2">
      <c r="A35" s="1" t="s">
        <v>110</v>
      </c>
      <c r="B35" s="1">
        <v>2014</v>
      </c>
      <c r="C35" s="1" t="s">
        <v>23</v>
      </c>
      <c r="D35" s="1">
        <v>69.900000000000006</v>
      </c>
      <c r="E35" s="1">
        <v>22</v>
      </c>
      <c r="F35" s="1">
        <v>5</v>
      </c>
      <c r="G35" s="1">
        <v>6.29</v>
      </c>
      <c r="H35" s="1">
        <v>24.444737100000001</v>
      </c>
      <c r="I35" s="1">
        <v>95</v>
      </c>
      <c r="J35" s="1">
        <v>321</v>
      </c>
      <c r="K35" s="1">
        <v>52.3</v>
      </c>
      <c r="L35" s="1">
        <v>5</v>
      </c>
      <c r="M35" s="1">
        <v>95</v>
      </c>
      <c r="N35" s="1">
        <v>4.3600000000000003</v>
      </c>
      <c r="O35" s="1">
        <v>95</v>
      </c>
      <c r="P35" s="1">
        <v>0.1</v>
      </c>
      <c r="Q35" s="1">
        <v>2254.4456599999999</v>
      </c>
      <c r="R35" s="1">
        <v>23934478</v>
      </c>
      <c r="S35" s="1">
        <v>2.4</v>
      </c>
      <c r="T35" s="1">
        <v>2.5</v>
      </c>
      <c r="U35" s="1">
        <v>0.78900000000000003</v>
      </c>
      <c r="V35" s="1">
        <v>15</v>
      </c>
    </row>
    <row r="36" spans="1:22" x14ac:dyDescent="0.2">
      <c r="A36" s="1" t="s">
        <v>110</v>
      </c>
      <c r="B36" s="1">
        <v>2013</v>
      </c>
      <c r="C36" s="1" t="s">
        <v>23</v>
      </c>
      <c r="D36" s="1">
        <v>69.5</v>
      </c>
      <c r="E36" s="1">
        <v>28</v>
      </c>
      <c r="F36" s="1">
        <v>5</v>
      </c>
      <c r="G36" s="1">
        <v>6.48</v>
      </c>
      <c r="H36" s="1">
        <v>26.407265899999999</v>
      </c>
      <c r="I36" s="1">
        <v>99</v>
      </c>
      <c r="J36" s="1">
        <v>73</v>
      </c>
      <c r="K36" s="1">
        <v>51.4</v>
      </c>
      <c r="L36" s="1">
        <v>6</v>
      </c>
      <c r="M36" s="1">
        <v>98</v>
      </c>
      <c r="N36" s="1">
        <v>4.3</v>
      </c>
      <c r="O36" s="1">
        <v>98</v>
      </c>
      <c r="P36" s="1">
        <v>0.1</v>
      </c>
      <c r="Q36" s="1">
        <v>216.52766</v>
      </c>
      <c r="R36" s="1">
        <v>236159276</v>
      </c>
      <c r="S36" s="1">
        <v>2.4</v>
      </c>
      <c r="T36" s="1">
        <v>2.5</v>
      </c>
      <c r="U36" s="1">
        <v>0.78200000000000003</v>
      </c>
      <c r="V36" s="1">
        <v>15</v>
      </c>
    </row>
    <row r="37" spans="1:22" x14ac:dyDescent="0.2">
      <c r="A37" s="1" t="s">
        <v>110</v>
      </c>
      <c r="B37" s="1">
        <v>2012</v>
      </c>
      <c r="C37" s="1" t="s">
        <v>23</v>
      </c>
      <c r="D37" s="1">
        <v>69.099999999999994</v>
      </c>
      <c r="E37" s="1">
        <v>214</v>
      </c>
      <c r="F37" s="1">
        <v>6</v>
      </c>
      <c r="G37" s="1">
        <v>6.82</v>
      </c>
      <c r="H37" s="1">
        <v>235.356607</v>
      </c>
      <c r="I37" s="1">
        <v>95</v>
      </c>
      <c r="J37" s="1">
        <v>55</v>
      </c>
      <c r="K37" s="1">
        <v>5.6</v>
      </c>
      <c r="L37" s="1">
        <v>7</v>
      </c>
      <c r="M37" s="1">
        <v>98</v>
      </c>
      <c r="N37" s="1">
        <v>4.32</v>
      </c>
      <c r="O37" s="1">
        <v>99</v>
      </c>
      <c r="P37" s="1">
        <v>0.1</v>
      </c>
      <c r="Q37" s="1">
        <v>1855.9391499999999</v>
      </c>
      <c r="R37" s="1">
        <v>232989141</v>
      </c>
      <c r="S37" s="1">
        <v>2.4</v>
      </c>
      <c r="T37" s="1">
        <v>2.5</v>
      </c>
      <c r="U37" s="1">
        <v>0.77400000000000002</v>
      </c>
      <c r="V37" s="1">
        <v>14.7</v>
      </c>
    </row>
    <row r="38" spans="1:22" x14ac:dyDescent="0.2">
      <c r="A38" s="1" t="s">
        <v>110</v>
      </c>
      <c r="B38" s="1">
        <v>2011</v>
      </c>
      <c r="C38" s="1" t="s">
        <v>23</v>
      </c>
      <c r="D38" s="1">
        <v>68.5</v>
      </c>
      <c r="E38" s="1">
        <v>224</v>
      </c>
      <c r="F38" s="1">
        <v>7</v>
      </c>
      <c r="G38" s="1">
        <v>6.63</v>
      </c>
      <c r="H38" s="1">
        <v>179.17013299999999</v>
      </c>
      <c r="I38" s="1">
        <v>99</v>
      </c>
      <c r="J38" s="1">
        <v>127</v>
      </c>
      <c r="K38" s="1">
        <v>49.9</v>
      </c>
      <c r="L38" s="1">
        <v>7</v>
      </c>
      <c r="M38" s="1">
        <v>99</v>
      </c>
      <c r="N38" s="1">
        <v>4.5999999999999996</v>
      </c>
      <c r="O38" s="1">
        <v>99</v>
      </c>
      <c r="P38" s="1">
        <v>0.1</v>
      </c>
      <c r="Q38" s="1">
        <v>1586.2539999999999</v>
      </c>
      <c r="R38" s="1">
        <v>22983822</v>
      </c>
      <c r="S38" s="1">
        <v>2.2999999999999998</v>
      </c>
      <c r="T38" s="1">
        <v>2.5</v>
      </c>
      <c r="U38" s="1">
        <v>0.76600000000000001</v>
      </c>
      <c r="V38" s="1">
        <v>14.4</v>
      </c>
    </row>
    <row r="39" spans="1:22" x14ac:dyDescent="0.2">
      <c r="A39" s="1" t="s">
        <v>110</v>
      </c>
      <c r="B39" s="1">
        <v>2010</v>
      </c>
      <c r="C39" s="1" t="s">
        <v>23</v>
      </c>
      <c r="D39" s="1">
        <v>67.8</v>
      </c>
      <c r="E39" s="1">
        <v>236</v>
      </c>
      <c r="F39" s="1">
        <v>7</v>
      </c>
      <c r="G39" s="1">
        <v>6.83</v>
      </c>
      <c r="H39" s="1">
        <v>11.151626800000001</v>
      </c>
      <c r="I39" s="1">
        <v>99</v>
      </c>
      <c r="J39" s="1">
        <v>4</v>
      </c>
      <c r="K39" s="1">
        <v>49.2</v>
      </c>
      <c r="L39" s="1">
        <v>8</v>
      </c>
      <c r="M39" s="1">
        <v>98</v>
      </c>
      <c r="N39" s="1">
        <v>4.42</v>
      </c>
      <c r="O39" s="1">
        <v>99</v>
      </c>
      <c r="P39" s="1">
        <v>0.1</v>
      </c>
      <c r="Q39" s="1">
        <v>126.92883399999999</v>
      </c>
      <c r="R39" s="1">
        <v>22671273</v>
      </c>
      <c r="S39" s="1">
        <v>2.2999999999999998</v>
      </c>
      <c r="T39" s="1">
        <v>2.5</v>
      </c>
      <c r="U39" s="1">
        <v>0.76300000000000001</v>
      </c>
      <c r="V39" s="1">
        <v>14.5</v>
      </c>
    </row>
    <row r="40" spans="1:22" x14ac:dyDescent="0.2">
      <c r="A40" s="1" t="s">
        <v>110</v>
      </c>
      <c r="B40" s="1">
        <v>2009</v>
      </c>
      <c r="C40" s="1" t="s">
        <v>23</v>
      </c>
      <c r="D40" s="1">
        <v>67.8</v>
      </c>
      <c r="E40" s="1">
        <v>235</v>
      </c>
      <c r="F40" s="1">
        <v>7</v>
      </c>
      <c r="G40" s="1">
        <v>6.64</v>
      </c>
      <c r="H40" s="1">
        <v>808.24330199999997</v>
      </c>
      <c r="I40" s="1">
        <v>99</v>
      </c>
      <c r="J40" s="1">
        <v>0</v>
      </c>
      <c r="K40" s="1">
        <v>48.5</v>
      </c>
      <c r="L40" s="1">
        <v>8</v>
      </c>
      <c r="M40" s="1">
        <v>99</v>
      </c>
      <c r="N40" s="1">
        <v>4.13</v>
      </c>
      <c r="O40" s="1">
        <v>98</v>
      </c>
      <c r="P40" s="1">
        <v>0.1</v>
      </c>
      <c r="Q40" s="1">
        <v>1148.56996</v>
      </c>
      <c r="R40" s="1">
        <v>223614649</v>
      </c>
      <c r="S40" s="1">
        <v>2.2999999999999998</v>
      </c>
      <c r="T40" s="1">
        <v>2.5</v>
      </c>
      <c r="U40" s="1">
        <v>0.75800000000000001</v>
      </c>
      <c r="V40" s="1">
        <v>14.6</v>
      </c>
    </row>
    <row r="41" spans="1:22" x14ac:dyDescent="0.2">
      <c r="A41" s="1" t="s">
        <v>110</v>
      </c>
      <c r="B41" s="1">
        <v>2008</v>
      </c>
      <c r="C41" s="1" t="s">
        <v>23</v>
      </c>
      <c r="D41" s="1">
        <v>66.599999999999994</v>
      </c>
      <c r="E41" s="1">
        <v>258</v>
      </c>
      <c r="F41" s="1">
        <v>8</v>
      </c>
      <c r="G41" s="1">
        <v>7.6</v>
      </c>
      <c r="H41" s="1">
        <v>708.32857899999999</v>
      </c>
      <c r="I41" s="1">
        <v>99</v>
      </c>
      <c r="J41" s="1">
        <v>20</v>
      </c>
      <c r="K41" s="1">
        <v>47.9</v>
      </c>
      <c r="L41" s="1">
        <v>9</v>
      </c>
      <c r="M41" s="1">
        <v>99</v>
      </c>
      <c r="N41" s="1">
        <v>3.65</v>
      </c>
      <c r="O41" s="1">
        <v>99</v>
      </c>
      <c r="P41" s="1">
        <v>0.1</v>
      </c>
      <c r="Q41" s="1">
        <v>164.59447</v>
      </c>
      <c r="R41" s="1">
        <v>22545214</v>
      </c>
      <c r="S41" s="1">
        <v>2.4</v>
      </c>
      <c r="T41" s="1">
        <v>2.5</v>
      </c>
      <c r="U41" s="1">
        <v>0.75800000000000001</v>
      </c>
      <c r="V41" s="1">
        <v>14.6</v>
      </c>
    </row>
    <row r="42" spans="1:22" x14ac:dyDescent="0.2">
      <c r="A42" s="1" t="s">
        <v>110</v>
      </c>
      <c r="B42" s="1">
        <v>2007</v>
      </c>
      <c r="C42" s="1" t="s">
        <v>23</v>
      </c>
      <c r="D42" s="1">
        <v>65.3</v>
      </c>
      <c r="E42" s="1">
        <v>288</v>
      </c>
      <c r="F42" s="1">
        <v>8</v>
      </c>
      <c r="G42" s="1">
        <v>7.44</v>
      </c>
      <c r="H42" s="1">
        <v>499.730412</v>
      </c>
      <c r="I42" s="1">
        <v>94</v>
      </c>
      <c r="J42" s="1">
        <v>13</v>
      </c>
      <c r="K42" s="1">
        <v>47.3</v>
      </c>
      <c r="L42" s="1">
        <v>9</v>
      </c>
      <c r="M42" s="1">
        <v>94</v>
      </c>
      <c r="N42" s="1">
        <v>3.19</v>
      </c>
      <c r="O42" s="1">
        <v>93</v>
      </c>
      <c r="P42" s="1">
        <v>0.1</v>
      </c>
      <c r="Q42" s="1">
        <v>899.55568600000004</v>
      </c>
      <c r="R42" s="1">
        <v>2175859</v>
      </c>
      <c r="S42" s="1">
        <v>2.4</v>
      </c>
      <c r="T42" s="1">
        <v>2.5</v>
      </c>
      <c r="U42" s="1">
        <v>0.754</v>
      </c>
      <c r="V42" s="1">
        <v>14.7</v>
      </c>
    </row>
    <row r="43" spans="1:22" x14ac:dyDescent="0.2">
      <c r="A43" s="1" t="s">
        <v>110</v>
      </c>
      <c r="B43" s="1">
        <v>2006</v>
      </c>
      <c r="C43" s="1" t="s">
        <v>23</v>
      </c>
      <c r="D43" s="1">
        <v>65</v>
      </c>
      <c r="E43" s="1">
        <v>295</v>
      </c>
      <c r="F43" s="1">
        <v>8</v>
      </c>
      <c r="G43" s="1">
        <v>7.08</v>
      </c>
      <c r="H43" s="1">
        <v>76.198689400000006</v>
      </c>
      <c r="I43" s="1">
        <v>99</v>
      </c>
      <c r="J43" s="1">
        <v>109</v>
      </c>
      <c r="K43" s="1">
        <v>46.8</v>
      </c>
      <c r="L43" s="1">
        <v>9</v>
      </c>
      <c r="M43" s="1">
        <v>99</v>
      </c>
      <c r="N43" s="1">
        <v>3.73</v>
      </c>
      <c r="O43" s="1">
        <v>99</v>
      </c>
      <c r="P43" s="1">
        <v>0.1</v>
      </c>
      <c r="Q43" s="1">
        <v>747.98174600000004</v>
      </c>
      <c r="R43" s="1">
        <v>2145652</v>
      </c>
      <c r="S43" s="1">
        <v>2.4</v>
      </c>
      <c r="T43" s="1">
        <v>2.5</v>
      </c>
      <c r="U43" s="1">
        <v>0.747</v>
      </c>
      <c r="V43" s="1">
        <v>14.3</v>
      </c>
    </row>
    <row r="44" spans="1:22" x14ac:dyDescent="0.2">
      <c r="A44" s="1" t="s">
        <v>110</v>
      </c>
      <c r="B44" s="1">
        <v>2005</v>
      </c>
      <c r="C44" s="1" t="s">
        <v>23</v>
      </c>
      <c r="D44" s="1">
        <v>64.599999999999994</v>
      </c>
      <c r="E44" s="1">
        <v>294</v>
      </c>
      <c r="F44" s="1">
        <v>8</v>
      </c>
      <c r="G44" s="1">
        <v>6.94</v>
      </c>
      <c r="H44" s="1">
        <v>351.86032699999998</v>
      </c>
      <c r="I44" s="1">
        <v>94</v>
      </c>
      <c r="J44" s="1">
        <v>16118</v>
      </c>
      <c r="K44" s="1">
        <v>46.3</v>
      </c>
      <c r="L44" s="1">
        <v>9</v>
      </c>
      <c r="M44" s="1">
        <v>99</v>
      </c>
      <c r="N44" s="1">
        <v>4.7</v>
      </c>
      <c r="O44" s="1">
        <v>98</v>
      </c>
      <c r="P44" s="1">
        <v>0.1</v>
      </c>
      <c r="Q44" s="1">
        <v>78.927440000000004</v>
      </c>
      <c r="R44" s="1">
        <v>21154429</v>
      </c>
      <c r="S44" s="1">
        <v>2.4</v>
      </c>
      <c r="T44" s="1">
        <v>2.5</v>
      </c>
      <c r="U44" s="1">
        <v>0.73699999999999999</v>
      </c>
      <c r="V44" s="1">
        <v>13.9</v>
      </c>
    </row>
    <row r="45" spans="1:22" x14ac:dyDescent="0.2">
      <c r="A45" s="1" t="s">
        <v>110</v>
      </c>
      <c r="B45" s="1">
        <v>2004</v>
      </c>
      <c r="C45" s="1" t="s">
        <v>23</v>
      </c>
      <c r="D45" s="1">
        <v>64.7</v>
      </c>
      <c r="E45" s="1">
        <v>287</v>
      </c>
      <c r="F45" s="1">
        <v>8</v>
      </c>
      <c r="G45" s="1">
        <v>6.55</v>
      </c>
      <c r="H45" s="1">
        <v>33.916601800000002</v>
      </c>
      <c r="I45" s="1">
        <v>99</v>
      </c>
      <c r="J45" s="1">
        <v>2204</v>
      </c>
      <c r="K45" s="1">
        <v>45.8</v>
      </c>
      <c r="L45" s="1">
        <v>9</v>
      </c>
      <c r="M45" s="1">
        <v>99</v>
      </c>
      <c r="N45" s="1">
        <v>3.95</v>
      </c>
      <c r="O45" s="1">
        <v>82</v>
      </c>
      <c r="P45" s="1">
        <v>0.1</v>
      </c>
      <c r="Q45" s="1">
        <v>2874.28829</v>
      </c>
      <c r="R45" s="1">
        <v>1512985</v>
      </c>
      <c r="S45" s="1">
        <v>2.5</v>
      </c>
      <c r="T45" s="1">
        <v>2.6</v>
      </c>
      <c r="U45" s="1">
        <v>0.72499999999999998</v>
      </c>
      <c r="V45" s="1">
        <v>13.5</v>
      </c>
    </row>
    <row r="46" spans="1:22" x14ac:dyDescent="0.2">
      <c r="A46" s="1" t="s">
        <v>110</v>
      </c>
      <c r="B46" s="1">
        <v>2003</v>
      </c>
      <c r="C46" s="1" t="s">
        <v>23</v>
      </c>
      <c r="D46" s="1">
        <v>64.400000000000006</v>
      </c>
      <c r="E46" s="1">
        <v>282</v>
      </c>
      <c r="F46" s="1">
        <v>8</v>
      </c>
      <c r="G46" s="1">
        <v>6.58</v>
      </c>
      <c r="H46" s="1">
        <v>23.434007600000001</v>
      </c>
      <c r="I46" s="1">
        <v>99</v>
      </c>
      <c r="J46" s="1">
        <v>24</v>
      </c>
      <c r="K46" s="1">
        <v>45.3</v>
      </c>
      <c r="L46" s="1">
        <v>9</v>
      </c>
      <c r="M46" s="1">
        <v>99</v>
      </c>
      <c r="N46" s="1">
        <v>3.7</v>
      </c>
      <c r="O46" s="1">
        <v>99</v>
      </c>
      <c r="P46" s="1">
        <v>0.1</v>
      </c>
      <c r="Q46" s="1">
        <v>268.12365699999998</v>
      </c>
      <c r="R46" s="1">
        <v>149918</v>
      </c>
      <c r="S46" s="1">
        <v>2.5</v>
      </c>
      <c r="T46" s="1">
        <v>2.6</v>
      </c>
      <c r="U46" s="1">
        <v>0.71399999999999997</v>
      </c>
      <c r="V46" s="1">
        <v>13.1</v>
      </c>
    </row>
    <row r="47" spans="1:22" x14ac:dyDescent="0.2">
      <c r="A47" s="1" t="s">
        <v>110</v>
      </c>
      <c r="B47" s="1">
        <v>2002</v>
      </c>
      <c r="C47" s="1" t="s">
        <v>23</v>
      </c>
      <c r="D47" s="1">
        <v>64.7</v>
      </c>
      <c r="E47" s="1">
        <v>276</v>
      </c>
      <c r="F47" s="1">
        <v>8</v>
      </c>
      <c r="G47" s="1">
        <v>5.99</v>
      </c>
      <c r="H47" s="1">
        <v>145.10225299999999</v>
      </c>
      <c r="I47" s="1">
        <v>95</v>
      </c>
      <c r="J47" s="1">
        <v>18</v>
      </c>
      <c r="K47" s="1">
        <v>44.8</v>
      </c>
      <c r="L47" s="1">
        <v>9</v>
      </c>
      <c r="M47" s="1">
        <v>95</v>
      </c>
      <c r="N47" s="1">
        <v>3.61</v>
      </c>
      <c r="O47" s="1">
        <v>95</v>
      </c>
      <c r="P47" s="1">
        <v>0.1</v>
      </c>
      <c r="Q47" s="1">
        <v>1658.3114599999999</v>
      </c>
      <c r="R47" s="1">
        <v>14858948</v>
      </c>
      <c r="S47" s="1">
        <v>2.6</v>
      </c>
      <c r="T47" s="1">
        <v>2.6</v>
      </c>
      <c r="U47" s="1">
        <v>0.7</v>
      </c>
      <c r="V47" s="1">
        <v>12.7</v>
      </c>
    </row>
    <row r="48" spans="1:22" x14ac:dyDescent="0.2">
      <c r="A48" s="1" t="s">
        <v>110</v>
      </c>
      <c r="B48" s="1">
        <v>2001</v>
      </c>
      <c r="C48" s="1" t="s">
        <v>23</v>
      </c>
      <c r="D48" s="1">
        <v>64.400000000000006</v>
      </c>
      <c r="E48" s="1">
        <v>284</v>
      </c>
      <c r="F48" s="1">
        <v>8</v>
      </c>
      <c r="G48" s="1">
        <v>5.75</v>
      </c>
      <c r="H48" s="1">
        <v>12.6088398</v>
      </c>
      <c r="I48" s="1">
        <v>95</v>
      </c>
      <c r="J48" s="1">
        <v>94</v>
      </c>
      <c r="K48" s="1">
        <v>44.4</v>
      </c>
      <c r="L48" s="1">
        <v>10</v>
      </c>
      <c r="M48" s="1">
        <v>95</v>
      </c>
      <c r="N48" s="1">
        <v>3.47</v>
      </c>
      <c r="O48" s="1">
        <v>95</v>
      </c>
      <c r="P48" s="1">
        <v>0.1</v>
      </c>
      <c r="Q48" s="1">
        <v>149.926751</v>
      </c>
      <c r="R48" s="1">
        <v>14858335</v>
      </c>
      <c r="S48" s="1">
        <v>2.6</v>
      </c>
      <c r="T48" s="1">
        <v>2.7</v>
      </c>
      <c r="U48" s="1">
        <v>0.68500000000000005</v>
      </c>
      <c r="V48" s="1">
        <v>12.3</v>
      </c>
    </row>
    <row r="49" spans="1:22" x14ac:dyDescent="0.2">
      <c r="A49" s="1" t="s">
        <v>110</v>
      </c>
      <c r="B49" s="1">
        <v>2000</v>
      </c>
      <c r="C49" s="1" t="s">
        <v>23</v>
      </c>
      <c r="D49" s="1">
        <v>63.9</v>
      </c>
      <c r="E49" s="1">
        <v>292</v>
      </c>
      <c r="F49" s="1">
        <v>9</v>
      </c>
      <c r="G49" s="1">
        <v>6</v>
      </c>
      <c r="H49" s="1">
        <v>112.541157</v>
      </c>
      <c r="I49" s="1">
        <v>99</v>
      </c>
      <c r="J49" s="1">
        <v>245</v>
      </c>
      <c r="K49" s="1">
        <v>43.9</v>
      </c>
      <c r="L49" s="1">
        <v>10</v>
      </c>
      <c r="M49" s="1">
        <v>96</v>
      </c>
      <c r="N49" s="1">
        <v>4.16</v>
      </c>
      <c r="O49" s="1">
        <v>97</v>
      </c>
      <c r="P49" s="1">
        <v>0.1</v>
      </c>
      <c r="Q49" s="1">
        <v>1229.9580000000001</v>
      </c>
      <c r="R49" s="1">
        <v>14883626</v>
      </c>
      <c r="S49" s="1">
        <v>2.7</v>
      </c>
      <c r="T49" s="1">
        <v>2.7</v>
      </c>
      <c r="U49" s="1">
        <v>0.67600000000000005</v>
      </c>
      <c r="V49" s="1">
        <v>12.1</v>
      </c>
    </row>
    <row r="50" spans="1:22" x14ac:dyDescent="0.2">
      <c r="A50" s="1" t="s">
        <v>142</v>
      </c>
      <c r="B50" s="1">
        <v>2015</v>
      </c>
      <c r="C50" s="1" t="s">
        <v>23</v>
      </c>
      <c r="D50" s="1">
        <v>69.2</v>
      </c>
      <c r="E50" s="1">
        <v>165</v>
      </c>
      <c r="F50" s="1">
        <v>17</v>
      </c>
      <c r="G50" s="1"/>
      <c r="H50" s="1">
        <v>0</v>
      </c>
      <c r="I50" s="1">
        <v>91</v>
      </c>
      <c r="J50" s="1">
        <v>1599</v>
      </c>
      <c r="K50" s="1">
        <v>19.100000000000001</v>
      </c>
      <c r="L50" s="1">
        <v>21</v>
      </c>
      <c r="M50" s="1">
        <v>9</v>
      </c>
      <c r="N50" s="1"/>
      <c r="O50" s="1">
        <v>91</v>
      </c>
      <c r="P50" s="1">
        <v>0.1</v>
      </c>
      <c r="Q50" s="1">
        <v>743.76534900000001</v>
      </c>
      <c r="R50" s="1">
        <v>28656282</v>
      </c>
      <c r="S50" s="1">
        <v>15.7</v>
      </c>
      <c r="T50" s="1">
        <v>16.100000000000001</v>
      </c>
      <c r="U50" s="1">
        <v>0.55500000000000005</v>
      </c>
      <c r="V50" s="1">
        <v>12.2</v>
      </c>
    </row>
    <row r="51" spans="1:22" x14ac:dyDescent="0.2">
      <c r="A51" s="1" t="s">
        <v>142</v>
      </c>
      <c r="B51" s="1">
        <v>2014</v>
      </c>
      <c r="C51" s="1" t="s">
        <v>23</v>
      </c>
      <c r="D51" s="1">
        <v>69.599999999999994</v>
      </c>
      <c r="E51" s="1">
        <v>158</v>
      </c>
      <c r="F51" s="1">
        <v>18</v>
      </c>
      <c r="G51" s="1">
        <v>0.01</v>
      </c>
      <c r="H51" s="1">
        <v>8.5234863999999995</v>
      </c>
      <c r="I51" s="1">
        <v>92</v>
      </c>
      <c r="J51" s="1">
        <v>1279</v>
      </c>
      <c r="K51" s="1">
        <v>18.5</v>
      </c>
      <c r="L51" s="1">
        <v>22</v>
      </c>
      <c r="M51" s="1">
        <v>92</v>
      </c>
      <c r="N51" s="1">
        <v>5.8</v>
      </c>
      <c r="O51" s="1">
        <v>92</v>
      </c>
      <c r="P51" s="1">
        <v>0.1</v>
      </c>
      <c r="Q51" s="1">
        <v>76.238697700000003</v>
      </c>
      <c r="R51" s="1">
        <v>28323241</v>
      </c>
      <c r="S51" s="1">
        <v>15.9</v>
      </c>
      <c r="T51" s="1">
        <v>16.3</v>
      </c>
      <c r="U51" s="1">
        <v>0.55100000000000005</v>
      </c>
      <c r="V51" s="1">
        <v>12.4</v>
      </c>
    </row>
    <row r="52" spans="1:22" x14ac:dyDescent="0.2">
      <c r="A52" s="1" t="s">
        <v>142</v>
      </c>
      <c r="B52" s="1">
        <v>2013</v>
      </c>
      <c r="C52" s="1" t="s">
        <v>23</v>
      </c>
      <c r="D52" s="1">
        <v>69.3</v>
      </c>
      <c r="E52" s="1">
        <v>162</v>
      </c>
      <c r="F52" s="1">
        <v>19</v>
      </c>
      <c r="G52" s="1">
        <v>0.27</v>
      </c>
      <c r="H52" s="1">
        <v>80.155051299999997</v>
      </c>
      <c r="I52" s="1">
        <v>92</v>
      </c>
      <c r="J52" s="1">
        <v>1861</v>
      </c>
      <c r="K52" s="1">
        <v>18</v>
      </c>
      <c r="L52" s="1">
        <v>24</v>
      </c>
      <c r="M52" s="1">
        <v>92</v>
      </c>
      <c r="N52" s="1">
        <v>5.69</v>
      </c>
      <c r="O52" s="1">
        <v>92</v>
      </c>
      <c r="P52" s="1">
        <v>0.1</v>
      </c>
      <c r="Q52" s="1">
        <v>688.61727900000005</v>
      </c>
      <c r="R52" s="1">
        <v>2798531</v>
      </c>
      <c r="S52" s="1">
        <v>16.100000000000001</v>
      </c>
      <c r="T52" s="1">
        <v>16.5</v>
      </c>
      <c r="U52" s="1">
        <v>0.54500000000000004</v>
      </c>
      <c r="V52" s="1">
        <v>12.3</v>
      </c>
    </row>
    <row r="53" spans="1:22" x14ac:dyDescent="0.2">
      <c r="A53" s="1" t="s">
        <v>142</v>
      </c>
      <c r="B53" s="1">
        <v>2012</v>
      </c>
      <c r="C53" s="1" t="s">
        <v>23</v>
      </c>
      <c r="D53" s="1">
        <v>68.900000000000006</v>
      </c>
      <c r="E53" s="1">
        <v>167</v>
      </c>
      <c r="F53" s="1">
        <v>20</v>
      </c>
      <c r="G53" s="1">
        <v>0.26</v>
      </c>
      <c r="H53" s="1">
        <v>80.5878838</v>
      </c>
      <c r="I53" s="1">
        <v>9</v>
      </c>
      <c r="J53" s="1">
        <v>3362</v>
      </c>
      <c r="K53" s="1">
        <v>17.399999999999999</v>
      </c>
      <c r="L53" s="1">
        <v>25</v>
      </c>
      <c r="M53" s="1">
        <v>9</v>
      </c>
      <c r="N53" s="1">
        <v>5.89</v>
      </c>
      <c r="O53" s="1">
        <v>9</v>
      </c>
      <c r="P53" s="1">
        <v>0.2</v>
      </c>
      <c r="Q53" s="1">
        <v>681.79258700000003</v>
      </c>
      <c r="R53" s="1">
        <v>27649925</v>
      </c>
      <c r="S53" s="1">
        <v>16.3</v>
      </c>
      <c r="T53" s="1">
        <v>16.7</v>
      </c>
      <c r="U53" s="1">
        <v>0.53800000000000003</v>
      </c>
      <c r="V53" s="1">
        <v>12.3</v>
      </c>
    </row>
    <row r="54" spans="1:22" x14ac:dyDescent="0.2">
      <c r="A54" s="1" t="s">
        <v>142</v>
      </c>
      <c r="B54" s="1">
        <v>2011</v>
      </c>
      <c r="C54" s="1" t="s">
        <v>23</v>
      </c>
      <c r="D54" s="1">
        <v>68.400000000000006</v>
      </c>
      <c r="E54" s="1">
        <v>172</v>
      </c>
      <c r="F54" s="1">
        <v>22</v>
      </c>
      <c r="G54" s="1">
        <v>0.27</v>
      </c>
      <c r="H54" s="1">
        <v>112.12290299999999</v>
      </c>
      <c r="I54" s="1">
        <v>92</v>
      </c>
      <c r="J54" s="1">
        <v>2359</v>
      </c>
      <c r="K54" s="1">
        <v>16.899999999999999</v>
      </c>
      <c r="L54" s="1">
        <v>27</v>
      </c>
      <c r="M54" s="1">
        <v>92</v>
      </c>
      <c r="N54" s="1">
        <v>6.73</v>
      </c>
      <c r="O54" s="1">
        <v>92</v>
      </c>
      <c r="P54" s="1">
        <v>0.2</v>
      </c>
      <c r="Q54" s="1">
        <v>692.11668399999996</v>
      </c>
      <c r="R54" s="1">
        <v>27327147</v>
      </c>
      <c r="S54" s="1">
        <v>16.5</v>
      </c>
      <c r="T54" s="1">
        <v>16.899999999999999</v>
      </c>
      <c r="U54" s="1">
        <v>0.52900000000000003</v>
      </c>
      <c r="V54" s="1">
        <v>12</v>
      </c>
    </row>
    <row r="55" spans="1:22" x14ac:dyDescent="0.2">
      <c r="A55" s="1" t="s">
        <v>142</v>
      </c>
      <c r="B55" s="1">
        <v>2010</v>
      </c>
      <c r="C55" s="1" t="s">
        <v>23</v>
      </c>
      <c r="D55" s="1">
        <v>68</v>
      </c>
      <c r="E55" s="1">
        <v>178</v>
      </c>
      <c r="F55" s="1">
        <v>23</v>
      </c>
      <c r="G55" s="1">
        <v>0.24</v>
      </c>
      <c r="H55" s="1">
        <v>84.623025200000001</v>
      </c>
      <c r="I55" s="1">
        <v>82</v>
      </c>
      <c r="J55" s="1">
        <v>190</v>
      </c>
      <c r="K55" s="1">
        <v>16.399999999999999</v>
      </c>
      <c r="L55" s="1">
        <v>30</v>
      </c>
      <c r="M55" s="1">
        <v>83</v>
      </c>
      <c r="N55" s="1">
        <v>6.43</v>
      </c>
      <c r="O55" s="1">
        <v>82</v>
      </c>
      <c r="P55" s="1">
        <v>0.2</v>
      </c>
      <c r="Q55" s="1">
        <v>592.18352200000004</v>
      </c>
      <c r="R55" s="1">
        <v>2723137</v>
      </c>
      <c r="S55" s="1">
        <v>16.7</v>
      </c>
      <c r="T55" s="1">
        <v>17.2</v>
      </c>
      <c r="U55" s="1">
        <v>0.51500000000000001</v>
      </c>
      <c r="V55" s="1">
        <v>11.1</v>
      </c>
    </row>
    <row r="56" spans="1:22" x14ac:dyDescent="0.2">
      <c r="A56" s="1" t="s">
        <v>142</v>
      </c>
      <c r="B56" s="1">
        <v>2009</v>
      </c>
      <c r="C56" s="1" t="s">
        <v>23</v>
      </c>
      <c r="D56" s="1">
        <v>67.5</v>
      </c>
      <c r="E56" s="1">
        <v>183</v>
      </c>
      <c r="F56" s="1">
        <v>25</v>
      </c>
      <c r="G56" s="1">
        <v>0.22</v>
      </c>
      <c r="H56" s="1">
        <v>6.1935702900000003</v>
      </c>
      <c r="I56" s="1">
        <v>89</v>
      </c>
      <c r="J56" s="1">
        <v>189</v>
      </c>
      <c r="K56" s="1">
        <v>15.9</v>
      </c>
      <c r="L56" s="1">
        <v>32</v>
      </c>
      <c r="M56" s="1">
        <v>93</v>
      </c>
      <c r="N56" s="1">
        <v>6.41</v>
      </c>
      <c r="O56" s="1">
        <v>89</v>
      </c>
      <c r="P56" s="1">
        <v>0.2</v>
      </c>
      <c r="Q56" s="1">
        <v>48.729900000000001</v>
      </c>
      <c r="R56" s="1">
        <v>2674113</v>
      </c>
      <c r="S56" s="1">
        <v>16.899999999999999</v>
      </c>
      <c r="T56" s="1">
        <v>17.399999999999999</v>
      </c>
      <c r="U56" s="1">
        <v>0.502</v>
      </c>
      <c r="V56" s="1">
        <v>10.5</v>
      </c>
    </row>
    <row r="57" spans="1:22" x14ac:dyDescent="0.2">
      <c r="A57" s="1" t="s">
        <v>142</v>
      </c>
      <c r="B57" s="1">
        <v>2008</v>
      </c>
      <c r="C57" s="1" t="s">
        <v>23</v>
      </c>
      <c r="D57" s="1">
        <v>67</v>
      </c>
      <c r="E57" s="1">
        <v>189</v>
      </c>
      <c r="F57" s="1">
        <v>27</v>
      </c>
      <c r="G57" s="1">
        <v>0.21</v>
      </c>
      <c r="H57" s="1">
        <v>70.271131800000006</v>
      </c>
      <c r="I57" s="1">
        <v>82</v>
      </c>
      <c r="J57" s="1">
        <v>2089</v>
      </c>
      <c r="K57" s="1">
        <v>15.4</v>
      </c>
      <c r="L57" s="1">
        <v>35</v>
      </c>
      <c r="M57" s="1">
        <v>82</v>
      </c>
      <c r="N57" s="1">
        <v>6.44</v>
      </c>
      <c r="O57" s="1">
        <v>82</v>
      </c>
      <c r="P57" s="1">
        <v>0.2</v>
      </c>
      <c r="Q57" s="1">
        <v>473.844449</v>
      </c>
      <c r="R57" s="1">
        <v>26475859</v>
      </c>
      <c r="S57" s="1">
        <v>17</v>
      </c>
      <c r="T57" s="1">
        <v>17.600000000000001</v>
      </c>
      <c r="U57" s="1">
        <v>0.49199999999999999</v>
      </c>
      <c r="V57" s="1">
        <v>10.1</v>
      </c>
    </row>
    <row r="58" spans="1:22" x14ac:dyDescent="0.2">
      <c r="A58" s="1" t="s">
        <v>142</v>
      </c>
      <c r="B58" s="1">
        <v>2007</v>
      </c>
      <c r="C58" s="1" t="s">
        <v>23</v>
      </c>
      <c r="D58" s="1">
        <v>66.599999999999994</v>
      </c>
      <c r="E58" s="1">
        <v>194</v>
      </c>
      <c r="F58" s="1">
        <v>29</v>
      </c>
      <c r="G58" s="1">
        <v>0.2</v>
      </c>
      <c r="H58" s="1">
        <v>52.2290651</v>
      </c>
      <c r="I58" s="1">
        <v>82</v>
      </c>
      <c r="J58" s="1">
        <v>1415</v>
      </c>
      <c r="K58" s="1">
        <v>14.9</v>
      </c>
      <c r="L58" s="1">
        <v>38</v>
      </c>
      <c r="M58" s="1">
        <v>82</v>
      </c>
      <c r="N58" s="1">
        <v>5.84</v>
      </c>
      <c r="O58" s="1">
        <v>82</v>
      </c>
      <c r="P58" s="1">
        <v>0.2</v>
      </c>
      <c r="Q58" s="1">
        <v>393.88435199999998</v>
      </c>
      <c r="R58" s="1">
        <v>26214847</v>
      </c>
      <c r="S58" s="1">
        <v>17.2</v>
      </c>
      <c r="T58" s="1">
        <v>17.8</v>
      </c>
      <c r="U58" s="1">
        <v>0.48599999999999999</v>
      </c>
      <c r="V58" s="1">
        <v>10</v>
      </c>
    </row>
    <row r="59" spans="1:22" x14ac:dyDescent="0.2">
      <c r="A59" s="1" t="s">
        <v>142</v>
      </c>
      <c r="B59" s="1">
        <v>2006</v>
      </c>
      <c r="C59" s="1" t="s">
        <v>23</v>
      </c>
      <c r="D59" s="1">
        <v>66</v>
      </c>
      <c r="E59" s="1">
        <v>21</v>
      </c>
      <c r="F59" s="1">
        <v>31</v>
      </c>
      <c r="G59" s="1">
        <v>0.2</v>
      </c>
      <c r="H59" s="1">
        <v>45.879899299999998</v>
      </c>
      <c r="I59" s="1">
        <v>69</v>
      </c>
      <c r="J59" s="1">
        <v>2838</v>
      </c>
      <c r="K59" s="1">
        <v>14.4</v>
      </c>
      <c r="L59" s="1">
        <v>41</v>
      </c>
      <c r="M59" s="1">
        <v>91</v>
      </c>
      <c r="N59" s="1">
        <v>5.7</v>
      </c>
      <c r="O59" s="1">
        <v>89</v>
      </c>
      <c r="P59" s="1">
        <v>0.2</v>
      </c>
      <c r="Q59" s="1">
        <v>348.63145300000002</v>
      </c>
      <c r="R59" s="1">
        <v>2594618</v>
      </c>
      <c r="S59" s="1">
        <v>17.399999999999999</v>
      </c>
      <c r="T59" s="1">
        <v>18</v>
      </c>
      <c r="U59" s="1">
        <v>0.47599999999999998</v>
      </c>
      <c r="V59" s="1">
        <v>9.6</v>
      </c>
    </row>
    <row r="60" spans="1:22" x14ac:dyDescent="0.2">
      <c r="A60" s="1" t="s">
        <v>142</v>
      </c>
      <c r="B60" s="1">
        <v>2005</v>
      </c>
      <c r="C60" s="1" t="s">
        <v>23</v>
      </c>
      <c r="D60" s="1">
        <v>65.400000000000006</v>
      </c>
      <c r="E60" s="1">
        <v>28</v>
      </c>
      <c r="F60" s="1">
        <v>33</v>
      </c>
      <c r="G60" s="1">
        <v>0.2</v>
      </c>
      <c r="H60" s="1">
        <v>4.2597525300000001</v>
      </c>
      <c r="I60" s="1">
        <v>41</v>
      </c>
      <c r="J60" s="1">
        <v>5023</v>
      </c>
      <c r="K60" s="1">
        <v>13.9</v>
      </c>
      <c r="L60" s="1">
        <v>44</v>
      </c>
      <c r="M60" s="1">
        <v>78</v>
      </c>
      <c r="N60" s="1">
        <v>5.72</v>
      </c>
      <c r="O60" s="1">
        <v>75</v>
      </c>
      <c r="P60" s="1">
        <v>0.2</v>
      </c>
      <c r="Q60" s="1">
        <v>317.89197999999999</v>
      </c>
      <c r="R60" s="1">
        <v>2564287</v>
      </c>
      <c r="S60" s="1">
        <v>17.600000000000001</v>
      </c>
      <c r="T60" s="1">
        <v>18.2</v>
      </c>
      <c r="U60" s="1">
        <v>0.46899999999999997</v>
      </c>
      <c r="V60" s="1">
        <v>9.4</v>
      </c>
    </row>
    <row r="61" spans="1:22" x14ac:dyDescent="0.2">
      <c r="A61" s="1" t="s">
        <v>142</v>
      </c>
      <c r="B61" s="1">
        <v>2004</v>
      </c>
      <c r="C61" s="1" t="s">
        <v>23</v>
      </c>
      <c r="D61" s="1">
        <v>64.7</v>
      </c>
      <c r="E61" s="1">
        <v>218</v>
      </c>
      <c r="F61" s="1">
        <v>35</v>
      </c>
      <c r="G61" s="1">
        <v>0.21</v>
      </c>
      <c r="H61" s="1">
        <v>31.931873199999998</v>
      </c>
      <c r="I61" s="1">
        <v>27</v>
      </c>
      <c r="J61" s="1">
        <v>12074</v>
      </c>
      <c r="K61" s="1">
        <v>13.4</v>
      </c>
      <c r="L61" s="1">
        <v>47</v>
      </c>
      <c r="M61" s="1">
        <v>8</v>
      </c>
      <c r="N61" s="1">
        <v>5.82</v>
      </c>
      <c r="O61" s="1">
        <v>8</v>
      </c>
      <c r="P61" s="1">
        <v>0.2</v>
      </c>
      <c r="Q61" s="1">
        <v>287.41559999999998</v>
      </c>
      <c r="R61" s="1">
        <v>2539449</v>
      </c>
      <c r="S61" s="1">
        <v>17.8</v>
      </c>
      <c r="T61" s="1">
        <v>18.399999999999999</v>
      </c>
      <c r="U61" s="1">
        <v>0.46300000000000002</v>
      </c>
      <c r="V61" s="1">
        <v>9.3000000000000007</v>
      </c>
    </row>
    <row r="62" spans="1:22" x14ac:dyDescent="0.2">
      <c r="A62" s="1" t="s">
        <v>142</v>
      </c>
      <c r="B62" s="1">
        <v>2003</v>
      </c>
      <c r="C62" s="1" t="s">
        <v>23</v>
      </c>
      <c r="D62" s="1">
        <v>64.3</v>
      </c>
      <c r="E62" s="1">
        <v>22</v>
      </c>
      <c r="F62" s="1">
        <v>38</v>
      </c>
      <c r="G62" s="1">
        <v>0.2</v>
      </c>
      <c r="H62" s="1">
        <v>2.7909653200000002</v>
      </c>
      <c r="I62" s="1">
        <v>2</v>
      </c>
      <c r="J62" s="1">
        <v>13344</v>
      </c>
      <c r="K62" s="1">
        <v>12.9</v>
      </c>
      <c r="L62" s="1">
        <v>50</v>
      </c>
      <c r="M62" s="1">
        <v>76</v>
      </c>
      <c r="N62" s="1">
        <v>5.48</v>
      </c>
      <c r="O62" s="1">
        <v>78</v>
      </c>
      <c r="P62" s="1">
        <v>0.1</v>
      </c>
      <c r="Q62" s="1">
        <v>253.72412</v>
      </c>
      <c r="R62" s="1">
        <v>2495623</v>
      </c>
      <c r="S62" s="1">
        <v>18</v>
      </c>
      <c r="T62" s="1">
        <v>18.600000000000001</v>
      </c>
      <c r="U62" s="1">
        <v>0.45700000000000002</v>
      </c>
      <c r="V62" s="1">
        <v>9.1999999999999993</v>
      </c>
    </row>
    <row r="63" spans="1:22" x14ac:dyDescent="0.2">
      <c r="A63" s="1" t="s">
        <v>142</v>
      </c>
      <c r="B63" s="1">
        <v>2002</v>
      </c>
      <c r="C63" s="1" t="s">
        <v>23</v>
      </c>
      <c r="D63" s="1">
        <v>63.1</v>
      </c>
      <c r="E63" s="1">
        <v>238</v>
      </c>
      <c r="F63" s="1">
        <v>40</v>
      </c>
      <c r="G63" s="1">
        <v>0.19</v>
      </c>
      <c r="H63" s="1">
        <v>23.183945900000001</v>
      </c>
      <c r="I63" s="1"/>
      <c r="J63" s="1">
        <v>6749</v>
      </c>
      <c r="K63" s="1">
        <v>12.4</v>
      </c>
      <c r="L63" s="1">
        <v>54</v>
      </c>
      <c r="M63" s="1">
        <v>72</v>
      </c>
      <c r="N63" s="1">
        <v>5.6</v>
      </c>
      <c r="O63" s="1">
        <v>72</v>
      </c>
      <c r="P63" s="1">
        <v>0.1</v>
      </c>
      <c r="Q63" s="1">
        <v>246.375621</v>
      </c>
      <c r="R63" s="1">
        <v>24566342</v>
      </c>
      <c r="S63" s="1">
        <v>18.2</v>
      </c>
      <c r="T63" s="1">
        <v>18.8</v>
      </c>
      <c r="U63" s="1">
        <v>0.44700000000000001</v>
      </c>
      <c r="V63" s="1">
        <v>8.6</v>
      </c>
    </row>
    <row r="64" spans="1:22" x14ac:dyDescent="0.2">
      <c r="A64" s="1" t="s">
        <v>142</v>
      </c>
      <c r="B64" s="1">
        <v>2001</v>
      </c>
      <c r="C64" s="1" t="s">
        <v>23</v>
      </c>
      <c r="D64" s="1">
        <v>63.2</v>
      </c>
      <c r="E64" s="1">
        <v>23</v>
      </c>
      <c r="F64" s="1">
        <v>43</v>
      </c>
      <c r="G64" s="1">
        <v>0.09</v>
      </c>
      <c r="H64" s="1">
        <v>21.928138799999999</v>
      </c>
      <c r="I64" s="1"/>
      <c r="J64" s="1">
        <v>10849</v>
      </c>
      <c r="K64" s="1">
        <v>11.9</v>
      </c>
      <c r="L64" s="1">
        <v>58</v>
      </c>
      <c r="M64" s="1">
        <v>73</v>
      </c>
      <c r="N64" s="1">
        <v>5.36</v>
      </c>
      <c r="O64" s="1">
        <v>72</v>
      </c>
      <c r="P64" s="1">
        <v>0.1</v>
      </c>
      <c r="Q64" s="1">
        <v>248.61835400000001</v>
      </c>
      <c r="R64" s="1">
        <v>24161777</v>
      </c>
      <c r="S64" s="1">
        <v>18.3</v>
      </c>
      <c r="T64" s="1">
        <v>19</v>
      </c>
      <c r="U64" s="1">
        <v>0.44600000000000001</v>
      </c>
      <c r="V64" s="1">
        <v>9</v>
      </c>
    </row>
    <row r="65" spans="1:22" x14ac:dyDescent="0.2">
      <c r="A65" s="1" t="s">
        <v>142</v>
      </c>
      <c r="B65" s="1">
        <v>2000</v>
      </c>
      <c r="C65" s="1" t="s">
        <v>23</v>
      </c>
      <c r="D65" s="1">
        <v>62.5</v>
      </c>
      <c r="E65" s="1">
        <v>238</v>
      </c>
      <c r="F65" s="1">
        <v>46</v>
      </c>
      <c r="G65" s="1">
        <v>0.08</v>
      </c>
      <c r="H65" s="1">
        <v>17.912336799999999</v>
      </c>
      <c r="I65" s="1"/>
      <c r="J65" s="1">
        <v>9397</v>
      </c>
      <c r="K65" s="1">
        <v>11.4</v>
      </c>
      <c r="L65" s="1">
        <v>62</v>
      </c>
      <c r="M65" s="1">
        <v>74</v>
      </c>
      <c r="N65" s="1">
        <v>5.43</v>
      </c>
      <c r="O65" s="1">
        <v>74</v>
      </c>
      <c r="P65" s="1">
        <v>0.1</v>
      </c>
      <c r="Q65" s="1">
        <v>231.42554000000001</v>
      </c>
      <c r="R65" s="1">
        <v>2374911</v>
      </c>
      <c r="S65" s="1">
        <v>18.5</v>
      </c>
      <c r="T65" s="1">
        <v>19.2</v>
      </c>
      <c r="U65" s="1">
        <v>0.439</v>
      </c>
      <c r="V65" s="1">
        <v>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E0A7-1D1F-7147-993C-E95584288AE4}">
  <dimension ref="A1:AB165"/>
  <sheetViews>
    <sheetView zoomScale="116" workbookViewId="0">
      <selection activeCell="Z26" sqref="Z26"/>
    </sheetView>
  </sheetViews>
  <sheetFormatPr baseColWidth="10" defaultRowHeight="15" x14ac:dyDescent="0.2"/>
  <sheetData>
    <row r="1" spans="1:28" ht="26" x14ac:dyDescent="0.3">
      <c r="A1" s="4" t="s">
        <v>232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8" x14ac:dyDescent="0.2">
      <c r="A3" t="s">
        <v>102</v>
      </c>
      <c r="B3">
        <v>2015</v>
      </c>
      <c r="C3" t="s">
        <v>23</v>
      </c>
      <c r="D3">
        <v>75.5</v>
      </c>
      <c r="E3">
        <v>83</v>
      </c>
      <c r="F3">
        <v>18</v>
      </c>
      <c r="H3">
        <v>200.06844430000001</v>
      </c>
      <c r="I3">
        <v>98</v>
      </c>
      <c r="J3">
        <v>615</v>
      </c>
      <c r="K3">
        <v>59.7</v>
      </c>
      <c r="L3">
        <v>21</v>
      </c>
      <c r="M3">
        <v>98</v>
      </c>
      <c r="O3">
        <v>98</v>
      </c>
      <c r="P3">
        <v>0.1</v>
      </c>
      <c r="Q3">
        <v>438.86463400000002</v>
      </c>
      <c r="R3">
        <v>1535912</v>
      </c>
      <c r="S3">
        <v>8.5</v>
      </c>
      <c r="T3">
        <v>8.6</v>
      </c>
      <c r="U3">
        <v>0.77400000000000002</v>
      </c>
      <c r="V3">
        <v>14.8</v>
      </c>
      <c r="X3" s="5" t="s">
        <v>234</v>
      </c>
      <c r="Y3" s="6">
        <v>0</v>
      </c>
      <c r="AA3" s="7"/>
    </row>
    <row r="4" spans="1:28" x14ac:dyDescent="0.2">
      <c r="A4" t="s">
        <v>102</v>
      </c>
      <c r="B4">
        <v>2014</v>
      </c>
      <c r="C4" t="s">
        <v>23</v>
      </c>
      <c r="D4">
        <v>75.400000000000006</v>
      </c>
      <c r="E4">
        <v>83</v>
      </c>
      <c r="F4">
        <v>19</v>
      </c>
      <c r="G4">
        <v>0.01</v>
      </c>
      <c r="H4">
        <v>22.847830800000001</v>
      </c>
      <c r="I4">
        <v>99</v>
      </c>
      <c r="J4">
        <v>99</v>
      </c>
      <c r="K4">
        <v>58.5</v>
      </c>
      <c r="L4">
        <v>22</v>
      </c>
      <c r="M4">
        <v>99</v>
      </c>
      <c r="N4">
        <v>6.89</v>
      </c>
      <c r="O4">
        <v>99</v>
      </c>
      <c r="P4">
        <v>0.1</v>
      </c>
      <c r="Q4">
        <v>3336.1668599999998</v>
      </c>
      <c r="R4">
        <v>258162113</v>
      </c>
      <c r="S4">
        <v>8.3000000000000007</v>
      </c>
      <c r="T4">
        <v>8.4</v>
      </c>
      <c r="U4">
        <v>0.77</v>
      </c>
      <c r="V4">
        <v>14.9</v>
      </c>
      <c r="X4" s="8" t="s">
        <v>235</v>
      </c>
      <c r="Y4" s="6">
        <v>0</v>
      </c>
      <c r="AA4" s="7" t="s">
        <v>236</v>
      </c>
      <c r="AB4">
        <f>((Y7-1)*Y9^2+(Y13-1)*Y15^2)/(Y7+Y13-2)</f>
        <v>19.03156170886076</v>
      </c>
    </row>
    <row r="5" spans="1:28" x14ac:dyDescent="0.2">
      <c r="A5" t="s">
        <v>102</v>
      </c>
      <c r="B5">
        <v>2013</v>
      </c>
      <c r="C5" t="s">
        <v>23</v>
      </c>
      <c r="D5">
        <v>75.3</v>
      </c>
      <c r="E5">
        <v>83</v>
      </c>
      <c r="F5">
        <v>20</v>
      </c>
      <c r="G5">
        <v>0.01</v>
      </c>
      <c r="H5">
        <v>254.4688257</v>
      </c>
      <c r="I5">
        <v>99</v>
      </c>
      <c r="J5">
        <v>189</v>
      </c>
      <c r="K5">
        <v>57.2</v>
      </c>
      <c r="L5">
        <v>23</v>
      </c>
      <c r="M5">
        <v>98</v>
      </c>
      <c r="N5">
        <v>6.49</v>
      </c>
      <c r="O5">
        <v>98</v>
      </c>
      <c r="P5">
        <v>0.1</v>
      </c>
      <c r="Q5">
        <v>3491.5958869999999</v>
      </c>
      <c r="R5">
        <v>255131116</v>
      </c>
      <c r="S5">
        <v>8.1999999999999993</v>
      </c>
      <c r="T5">
        <v>8.3000000000000007</v>
      </c>
      <c r="U5">
        <v>0.76900000000000002</v>
      </c>
      <c r="V5">
        <v>15</v>
      </c>
      <c r="Y5" s="6"/>
      <c r="AA5" s="7" t="s">
        <v>237</v>
      </c>
      <c r="AB5" s="8">
        <f>(Y8-Y14-Y3)/SQRT(AB4*(1/Y7+1/Y13))</f>
        <v>4.3564953846024315</v>
      </c>
    </row>
    <row r="6" spans="1:28" x14ac:dyDescent="0.2">
      <c r="A6" t="s">
        <v>102</v>
      </c>
      <c r="B6">
        <v>2012</v>
      </c>
      <c r="C6" t="s">
        <v>23</v>
      </c>
      <c r="D6">
        <v>75.099999999999994</v>
      </c>
      <c r="E6">
        <v>85</v>
      </c>
      <c r="F6">
        <v>21</v>
      </c>
      <c r="G6">
        <v>0.01</v>
      </c>
      <c r="H6">
        <v>211.87834040000001</v>
      </c>
      <c r="I6">
        <v>98</v>
      </c>
      <c r="J6">
        <v>332</v>
      </c>
      <c r="K6">
        <v>56</v>
      </c>
      <c r="L6">
        <v>24</v>
      </c>
      <c r="M6">
        <v>99</v>
      </c>
      <c r="N6">
        <v>6.98</v>
      </c>
      <c r="O6">
        <v>99</v>
      </c>
      <c r="P6">
        <v>0.1</v>
      </c>
      <c r="Q6">
        <v>362.66398099999998</v>
      </c>
      <c r="R6">
        <v>25232263</v>
      </c>
      <c r="S6">
        <v>8</v>
      </c>
      <c r="T6">
        <v>8.1999999999999993</v>
      </c>
      <c r="U6">
        <v>0.755</v>
      </c>
      <c r="V6">
        <v>13.6</v>
      </c>
      <c r="X6" t="s">
        <v>238</v>
      </c>
      <c r="Y6" s="6"/>
      <c r="AA6" s="7" t="s">
        <v>239</v>
      </c>
      <c r="AB6">
        <f>Y7+Y13-2</f>
        <v>158</v>
      </c>
    </row>
    <row r="7" spans="1:28" x14ac:dyDescent="0.2">
      <c r="A7" t="s">
        <v>102</v>
      </c>
      <c r="B7">
        <v>2011</v>
      </c>
      <c r="C7" t="s">
        <v>23</v>
      </c>
      <c r="D7">
        <v>74.7</v>
      </c>
      <c r="E7">
        <v>93</v>
      </c>
      <c r="F7">
        <v>22</v>
      </c>
      <c r="G7">
        <v>0.03</v>
      </c>
      <c r="H7">
        <v>190.5453646</v>
      </c>
      <c r="I7">
        <v>99</v>
      </c>
      <c r="J7">
        <v>73</v>
      </c>
      <c r="K7">
        <v>54.8</v>
      </c>
      <c r="L7">
        <v>25</v>
      </c>
      <c r="M7">
        <v>99</v>
      </c>
      <c r="N7">
        <v>7.12</v>
      </c>
      <c r="O7">
        <v>99</v>
      </c>
      <c r="P7">
        <v>0.1</v>
      </c>
      <c r="Q7">
        <v>3687.9539960000002</v>
      </c>
      <c r="R7">
        <v>248883232</v>
      </c>
      <c r="S7">
        <v>7.9</v>
      </c>
      <c r="T7">
        <v>8.1</v>
      </c>
      <c r="U7">
        <v>0.745</v>
      </c>
      <c r="V7">
        <v>13.1</v>
      </c>
      <c r="X7" t="s">
        <v>240</v>
      </c>
      <c r="Y7">
        <v>80</v>
      </c>
      <c r="AA7" s="7" t="s">
        <v>241</v>
      </c>
      <c r="AB7" s="9">
        <f>_xlfn.T.INV.2T(Y10,AB6)</f>
        <v>1.9750920727120791</v>
      </c>
    </row>
    <row r="8" spans="1:28" x14ac:dyDescent="0.2">
      <c r="A8" t="s">
        <v>102</v>
      </c>
      <c r="B8">
        <v>2010</v>
      </c>
      <c r="C8" t="s">
        <v>23</v>
      </c>
      <c r="D8">
        <v>74.099999999999994</v>
      </c>
      <c r="E8">
        <v>16</v>
      </c>
      <c r="F8">
        <v>22</v>
      </c>
      <c r="G8">
        <v>0.03</v>
      </c>
      <c r="H8">
        <v>125.7980678</v>
      </c>
      <c r="I8">
        <v>99</v>
      </c>
      <c r="J8">
        <v>538</v>
      </c>
      <c r="K8">
        <v>53.6</v>
      </c>
      <c r="L8">
        <v>26</v>
      </c>
      <c r="M8">
        <v>99</v>
      </c>
      <c r="N8">
        <v>8.1999999999999993</v>
      </c>
      <c r="O8">
        <v>99</v>
      </c>
      <c r="P8">
        <v>0.1</v>
      </c>
      <c r="Q8">
        <v>3634.2768500000002</v>
      </c>
      <c r="R8">
        <v>24577511</v>
      </c>
      <c r="S8">
        <v>7.8</v>
      </c>
      <c r="T8">
        <v>8</v>
      </c>
      <c r="U8">
        <v>0.73499999999999999</v>
      </c>
      <c r="V8">
        <v>12.9</v>
      </c>
      <c r="X8" t="s">
        <v>242</v>
      </c>
      <c r="Y8">
        <f>AVERAGE(D3:D82)</f>
        <v>68.331249999999997</v>
      </c>
      <c r="AA8" s="7"/>
      <c r="AB8" s="9">
        <f>-AB7</f>
        <v>-1.9750920727120791</v>
      </c>
    </row>
    <row r="9" spans="1:28" x14ac:dyDescent="0.2">
      <c r="A9" t="s">
        <v>102</v>
      </c>
      <c r="B9">
        <v>2009</v>
      </c>
      <c r="C9" t="s">
        <v>23</v>
      </c>
      <c r="D9">
        <v>73.3</v>
      </c>
      <c r="E9">
        <v>122</v>
      </c>
      <c r="F9">
        <v>23</v>
      </c>
      <c r="G9">
        <v>0.03</v>
      </c>
      <c r="H9">
        <v>10.263411079999999</v>
      </c>
      <c r="I9">
        <v>99</v>
      </c>
      <c r="J9">
        <v>262</v>
      </c>
      <c r="K9">
        <v>52.5</v>
      </c>
      <c r="L9">
        <v>27</v>
      </c>
      <c r="M9">
        <v>99</v>
      </c>
      <c r="N9">
        <v>7.63</v>
      </c>
      <c r="O9">
        <v>99</v>
      </c>
      <c r="P9">
        <v>0.1</v>
      </c>
      <c r="Q9">
        <v>3113.4863500000001</v>
      </c>
      <c r="R9">
        <v>242524123</v>
      </c>
      <c r="S9">
        <v>7.7</v>
      </c>
      <c r="T9">
        <v>7.9</v>
      </c>
      <c r="U9">
        <v>0.72799999999999998</v>
      </c>
      <c r="V9">
        <v>12.8</v>
      </c>
      <c r="X9" t="s">
        <v>243</v>
      </c>
      <c r="Y9">
        <f>STDEV(D3:D82)</f>
        <v>4.2758845039522804</v>
      </c>
      <c r="AA9" s="7"/>
    </row>
    <row r="10" spans="1:28" x14ac:dyDescent="0.2">
      <c r="A10" t="s">
        <v>102</v>
      </c>
      <c r="B10">
        <v>2008</v>
      </c>
      <c r="C10" t="s">
        <v>23</v>
      </c>
      <c r="D10">
        <v>72.7</v>
      </c>
      <c r="E10">
        <v>135</v>
      </c>
      <c r="F10">
        <v>24</v>
      </c>
      <c r="G10">
        <v>0.02</v>
      </c>
      <c r="H10">
        <v>102.63343500000001</v>
      </c>
      <c r="I10">
        <v>99</v>
      </c>
      <c r="J10">
        <v>127</v>
      </c>
      <c r="K10">
        <v>51.4</v>
      </c>
      <c r="L10">
        <v>28</v>
      </c>
      <c r="M10">
        <v>99</v>
      </c>
      <c r="N10">
        <v>6.28</v>
      </c>
      <c r="O10">
        <v>99</v>
      </c>
      <c r="P10">
        <v>0.1</v>
      </c>
      <c r="Q10">
        <v>2254.4456599999999</v>
      </c>
      <c r="R10">
        <v>23934478</v>
      </c>
      <c r="S10">
        <v>7.6</v>
      </c>
      <c r="T10">
        <v>7.8</v>
      </c>
      <c r="U10">
        <v>0.71599999999999997</v>
      </c>
      <c r="V10">
        <v>12.1</v>
      </c>
      <c r="X10" t="s">
        <v>227</v>
      </c>
      <c r="Y10">
        <v>0.05</v>
      </c>
      <c r="AA10" s="7" t="s">
        <v>244</v>
      </c>
      <c r="AB10" s="8">
        <f>2*(1-_xlfn.T.DIST(ABS(AB5),AB6,TRUE))</f>
        <v>2.369121797096696E-5</v>
      </c>
    </row>
    <row r="11" spans="1:28" x14ac:dyDescent="0.2">
      <c r="A11" t="s">
        <v>102</v>
      </c>
      <c r="B11">
        <v>2007</v>
      </c>
      <c r="C11" t="s">
        <v>23</v>
      </c>
      <c r="D11">
        <v>72.400000000000006</v>
      </c>
      <c r="E11">
        <v>138</v>
      </c>
      <c r="F11">
        <v>25</v>
      </c>
      <c r="G11">
        <v>0.02</v>
      </c>
      <c r="H11">
        <v>72.015931600000002</v>
      </c>
      <c r="I11">
        <v>97</v>
      </c>
      <c r="J11">
        <v>133</v>
      </c>
      <c r="K11">
        <v>5.4</v>
      </c>
      <c r="L11">
        <v>29</v>
      </c>
      <c r="M11">
        <v>98</v>
      </c>
      <c r="N11">
        <v>5.84</v>
      </c>
      <c r="O11">
        <v>99</v>
      </c>
      <c r="P11">
        <v>0.1</v>
      </c>
      <c r="Q11">
        <v>216.52766</v>
      </c>
      <c r="R11">
        <v>236159276</v>
      </c>
      <c r="S11">
        <v>7.5</v>
      </c>
      <c r="T11">
        <v>7.8</v>
      </c>
      <c r="U11">
        <v>0.70399999999999996</v>
      </c>
      <c r="V11">
        <v>11.8</v>
      </c>
      <c r="AA11" s="7"/>
    </row>
    <row r="12" spans="1:28" x14ac:dyDescent="0.2">
      <c r="A12" t="s">
        <v>102</v>
      </c>
      <c r="B12">
        <v>2006</v>
      </c>
      <c r="C12" t="s">
        <v>23</v>
      </c>
      <c r="D12">
        <v>72.2</v>
      </c>
      <c r="E12">
        <v>139</v>
      </c>
      <c r="F12">
        <v>26</v>
      </c>
      <c r="G12">
        <v>0.02</v>
      </c>
      <c r="H12">
        <v>5.3817825619999997</v>
      </c>
      <c r="I12">
        <v>98</v>
      </c>
      <c r="J12">
        <v>220</v>
      </c>
      <c r="K12">
        <v>49.4</v>
      </c>
      <c r="L12">
        <v>30</v>
      </c>
      <c r="M12">
        <v>99</v>
      </c>
      <c r="N12">
        <v>5.95</v>
      </c>
      <c r="O12">
        <v>98</v>
      </c>
      <c r="P12">
        <v>0.1</v>
      </c>
      <c r="Q12">
        <v>1855.9391499999999</v>
      </c>
      <c r="R12">
        <v>232989141</v>
      </c>
      <c r="S12">
        <v>7.4</v>
      </c>
      <c r="T12">
        <v>7.7</v>
      </c>
      <c r="U12">
        <v>0.69199999999999995</v>
      </c>
      <c r="V12">
        <v>11.4</v>
      </c>
      <c r="X12" t="s">
        <v>245</v>
      </c>
      <c r="AA12" s="7"/>
    </row>
    <row r="13" spans="1:28" x14ac:dyDescent="0.2">
      <c r="A13" t="s">
        <v>102</v>
      </c>
      <c r="B13">
        <v>2005</v>
      </c>
      <c r="C13" t="s">
        <v>23</v>
      </c>
      <c r="D13">
        <v>72</v>
      </c>
      <c r="E13">
        <v>139</v>
      </c>
      <c r="F13">
        <v>27</v>
      </c>
      <c r="G13">
        <v>0.01</v>
      </c>
      <c r="H13">
        <v>55.361072069999999</v>
      </c>
      <c r="I13">
        <v>94</v>
      </c>
      <c r="J13">
        <v>7</v>
      </c>
      <c r="K13">
        <v>48.5</v>
      </c>
      <c r="L13">
        <v>32</v>
      </c>
      <c r="M13">
        <v>95</v>
      </c>
      <c r="N13">
        <v>6.6</v>
      </c>
      <c r="O13">
        <v>95</v>
      </c>
      <c r="P13">
        <v>0.1</v>
      </c>
      <c r="Q13">
        <v>1586.2539999999999</v>
      </c>
      <c r="R13">
        <v>22983822</v>
      </c>
      <c r="S13">
        <v>7.4</v>
      </c>
      <c r="T13">
        <v>7.7</v>
      </c>
      <c r="U13">
        <v>0.68700000000000006</v>
      </c>
      <c r="V13">
        <v>11.4</v>
      </c>
      <c r="X13" t="s">
        <v>246</v>
      </c>
      <c r="Y13">
        <v>80</v>
      </c>
      <c r="AA13" t="s">
        <v>247</v>
      </c>
    </row>
    <row r="14" spans="1:28" x14ac:dyDescent="0.2">
      <c r="A14" t="s">
        <v>102</v>
      </c>
      <c r="B14">
        <v>2004</v>
      </c>
      <c r="C14" t="s">
        <v>23</v>
      </c>
      <c r="D14">
        <v>71.8</v>
      </c>
      <c r="E14">
        <v>139</v>
      </c>
      <c r="F14">
        <v>28</v>
      </c>
      <c r="G14">
        <v>0.01</v>
      </c>
      <c r="H14">
        <v>8.4601557580000009</v>
      </c>
      <c r="I14">
        <v>95</v>
      </c>
      <c r="J14">
        <v>3</v>
      </c>
      <c r="K14">
        <v>47.6</v>
      </c>
      <c r="L14">
        <v>33</v>
      </c>
      <c r="M14">
        <v>98</v>
      </c>
      <c r="N14">
        <v>5.89</v>
      </c>
      <c r="O14">
        <v>99</v>
      </c>
      <c r="P14">
        <v>0.1</v>
      </c>
      <c r="Q14">
        <v>126.92883399999999</v>
      </c>
      <c r="R14">
        <v>22671273</v>
      </c>
      <c r="S14">
        <v>7.4</v>
      </c>
      <c r="T14">
        <v>7.7</v>
      </c>
      <c r="U14">
        <v>0.68600000000000005</v>
      </c>
      <c r="V14">
        <v>11.8</v>
      </c>
      <c r="X14" t="s">
        <v>248</v>
      </c>
      <c r="Y14">
        <f>AVERAGE(D86:D165)</f>
        <v>65.326250000000002</v>
      </c>
      <c r="AA14" t="s">
        <v>249</v>
      </c>
    </row>
    <row r="15" spans="1:28" x14ac:dyDescent="0.2">
      <c r="A15" t="s">
        <v>102</v>
      </c>
      <c r="B15">
        <v>2003</v>
      </c>
      <c r="C15" t="s">
        <v>23</v>
      </c>
      <c r="D15">
        <v>75</v>
      </c>
      <c r="E15">
        <v>154</v>
      </c>
      <c r="F15">
        <v>29</v>
      </c>
      <c r="G15">
        <v>0.01</v>
      </c>
      <c r="H15">
        <v>43.178672910000003</v>
      </c>
      <c r="I15">
        <v>98</v>
      </c>
      <c r="J15">
        <v>11644</v>
      </c>
      <c r="K15">
        <v>46.9</v>
      </c>
      <c r="L15">
        <v>35</v>
      </c>
      <c r="M15">
        <v>99</v>
      </c>
      <c r="N15">
        <v>5.42</v>
      </c>
      <c r="O15">
        <v>99</v>
      </c>
      <c r="P15">
        <v>0.1</v>
      </c>
      <c r="Q15">
        <v>1148.56996</v>
      </c>
      <c r="R15">
        <v>223614649</v>
      </c>
      <c r="S15">
        <v>7.5</v>
      </c>
      <c r="T15">
        <v>7.7</v>
      </c>
      <c r="U15">
        <v>0.67900000000000005</v>
      </c>
      <c r="V15">
        <v>11.8</v>
      </c>
      <c r="X15" t="s">
        <v>250</v>
      </c>
      <c r="Y15">
        <f>STDEV(D86:D165)</f>
        <v>4.4474638982888077</v>
      </c>
      <c r="AA15" t="s">
        <v>251</v>
      </c>
    </row>
    <row r="16" spans="1:28" x14ac:dyDescent="0.2">
      <c r="A16" t="s">
        <v>102</v>
      </c>
      <c r="B16">
        <v>2002</v>
      </c>
      <c r="C16" t="s">
        <v>23</v>
      </c>
      <c r="D16">
        <v>71.2</v>
      </c>
      <c r="E16">
        <v>142</v>
      </c>
      <c r="F16">
        <v>31</v>
      </c>
      <c r="G16">
        <v>0.01</v>
      </c>
      <c r="H16">
        <v>33.958371249999999</v>
      </c>
      <c r="I16">
        <v>99</v>
      </c>
      <c r="J16">
        <v>9554</v>
      </c>
      <c r="K16">
        <v>46.2</v>
      </c>
      <c r="L16">
        <v>37</v>
      </c>
      <c r="M16">
        <v>99</v>
      </c>
      <c r="N16">
        <v>5.39</v>
      </c>
      <c r="O16">
        <v>99</v>
      </c>
      <c r="P16">
        <v>0.1</v>
      </c>
      <c r="Q16">
        <v>164.59447</v>
      </c>
      <c r="R16">
        <v>22545214</v>
      </c>
      <c r="S16">
        <v>7.6</v>
      </c>
      <c r="T16">
        <v>7.7</v>
      </c>
      <c r="U16">
        <v>0.67400000000000004</v>
      </c>
      <c r="V16">
        <v>11.9</v>
      </c>
      <c r="Y16" s="6"/>
      <c r="AA16" s="7"/>
    </row>
    <row r="17" spans="1:27" x14ac:dyDescent="0.2">
      <c r="A17" t="s">
        <v>102</v>
      </c>
      <c r="B17">
        <v>2001</v>
      </c>
      <c r="C17" t="s">
        <v>23</v>
      </c>
      <c r="D17">
        <v>78</v>
      </c>
      <c r="E17">
        <v>146</v>
      </c>
      <c r="F17">
        <v>33</v>
      </c>
      <c r="G17">
        <v>0.01</v>
      </c>
      <c r="H17">
        <v>200.06844430000001</v>
      </c>
      <c r="I17">
        <v>94</v>
      </c>
      <c r="J17">
        <v>9582</v>
      </c>
      <c r="K17">
        <v>45.5</v>
      </c>
      <c r="L17">
        <v>40</v>
      </c>
      <c r="M17">
        <v>95</v>
      </c>
      <c r="N17">
        <v>5.2</v>
      </c>
      <c r="O17">
        <v>96</v>
      </c>
      <c r="P17">
        <v>0.1</v>
      </c>
      <c r="Q17">
        <v>899.55568570000003</v>
      </c>
      <c r="R17">
        <v>2175859</v>
      </c>
      <c r="S17">
        <v>7.7</v>
      </c>
      <c r="T17">
        <v>7.8</v>
      </c>
      <c r="U17">
        <v>0.66600000000000004</v>
      </c>
      <c r="V17">
        <v>11.6</v>
      </c>
      <c r="Y17" s="6"/>
      <c r="AA17" s="7"/>
    </row>
    <row r="18" spans="1:27" x14ac:dyDescent="0.2">
      <c r="A18" t="s">
        <v>102</v>
      </c>
      <c r="B18">
        <v>2000</v>
      </c>
      <c r="C18" t="s">
        <v>23</v>
      </c>
      <c r="D18">
        <v>73</v>
      </c>
      <c r="E18">
        <v>15</v>
      </c>
      <c r="F18">
        <v>35</v>
      </c>
      <c r="G18">
        <v>0.01</v>
      </c>
      <c r="H18">
        <v>22.847830800000001</v>
      </c>
      <c r="I18">
        <v>99</v>
      </c>
      <c r="J18">
        <v>11874</v>
      </c>
      <c r="K18">
        <v>44.9</v>
      </c>
      <c r="L18">
        <v>43</v>
      </c>
      <c r="M18">
        <v>99</v>
      </c>
      <c r="N18">
        <v>4.47</v>
      </c>
      <c r="O18">
        <v>99</v>
      </c>
      <c r="P18">
        <v>0.1</v>
      </c>
      <c r="Q18">
        <v>747.98174549999999</v>
      </c>
      <c r="R18">
        <v>2145652</v>
      </c>
      <c r="S18">
        <v>7.8</v>
      </c>
      <c r="T18">
        <v>7.9</v>
      </c>
      <c r="U18">
        <v>0.66</v>
      </c>
      <c r="V18">
        <v>11.6</v>
      </c>
      <c r="Y18" s="6"/>
      <c r="AA18" s="7"/>
    </row>
    <row r="19" spans="1:27" x14ac:dyDescent="0.2">
      <c r="A19" t="s">
        <v>103</v>
      </c>
      <c r="B19">
        <v>2015</v>
      </c>
      <c r="C19" t="s">
        <v>23</v>
      </c>
      <c r="D19">
        <v>68.900000000000006</v>
      </c>
      <c r="E19">
        <v>182</v>
      </c>
      <c r="F19">
        <v>32</v>
      </c>
      <c r="H19">
        <v>254.4688257</v>
      </c>
      <c r="I19">
        <v>56</v>
      </c>
      <c r="J19">
        <v>1433</v>
      </c>
      <c r="K19">
        <v>59.1</v>
      </c>
      <c r="L19">
        <v>38</v>
      </c>
      <c r="M19">
        <v>63</v>
      </c>
      <c r="O19">
        <v>58</v>
      </c>
      <c r="P19">
        <v>0.1</v>
      </c>
      <c r="Q19">
        <v>78.927440000000004</v>
      </c>
      <c r="R19">
        <v>21154429</v>
      </c>
      <c r="S19">
        <v>5.3</v>
      </c>
      <c r="T19">
        <v>5.0999999999999996</v>
      </c>
      <c r="U19">
        <v>0.64900000000000002</v>
      </c>
      <c r="V19">
        <v>10.1</v>
      </c>
      <c r="X19" t="s">
        <v>252</v>
      </c>
      <c r="Y19" s="6"/>
      <c r="AA19" s="7"/>
    </row>
    <row r="20" spans="1:27" x14ac:dyDescent="0.2">
      <c r="A20" t="s">
        <v>103</v>
      </c>
      <c r="B20">
        <v>2014</v>
      </c>
      <c r="C20" t="s">
        <v>23</v>
      </c>
      <c r="D20">
        <v>67.900000000000006</v>
      </c>
      <c r="E20">
        <v>199</v>
      </c>
      <c r="F20">
        <v>32</v>
      </c>
      <c r="G20">
        <v>0.01</v>
      </c>
      <c r="H20">
        <v>211.87834040000001</v>
      </c>
      <c r="I20">
        <v>62</v>
      </c>
      <c r="J20">
        <v>1317</v>
      </c>
      <c r="K20">
        <v>58.5</v>
      </c>
      <c r="L20">
        <v>39</v>
      </c>
      <c r="M20">
        <v>67</v>
      </c>
      <c r="N20">
        <v>5.54</v>
      </c>
      <c r="O20">
        <v>64</v>
      </c>
      <c r="P20">
        <v>0.1</v>
      </c>
      <c r="Q20">
        <v>673.74737000000005</v>
      </c>
      <c r="R20">
        <v>3568</v>
      </c>
      <c r="S20">
        <v>5.3</v>
      </c>
      <c r="T20">
        <v>5.0999999999999996</v>
      </c>
      <c r="U20">
        <v>0.65800000000000003</v>
      </c>
      <c r="V20">
        <v>10.1</v>
      </c>
      <c r="Y20" s="6"/>
      <c r="AA20" s="7"/>
    </row>
    <row r="21" spans="1:27" x14ac:dyDescent="0.2">
      <c r="A21" t="s">
        <v>103</v>
      </c>
      <c r="B21">
        <v>2013</v>
      </c>
      <c r="C21" t="s">
        <v>23</v>
      </c>
      <c r="D21">
        <v>69.5</v>
      </c>
      <c r="E21">
        <v>17</v>
      </c>
      <c r="F21">
        <v>32</v>
      </c>
      <c r="G21">
        <v>0.01</v>
      </c>
      <c r="H21">
        <v>190.5453646</v>
      </c>
      <c r="I21">
        <v>66</v>
      </c>
      <c r="J21">
        <v>669</v>
      </c>
      <c r="K21">
        <v>57.8</v>
      </c>
      <c r="L21">
        <v>39</v>
      </c>
      <c r="M21">
        <v>7</v>
      </c>
      <c r="N21">
        <v>5.92</v>
      </c>
      <c r="O21">
        <v>68</v>
      </c>
      <c r="P21">
        <v>0.1</v>
      </c>
      <c r="Q21">
        <v>6925.2244600000004</v>
      </c>
      <c r="R21">
        <v>33883145</v>
      </c>
      <c r="S21">
        <v>5.3</v>
      </c>
      <c r="T21">
        <v>5.0999999999999996</v>
      </c>
      <c r="U21">
        <v>0.65900000000000003</v>
      </c>
      <c r="V21">
        <v>10.3</v>
      </c>
    </row>
    <row r="22" spans="1:27" x14ac:dyDescent="0.2">
      <c r="A22" t="s">
        <v>103</v>
      </c>
      <c r="B22">
        <v>2012</v>
      </c>
      <c r="C22" t="s">
        <v>23</v>
      </c>
      <c r="D22">
        <v>76</v>
      </c>
      <c r="E22">
        <v>147</v>
      </c>
      <c r="F22">
        <v>32</v>
      </c>
      <c r="G22">
        <v>0.01</v>
      </c>
      <c r="H22">
        <v>200.06844430000001</v>
      </c>
      <c r="I22">
        <v>61</v>
      </c>
      <c r="J22">
        <v>15</v>
      </c>
      <c r="K22">
        <v>57.2</v>
      </c>
      <c r="L22">
        <v>39</v>
      </c>
      <c r="M22">
        <v>7</v>
      </c>
      <c r="N22">
        <v>5.26</v>
      </c>
      <c r="O22">
        <v>69</v>
      </c>
      <c r="P22">
        <v>0.1</v>
      </c>
      <c r="Q22">
        <v>6651.1224199999997</v>
      </c>
      <c r="R22">
        <v>32776571</v>
      </c>
      <c r="S22">
        <v>5.3</v>
      </c>
      <c r="T22">
        <v>5.0999999999999996</v>
      </c>
      <c r="U22">
        <v>0.65600000000000003</v>
      </c>
      <c r="V22">
        <v>10.5</v>
      </c>
    </row>
    <row r="23" spans="1:27" x14ac:dyDescent="0.2">
      <c r="A23" t="s">
        <v>103</v>
      </c>
      <c r="B23">
        <v>2011</v>
      </c>
      <c r="C23" t="s">
        <v>23</v>
      </c>
      <c r="D23">
        <v>77</v>
      </c>
      <c r="E23">
        <v>144</v>
      </c>
      <c r="F23">
        <v>32</v>
      </c>
      <c r="G23">
        <v>0.17</v>
      </c>
      <c r="H23">
        <v>22.847830800000001</v>
      </c>
      <c r="I23">
        <v>77</v>
      </c>
      <c r="J23">
        <v>15</v>
      </c>
      <c r="K23">
        <v>56.5</v>
      </c>
      <c r="L23">
        <v>39</v>
      </c>
      <c r="M23">
        <v>8</v>
      </c>
      <c r="N23">
        <v>3.32</v>
      </c>
      <c r="O23">
        <v>79</v>
      </c>
      <c r="P23">
        <v>0.1</v>
      </c>
      <c r="Q23">
        <v>5854.6144969999996</v>
      </c>
      <c r="R23">
        <v>3172753</v>
      </c>
      <c r="S23">
        <v>5.3</v>
      </c>
      <c r="T23">
        <v>5.0999999999999996</v>
      </c>
      <c r="U23">
        <v>0.64900000000000002</v>
      </c>
      <c r="V23">
        <v>10.4</v>
      </c>
    </row>
    <row r="24" spans="1:27" x14ac:dyDescent="0.2">
      <c r="A24" t="s">
        <v>103</v>
      </c>
      <c r="B24">
        <v>2010</v>
      </c>
      <c r="C24" t="s">
        <v>23</v>
      </c>
      <c r="D24">
        <v>76</v>
      </c>
      <c r="E24">
        <v>145</v>
      </c>
      <c r="F24">
        <v>32</v>
      </c>
      <c r="G24">
        <v>0.19</v>
      </c>
      <c r="H24">
        <v>254.4688257</v>
      </c>
      <c r="I24">
        <v>72</v>
      </c>
      <c r="J24">
        <v>492</v>
      </c>
      <c r="K24">
        <v>55.8</v>
      </c>
      <c r="L24">
        <v>39</v>
      </c>
      <c r="M24">
        <v>74</v>
      </c>
      <c r="N24">
        <v>3.82</v>
      </c>
      <c r="O24">
        <v>74</v>
      </c>
      <c r="P24">
        <v>0.1</v>
      </c>
      <c r="Q24">
        <v>452.74948000000001</v>
      </c>
      <c r="R24">
        <v>376271</v>
      </c>
      <c r="S24">
        <v>5.3</v>
      </c>
      <c r="T24">
        <v>5.0999999999999996</v>
      </c>
      <c r="U24">
        <v>0.64600000000000002</v>
      </c>
      <c r="V24">
        <v>10.4</v>
      </c>
    </row>
    <row r="25" spans="1:27" x14ac:dyDescent="0.2">
      <c r="A25" t="s">
        <v>103</v>
      </c>
      <c r="B25">
        <v>2009</v>
      </c>
      <c r="C25" t="s">
        <v>23</v>
      </c>
      <c r="D25">
        <v>74</v>
      </c>
      <c r="E25">
        <v>148</v>
      </c>
      <c r="F25">
        <v>32</v>
      </c>
      <c r="G25">
        <v>0.2</v>
      </c>
      <c r="H25">
        <v>211.87834040000001</v>
      </c>
      <c r="I25">
        <v>75</v>
      </c>
      <c r="J25">
        <v>30328</v>
      </c>
      <c r="K25">
        <v>55.2</v>
      </c>
      <c r="L25">
        <v>39</v>
      </c>
      <c r="M25">
        <v>78</v>
      </c>
      <c r="N25">
        <v>4.6500000000000004</v>
      </c>
      <c r="O25">
        <v>78</v>
      </c>
      <c r="P25">
        <v>0.1</v>
      </c>
      <c r="Q25">
        <v>3735.1448359999999</v>
      </c>
      <c r="R25">
        <v>29894652</v>
      </c>
      <c r="S25">
        <v>5.4</v>
      </c>
      <c r="T25">
        <v>5.0999999999999996</v>
      </c>
      <c r="U25">
        <v>0.64300000000000002</v>
      </c>
      <c r="V25">
        <v>10.3</v>
      </c>
    </row>
    <row r="26" spans="1:27" x14ac:dyDescent="0.2">
      <c r="A26" t="s">
        <v>103</v>
      </c>
      <c r="B26">
        <v>2008</v>
      </c>
      <c r="C26" t="s">
        <v>23</v>
      </c>
      <c r="D26">
        <v>69.3</v>
      </c>
      <c r="E26">
        <v>167</v>
      </c>
      <c r="F26">
        <v>32</v>
      </c>
      <c r="G26">
        <v>0.17</v>
      </c>
      <c r="H26">
        <v>190.5453646</v>
      </c>
      <c r="I26">
        <v>66</v>
      </c>
      <c r="J26">
        <v>5494</v>
      </c>
      <c r="K26">
        <v>54.5</v>
      </c>
      <c r="L26">
        <v>38</v>
      </c>
      <c r="M26">
        <v>71</v>
      </c>
      <c r="N26">
        <v>3.93</v>
      </c>
      <c r="O26">
        <v>69</v>
      </c>
      <c r="P26">
        <v>0.1</v>
      </c>
      <c r="Q26">
        <v>4521.3247000000001</v>
      </c>
      <c r="R26">
        <v>29111417</v>
      </c>
      <c r="S26">
        <v>5.4</v>
      </c>
      <c r="T26">
        <v>5.0999999999999996</v>
      </c>
      <c r="U26">
        <v>0.63800000000000001</v>
      </c>
      <c r="V26">
        <v>10.3</v>
      </c>
    </row>
    <row r="27" spans="1:27" x14ac:dyDescent="0.2">
      <c r="A27" t="s">
        <v>103</v>
      </c>
      <c r="B27">
        <v>2007</v>
      </c>
      <c r="C27" t="s">
        <v>23</v>
      </c>
      <c r="D27">
        <v>65.900000000000006</v>
      </c>
      <c r="E27">
        <v>227</v>
      </c>
      <c r="F27">
        <v>31</v>
      </c>
      <c r="G27">
        <v>0.14000000000000001</v>
      </c>
      <c r="H27">
        <v>125.7980678</v>
      </c>
      <c r="I27">
        <v>56</v>
      </c>
      <c r="J27">
        <v>230</v>
      </c>
      <c r="K27">
        <v>53.8</v>
      </c>
      <c r="L27">
        <v>38</v>
      </c>
      <c r="M27">
        <v>74</v>
      </c>
      <c r="N27">
        <v>3.69</v>
      </c>
      <c r="O27">
        <v>57</v>
      </c>
      <c r="P27">
        <v>0.1</v>
      </c>
      <c r="Q27">
        <v>3129.2249219999999</v>
      </c>
      <c r="R27">
        <v>2839433</v>
      </c>
      <c r="S27">
        <v>5.4</v>
      </c>
      <c r="T27">
        <v>5.0999999999999996</v>
      </c>
      <c r="U27">
        <v>0.63600000000000001</v>
      </c>
      <c r="V27">
        <v>10.199999999999999</v>
      </c>
    </row>
    <row r="28" spans="1:27" x14ac:dyDescent="0.2">
      <c r="A28" t="s">
        <v>103</v>
      </c>
      <c r="B28">
        <v>2006</v>
      </c>
      <c r="C28" t="s">
        <v>23</v>
      </c>
      <c r="D28">
        <v>64.7</v>
      </c>
      <c r="E28">
        <v>249</v>
      </c>
      <c r="F28">
        <v>31</v>
      </c>
      <c r="G28">
        <v>0.03</v>
      </c>
      <c r="H28">
        <v>10.263411079999999</v>
      </c>
      <c r="I28">
        <v>59</v>
      </c>
      <c r="J28">
        <v>474</v>
      </c>
      <c r="K28">
        <v>53.2</v>
      </c>
      <c r="L28">
        <v>38</v>
      </c>
      <c r="M28">
        <v>63</v>
      </c>
      <c r="N28">
        <v>3</v>
      </c>
      <c r="O28">
        <v>59</v>
      </c>
      <c r="P28">
        <v>0.1</v>
      </c>
      <c r="Q28">
        <v>2351.8124290000001</v>
      </c>
      <c r="R28">
        <v>27697912</v>
      </c>
      <c r="S28">
        <v>5.4</v>
      </c>
      <c r="T28">
        <v>5.0999999999999996</v>
      </c>
      <c r="U28">
        <v>0.63100000000000001</v>
      </c>
      <c r="V28">
        <v>10.199999999999999</v>
      </c>
    </row>
    <row r="29" spans="1:27" x14ac:dyDescent="0.2">
      <c r="A29" t="s">
        <v>103</v>
      </c>
      <c r="B29">
        <v>2005</v>
      </c>
      <c r="C29" t="s">
        <v>23</v>
      </c>
      <c r="D29">
        <v>66.8</v>
      </c>
      <c r="E29">
        <v>29</v>
      </c>
      <c r="F29">
        <v>31</v>
      </c>
      <c r="G29">
        <v>0.18</v>
      </c>
      <c r="H29">
        <v>102.63343500000001</v>
      </c>
      <c r="I29">
        <v>65</v>
      </c>
      <c r="J29">
        <v>908</v>
      </c>
      <c r="K29">
        <v>52.5</v>
      </c>
      <c r="L29">
        <v>37</v>
      </c>
      <c r="M29">
        <v>69</v>
      </c>
      <c r="N29">
        <v>4.13</v>
      </c>
      <c r="O29">
        <v>65</v>
      </c>
      <c r="P29">
        <v>0.1</v>
      </c>
      <c r="Q29">
        <v>438.86463400000002</v>
      </c>
      <c r="R29">
        <v>1535912</v>
      </c>
      <c r="S29">
        <v>5.4</v>
      </c>
      <c r="T29">
        <v>5.2</v>
      </c>
      <c r="U29">
        <v>0.628</v>
      </c>
      <c r="V29">
        <v>10.1</v>
      </c>
    </row>
    <row r="30" spans="1:27" x14ac:dyDescent="0.2">
      <c r="A30" t="s">
        <v>103</v>
      </c>
      <c r="B30">
        <v>2004</v>
      </c>
      <c r="C30" t="s">
        <v>23</v>
      </c>
      <c r="D30">
        <v>67.2</v>
      </c>
      <c r="E30">
        <v>21</v>
      </c>
      <c r="F30">
        <v>30</v>
      </c>
      <c r="G30">
        <v>0.32</v>
      </c>
      <c r="H30">
        <v>72.015931600000002</v>
      </c>
      <c r="I30">
        <v>62</v>
      </c>
      <c r="J30">
        <v>9081</v>
      </c>
      <c r="K30">
        <v>51.9</v>
      </c>
      <c r="L30">
        <v>37</v>
      </c>
      <c r="M30">
        <v>69</v>
      </c>
      <c r="N30">
        <v>5.61</v>
      </c>
      <c r="O30">
        <v>74</v>
      </c>
      <c r="P30">
        <v>0.1</v>
      </c>
      <c r="Q30">
        <v>3336.1668599999998</v>
      </c>
      <c r="R30">
        <v>258162113</v>
      </c>
      <c r="S30">
        <v>5.4</v>
      </c>
      <c r="T30">
        <v>5.2</v>
      </c>
      <c r="U30">
        <v>0.60299999999999998</v>
      </c>
      <c r="V30">
        <v>9.8000000000000007</v>
      </c>
    </row>
    <row r="31" spans="1:27" x14ac:dyDescent="0.2">
      <c r="A31" t="s">
        <v>103</v>
      </c>
      <c r="B31">
        <v>2003</v>
      </c>
      <c r="C31" t="s">
        <v>23</v>
      </c>
      <c r="D31">
        <v>66.5</v>
      </c>
      <c r="E31">
        <v>213</v>
      </c>
      <c r="F31">
        <v>30</v>
      </c>
      <c r="G31">
        <v>7.0000000000000007E-2</v>
      </c>
      <c r="H31">
        <v>5.3817825619999997</v>
      </c>
      <c r="I31">
        <v>63</v>
      </c>
      <c r="J31">
        <v>0</v>
      </c>
      <c r="K31">
        <v>51.3</v>
      </c>
      <c r="L31">
        <v>37</v>
      </c>
      <c r="M31">
        <v>73</v>
      </c>
      <c r="N31">
        <v>4.3600000000000003</v>
      </c>
      <c r="O31">
        <v>75</v>
      </c>
      <c r="P31">
        <v>0.1</v>
      </c>
      <c r="Q31">
        <v>3491.5958869999999</v>
      </c>
      <c r="R31">
        <v>255131116</v>
      </c>
      <c r="S31">
        <v>5.5</v>
      </c>
      <c r="T31">
        <v>5.2</v>
      </c>
      <c r="U31">
        <v>0.61599999999999999</v>
      </c>
      <c r="V31">
        <v>9.4</v>
      </c>
    </row>
    <row r="32" spans="1:27" x14ac:dyDescent="0.2">
      <c r="A32" t="s">
        <v>103</v>
      </c>
      <c r="B32">
        <v>2002</v>
      </c>
      <c r="C32" t="s">
        <v>23</v>
      </c>
      <c r="D32">
        <v>74</v>
      </c>
      <c r="E32">
        <v>14</v>
      </c>
      <c r="F32">
        <v>30</v>
      </c>
      <c r="G32">
        <v>0.15</v>
      </c>
      <c r="H32">
        <v>55.361072069999999</v>
      </c>
      <c r="I32">
        <v>65</v>
      </c>
      <c r="J32">
        <v>0</v>
      </c>
      <c r="K32">
        <v>5.6</v>
      </c>
      <c r="L32">
        <v>37</v>
      </c>
      <c r="M32">
        <v>76</v>
      </c>
      <c r="O32">
        <v>77</v>
      </c>
      <c r="P32">
        <v>0.1</v>
      </c>
      <c r="Q32">
        <v>362.66398099999998</v>
      </c>
      <c r="R32">
        <v>25232263</v>
      </c>
      <c r="S32">
        <v>5.5</v>
      </c>
      <c r="T32">
        <v>5.3</v>
      </c>
      <c r="U32">
        <v>0.61399999999999999</v>
      </c>
      <c r="V32">
        <v>9.1</v>
      </c>
    </row>
    <row r="33" spans="1:22" x14ac:dyDescent="0.2">
      <c r="A33" t="s">
        <v>103</v>
      </c>
      <c r="B33">
        <v>2001</v>
      </c>
      <c r="C33" t="s">
        <v>23</v>
      </c>
      <c r="D33">
        <v>72</v>
      </c>
      <c r="E33">
        <v>142</v>
      </c>
      <c r="F33">
        <v>30</v>
      </c>
      <c r="G33">
        <v>0.17</v>
      </c>
      <c r="H33">
        <v>8.4601557580000009</v>
      </c>
      <c r="I33">
        <v>66</v>
      </c>
      <c r="J33">
        <v>4088</v>
      </c>
      <c r="K33">
        <v>5.0999999999999996</v>
      </c>
      <c r="L33">
        <v>37</v>
      </c>
      <c r="M33">
        <v>8</v>
      </c>
      <c r="O33">
        <v>78</v>
      </c>
      <c r="P33">
        <v>0.1</v>
      </c>
      <c r="Q33">
        <v>3687.9539960000002</v>
      </c>
      <c r="R33">
        <v>248883232</v>
      </c>
      <c r="S33">
        <v>5.6</v>
      </c>
      <c r="T33">
        <v>5.3</v>
      </c>
      <c r="U33">
        <v>0.60699999999999998</v>
      </c>
      <c r="V33">
        <v>8.6999999999999993</v>
      </c>
    </row>
    <row r="34" spans="1:22" x14ac:dyDescent="0.2">
      <c r="A34" t="s">
        <v>103</v>
      </c>
      <c r="B34">
        <v>2000</v>
      </c>
      <c r="C34" t="s">
        <v>23</v>
      </c>
      <c r="D34">
        <v>70</v>
      </c>
      <c r="E34">
        <v>144</v>
      </c>
      <c r="F34">
        <v>30</v>
      </c>
      <c r="G34">
        <v>0.2</v>
      </c>
      <c r="H34">
        <v>43.178672910000003</v>
      </c>
      <c r="I34">
        <v>67</v>
      </c>
      <c r="J34">
        <v>726</v>
      </c>
      <c r="K34">
        <v>49.5</v>
      </c>
      <c r="L34">
        <v>37</v>
      </c>
      <c r="M34">
        <v>83</v>
      </c>
      <c r="O34">
        <v>8</v>
      </c>
      <c r="P34">
        <v>0.1</v>
      </c>
      <c r="Q34">
        <v>3634.2768500000002</v>
      </c>
      <c r="R34">
        <v>24577511</v>
      </c>
      <c r="S34">
        <v>5.6</v>
      </c>
      <c r="T34">
        <v>5.4</v>
      </c>
      <c r="U34">
        <v>0.60299999999999998</v>
      </c>
      <c r="V34">
        <v>8.6</v>
      </c>
    </row>
    <row r="35" spans="1:22" x14ac:dyDescent="0.2">
      <c r="A35" t="s">
        <v>110</v>
      </c>
      <c r="B35">
        <v>2015</v>
      </c>
      <c r="C35" t="s">
        <v>23</v>
      </c>
      <c r="D35">
        <v>72</v>
      </c>
      <c r="E35">
        <v>198</v>
      </c>
      <c r="F35">
        <v>4</v>
      </c>
      <c r="H35">
        <v>33.958371249999999</v>
      </c>
      <c r="I35">
        <v>98</v>
      </c>
      <c r="J35">
        <v>526</v>
      </c>
      <c r="K35">
        <v>53.1</v>
      </c>
      <c r="L35">
        <v>5</v>
      </c>
      <c r="M35">
        <v>98</v>
      </c>
      <c r="O35">
        <v>98</v>
      </c>
      <c r="P35">
        <v>0.1</v>
      </c>
      <c r="Q35">
        <v>3113.4863500000001</v>
      </c>
      <c r="R35">
        <v>242524123</v>
      </c>
      <c r="S35">
        <v>2.4</v>
      </c>
      <c r="T35">
        <v>2.5</v>
      </c>
      <c r="U35">
        <v>0.79300000000000004</v>
      </c>
      <c r="V35">
        <v>15</v>
      </c>
    </row>
    <row r="36" spans="1:22" x14ac:dyDescent="0.2">
      <c r="A36" t="s">
        <v>110</v>
      </c>
      <c r="B36">
        <v>2014</v>
      </c>
      <c r="C36" t="s">
        <v>23</v>
      </c>
      <c r="D36">
        <v>69.900000000000006</v>
      </c>
      <c r="E36">
        <v>22</v>
      </c>
      <c r="F36">
        <v>5</v>
      </c>
      <c r="G36">
        <v>6.29</v>
      </c>
      <c r="H36">
        <v>24.44473709</v>
      </c>
      <c r="I36">
        <v>95</v>
      </c>
      <c r="J36">
        <v>321</v>
      </c>
      <c r="K36">
        <v>52.3</v>
      </c>
      <c r="L36">
        <v>5</v>
      </c>
      <c r="M36">
        <v>95</v>
      </c>
      <c r="N36">
        <v>4.3600000000000003</v>
      </c>
      <c r="O36">
        <v>95</v>
      </c>
      <c r="P36">
        <v>0.1</v>
      </c>
      <c r="Q36">
        <v>2254.4456599999999</v>
      </c>
      <c r="R36">
        <v>23934478</v>
      </c>
      <c r="S36">
        <v>2.4</v>
      </c>
      <c r="T36">
        <v>2.5</v>
      </c>
      <c r="U36">
        <v>0.78900000000000003</v>
      </c>
      <c r="V36">
        <v>15</v>
      </c>
    </row>
    <row r="37" spans="1:22" x14ac:dyDescent="0.2">
      <c r="A37" t="s">
        <v>110</v>
      </c>
      <c r="B37">
        <v>2013</v>
      </c>
      <c r="C37" t="s">
        <v>23</v>
      </c>
      <c r="D37">
        <v>69.5</v>
      </c>
      <c r="E37">
        <v>28</v>
      </c>
      <c r="F37">
        <v>5</v>
      </c>
      <c r="G37">
        <v>6.48</v>
      </c>
      <c r="H37">
        <v>26.407265899999999</v>
      </c>
      <c r="I37">
        <v>99</v>
      </c>
      <c r="J37">
        <v>73</v>
      </c>
      <c r="K37">
        <v>51.4</v>
      </c>
      <c r="L37">
        <v>6</v>
      </c>
      <c r="M37">
        <v>98</v>
      </c>
      <c r="N37">
        <v>4.3</v>
      </c>
      <c r="O37">
        <v>98</v>
      </c>
      <c r="P37">
        <v>0.1</v>
      </c>
      <c r="Q37">
        <v>216.52766</v>
      </c>
      <c r="R37">
        <v>236159276</v>
      </c>
      <c r="S37">
        <v>2.4</v>
      </c>
      <c r="T37">
        <v>2.5</v>
      </c>
      <c r="U37">
        <v>0.78200000000000003</v>
      </c>
      <c r="V37">
        <v>15</v>
      </c>
    </row>
    <row r="38" spans="1:22" x14ac:dyDescent="0.2">
      <c r="A38" t="s">
        <v>110</v>
      </c>
      <c r="B38">
        <v>2012</v>
      </c>
      <c r="C38" t="s">
        <v>23</v>
      </c>
      <c r="D38">
        <v>69.099999999999994</v>
      </c>
      <c r="E38">
        <v>214</v>
      </c>
      <c r="F38">
        <v>6</v>
      </c>
      <c r="G38">
        <v>6.82</v>
      </c>
      <c r="H38">
        <v>235.35660659999999</v>
      </c>
      <c r="I38">
        <v>95</v>
      </c>
      <c r="J38">
        <v>55</v>
      </c>
      <c r="K38">
        <v>5.6</v>
      </c>
      <c r="L38">
        <v>7</v>
      </c>
      <c r="M38">
        <v>98</v>
      </c>
      <c r="N38">
        <v>4.32</v>
      </c>
      <c r="O38">
        <v>99</v>
      </c>
      <c r="P38">
        <v>0.1</v>
      </c>
      <c r="Q38">
        <v>1855.9391499999999</v>
      </c>
      <c r="R38">
        <v>232989141</v>
      </c>
      <c r="S38">
        <v>2.4</v>
      </c>
      <c r="T38">
        <v>2.5</v>
      </c>
      <c r="U38">
        <v>0.77400000000000002</v>
      </c>
      <c r="V38">
        <v>14.7</v>
      </c>
    </row>
    <row r="39" spans="1:22" x14ac:dyDescent="0.2">
      <c r="A39" t="s">
        <v>110</v>
      </c>
      <c r="B39">
        <v>2011</v>
      </c>
      <c r="C39" t="s">
        <v>23</v>
      </c>
      <c r="D39">
        <v>68.5</v>
      </c>
      <c r="E39">
        <v>224</v>
      </c>
      <c r="F39">
        <v>7</v>
      </c>
      <c r="G39">
        <v>6.63</v>
      </c>
      <c r="H39">
        <v>179.17013299999999</v>
      </c>
      <c r="I39">
        <v>99</v>
      </c>
      <c r="J39">
        <v>127</v>
      </c>
      <c r="K39">
        <v>49.9</v>
      </c>
      <c r="L39">
        <v>7</v>
      </c>
      <c r="M39">
        <v>99</v>
      </c>
      <c r="N39">
        <v>4.5999999999999996</v>
      </c>
      <c r="O39">
        <v>99</v>
      </c>
      <c r="P39">
        <v>0.1</v>
      </c>
      <c r="Q39">
        <v>1586.2539999999999</v>
      </c>
      <c r="R39">
        <v>22983822</v>
      </c>
      <c r="S39">
        <v>2.2999999999999998</v>
      </c>
      <c r="T39">
        <v>2.5</v>
      </c>
      <c r="U39">
        <v>0.76600000000000001</v>
      </c>
      <c r="V39">
        <v>14.4</v>
      </c>
    </row>
    <row r="40" spans="1:22" x14ac:dyDescent="0.2">
      <c r="A40" t="s">
        <v>110</v>
      </c>
      <c r="B40">
        <v>2010</v>
      </c>
      <c r="C40" t="s">
        <v>23</v>
      </c>
      <c r="D40">
        <v>67.8</v>
      </c>
      <c r="E40">
        <v>236</v>
      </c>
      <c r="F40">
        <v>7</v>
      </c>
      <c r="G40">
        <v>6.83</v>
      </c>
      <c r="H40">
        <v>11.151626800000001</v>
      </c>
      <c r="I40">
        <v>99</v>
      </c>
      <c r="J40">
        <v>4</v>
      </c>
      <c r="K40">
        <v>49.2</v>
      </c>
      <c r="L40">
        <v>8</v>
      </c>
      <c r="M40">
        <v>98</v>
      </c>
      <c r="N40">
        <v>4.42</v>
      </c>
      <c r="O40">
        <v>99</v>
      </c>
      <c r="P40">
        <v>0.1</v>
      </c>
      <c r="Q40">
        <v>126.92883399999999</v>
      </c>
      <c r="R40">
        <v>22671273</v>
      </c>
      <c r="S40">
        <v>2.2999999999999998</v>
      </c>
      <c r="T40">
        <v>2.5</v>
      </c>
      <c r="U40">
        <v>0.76300000000000001</v>
      </c>
      <c r="V40">
        <v>14.5</v>
      </c>
    </row>
    <row r="41" spans="1:22" x14ac:dyDescent="0.2">
      <c r="A41" t="s">
        <v>110</v>
      </c>
      <c r="B41">
        <v>2009</v>
      </c>
      <c r="C41" t="s">
        <v>23</v>
      </c>
      <c r="D41">
        <v>67.8</v>
      </c>
      <c r="E41">
        <v>235</v>
      </c>
      <c r="F41">
        <v>7</v>
      </c>
      <c r="G41">
        <v>6.64</v>
      </c>
      <c r="H41">
        <v>808.24330199999997</v>
      </c>
      <c r="I41">
        <v>99</v>
      </c>
      <c r="J41">
        <v>0</v>
      </c>
      <c r="K41">
        <v>48.5</v>
      </c>
      <c r="L41">
        <v>8</v>
      </c>
      <c r="M41">
        <v>99</v>
      </c>
      <c r="N41">
        <v>4.13</v>
      </c>
      <c r="O41">
        <v>98</v>
      </c>
      <c r="P41">
        <v>0.1</v>
      </c>
      <c r="Q41">
        <v>1148.56996</v>
      </c>
      <c r="R41">
        <v>223614649</v>
      </c>
      <c r="S41">
        <v>2.2999999999999998</v>
      </c>
      <c r="T41">
        <v>2.5</v>
      </c>
      <c r="U41">
        <v>0.75800000000000001</v>
      </c>
      <c r="V41">
        <v>14.6</v>
      </c>
    </row>
    <row r="42" spans="1:22" x14ac:dyDescent="0.2">
      <c r="A42" t="s">
        <v>110</v>
      </c>
      <c r="B42">
        <v>2008</v>
      </c>
      <c r="C42" t="s">
        <v>23</v>
      </c>
      <c r="D42">
        <v>66.599999999999994</v>
      </c>
      <c r="E42">
        <v>258</v>
      </c>
      <c r="F42">
        <v>8</v>
      </c>
      <c r="G42">
        <v>7.6</v>
      </c>
      <c r="H42">
        <v>708.32857850000005</v>
      </c>
      <c r="I42">
        <v>99</v>
      </c>
      <c r="J42">
        <v>20</v>
      </c>
      <c r="K42">
        <v>47.9</v>
      </c>
      <c r="L42">
        <v>9</v>
      </c>
      <c r="M42">
        <v>99</v>
      </c>
      <c r="N42">
        <v>3.65</v>
      </c>
      <c r="O42">
        <v>99</v>
      </c>
      <c r="P42">
        <v>0.1</v>
      </c>
      <c r="Q42">
        <v>164.59447</v>
      </c>
      <c r="R42">
        <v>22545214</v>
      </c>
      <c r="S42">
        <v>2.4</v>
      </c>
      <c r="T42">
        <v>2.5</v>
      </c>
      <c r="U42">
        <v>0.75800000000000001</v>
      </c>
      <c r="V42">
        <v>14.6</v>
      </c>
    </row>
    <row r="43" spans="1:22" x14ac:dyDescent="0.2">
      <c r="A43" t="s">
        <v>110</v>
      </c>
      <c r="B43">
        <v>2007</v>
      </c>
      <c r="C43" t="s">
        <v>23</v>
      </c>
      <c r="D43">
        <v>65.3</v>
      </c>
      <c r="E43">
        <v>288</v>
      </c>
      <c r="F43">
        <v>8</v>
      </c>
      <c r="G43">
        <v>7.44</v>
      </c>
      <c r="H43">
        <v>499.730412</v>
      </c>
      <c r="I43">
        <v>94</v>
      </c>
      <c r="J43">
        <v>13</v>
      </c>
      <c r="K43">
        <v>47.3</v>
      </c>
      <c r="L43">
        <v>9</v>
      </c>
      <c r="M43">
        <v>94</v>
      </c>
      <c r="N43">
        <v>3.19</v>
      </c>
      <c r="O43">
        <v>93</v>
      </c>
      <c r="P43">
        <v>0.1</v>
      </c>
      <c r="Q43">
        <v>899.55568570000003</v>
      </c>
      <c r="R43">
        <v>2175859</v>
      </c>
      <c r="S43">
        <v>2.4</v>
      </c>
      <c r="T43">
        <v>2.5</v>
      </c>
      <c r="U43">
        <v>0.754</v>
      </c>
      <c r="V43">
        <v>14.7</v>
      </c>
    </row>
    <row r="44" spans="1:22" x14ac:dyDescent="0.2">
      <c r="A44" t="s">
        <v>110</v>
      </c>
      <c r="B44">
        <v>2006</v>
      </c>
      <c r="C44" t="s">
        <v>23</v>
      </c>
      <c r="D44">
        <v>65</v>
      </c>
      <c r="E44">
        <v>295</v>
      </c>
      <c r="F44">
        <v>8</v>
      </c>
      <c r="G44">
        <v>7.08</v>
      </c>
      <c r="H44">
        <v>76.198689360000003</v>
      </c>
      <c r="I44">
        <v>99</v>
      </c>
      <c r="J44">
        <v>109</v>
      </c>
      <c r="K44">
        <v>46.8</v>
      </c>
      <c r="L44">
        <v>9</v>
      </c>
      <c r="M44">
        <v>99</v>
      </c>
      <c r="N44">
        <v>3.73</v>
      </c>
      <c r="O44">
        <v>99</v>
      </c>
      <c r="P44">
        <v>0.1</v>
      </c>
      <c r="Q44">
        <v>747.98174549999999</v>
      </c>
      <c r="R44">
        <v>2145652</v>
      </c>
      <c r="S44">
        <v>2.4</v>
      </c>
      <c r="T44">
        <v>2.5</v>
      </c>
      <c r="U44">
        <v>0.747</v>
      </c>
      <c r="V44">
        <v>14.3</v>
      </c>
    </row>
    <row r="45" spans="1:22" x14ac:dyDescent="0.2">
      <c r="A45" t="s">
        <v>110</v>
      </c>
      <c r="B45">
        <v>2005</v>
      </c>
      <c r="C45" t="s">
        <v>23</v>
      </c>
      <c r="D45">
        <v>64.599999999999994</v>
      </c>
      <c r="E45">
        <v>294</v>
      </c>
      <c r="F45">
        <v>8</v>
      </c>
      <c r="G45">
        <v>6.94</v>
      </c>
      <c r="H45">
        <v>351.86032669999997</v>
      </c>
      <c r="I45">
        <v>94</v>
      </c>
      <c r="J45">
        <v>16118</v>
      </c>
      <c r="K45">
        <v>46.3</v>
      </c>
      <c r="L45">
        <v>9</v>
      </c>
      <c r="M45">
        <v>99</v>
      </c>
      <c r="N45">
        <v>4.7</v>
      </c>
      <c r="O45">
        <v>98</v>
      </c>
      <c r="P45">
        <v>0.1</v>
      </c>
      <c r="Q45">
        <v>78.927440000000004</v>
      </c>
      <c r="R45">
        <v>21154429</v>
      </c>
      <c r="S45">
        <v>2.4</v>
      </c>
      <c r="T45">
        <v>2.5</v>
      </c>
      <c r="U45">
        <v>0.73699999999999999</v>
      </c>
      <c r="V45">
        <v>13.9</v>
      </c>
    </row>
    <row r="46" spans="1:22" x14ac:dyDescent="0.2">
      <c r="A46" t="s">
        <v>110</v>
      </c>
      <c r="B46">
        <v>2004</v>
      </c>
      <c r="C46" t="s">
        <v>23</v>
      </c>
      <c r="D46">
        <v>64.7</v>
      </c>
      <c r="E46">
        <v>287</v>
      </c>
      <c r="F46">
        <v>8</v>
      </c>
      <c r="G46">
        <v>6.55</v>
      </c>
      <c r="H46">
        <v>33.916601829999998</v>
      </c>
      <c r="I46">
        <v>99</v>
      </c>
      <c r="J46">
        <v>2204</v>
      </c>
      <c r="K46">
        <v>45.8</v>
      </c>
      <c r="L46">
        <v>9</v>
      </c>
      <c r="M46">
        <v>99</v>
      </c>
      <c r="N46">
        <v>3.95</v>
      </c>
      <c r="O46">
        <v>82</v>
      </c>
      <c r="P46">
        <v>0.1</v>
      </c>
      <c r="Q46">
        <v>2874.2882909999998</v>
      </c>
      <c r="R46">
        <v>1512985</v>
      </c>
      <c r="S46">
        <v>2.5</v>
      </c>
      <c r="T46">
        <v>2.6</v>
      </c>
      <c r="U46">
        <v>0.72499999999999998</v>
      </c>
      <c r="V46">
        <v>13.5</v>
      </c>
    </row>
    <row r="47" spans="1:22" x14ac:dyDescent="0.2">
      <c r="A47" t="s">
        <v>110</v>
      </c>
      <c r="B47">
        <v>2003</v>
      </c>
      <c r="C47" t="s">
        <v>23</v>
      </c>
      <c r="D47">
        <v>64.400000000000006</v>
      </c>
      <c r="E47">
        <v>282</v>
      </c>
      <c r="F47">
        <v>8</v>
      </c>
      <c r="G47">
        <v>6.58</v>
      </c>
      <c r="H47">
        <v>23.434007619999999</v>
      </c>
      <c r="I47">
        <v>99</v>
      </c>
      <c r="J47">
        <v>24</v>
      </c>
      <c r="K47">
        <v>45.3</v>
      </c>
      <c r="L47">
        <v>9</v>
      </c>
      <c r="M47">
        <v>99</v>
      </c>
      <c r="N47">
        <v>3.7</v>
      </c>
      <c r="O47">
        <v>99</v>
      </c>
      <c r="P47">
        <v>0.1</v>
      </c>
      <c r="Q47">
        <v>268.12365699999998</v>
      </c>
      <c r="R47">
        <v>149918</v>
      </c>
      <c r="S47">
        <v>2.5</v>
      </c>
      <c r="T47">
        <v>2.6</v>
      </c>
      <c r="U47">
        <v>0.71399999999999997</v>
      </c>
      <c r="V47">
        <v>13.1</v>
      </c>
    </row>
    <row r="48" spans="1:22" x14ac:dyDescent="0.2">
      <c r="A48" t="s">
        <v>110</v>
      </c>
      <c r="B48">
        <v>2002</v>
      </c>
      <c r="C48" t="s">
        <v>23</v>
      </c>
      <c r="D48">
        <v>64.7</v>
      </c>
      <c r="E48">
        <v>276</v>
      </c>
      <c r="F48">
        <v>8</v>
      </c>
      <c r="G48">
        <v>5.99</v>
      </c>
      <c r="H48">
        <v>145.1022528</v>
      </c>
      <c r="I48">
        <v>95</v>
      </c>
      <c r="J48">
        <v>18</v>
      </c>
      <c r="K48">
        <v>44.8</v>
      </c>
      <c r="L48">
        <v>9</v>
      </c>
      <c r="M48">
        <v>95</v>
      </c>
      <c r="N48">
        <v>3.61</v>
      </c>
      <c r="O48">
        <v>95</v>
      </c>
      <c r="P48">
        <v>0.1</v>
      </c>
      <c r="Q48">
        <v>1658.3114599999999</v>
      </c>
      <c r="R48">
        <v>14858948</v>
      </c>
      <c r="S48">
        <v>2.6</v>
      </c>
      <c r="T48">
        <v>2.6</v>
      </c>
      <c r="U48">
        <v>0.7</v>
      </c>
      <c r="V48">
        <v>12.7</v>
      </c>
    </row>
    <row r="49" spans="1:22" x14ac:dyDescent="0.2">
      <c r="A49" t="s">
        <v>110</v>
      </c>
      <c r="B49">
        <v>2001</v>
      </c>
      <c r="C49" t="s">
        <v>23</v>
      </c>
      <c r="D49">
        <v>64.400000000000006</v>
      </c>
      <c r="E49">
        <v>284</v>
      </c>
      <c r="F49">
        <v>8</v>
      </c>
      <c r="G49">
        <v>5.75</v>
      </c>
      <c r="H49">
        <v>12.60883976</v>
      </c>
      <c r="I49">
        <v>95</v>
      </c>
      <c r="J49">
        <v>94</v>
      </c>
      <c r="K49">
        <v>44.4</v>
      </c>
      <c r="L49">
        <v>10</v>
      </c>
      <c r="M49">
        <v>95</v>
      </c>
      <c r="N49">
        <v>3.47</v>
      </c>
      <c r="O49">
        <v>95</v>
      </c>
      <c r="P49">
        <v>0.1</v>
      </c>
      <c r="Q49">
        <v>149.926751</v>
      </c>
      <c r="R49">
        <v>14858335</v>
      </c>
      <c r="S49">
        <v>2.6</v>
      </c>
      <c r="T49">
        <v>2.7</v>
      </c>
      <c r="U49">
        <v>0.68500000000000005</v>
      </c>
      <c r="V49">
        <v>12.3</v>
      </c>
    </row>
    <row r="50" spans="1:22" x14ac:dyDescent="0.2">
      <c r="A50" t="s">
        <v>110</v>
      </c>
      <c r="B50">
        <v>2000</v>
      </c>
      <c r="C50" t="s">
        <v>23</v>
      </c>
      <c r="D50">
        <v>63.9</v>
      </c>
      <c r="E50">
        <v>292</v>
      </c>
      <c r="F50">
        <v>9</v>
      </c>
      <c r="G50">
        <v>6</v>
      </c>
      <c r="H50">
        <v>112.541157</v>
      </c>
      <c r="I50">
        <v>99</v>
      </c>
      <c r="J50">
        <v>245</v>
      </c>
      <c r="K50">
        <v>43.9</v>
      </c>
      <c r="L50">
        <v>10</v>
      </c>
      <c r="M50">
        <v>96</v>
      </c>
      <c r="N50">
        <v>4.16</v>
      </c>
      <c r="O50">
        <v>97</v>
      </c>
      <c r="P50">
        <v>0.1</v>
      </c>
      <c r="Q50">
        <v>1229.9580000000001</v>
      </c>
      <c r="R50">
        <v>14883626</v>
      </c>
      <c r="S50">
        <v>2.7</v>
      </c>
      <c r="T50">
        <v>2.7</v>
      </c>
      <c r="U50">
        <v>0.67600000000000005</v>
      </c>
      <c r="V50">
        <v>12.1</v>
      </c>
    </row>
    <row r="51" spans="1:22" x14ac:dyDescent="0.2">
      <c r="A51" t="s">
        <v>139</v>
      </c>
      <c r="B51">
        <v>2015</v>
      </c>
      <c r="C51" t="s">
        <v>23</v>
      </c>
      <c r="D51">
        <v>66.599999999999994</v>
      </c>
      <c r="E51">
        <v>199</v>
      </c>
      <c r="F51">
        <v>39</v>
      </c>
      <c r="H51">
        <v>0</v>
      </c>
      <c r="I51">
        <v>89</v>
      </c>
      <c r="J51">
        <v>6</v>
      </c>
      <c r="K51">
        <v>23.8</v>
      </c>
      <c r="L51">
        <v>50</v>
      </c>
      <c r="M51">
        <v>89</v>
      </c>
      <c r="O51">
        <v>89</v>
      </c>
      <c r="P51">
        <v>0.3</v>
      </c>
      <c r="Q51">
        <v>1194.5913700000001</v>
      </c>
      <c r="R51">
        <v>5243669</v>
      </c>
      <c r="S51">
        <v>12.8</v>
      </c>
      <c r="T51">
        <v>13</v>
      </c>
      <c r="U51">
        <v>0.55200000000000005</v>
      </c>
      <c r="V51">
        <v>9.1</v>
      </c>
    </row>
    <row r="52" spans="1:22" x14ac:dyDescent="0.2">
      <c r="A52" t="s">
        <v>139</v>
      </c>
      <c r="B52">
        <v>2014</v>
      </c>
      <c r="C52" t="s">
        <v>23</v>
      </c>
      <c r="D52">
        <v>66.400000000000006</v>
      </c>
      <c r="E52">
        <v>21</v>
      </c>
      <c r="F52">
        <v>40</v>
      </c>
      <c r="G52">
        <v>0.01</v>
      </c>
      <c r="H52">
        <v>45.337886769999997</v>
      </c>
      <c r="I52">
        <v>88</v>
      </c>
      <c r="J52">
        <v>122</v>
      </c>
      <c r="K52">
        <v>22.9</v>
      </c>
      <c r="L52">
        <v>52</v>
      </c>
      <c r="M52">
        <v>88</v>
      </c>
      <c r="N52">
        <v>2.2799999999999998</v>
      </c>
      <c r="O52">
        <v>88</v>
      </c>
      <c r="P52">
        <v>0.3</v>
      </c>
      <c r="Q52">
        <v>1262.8937820000001</v>
      </c>
      <c r="R52">
        <v>51924182</v>
      </c>
      <c r="S52">
        <v>12.9</v>
      </c>
      <c r="T52">
        <v>13.1</v>
      </c>
      <c r="U52">
        <v>0.54700000000000004</v>
      </c>
      <c r="V52">
        <v>9.1</v>
      </c>
    </row>
    <row r="53" spans="1:22" x14ac:dyDescent="0.2">
      <c r="A53" t="s">
        <v>139</v>
      </c>
      <c r="B53">
        <v>2013</v>
      </c>
      <c r="C53" t="s">
        <v>23</v>
      </c>
      <c r="D53">
        <v>66.2</v>
      </c>
      <c r="E53">
        <v>22</v>
      </c>
      <c r="F53">
        <v>42</v>
      </c>
      <c r="G53">
        <v>0.7</v>
      </c>
      <c r="H53">
        <v>38.337934619999999</v>
      </c>
      <c r="I53">
        <v>75</v>
      </c>
      <c r="J53">
        <v>1010</v>
      </c>
      <c r="K53">
        <v>22.1</v>
      </c>
      <c r="L53">
        <v>55</v>
      </c>
      <c r="M53">
        <v>76</v>
      </c>
      <c r="N53">
        <v>2.16</v>
      </c>
      <c r="O53">
        <v>75</v>
      </c>
      <c r="P53">
        <v>0.4</v>
      </c>
      <c r="Q53">
        <v>1168.8394699999999</v>
      </c>
      <c r="R53">
        <v>51448196</v>
      </c>
      <c r="S53">
        <v>12.9</v>
      </c>
      <c r="T53">
        <v>13.2</v>
      </c>
      <c r="U53">
        <v>0.54</v>
      </c>
      <c r="V53">
        <v>9.1</v>
      </c>
    </row>
    <row r="54" spans="1:22" x14ac:dyDescent="0.2">
      <c r="A54" t="s">
        <v>139</v>
      </c>
      <c r="B54">
        <v>2012</v>
      </c>
      <c r="C54" t="s">
        <v>23</v>
      </c>
      <c r="D54">
        <v>65.900000000000006</v>
      </c>
      <c r="E54">
        <v>25</v>
      </c>
      <c r="F54">
        <v>44</v>
      </c>
      <c r="G54">
        <v>0.55000000000000004</v>
      </c>
      <c r="H54">
        <v>38.427908299999999</v>
      </c>
      <c r="I54">
        <v>58</v>
      </c>
      <c r="J54">
        <v>2175</v>
      </c>
      <c r="K54">
        <v>21.3</v>
      </c>
      <c r="L54">
        <v>58</v>
      </c>
      <c r="M54">
        <v>87</v>
      </c>
      <c r="N54">
        <v>2.2200000000000002</v>
      </c>
      <c r="O54">
        <v>84</v>
      </c>
      <c r="P54">
        <v>0.5</v>
      </c>
      <c r="Q54">
        <v>1171.58257</v>
      </c>
      <c r="R54">
        <v>5986514</v>
      </c>
      <c r="S54">
        <v>13</v>
      </c>
      <c r="T54">
        <v>13.2</v>
      </c>
      <c r="U54">
        <v>0.53300000000000003</v>
      </c>
      <c r="V54">
        <v>9.1</v>
      </c>
    </row>
    <row r="55" spans="1:22" x14ac:dyDescent="0.2">
      <c r="A55" t="s">
        <v>139</v>
      </c>
      <c r="B55">
        <v>2011</v>
      </c>
      <c r="C55" t="s">
        <v>23</v>
      </c>
      <c r="D55">
        <v>65.599999999999994</v>
      </c>
      <c r="E55">
        <v>27</v>
      </c>
      <c r="F55">
        <v>47</v>
      </c>
      <c r="G55">
        <v>0.33</v>
      </c>
      <c r="H55">
        <v>21.23698847</v>
      </c>
      <c r="I55">
        <v>4</v>
      </c>
      <c r="J55">
        <v>2046</v>
      </c>
      <c r="K55">
        <v>2.5</v>
      </c>
      <c r="L55">
        <v>61</v>
      </c>
      <c r="M55">
        <v>9</v>
      </c>
      <c r="N55">
        <v>1.87</v>
      </c>
      <c r="O55">
        <v>84</v>
      </c>
      <c r="P55">
        <v>0.5</v>
      </c>
      <c r="Q55">
        <v>1186.423937</v>
      </c>
      <c r="R55">
        <v>555331</v>
      </c>
      <c r="S55">
        <v>13</v>
      </c>
      <c r="T55">
        <v>13.3</v>
      </c>
      <c r="U55">
        <v>0.52600000000000002</v>
      </c>
      <c r="V55">
        <v>9.1</v>
      </c>
    </row>
    <row r="56" spans="1:22" x14ac:dyDescent="0.2">
      <c r="A56" t="s">
        <v>139</v>
      </c>
      <c r="B56">
        <v>2010</v>
      </c>
      <c r="C56" t="s">
        <v>23</v>
      </c>
      <c r="D56">
        <v>65.400000000000006</v>
      </c>
      <c r="E56">
        <v>29</v>
      </c>
      <c r="F56">
        <v>49</v>
      </c>
      <c r="G56">
        <v>0.3</v>
      </c>
      <c r="H56">
        <v>17.48293752</v>
      </c>
      <c r="I56">
        <v>92</v>
      </c>
      <c r="J56">
        <v>190</v>
      </c>
      <c r="K56">
        <v>19.8</v>
      </c>
      <c r="L56">
        <v>65</v>
      </c>
      <c r="M56">
        <v>9</v>
      </c>
      <c r="N56">
        <v>1.92</v>
      </c>
      <c r="O56">
        <v>9</v>
      </c>
      <c r="P56">
        <v>0.5</v>
      </c>
      <c r="Q56">
        <v>987.73658320000004</v>
      </c>
      <c r="R56">
        <v>5155896</v>
      </c>
      <c r="S56">
        <v>13.1</v>
      </c>
      <c r="T56">
        <v>13.3</v>
      </c>
      <c r="U56">
        <v>0.51500000000000001</v>
      </c>
      <c r="V56">
        <v>8.8000000000000007</v>
      </c>
    </row>
    <row r="57" spans="1:22" x14ac:dyDescent="0.2">
      <c r="A57" t="s">
        <v>139</v>
      </c>
      <c r="B57">
        <v>2009</v>
      </c>
      <c r="C57" t="s">
        <v>23</v>
      </c>
      <c r="D57">
        <v>65.2</v>
      </c>
      <c r="E57">
        <v>211</v>
      </c>
      <c r="F57">
        <v>52</v>
      </c>
      <c r="G57">
        <v>0.28000000000000003</v>
      </c>
      <c r="H57">
        <v>11.052479030000001</v>
      </c>
      <c r="I57">
        <v>91</v>
      </c>
      <c r="J57">
        <v>329</v>
      </c>
      <c r="K57">
        <v>19.100000000000001</v>
      </c>
      <c r="L57">
        <v>69</v>
      </c>
      <c r="M57">
        <v>9</v>
      </c>
      <c r="N57">
        <v>2.5</v>
      </c>
      <c r="O57">
        <v>9</v>
      </c>
      <c r="P57">
        <v>0.6</v>
      </c>
      <c r="Q57">
        <v>741.77711599999998</v>
      </c>
      <c r="R57">
        <v>49869</v>
      </c>
      <c r="S57">
        <v>13.1</v>
      </c>
      <c r="T57">
        <v>13.4</v>
      </c>
      <c r="U57">
        <v>0.504</v>
      </c>
      <c r="V57">
        <v>8.5</v>
      </c>
    </row>
    <row r="58" spans="1:22" x14ac:dyDescent="0.2">
      <c r="A58" t="s">
        <v>139</v>
      </c>
      <c r="B58">
        <v>2008</v>
      </c>
      <c r="C58" t="s">
        <v>23</v>
      </c>
      <c r="D58">
        <v>59.2</v>
      </c>
      <c r="E58">
        <v>296</v>
      </c>
      <c r="F58">
        <v>59</v>
      </c>
      <c r="G58">
        <v>0.3</v>
      </c>
      <c r="H58">
        <v>9.5304803200000006</v>
      </c>
      <c r="I58">
        <v>85</v>
      </c>
      <c r="J58">
        <v>333</v>
      </c>
      <c r="K58">
        <v>18.3</v>
      </c>
      <c r="L58">
        <v>96</v>
      </c>
      <c r="M58">
        <v>85</v>
      </c>
      <c r="N58">
        <v>1.87</v>
      </c>
      <c r="O58">
        <v>85</v>
      </c>
      <c r="P58">
        <v>0.6</v>
      </c>
      <c r="Q58">
        <v>643.95137299999999</v>
      </c>
      <c r="R58">
        <v>49479752</v>
      </c>
      <c r="S58">
        <v>13.2</v>
      </c>
      <c r="T58">
        <v>13.4</v>
      </c>
      <c r="U58">
        <v>0.49299999999999999</v>
      </c>
      <c r="V58">
        <v>8.1999999999999993</v>
      </c>
    </row>
    <row r="59" spans="1:22" x14ac:dyDescent="0.2">
      <c r="A59" t="s">
        <v>139</v>
      </c>
      <c r="B59">
        <v>2007</v>
      </c>
      <c r="C59" t="s">
        <v>23</v>
      </c>
      <c r="D59">
        <v>64.5</v>
      </c>
      <c r="E59">
        <v>217</v>
      </c>
      <c r="F59">
        <v>58</v>
      </c>
      <c r="G59">
        <v>0.26</v>
      </c>
      <c r="H59">
        <v>0.53057279999999996</v>
      </c>
      <c r="I59">
        <v>85</v>
      </c>
      <c r="J59">
        <v>1088</v>
      </c>
      <c r="K59">
        <v>17.600000000000001</v>
      </c>
      <c r="L59">
        <v>78</v>
      </c>
      <c r="M59">
        <v>84</v>
      </c>
      <c r="N59">
        <v>1.68</v>
      </c>
      <c r="O59">
        <v>86</v>
      </c>
      <c r="P59">
        <v>0.6</v>
      </c>
      <c r="Q59">
        <v>41.451000000000001</v>
      </c>
      <c r="R59">
        <v>49171586</v>
      </c>
      <c r="S59">
        <v>13.2</v>
      </c>
      <c r="T59">
        <v>13.5</v>
      </c>
      <c r="U59">
        <v>0.48399999999999999</v>
      </c>
      <c r="V59">
        <v>8.1</v>
      </c>
    </row>
    <row r="60" spans="1:22" x14ac:dyDescent="0.2">
      <c r="A60" t="s">
        <v>139</v>
      </c>
      <c r="B60">
        <v>2006</v>
      </c>
      <c r="C60" t="s">
        <v>23</v>
      </c>
      <c r="D60">
        <v>64.2</v>
      </c>
      <c r="E60">
        <v>22</v>
      </c>
      <c r="F60">
        <v>61</v>
      </c>
      <c r="G60">
        <v>0.28000000000000003</v>
      </c>
      <c r="H60">
        <v>4.6327763040000001</v>
      </c>
      <c r="I60">
        <v>75</v>
      </c>
      <c r="J60">
        <v>760</v>
      </c>
      <c r="K60">
        <v>17</v>
      </c>
      <c r="L60">
        <v>83</v>
      </c>
      <c r="M60">
        <v>82</v>
      </c>
      <c r="N60">
        <v>1.78</v>
      </c>
      <c r="O60">
        <v>82</v>
      </c>
      <c r="P60">
        <v>0.6</v>
      </c>
      <c r="Q60">
        <v>296.97284000000002</v>
      </c>
      <c r="R60">
        <v>48846474</v>
      </c>
      <c r="S60">
        <v>13.2</v>
      </c>
      <c r="T60">
        <v>13.5</v>
      </c>
      <c r="U60">
        <v>0.47399999999999998</v>
      </c>
      <c r="V60">
        <v>8</v>
      </c>
    </row>
    <row r="61" spans="1:22" x14ac:dyDescent="0.2">
      <c r="A61" t="s">
        <v>139</v>
      </c>
      <c r="B61">
        <v>2005</v>
      </c>
      <c r="C61" t="s">
        <v>23</v>
      </c>
      <c r="D61">
        <v>63.9</v>
      </c>
      <c r="E61">
        <v>224</v>
      </c>
      <c r="F61">
        <v>64</v>
      </c>
      <c r="G61">
        <v>0.28000000000000003</v>
      </c>
      <c r="H61">
        <v>2.7938431879999999</v>
      </c>
      <c r="I61">
        <v>62</v>
      </c>
      <c r="J61">
        <v>314</v>
      </c>
      <c r="K61">
        <v>16.399999999999999</v>
      </c>
      <c r="L61">
        <v>87</v>
      </c>
      <c r="M61">
        <v>86</v>
      </c>
      <c r="N61">
        <v>1.83</v>
      </c>
      <c r="O61">
        <v>73</v>
      </c>
      <c r="P61">
        <v>0.5</v>
      </c>
      <c r="Q61">
        <v>247.24276</v>
      </c>
      <c r="R61">
        <v>48482614</v>
      </c>
      <c r="S61">
        <v>13.2</v>
      </c>
      <c r="T61">
        <v>13.6</v>
      </c>
      <c r="U61">
        <v>0.46500000000000002</v>
      </c>
      <c r="V61">
        <v>7.9</v>
      </c>
    </row>
    <row r="62" spans="1:22" x14ac:dyDescent="0.2">
      <c r="A62" t="s">
        <v>139</v>
      </c>
      <c r="B62">
        <v>2004</v>
      </c>
      <c r="C62" t="s">
        <v>23</v>
      </c>
      <c r="D62">
        <v>63.5</v>
      </c>
      <c r="E62">
        <v>228</v>
      </c>
      <c r="F62">
        <v>66</v>
      </c>
      <c r="G62">
        <v>0.44</v>
      </c>
      <c r="H62">
        <v>4.1545161400000001</v>
      </c>
      <c r="I62">
        <v>39</v>
      </c>
      <c r="J62">
        <v>1329</v>
      </c>
      <c r="K62">
        <v>15.7</v>
      </c>
      <c r="L62">
        <v>90</v>
      </c>
      <c r="M62">
        <v>92</v>
      </c>
      <c r="N62">
        <v>1.97</v>
      </c>
      <c r="O62">
        <v>82</v>
      </c>
      <c r="P62">
        <v>0.5</v>
      </c>
      <c r="Q62">
        <v>219.8156688</v>
      </c>
      <c r="R62">
        <v>487377</v>
      </c>
      <c r="S62">
        <v>13.3</v>
      </c>
      <c r="T62">
        <v>13.6</v>
      </c>
      <c r="U62">
        <v>0.45500000000000002</v>
      </c>
      <c r="V62">
        <v>7.8</v>
      </c>
    </row>
    <row r="63" spans="1:22" x14ac:dyDescent="0.2">
      <c r="A63" t="s">
        <v>139</v>
      </c>
      <c r="B63">
        <v>2003</v>
      </c>
      <c r="C63" t="s">
        <v>23</v>
      </c>
      <c r="D63">
        <v>63.2</v>
      </c>
      <c r="E63">
        <v>231</v>
      </c>
      <c r="F63">
        <v>69</v>
      </c>
      <c r="G63">
        <v>0.4</v>
      </c>
      <c r="H63">
        <v>3.8242124720000001</v>
      </c>
      <c r="I63">
        <v>8</v>
      </c>
      <c r="J63">
        <v>830</v>
      </c>
      <c r="K63">
        <v>15.2</v>
      </c>
      <c r="L63">
        <v>93</v>
      </c>
      <c r="M63">
        <v>86</v>
      </c>
      <c r="N63">
        <v>1.97</v>
      </c>
      <c r="O63">
        <v>78</v>
      </c>
      <c r="P63">
        <v>0.5</v>
      </c>
      <c r="Q63">
        <v>219.78232600000001</v>
      </c>
      <c r="R63">
        <v>47624894</v>
      </c>
      <c r="S63">
        <v>13.3</v>
      </c>
      <c r="T63">
        <v>13.6</v>
      </c>
      <c r="U63">
        <v>0.44500000000000001</v>
      </c>
      <c r="V63">
        <v>7.7</v>
      </c>
    </row>
    <row r="64" spans="1:22" x14ac:dyDescent="0.2">
      <c r="A64" t="s">
        <v>139</v>
      </c>
      <c r="B64">
        <v>2002</v>
      </c>
      <c r="C64" t="s">
        <v>23</v>
      </c>
      <c r="D64">
        <v>62.8</v>
      </c>
      <c r="E64">
        <v>235</v>
      </c>
      <c r="F64">
        <v>71</v>
      </c>
      <c r="G64">
        <v>0.41</v>
      </c>
      <c r="H64">
        <v>3.4218809380000001</v>
      </c>
      <c r="J64">
        <v>736</v>
      </c>
      <c r="K64">
        <v>14.6</v>
      </c>
      <c r="L64">
        <v>96</v>
      </c>
      <c r="M64">
        <v>84</v>
      </c>
      <c r="N64">
        <v>2.5</v>
      </c>
      <c r="O64">
        <v>79</v>
      </c>
      <c r="P64">
        <v>0.4</v>
      </c>
      <c r="Q64">
        <v>143.77651</v>
      </c>
      <c r="R64">
        <v>471422</v>
      </c>
      <c r="S64">
        <v>13.3</v>
      </c>
      <c r="T64">
        <v>13.7</v>
      </c>
      <c r="U64">
        <v>0.435</v>
      </c>
      <c r="V64">
        <v>7.6</v>
      </c>
    </row>
    <row r="65" spans="1:22" x14ac:dyDescent="0.2">
      <c r="A65" t="s">
        <v>139</v>
      </c>
      <c r="B65">
        <v>2001</v>
      </c>
      <c r="C65" t="s">
        <v>23</v>
      </c>
      <c r="D65">
        <v>62.5</v>
      </c>
      <c r="E65">
        <v>239</v>
      </c>
      <c r="F65">
        <v>72</v>
      </c>
      <c r="G65">
        <v>0.38</v>
      </c>
      <c r="H65">
        <v>1.9171640000000001</v>
      </c>
      <c r="J65">
        <v>2519</v>
      </c>
      <c r="K65">
        <v>14.1</v>
      </c>
      <c r="L65">
        <v>98</v>
      </c>
      <c r="M65">
        <v>77</v>
      </c>
      <c r="N65">
        <v>1.8</v>
      </c>
      <c r="O65">
        <v>73</v>
      </c>
      <c r="P65">
        <v>0.4</v>
      </c>
      <c r="Q65">
        <v>138.9249275</v>
      </c>
      <c r="R65">
        <v>46627994</v>
      </c>
      <c r="S65">
        <v>13.3</v>
      </c>
      <c r="T65">
        <v>13.7</v>
      </c>
      <c r="U65">
        <v>0.42699999999999999</v>
      </c>
      <c r="V65">
        <v>7.6</v>
      </c>
    </row>
    <row r="66" spans="1:22" x14ac:dyDescent="0.2">
      <c r="A66" t="s">
        <v>139</v>
      </c>
      <c r="B66">
        <v>2000</v>
      </c>
      <c r="C66" t="s">
        <v>23</v>
      </c>
      <c r="D66">
        <v>62.1</v>
      </c>
      <c r="E66">
        <v>243</v>
      </c>
      <c r="F66">
        <v>73</v>
      </c>
      <c r="G66">
        <v>0.35</v>
      </c>
      <c r="H66">
        <v>2.5114372920000001</v>
      </c>
      <c r="J66">
        <v>845</v>
      </c>
      <c r="K66">
        <v>13.6</v>
      </c>
      <c r="L66">
        <v>100</v>
      </c>
      <c r="M66">
        <v>88</v>
      </c>
      <c r="N66">
        <v>1.84</v>
      </c>
      <c r="O66">
        <v>82</v>
      </c>
      <c r="P66">
        <v>0.4</v>
      </c>
      <c r="Q66">
        <v>193.18748400000001</v>
      </c>
      <c r="R66">
        <v>4695462</v>
      </c>
      <c r="S66">
        <v>13.3</v>
      </c>
      <c r="T66">
        <v>13.7</v>
      </c>
      <c r="U66">
        <v>0.41699999999999998</v>
      </c>
      <c r="V66">
        <v>7.5</v>
      </c>
    </row>
    <row r="67" spans="1:22" x14ac:dyDescent="0.2">
      <c r="A67" t="s">
        <v>142</v>
      </c>
      <c r="B67">
        <v>2015</v>
      </c>
      <c r="C67" t="s">
        <v>23</v>
      </c>
      <c r="D67">
        <v>69.2</v>
      </c>
      <c r="E67">
        <v>165</v>
      </c>
      <c r="F67">
        <v>17</v>
      </c>
      <c r="H67">
        <v>0</v>
      </c>
      <c r="I67">
        <v>91</v>
      </c>
      <c r="J67">
        <v>1599</v>
      </c>
      <c r="K67">
        <v>19.100000000000001</v>
      </c>
      <c r="L67">
        <v>21</v>
      </c>
      <c r="M67">
        <v>9</v>
      </c>
      <c r="O67">
        <v>91</v>
      </c>
      <c r="P67">
        <v>0.1</v>
      </c>
      <c r="Q67">
        <v>743.76534890000005</v>
      </c>
      <c r="R67">
        <v>28656282</v>
      </c>
      <c r="S67">
        <v>15.7</v>
      </c>
      <c r="T67">
        <v>16.100000000000001</v>
      </c>
      <c r="U67">
        <v>0.55500000000000005</v>
      </c>
      <c r="V67">
        <v>12.2</v>
      </c>
    </row>
    <row r="68" spans="1:22" x14ac:dyDescent="0.2">
      <c r="A68" t="s">
        <v>142</v>
      </c>
      <c r="B68">
        <v>2014</v>
      </c>
      <c r="C68" t="s">
        <v>23</v>
      </c>
      <c r="D68">
        <v>69.599999999999994</v>
      </c>
      <c r="E68">
        <v>158</v>
      </c>
      <c r="F68">
        <v>18</v>
      </c>
      <c r="G68">
        <v>0.01</v>
      </c>
      <c r="H68">
        <v>8.5234864029999997</v>
      </c>
      <c r="I68">
        <v>92</v>
      </c>
      <c r="J68">
        <v>1279</v>
      </c>
      <c r="K68">
        <v>18.5</v>
      </c>
      <c r="L68">
        <v>22</v>
      </c>
      <c r="M68">
        <v>92</v>
      </c>
      <c r="N68">
        <v>5.8</v>
      </c>
      <c r="O68">
        <v>92</v>
      </c>
      <c r="P68">
        <v>0.1</v>
      </c>
      <c r="Q68">
        <v>76.238697700000003</v>
      </c>
      <c r="R68">
        <v>28323241</v>
      </c>
      <c r="S68">
        <v>15.9</v>
      </c>
      <c r="T68">
        <v>16.3</v>
      </c>
      <c r="U68">
        <v>0.55100000000000005</v>
      </c>
      <c r="V68">
        <v>12.4</v>
      </c>
    </row>
    <row r="69" spans="1:22" x14ac:dyDescent="0.2">
      <c r="A69" t="s">
        <v>142</v>
      </c>
      <c r="B69">
        <v>2013</v>
      </c>
      <c r="C69" t="s">
        <v>23</v>
      </c>
      <c r="D69">
        <v>69.3</v>
      </c>
      <c r="E69">
        <v>162</v>
      </c>
      <c r="F69">
        <v>19</v>
      </c>
      <c r="G69">
        <v>0.27</v>
      </c>
      <c r="H69">
        <v>80.15505125</v>
      </c>
      <c r="I69">
        <v>92</v>
      </c>
      <c r="J69">
        <v>1861</v>
      </c>
      <c r="K69">
        <v>18</v>
      </c>
      <c r="L69">
        <v>24</v>
      </c>
      <c r="M69">
        <v>92</v>
      </c>
      <c r="N69">
        <v>5.69</v>
      </c>
      <c r="O69">
        <v>92</v>
      </c>
      <c r="P69">
        <v>0.1</v>
      </c>
      <c r="Q69">
        <v>688.61727880000001</v>
      </c>
      <c r="R69">
        <v>2798531</v>
      </c>
      <c r="S69">
        <v>16.100000000000001</v>
      </c>
      <c r="T69">
        <v>16.5</v>
      </c>
      <c r="U69">
        <v>0.54500000000000004</v>
      </c>
      <c r="V69">
        <v>12.3</v>
      </c>
    </row>
    <row r="70" spans="1:22" x14ac:dyDescent="0.2">
      <c r="A70" t="s">
        <v>142</v>
      </c>
      <c r="B70">
        <v>2012</v>
      </c>
      <c r="C70" t="s">
        <v>23</v>
      </c>
      <c r="D70">
        <v>68.900000000000006</v>
      </c>
      <c r="E70">
        <v>167</v>
      </c>
      <c r="F70">
        <v>20</v>
      </c>
      <c r="G70">
        <v>0.26</v>
      </c>
      <c r="H70">
        <v>80.587883759999997</v>
      </c>
      <c r="I70">
        <v>9</v>
      </c>
      <c r="J70">
        <v>3362</v>
      </c>
      <c r="K70">
        <v>17.399999999999999</v>
      </c>
      <c r="L70">
        <v>25</v>
      </c>
      <c r="M70">
        <v>9</v>
      </c>
      <c r="N70">
        <v>5.89</v>
      </c>
      <c r="O70">
        <v>9</v>
      </c>
      <c r="P70">
        <v>0.2</v>
      </c>
      <c r="Q70">
        <v>681.79258679999998</v>
      </c>
      <c r="R70">
        <v>27649925</v>
      </c>
      <c r="S70">
        <v>16.3</v>
      </c>
      <c r="T70">
        <v>16.7</v>
      </c>
      <c r="U70">
        <v>0.53800000000000003</v>
      </c>
      <c r="V70">
        <v>12.3</v>
      </c>
    </row>
    <row r="71" spans="1:22" x14ac:dyDescent="0.2">
      <c r="A71" t="s">
        <v>142</v>
      </c>
      <c r="B71">
        <v>2011</v>
      </c>
      <c r="C71" t="s">
        <v>23</v>
      </c>
      <c r="D71">
        <v>68.400000000000006</v>
      </c>
      <c r="E71">
        <v>172</v>
      </c>
      <c r="F71">
        <v>22</v>
      </c>
      <c r="G71">
        <v>0.27</v>
      </c>
      <c r="H71">
        <v>112.12290280000001</v>
      </c>
      <c r="I71">
        <v>92</v>
      </c>
      <c r="J71">
        <v>2359</v>
      </c>
      <c r="K71">
        <v>16.899999999999999</v>
      </c>
      <c r="L71">
        <v>27</v>
      </c>
      <c r="M71">
        <v>92</v>
      </c>
      <c r="N71">
        <v>6.73</v>
      </c>
      <c r="O71">
        <v>92</v>
      </c>
      <c r="P71">
        <v>0.2</v>
      </c>
      <c r="Q71">
        <v>692.11668420000001</v>
      </c>
      <c r="R71">
        <v>27327147</v>
      </c>
      <c r="S71">
        <v>16.5</v>
      </c>
      <c r="T71">
        <v>16.899999999999999</v>
      </c>
      <c r="U71">
        <v>0.52900000000000003</v>
      </c>
      <c r="V71">
        <v>12</v>
      </c>
    </row>
    <row r="72" spans="1:22" x14ac:dyDescent="0.2">
      <c r="A72" t="s">
        <v>142</v>
      </c>
      <c r="B72">
        <v>2010</v>
      </c>
      <c r="C72" t="s">
        <v>23</v>
      </c>
      <c r="D72">
        <v>68</v>
      </c>
      <c r="E72">
        <v>178</v>
      </c>
      <c r="F72">
        <v>23</v>
      </c>
      <c r="G72">
        <v>0.24</v>
      </c>
      <c r="H72">
        <v>84.623025240000004</v>
      </c>
      <c r="I72">
        <v>82</v>
      </c>
      <c r="J72">
        <v>190</v>
      </c>
      <c r="K72">
        <v>16.399999999999999</v>
      </c>
      <c r="L72">
        <v>30</v>
      </c>
      <c r="M72">
        <v>83</v>
      </c>
      <c r="N72">
        <v>6.43</v>
      </c>
      <c r="O72">
        <v>82</v>
      </c>
      <c r="P72">
        <v>0.2</v>
      </c>
      <c r="Q72">
        <v>592.18352159999995</v>
      </c>
      <c r="R72">
        <v>2723137</v>
      </c>
      <c r="S72">
        <v>16.7</v>
      </c>
      <c r="T72">
        <v>17.2</v>
      </c>
      <c r="U72">
        <v>0.51500000000000001</v>
      </c>
      <c r="V72">
        <v>11.1</v>
      </c>
    </row>
    <row r="73" spans="1:22" x14ac:dyDescent="0.2">
      <c r="A73" t="s">
        <v>142</v>
      </c>
      <c r="B73">
        <v>2009</v>
      </c>
      <c r="C73" t="s">
        <v>23</v>
      </c>
      <c r="D73">
        <v>67.5</v>
      </c>
      <c r="E73">
        <v>183</v>
      </c>
      <c r="F73">
        <v>25</v>
      </c>
      <c r="G73">
        <v>0.22</v>
      </c>
      <c r="H73">
        <v>6.1935702900000003</v>
      </c>
      <c r="I73">
        <v>89</v>
      </c>
      <c r="J73">
        <v>189</v>
      </c>
      <c r="K73">
        <v>15.9</v>
      </c>
      <c r="L73">
        <v>32</v>
      </c>
      <c r="M73">
        <v>93</v>
      </c>
      <c r="N73">
        <v>6.41</v>
      </c>
      <c r="O73">
        <v>89</v>
      </c>
      <c r="P73">
        <v>0.2</v>
      </c>
      <c r="Q73">
        <v>48.729900000000001</v>
      </c>
      <c r="R73">
        <v>2674113</v>
      </c>
      <c r="S73">
        <v>16.899999999999999</v>
      </c>
      <c r="T73">
        <v>17.399999999999999</v>
      </c>
      <c r="U73">
        <v>0.502</v>
      </c>
      <c r="V73">
        <v>10.5</v>
      </c>
    </row>
    <row r="74" spans="1:22" x14ac:dyDescent="0.2">
      <c r="A74" t="s">
        <v>142</v>
      </c>
      <c r="B74">
        <v>2008</v>
      </c>
      <c r="C74" t="s">
        <v>23</v>
      </c>
      <c r="D74">
        <v>67</v>
      </c>
      <c r="E74">
        <v>189</v>
      </c>
      <c r="F74">
        <v>27</v>
      </c>
      <c r="G74">
        <v>0.21</v>
      </c>
      <c r="H74">
        <v>70.271131789999998</v>
      </c>
      <c r="I74">
        <v>82</v>
      </c>
      <c r="J74">
        <v>2089</v>
      </c>
      <c r="K74">
        <v>15.4</v>
      </c>
      <c r="L74">
        <v>35</v>
      </c>
      <c r="M74">
        <v>82</v>
      </c>
      <c r="N74">
        <v>6.44</v>
      </c>
      <c r="O74">
        <v>82</v>
      </c>
      <c r="P74">
        <v>0.2</v>
      </c>
      <c r="Q74">
        <v>473.844449</v>
      </c>
      <c r="R74">
        <v>26475859</v>
      </c>
      <c r="S74">
        <v>17</v>
      </c>
      <c r="T74">
        <v>17.600000000000001</v>
      </c>
      <c r="U74">
        <v>0.49199999999999999</v>
      </c>
      <c r="V74">
        <v>10.1</v>
      </c>
    </row>
    <row r="75" spans="1:22" x14ac:dyDescent="0.2">
      <c r="A75" t="s">
        <v>142</v>
      </c>
      <c r="B75">
        <v>2007</v>
      </c>
      <c r="C75" t="s">
        <v>23</v>
      </c>
      <c r="D75">
        <v>66.599999999999994</v>
      </c>
      <c r="E75">
        <v>194</v>
      </c>
      <c r="F75">
        <v>29</v>
      </c>
      <c r="G75">
        <v>0.2</v>
      </c>
      <c r="H75">
        <v>52.229065050000003</v>
      </c>
      <c r="I75">
        <v>82</v>
      </c>
      <c r="J75">
        <v>1415</v>
      </c>
      <c r="K75">
        <v>14.9</v>
      </c>
      <c r="L75">
        <v>38</v>
      </c>
      <c r="M75">
        <v>82</v>
      </c>
      <c r="N75">
        <v>5.84</v>
      </c>
      <c r="O75">
        <v>82</v>
      </c>
      <c r="P75">
        <v>0.2</v>
      </c>
      <c r="Q75">
        <v>393.88435179999999</v>
      </c>
      <c r="R75">
        <v>26214847</v>
      </c>
      <c r="S75">
        <v>17.2</v>
      </c>
      <c r="T75">
        <v>17.8</v>
      </c>
      <c r="U75">
        <v>0.48599999999999999</v>
      </c>
      <c r="V75">
        <v>10</v>
      </c>
    </row>
    <row r="76" spans="1:22" x14ac:dyDescent="0.2">
      <c r="A76" t="s">
        <v>142</v>
      </c>
      <c r="B76">
        <v>2006</v>
      </c>
      <c r="C76" t="s">
        <v>23</v>
      </c>
      <c r="D76">
        <v>66</v>
      </c>
      <c r="E76">
        <v>21</v>
      </c>
      <c r="F76">
        <v>31</v>
      </c>
      <c r="G76">
        <v>0.2</v>
      </c>
      <c r="H76">
        <v>45.879899270000003</v>
      </c>
      <c r="I76">
        <v>69</v>
      </c>
      <c r="J76">
        <v>2838</v>
      </c>
      <c r="K76">
        <v>14.4</v>
      </c>
      <c r="L76">
        <v>41</v>
      </c>
      <c r="M76">
        <v>91</v>
      </c>
      <c r="N76">
        <v>5.7</v>
      </c>
      <c r="O76">
        <v>89</v>
      </c>
      <c r="P76">
        <v>0.2</v>
      </c>
      <c r="Q76">
        <v>348.6314534</v>
      </c>
      <c r="R76">
        <v>2594618</v>
      </c>
      <c r="S76">
        <v>17.399999999999999</v>
      </c>
      <c r="T76">
        <v>18</v>
      </c>
      <c r="U76">
        <v>0.47599999999999998</v>
      </c>
      <c r="V76">
        <v>9.6</v>
      </c>
    </row>
    <row r="77" spans="1:22" x14ac:dyDescent="0.2">
      <c r="A77" t="s">
        <v>142</v>
      </c>
      <c r="B77">
        <v>2005</v>
      </c>
      <c r="C77" t="s">
        <v>23</v>
      </c>
      <c r="D77">
        <v>65.400000000000006</v>
      </c>
      <c r="E77">
        <v>28</v>
      </c>
      <c r="F77">
        <v>33</v>
      </c>
      <c r="G77">
        <v>0.2</v>
      </c>
      <c r="H77">
        <v>4.2597525320000003</v>
      </c>
      <c r="I77">
        <v>41</v>
      </c>
      <c r="J77">
        <v>5023</v>
      </c>
      <c r="K77">
        <v>13.9</v>
      </c>
      <c r="L77">
        <v>44</v>
      </c>
      <c r="M77">
        <v>78</v>
      </c>
      <c r="N77">
        <v>5.72</v>
      </c>
      <c r="O77">
        <v>75</v>
      </c>
      <c r="P77">
        <v>0.2</v>
      </c>
      <c r="Q77">
        <v>317.89197999999999</v>
      </c>
      <c r="R77">
        <v>2564287</v>
      </c>
      <c r="S77">
        <v>17.600000000000001</v>
      </c>
      <c r="T77">
        <v>18.2</v>
      </c>
      <c r="U77">
        <v>0.46899999999999997</v>
      </c>
      <c r="V77">
        <v>9.4</v>
      </c>
    </row>
    <row r="78" spans="1:22" x14ac:dyDescent="0.2">
      <c r="A78" t="s">
        <v>142</v>
      </c>
      <c r="B78">
        <v>2004</v>
      </c>
      <c r="C78" t="s">
        <v>23</v>
      </c>
      <c r="D78">
        <v>64.7</v>
      </c>
      <c r="E78">
        <v>218</v>
      </c>
      <c r="F78">
        <v>35</v>
      </c>
      <c r="G78">
        <v>0.21</v>
      </c>
      <c r="H78">
        <v>31.931873159999999</v>
      </c>
      <c r="I78">
        <v>27</v>
      </c>
      <c r="J78">
        <v>12074</v>
      </c>
      <c r="K78">
        <v>13.4</v>
      </c>
      <c r="L78">
        <v>47</v>
      </c>
      <c r="M78">
        <v>8</v>
      </c>
      <c r="N78">
        <v>5.82</v>
      </c>
      <c r="O78">
        <v>8</v>
      </c>
      <c r="P78">
        <v>0.2</v>
      </c>
      <c r="Q78">
        <v>287.41559999999998</v>
      </c>
      <c r="R78">
        <v>2539449</v>
      </c>
      <c r="S78">
        <v>17.8</v>
      </c>
      <c r="T78">
        <v>18.399999999999999</v>
      </c>
      <c r="U78">
        <v>0.46300000000000002</v>
      </c>
      <c r="V78">
        <v>9.3000000000000007</v>
      </c>
    </row>
    <row r="79" spans="1:22" x14ac:dyDescent="0.2">
      <c r="A79" t="s">
        <v>142</v>
      </c>
      <c r="B79">
        <v>2003</v>
      </c>
      <c r="C79" t="s">
        <v>23</v>
      </c>
      <c r="D79">
        <v>64.3</v>
      </c>
      <c r="E79">
        <v>22</v>
      </c>
      <c r="F79">
        <v>38</v>
      </c>
      <c r="G79">
        <v>0.2</v>
      </c>
      <c r="H79">
        <v>2.7909653200000002</v>
      </c>
      <c r="I79">
        <v>2</v>
      </c>
      <c r="J79">
        <v>13344</v>
      </c>
      <c r="K79">
        <v>12.9</v>
      </c>
      <c r="L79">
        <v>50</v>
      </c>
      <c r="M79">
        <v>76</v>
      </c>
      <c r="N79">
        <v>5.48</v>
      </c>
      <c r="O79">
        <v>78</v>
      </c>
      <c r="P79">
        <v>0.1</v>
      </c>
      <c r="Q79">
        <v>253.72412</v>
      </c>
      <c r="R79">
        <v>2495623</v>
      </c>
      <c r="S79">
        <v>18</v>
      </c>
      <c r="T79">
        <v>18.600000000000001</v>
      </c>
      <c r="U79">
        <v>0.45700000000000002</v>
      </c>
      <c r="V79">
        <v>9.1999999999999993</v>
      </c>
    </row>
    <row r="80" spans="1:22" x14ac:dyDescent="0.2">
      <c r="A80" t="s">
        <v>142</v>
      </c>
      <c r="B80">
        <v>2002</v>
      </c>
      <c r="C80" t="s">
        <v>23</v>
      </c>
      <c r="D80">
        <v>63.1</v>
      </c>
      <c r="E80">
        <v>238</v>
      </c>
      <c r="F80">
        <v>40</v>
      </c>
      <c r="G80">
        <v>0.19</v>
      </c>
      <c r="H80">
        <v>23.183945940000001</v>
      </c>
      <c r="J80">
        <v>6749</v>
      </c>
      <c r="K80">
        <v>12.4</v>
      </c>
      <c r="L80">
        <v>54</v>
      </c>
      <c r="M80">
        <v>72</v>
      </c>
      <c r="N80">
        <v>5.6</v>
      </c>
      <c r="O80">
        <v>72</v>
      </c>
      <c r="P80">
        <v>0.1</v>
      </c>
      <c r="Q80">
        <v>246.375621</v>
      </c>
      <c r="R80">
        <v>24566342</v>
      </c>
      <c r="S80">
        <v>18.2</v>
      </c>
      <c r="T80">
        <v>18.8</v>
      </c>
      <c r="U80">
        <v>0.44700000000000001</v>
      </c>
      <c r="V80">
        <v>8.6</v>
      </c>
    </row>
    <row r="81" spans="1:22" x14ac:dyDescent="0.2">
      <c r="A81" t="s">
        <v>142</v>
      </c>
      <c r="B81">
        <v>2001</v>
      </c>
      <c r="C81" t="s">
        <v>23</v>
      </c>
      <c r="D81">
        <v>63.2</v>
      </c>
      <c r="E81">
        <v>23</v>
      </c>
      <c r="F81">
        <v>43</v>
      </c>
      <c r="G81">
        <v>0.09</v>
      </c>
      <c r="H81">
        <v>21.92813881</v>
      </c>
      <c r="J81">
        <v>10849</v>
      </c>
      <c r="K81">
        <v>11.9</v>
      </c>
      <c r="L81">
        <v>58</v>
      </c>
      <c r="M81">
        <v>73</v>
      </c>
      <c r="N81">
        <v>5.36</v>
      </c>
      <c r="O81">
        <v>72</v>
      </c>
      <c r="P81">
        <v>0.1</v>
      </c>
      <c r="Q81">
        <v>248.61835389999999</v>
      </c>
      <c r="R81">
        <v>24161777</v>
      </c>
      <c r="S81">
        <v>18.3</v>
      </c>
      <c r="T81">
        <v>19</v>
      </c>
      <c r="U81">
        <v>0.44600000000000001</v>
      </c>
      <c r="V81">
        <v>9</v>
      </c>
    </row>
    <row r="82" spans="1:22" x14ac:dyDescent="0.2">
      <c r="A82" t="s">
        <v>142</v>
      </c>
      <c r="B82">
        <v>2000</v>
      </c>
      <c r="C82" t="s">
        <v>23</v>
      </c>
      <c r="D82">
        <v>62.5</v>
      </c>
      <c r="E82">
        <v>238</v>
      </c>
      <c r="F82">
        <v>46</v>
      </c>
      <c r="G82">
        <v>0.08</v>
      </c>
      <c r="H82">
        <v>17.912336799999999</v>
      </c>
      <c r="J82">
        <v>9397</v>
      </c>
      <c r="K82">
        <v>11.4</v>
      </c>
      <c r="L82">
        <v>62</v>
      </c>
      <c r="M82">
        <v>74</v>
      </c>
      <c r="N82">
        <v>5.43</v>
      </c>
      <c r="O82">
        <v>74</v>
      </c>
      <c r="P82">
        <v>0.1</v>
      </c>
      <c r="Q82">
        <v>231.42554000000001</v>
      </c>
      <c r="R82">
        <v>2374911</v>
      </c>
      <c r="S82">
        <v>18.5</v>
      </c>
      <c r="T82">
        <v>19.2</v>
      </c>
      <c r="U82">
        <v>0.439</v>
      </c>
      <c r="V82">
        <v>8.9</v>
      </c>
    </row>
    <row r="84" spans="1:22" ht="26" x14ac:dyDescent="0.3">
      <c r="A84" s="4" t="s">
        <v>233</v>
      </c>
    </row>
    <row r="86" spans="1:22" x14ac:dyDescent="0.2">
      <c r="A86" t="s">
        <v>22</v>
      </c>
      <c r="B86">
        <v>2015</v>
      </c>
      <c r="C86" t="s">
        <v>23</v>
      </c>
      <c r="D86">
        <v>65</v>
      </c>
      <c r="E86">
        <v>263</v>
      </c>
      <c r="F86">
        <v>62</v>
      </c>
      <c r="G86">
        <v>0.01</v>
      </c>
      <c r="H86">
        <v>71.279623619999995</v>
      </c>
      <c r="I86">
        <v>65</v>
      </c>
      <c r="J86">
        <v>1154</v>
      </c>
      <c r="K86">
        <v>19.100000000000001</v>
      </c>
      <c r="L86">
        <v>83</v>
      </c>
      <c r="M86">
        <v>6</v>
      </c>
      <c r="N86">
        <v>8.16</v>
      </c>
      <c r="O86">
        <v>65</v>
      </c>
      <c r="P86">
        <v>0.1</v>
      </c>
      <c r="Q86">
        <v>584.25921000000005</v>
      </c>
      <c r="R86">
        <v>33736494</v>
      </c>
      <c r="S86">
        <v>17.2</v>
      </c>
      <c r="T86">
        <v>17.3</v>
      </c>
      <c r="U86">
        <v>0.47899999999999998</v>
      </c>
      <c r="V86">
        <v>10.1</v>
      </c>
    </row>
    <row r="87" spans="1:22" x14ac:dyDescent="0.2">
      <c r="A87" t="s">
        <v>22</v>
      </c>
      <c r="B87">
        <v>2014</v>
      </c>
      <c r="C87" t="s">
        <v>23</v>
      </c>
      <c r="D87">
        <v>59.9</v>
      </c>
      <c r="E87">
        <v>271</v>
      </c>
      <c r="F87">
        <v>64</v>
      </c>
      <c r="G87">
        <v>0.01</v>
      </c>
      <c r="H87">
        <v>73.523581680000007</v>
      </c>
      <c r="I87">
        <v>62</v>
      </c>
      <c r="J87">
        <v>492</v>
      </c>
      <c r="K87">
        <v>18.600000000000001</v>
      </c>
      <c r="L87">
        <v>86</v>
      </c>
      <c r="M87">
        <v>58</v>
      </c>
      <c r="N87">
        <v>8.18</v>
      </c>
      <c r="O87">
        <v>62</v>
      </c>
      <c r="P87">
        <v>0.1</v>
      </c>
      <c r="Q87">
        <v>612.69651399999998</v>
      </c>
      <c r="R87">
        <v>327582</v>
      </c>
      <c r="S87">
        <v>17.5</v>
      </c>
      <c r="T87">
        <v>17.5</v>
      </c>
      <c r="U87">
        <v>0.47599999999999998</v>
      </c>
      <c r="V87">
        <v>10</v>
      </c>
    </row>
    <row r="88" spans="1:22" x14ac:dyDescent="0.2">
      <c r="A88" t="s">
        <v>22</v>
      </c>
      <c r="B88">
        <v>2013</v>
      </c>
      <c r="C88" t="s">
        <v>23</v>
      </c>
      <c r="D88">
        <v>59.9</v>
      </c>
      <c r="E88">
        <v>268</v>
      </c>
      <c r="F88">
        <v>66</v>
      </c>
      <c r="G88">
        <v>0.01</v>
      </c>
      <c r="H88">
        <v>73.219242719999997</v>
      </c>
      <c r="I88">
        <v>64</v>
      </c>
      <c r="J88">
        <v>430</v>
      </c>
      <c r="K88">
        <v>18.100000000000001</v>
      </c>
      <c r="L88">
        <v>89</v>
      </c>
      <c r="M88">
        <v>62</v>
      </c>
      <c r="N88">
        <v>8.1300000000000008</v>
      </c>
      <c r="O88">
        <v>64</v>
      </c>
      <c r="P88">
        <v>0.1</v>
      </c>
      <c r="Q88">
        <v>631.74497599999995</v>
      </c>
      <c r="R88">
        <v>31731688</v>
      </c>
      <c r="S88">
        <v>17.7</v>
      </c>
      <c r="T88">
        <v>17.7</v>
      </c>
      <c r="U88">
        <v>0.47</v>
      </c>
      <c r="V88">
        <v>9.9</v>
      </c>
    </row>
    <row r="89" spans="1:22" x14ac:dyDescent="0.2">
      <c r="A89" t="s">
        <v>22</v>
      </c>
      <c r="B89">
        <v>2012</v>
      </c>
      <c r="C89" t="s">
        <v>23</v>
      </c>
      <c r="D89">
        <v>59.5</v>
      </c>
      <c r="E89">
        <v>272</v>
      </c>
      <c r="F89">
        <v>69</v>
      </c>
      <c r="G89">
        <v>0.01</v>
      </c>
      <c r="H89">
        <v>78.184215300000005</v>
      </c>
      <c r="I89">
        <v>67</v>
      </c>
      <c r="J89">
        <v>2787</v>
      </c>
      <c r="K89">
        <v>17.600000000000001</v>
      </c>
      <c r="L89">
        <v>93</v>
      </c>
      <c r="M89">
        <v>67</v>
      </c>
      <c r="N89">
        <v>8.52</v>
      </c>
      <c r="O89">
        <v>67</v>
      </c>
      <c r="P89">
        <v>0.1</v>
      </c>
      <c r="Q89">
        <v>669.95899999999995</v>
      </c>
      <c r="R89">
        <v>3696958</v>
      </c>
      <c r="S89">
        <v>17.899999999999999</v>
      </c>
      <c r="T89">
        <v>18</v>
      </c>
      <c r="U89">
        <v>0.46300000000000002</v>
      </c>
      <c r="V89">
        <v>9.8000000000000007</v>
      </c>
    </row>
    <row r="90" spans="1:22" x14ac:dyDescent="0.2">
      <c r="A90" t="s">
        <v>22</v>
      </c>
      <c r="B90">
        <v>2011</v>
      </c>
      <c r="C90" t="s">
        <v>23</v>
      </c>
      <c r="D90">
        <v>59.2</v>
      </c>
      <c r="E90">
        <v>275</v>
      </c>
      <c r="F90">
        <v>71</v>
      </c>
      <c r="G90">
        <v>0.01</v>
      </c>
      <c r="H90">
        <v>7.097108703</v>
      </c>
      <c r="I90">
        <v>68</v>
      </c>
      <c r="J90">
        <v>3013</v>
      </c>
      <c r="K90">
        <v>17.2</v>
      </c>
      <c r="L90">
        <v>97</v>
      </c>
      <c r="M90">
        <v>68</v>
      </c>
      <c r="N90">
        <v>7.87</v>
      </c>
      <c r="O90">
        <v>68</v>
      </c>
      <c r="P90">
        <v>0.1</v>
      </c>
      <c r="Q90">
        <v>63.537230999999998</v>
      </c>
      <c r="R90">
        <v>2978599</v>
      </c>
      <c r="S90">
        <v>18.2</v>
      </c>
      <c r="T90">
        <v>18.2</v>
      </c>
      <c r="U90">
        <v>0.45400000000000001</v>
      </c>
      <c r="V90">
        <v>9.5</v>
      </c>
    </row>
    <row r="91" spans="1:22" x14ac:dyDescent="0.2">
      <c r="A91" t="s">
        <v>22</v>
      </c>
      <c r="B91">
        <v>2010</v>
      </c>
      <c r="C91" t="s">
        <v>23</v>
      </c>
      <c r="D91">
        <v>58.8</v>
      </c>
      <c r="E91">
        <v>279</v>
      </c>
      <c r="F91">
        <v>74</v>
      </c>
      <c r="G91">
        <v>0.01</v>
      </c>
      <c r="H91">
        <v>79.679367360000001</v>
      </c>
      <c r="I91">
        <v>66</v>
      </c>
      <c r="J91">
        <v>1989</v>
      </c>
      <c r="K91">
        <v>16.7</v>
      </c>
      <c r="L91">
        <v>102</v>
      </c>
      <c r="M91">
        <v>66</v>
      </c>
      <c r="N91">
        <v>9.1999999999999993</v>
      </c>
      <c r="O91">
        <v>66</v>
      </c>
      <c r="P91">
        <v>0.1</v>
      </c>
      <c r="Q91">
        <v>553.32893999999999</v>
      </c>
      <c r="R91">
        <v>2883167</v>
      </c>
      <c r="S91">
        <v>18.399999999999999</v>
      </c>
      <c r="T91">
        <v>18.399999999999999</v>
      </c>
      <c r="U91">
        <v>0.44800000000000001</v>
      </c>
      <c r="V91">
        <v>9.1999999999999993</v>
      </c>
    </row>
    <row r="92" spans="1:22" x14ac:dyDescent="0.2">
      <c r="A92" t="s">
        <v>22</v>
      </c>
      <c r="B92">
        <v>2009</v>
      </c>
      <c r="C92" t="s">
        <v>23</v>
      </c>
      <c r="D92">
        <v>58.6</v>
      </c>
      <c r="E92">
        <v>281</v>
      </c>
      <c r="F92">
        <v>77</v>
      </c>
      <c r="G92">
        <v>0.01</v>
      </c>
      <c r="H92">
        <v>56.762216819999999</v>
      </c>
      <c r="I92">
        <v>63</v>
      </c>
      <c r="J92">
        <v>2861</v>
      </c>
      <c r="K92">
        <v>16.2</v>
      </c>
      <c r="L92">
        <v>106</v>
      </c>
      <c r="M92">
        <v>63</v>
      </c>
      <c r="N92">
        <v>9.42</v>
      </c>
      <c r="O92">
        <v>63</v>
      </c>
      <c r="P92">
        <v>0.1</v>
      </c>
      <c r="Q92">
        <v>445.89329789999999</v>
      </c>
      <c r="R92">
        <v>284331</v>
      </c>
      <c r="S92">
        <v>18.600000000000001</v>
      </c>
      <c r="T92">
        <v>18.7</v>
      </c>
      <c r="U92">
        <v>0.434</v>
      </c>
      <c r="V92">
        <v>8.9</v>
      </c>
    </row>
    <row r="93" spans="1:22" x14ac:dyDescent="0.2">
      <c r="A93" t="s">
        <v>22</v>
      </c>
      <c r="B93">
        <v>2008</v>
      </c>
      <c r="C93" t="s">
        <v>23</v>
      </c>
      <c r="D93">
        <v>58.1</v>
      </c>
      <c r="E93">
        <v>287</v>
      </c>
      <c r="F93">
        <v>80</v>
      </c>
      <c r="G93">
        <v>0.03</v>
      </c>
      <c r="H93">
        <v>25.873925360000001</v>
      </c>
      <c r="I93">
        <v>64</v>
      </c>
      <c r="J93">
        <v>1599</v>
      </c>
      <c r="K93">
        <v>15.7</v>
      </c>
      <c r="L93">
        <v>110</v>
      </c>
      <c r="M93">
        <v>64</v>
      </c>
      <c r="N93">
        <v>8.33</v>
      </c>
      <c r="O93">
        <v>64</v>
      </c>
      <c r="P93">
        <v>0.1</v>
      </c>
      <c r="Q93">
        <v>373.36111629999999</v>
      </c>
      <c r="R93">
        <v>2729431</v>
      </c>
      <c r="S93">
        <v>18.8</v>
      </c>
      <c r="T93">
        <v>18.899999999999999</v>
      </c>
      <c r="U93">
        <v>0.433</v>
      </c>
      <c r="V93">
        <v>8.6999999999999993</v>
      </c>
    </row>
    <row r="94" spans="1:22" x14ac:dyDescent="0.2">
      <c r="A94" t="s">
        <v>22</v>
      </c>
      <c r="B94">
        <v>2007</v>
      </c>
      <c r="C94" t="s">
        <v>23</v>
      </c>
      <c r="D94">
        <v>57.5</v>
      </c>
      <c r="E94">
        <v>295</v>
      </c>
      <c r="F94">
        <v>82</v>
      </c>
      <c r="G94">
        <v>0.02</v>
      </c>
      <c r="H94">
        <v>10.910155980000001</v>
      </c>
      <c r="I94">
        <v>63</v>
      </c>
      <c r="J94">
        <v>1141</v>
      </c>
      <c r="K94">
        <v>15.2</v>
      </c>
      <c r="L94">
        <v>113</v>
      </c>
      <c r="M94">
        <v>63</v>
      </c>
      <c r="N94">
        <v>6.73</v>
      </c>
      <c r="O94">
        <v>63</v>
      </c>
      <c r="P94">
        <v>0.1</v>
      </c>
      <c r="Q94">
        <v>369.83579600000002</v>
      </c>
      <c r="R94">
        <v>26616792</v>
      </c>
      <c r="S94">
        <v>19</v>
      </c>
      <c r="T94">
        <v>19.100000000000001</v>
      </c>
      <c r="U94">
        <v>0.41499999999999998</v>
      </c>
      <c r="V94">
        <v>8.4</v>
      </c>
    </row>
    <row r="95" spans="1:22" x14ac:dyDescent="0.2">
      <c r="A95" t="s">
        <v>22</v>
      </c>
      <c r="B95">
        <v>2006</v>
      </c>
      <c r="C95" t="s">
        <v>23</v>
      </c>
      <c r="D95">
        <v>57.3</v>
      </c>
      <c r="E95">
        <v>295</v>
      </c>
      <c r="F95">
        <v>84</v>
      </c>
      <c r="G95">
        <v>0.03</v>
      </c>
      <c r="H95">
        <v>17.171517510000001</v>
      </c>
      <c r="I95">
        <v>64</v>
      </c>
      <c r="J95">
        <v>1990</v>
      </c>
      <c r="K95">
        <v>14.7</v>
      </c>
      <c r="L95">
        <v>116</v>
      </c>
      <c r="M95">
        <v>58</v>
      </c>
      <c r="N95">
        <v>7.43</v>
      </c>
      <c r="O95">
        <v>58</v>
      </c>
      <c r="P95">
        <v>0.1</v>
      </c>
      <c r="Q95">
        <v>272.56376999999998</v>
      </c>
      <c r="R95">
        <v>2589345</v>
      </c>
      <c r="S95">
        <v>19.2</v>
      </c>
      <c r="T95">
        <v>19.3</v>
      </c>
      <c r="U95">
        <v>0.40500000000000003</v>
      </c>
      <c r="V95">
        <v>8.1</v>
      </c>
    </row>
    <row r="96" spans="1:22" x14ac:dyDescent="0.2">
      <c r="A96" t="s">
        <v>22</v>
      </c>
      <c r="B96">
        <v>2005</v>
      </c>
      <c r="C96" t="s">
        <v>23</v>
      </c>
      <c r="D96">
        <v>57.3</v>
      </c>
      <c r="E96">
        <v>291</v>
      </c>
      <c r="F96">
        <v>85</v>
      </c>
      <c r="G96">
        <v>0.02</v>
      </c>
      <c r="H96">
        <v>1.3886477319999999</v>
      </c>
      <c r="I96">
        <v>66</v>
      </c>
      <c r="J96">
        <v>1296</v>
      </c>
      <c r="K96">
        <v>14.2</v>
      </c>
      <c r="L96">
        <v>118</v>
      </c>
      <c r="M96">
        <v>58</v>
      </c>
      <c r="N96">
        <v>8.6999999999999993</v>
      </c>
      <c r="O96">
        <v>58</v>
      </c>
      <c r="P96">
        <v>0.1</v>
      </c>
      <c r="Q96">
        <v>25.294129900000001</v>
      </c>
      <c r="R96">
        <v>257798</v>
      </c>
      <c r="S96">
        <v>19.3</v>
      </c>
      <c r="T96">
        <v>19.5</v>
      </c>
      <c r="U96">
        <v>0.39600000000000002</v>
      </c>
      <c r="V96">
        <v>7.9</v>
      </c>
    </row>
    <row r="97" spans="1:22" x14ac:dyDescent="0.2">
      <c r="A97" t="s">
        <v>22</v>
      </c>
      <c r="B97">
        <v>2004</v>
      </c>
      <c r="C97" t="s">
        <v>23</v>
      </c>
      <c r="D97">
        <v>57</v>
      </c>
      <c r="E97">
        <v>293</v>
      </c>
      <c r="F97">
        <v>87</v>
      </c>
      <c r="G97">
        <v>0.02</v>
      </c>
      <c r="H97">
        <v>15.29606643</v>
      </c>
      <c r="I97">
        <v>67</v>
      </c>
      <c r="J97">
        <v>466</v>
      </c>
      <c r="K97">
        <v>13.8</v>
      </c>
      <c r="L97">
        <v>120</v>
      </c>
      <c r="M97">
        <v>5</v>
      </c>
      <c r="N97">
        <v>8.7899999999999991</v>
      </c>
      <c r="O97">
        <v>5</v>
      </c>
      <c r="P97">
        <v>0.1</v>
      </c>
      <c r="Q97">
        <v>219.14135279999999</v>
      </c>
      <c r="R97">
        <v>24118979</v>
      </c>
      <c r="S97">
        <v>19.5</v>
      </c>
      <c r="T97">
        <v>19.7</v>
      </c>
      <c r="U97">
        <v>0.38100000000000001</v>
      </c>
      <c r="V97">
        <v>6.8</v>
      </c>
    </row>
    <row r="98" spans="1:22" x14ac:dyDescent="0.2">
      <c r="A98" t="s">
        <v>22</v>
      </c>
      <c r="B98">
        <v>2003</v>
      </c>
      <c r="C98" t="s">
        <v>23</v>
      </c>
      <c r="D98">
        <v>56.7</v>
      </c>
      <c r="E98">
        <v>295</v>
      </c>
      <c r="F98">
        <v>87</v>
      </c>
      <c r="G98">
        <v>0.01</v>
      </c>
      <c r="H98">
        <v>11.089052730000001</v>
      </c>
      <c r="I98">
        <v>65</v>
      </c>
      <c r="J98">
        <v>798</v>
      </c>
      <c r="K98">
        <v>13.4</v>
      </c>
      <c r="L98">
        <v>122</v>
      </c>
      <c r="M98">
        <v>41</v>
      </c>
      <c r="N98">
        <v>8.82</v>
      </c>
      <c r="O98">
        <v>41</v>
      </c>
      <c r="P98">
        <v>0.1</v>
      </c>
      <c r="Q98">
        <v>198.72854359999999</v>
      </c>
      <c r="R98">
        <v>2364851</v>
      </c>
      <c r="S98">
        <v>19.7</v>
      </c>
      <c r="T98">
        <v>19.899999999999999</v>
      </c>
      <c r="U98">
        <v>0.373</v>
      </c>
      <c r="V98">
        <v>6.5</v>
      </c>
    </row>
    <row r="99" spans="1:22" x14ac:dyDescent="0.2">
      <c r="A99" t="s">
        <v>22</v>
      </c>
      <c r="B99">
        <v>2002</v>
      </c>
      <c r="C99" t="s">
        <v>23</v>
      </c>
      <c r="D99">
        <v>56.2</v>
      </c>
      <c r="E99">
        <v>3</v>
      </c>
      <c r="F99">
        <v>88</v>
      </c>
      <c r="G99">
        <v>0.01</v>
      </c>
      <c r="H99">
        <v>16.887350909999999</v>
      </c>
      <c r="I99">
        <v>64</v>
      </c>
      <c r="J99">
        <v>2486</v>
      </c>
      <c r="K99">
        <v>13</v>
      </c>
      <c r="L99">
        <v>122</v>
      </c>
      <c r="M99">
        <v>36</v>
      </c>
      <c r="N99">
        <v>7.76</v>
      </c>
      <c r="O99">
        <v>36</v>
      </c>
      <c r="P99">
        <v>0.1</v>
      </c>
      <c r="Q99">
        <v>187.84594999999999</v>
      </c>
      <c r="R99">
        <v>21979923</v>
      </c>
      <c r="S99">
        <v>19.899999999999999</v>
      </c>
      <c r="T99">
        <v>2.2000000000000002</v>
      </c>
      <c r="U99">
        <v>0.34100000000000003</v>
      </c>
      <c r="V99">
        <v>6.2</v>
      </c>
    </row>
    <row r="100" spans="1:22" x14ac:dyDescent="0.2">
      <c r="A100" t="s">
        <v>22</v>
      </c>
      <c r="B100">
        <v>2001</v>
      </c>
      <c r="C100" t="s">
        <v>23</v>
      </c>
      <c r="D100">
        <v>55.3</v>
      </c>
      <c r="E100">
        <v>316</v>
      </c>
      <c r="F100">
        <v>88</v>
      </c>
      <c r="G100">
        <v>0.01</v>
      </c>
      <c r="H100">
        <v>10.574728199999999</v>
      </c>
      <c r="I100">
        <v>63</v>
      </c>
      <c r="J100">
        <v>8762</v>
      </c>
      <c r="K100">
        <v>12.6</v>
      </c>
      <c r="L100">
        <v>122</v>
      </c>
      <c r="M100">
        <v>35</v>
      </c>
      <c r="N100">
        <v>7.8</v>
      </c>
      <c r="O100">
        <v>33</v>
      </c>
      <c r="P100">
        <v>0.1</v>
      </c>
      <c r="Q100">
        <v>117.49697999999999</v>
      </c>
      <c r="R100">
        <v>2966463</v>
      </c>
      <c r="S100">
        <v>2.1</v>
      </c>
      <c r="T100">
        <v>2.4</v>
      </c>
      <c r="U100">
        <v>0.34</v>
      </c>
      <c r="V100">
        <v>5.9</v>
      </c>
    </row>
    <row r="101" spans="1:22" x14ac:dyDescent="0.2">
      <c r="A101" t="s">
        <v>22</v>
      </c>
      <c r="B101">
        <v>2000</v>
      </c>
      <c r="C101" t="s">
        <v>23</v>
      </c>
      <c r="D101">
        <v>54.8</v>
      </c>
      <c r="E101">
        <v>321</v>
      </c>
      <c r="F101">
        <v>88</v>
      </c>
      <c r="G101">
        <v>0.01</v>
      </c>
      <c r="H101">
        <v>10.42496</v>
      </c>
      <c r="I101">
        <v>62</v>
      </c>
      <c r="J101">
        <v>6532</v>
      </c>
      <c r="K101">
        <v>12.2</v>
      </c>
      <c r="L101">
        <v>122</v>
      </c>
      <c r="M101">
        <v>24</v>
      </c>
      <c r="N101">
        <v>8.1999999999999993</v>
      </c>
      <c r="O101">
        <v>24</v>
      </c>
      <c r="P101">
        <v>0.1</v>
      </c>
      <c r="Q101">
        <v>114.56</v>
      </c>
      <c r="R101">
        <v>293756</v>
      </c>
      <c r="S101">
        <v>2.2999999999999998</v>
      </c>
      <c r="T101">
        <v>2.5</v>
      </c>
      <c r="U101">
        <v>0.33800000000000002</v>
      </c>
      <c r="V101">
        <v>5.5</v>
      </c>
    </row>
    <row r="102" spans="1:22" x14ac:dyDescent="0.2">
      <c r="A102" t="s">
        <v>36</v>
      </c>
      <c r="B102">
        <v>2015</v>
      </c>
      <c r="C102" t="s">
        <v>23</v>
      </c>
      <c r="D102">
        <v>71.8</v>
      </c>
      <c r="E102">
        <v>129</v>
      </c>
      <c r="F102">
        <v>92</v>
      </c>
      <c r="H102">
        <v>0</v>
      </c>
      <c r="I102">
        <v>97</v>
      </c>
      <c r="J102">
        <v>240</v>
      </c>
      <c r="K102">
        <v>18.3</v>
      </c>
      <c r="L102">
        <v>113</v>
      </c>
      <c r="M102">
        <v>97</v>
      </c>
      <c r="O102">
        <v>97</v>
      </c>
      <c r="P102">
        <v>0.1</v>
      </c>
      <c r="Q102">
        <v>121.15812</v>
      </c>
      <c r="R102">
        <v>1612886</v>
      </c>
      <c r="S102">
        <v>17.899999999999999</v>
      </c>
      <c r="T102">
        <v>18.3</v>
      </c>
      <c r="U102">
        <v>0.57499999999999996</v>
      </c>
      <c r="V102">
        <v>10.199999999999999</v>
      </c>
    </row>
    <row r="103" spans="1:22" x14ac:dyDescent="0.2">
      <c r="A103" t="s">
        <v>36</v>
      </c>
      <c r="B103">
        <v>2014</v>
      </c>
      <c r="C103" t="s">
        <v>23</v>
      </c>
      <c r="D103">
        <v>71.400000000000006</v>
      </c>
      <c r="E103">
        <v>132</v>
      </c>
      <c r="F103">
        <v>98</v>
      </c>
      <c r="G103">
        <v>0.01</v>
      </c>
      <c r="H103">
        <v>10.44640334</v>
      </c>
      <c r="I103">
        <v>97</v>
      </c>
      <c r="J103">
        <v>289</v>
      </c>
      <c r="K103">
        <v>17.7</v>
      </c>
      <c r="L103">
        <v>121</v>
      </c>
      <c r="M103">
        <v>97</v>
      </c>
      <c r="N103">
        <v>2.82</v>
      </c>
      <c r="O103">
        <v>97</v>
      </c>
      <c r="P103">
        <v>0.1</v>
      </c>
      <c r="Q103">
        <v>184.56542999999999</v>
      </c>
      <c r="R103">
        <v>15945279</v>
      </c>
      <c r="S103">
        <v>18.100000000000001</v>
      </c>
      <c r="T103">
        <v>18.600000000000001</v>
      </c>
      <c r="U103">
        <v>0.56999999999999995</v>
      </c>
      <c r="V103">
        <v>10</v>
      </c>
    </row>
    <row r="104" spans="1:22" x14ac:dyDescent="0.2">
      <c r="A104" t="s">
        <v>36</v>
      </c>
      <c r="B104">
        <v>2013</v>
      </c>
      <c r="C104" t="s">
        <v>23</v>
      </c>
      <c r="D104">
        <v>71</v>
      </c>
      <c r="E104">
        <v>135</v>
      </c>
      <c r="F104">
        <v>104</v>
      </c>
      <c r="G104">
        <v>0.01</v>
      </c>
      <c r="H104">
        <v>52.829864669999999</v>
      </c>
      <c r="I104">
        <v>96</v>
      </c>
      <c r="J104">
        <v>237</v>
      </c>
      <c r="K104">
        <v>17</v>
      </c>
      <c r="L104">
        <v>130</v>
      </c>
      <c r="M104">
        <v>96</v>
      </c>
      <c r="N104">
        <v>2.88</v>
      </c>
      <c r="O104">
        <v>96</v>
      </c>
      <c r="P104">
        <v>0.1</v>
      </c>
      <c r="Q104">
        <v>951.88945349999995</v>
      </c>
      <c r="R104">
        <v>157571292</v>
      </c>
      <c r="S104">
        <v>18.3</v>
      </c>
      <c r="T104">
        <v>18.8</v>
      </c>
      <c r="U104">
        <v>0.56499999999999995</v>
      </c>
      <c r="V104">
        <v>10</v>
      </c>
    </row>
    <row r="105" spans="1:22" x14ac:dyDescent="0.2">
      <c r="A105" t="s">
        <v>36</v>
      </c>
      <c r="B105">
        <v>2012</v>
      </c>
      <c r="C105" t="s">
        <v>23</v>
      </c>
      <c r="D105">
        <v>77</v>
      </c>
      <c r="E105">
        <v>137</v>
      </c>
      <c r="F105">
        <v>111</v>
      </c>
      <c r="G105">
        <v>0.01</v>
      </c>
      <c r="H105">
        <v>59.258925699999999</v>
      </c>
      <c r="I105">
        <v>94</v>
      </c>
      <c r="J105">
        <v>1986</v>
      </c>
      <c r="K105">
        <v>16.399999999999999</v>
      </c>
      <c r="L105">
        <v>139</v>
      </c>
      <c r="M105">
        <v>94</v>
      </c>
      <c r="N105">
        <v>3.8</v>
      </c>
      <c r="O105">
        <v>94</v>
      </c>
      <c r="P105">
        <v>0.1</v>
      </c>
      <c r="Q105">
        <v>856.34285699999998</v>
      </c>
      <c r="R105">
        <v>15572753</v>
      </c>
      <c r="S105">
        <v>18.5</v>
      </c>
      <c r="T105">
        <v>19</v>
      </c>
      <c r="U105">
        <v>0.55700000000000005</v>
      </c>
      <c r="V105">
        <v>9.9</v>
      </c>
    </row>
    <row r="106" spans="1:22" x14ac:dyDescent="0.2">
      <c r="A106" t="s">
        <v>36</v>
      </c>
      <c r="B106">
        <v>2011</v>
      </c>
      <c r="C106" t="s">
        <v>23</v>
      </c>
      <c r="D106">
        <v>73</v>
      </c>
      <c r="E106">
        <v>14</v>
      </c>
      <c r="F106">
        <v>118</v>
      </c>
      <c r="G106">
        <v>0.01</v>
      </c>
      <c r="H106">
        <v>62.349884840000001</v>
      </c>
      <c r="I106">
        <v>96</v>
      </c>
      <c r="J106">
        <v>5625</v>
      </c>
      <c r="K106">
        <v>15.8</v>
      </c>
      <c r="L106">
        <v>150</v>
      </c>
      <c r="M106">
        <v>96</v>
      </c>
      <c r="N106">
        <v>3.16</v>
      </c>
      <c r="O106">
        <v>96</v>
      </c>
      <c r="P106">
        <v>0.1</v>
      </c>
      <c r="Q106">
        <v>835.78934100000004</v>
      </c>
      <c r="R106">
        <v>153911916</v>
      </c>
      <c r="S106">
        <v>18.7</v>
      </c>
      <c r="T106">
        <v>19.2</v>
      </c>
      <c r="U106">
        <v>0.54500000000000004</v>
      </c>
      <c r="V106">
        <v>9.4</v>
      </c>
    </row>
    <row r="107" spans="1:22" x14ac:dyDescent="0.2">
      <c r="A107" t="s">
        <v>36</v>
      </c>
      <c r="B107">
        <v>2010</v>
      </c>
      <c r="C107" t="s">
        <v>23</v>
      </c>
      <c r="D107">
        <v>69.900000000000006</v>
      </c>
      <c r="E107">
        <v>142</v>
      </c>
      <c r="F107">
        <v>126</v>
      </c>
      <c r="G107">
        <v>0.01</v>
      </c>
      <c r="H107">
        <v>62.659454320000002</v>
      </c>
      <c r="I107">
        <v>94</v>
      </c>
      <c r="J107">
        <v>788</v>
      </c>
      <c r="K107">
        <v>15.2</v>
      </c>
      <c r="L107">
        <v>161</v>
      </c>
      <c r="M107">
        <v>94</v>
      </c>
      <c r="N107">
        <v>3.6</v>
      </c>
      <c r="O107">
        <v>94</v>
      </c>
      <c r="P107">
        <v>0.1</v>
      </c>
      <c r="Q107">
        <v>757.6717572</v>
      </c>
      <c r="R107">
        <v>15214912</v>
      </c>
      <c r="S107">
        <v>18.899999999999999</v>
      </c>
      <c r="T107">
        <v>19.399999999999999</v>
      </c>
      <c r="U107">
        <v>0.53500000000000003</v>
      </c>
      <c r="V107">
        <v>8.9</v>
      </c>
    </row>
    <row r="108" spans="1:22" x14ac:dyDescent="0.2">
      <c r="A108" t="s">
        <v>36</v>
      </c>
      <c r="B108">
        <v>2009</v>
      </c>
      <c r="C108" t="s">
        <v>23</v>
      </c>
      <c r="D108">
        <v>69.5</v>
      </c>
      <c r="E108">
        <v>144</v>
      </c>
      <c r="F108">
        <v>135</v>
      </c>
      <c r="G108">
        <v>0.01</v>
      </c>
      <c r="H108">
        <v>53.264003780000003</v>
      </c>
      <c r="I108">
        <v>97</v>
      </c>
      <c r="J108">
        <v>718</v>
      </c>
      <c r="K108">
        <v>14.6</v>
      </c>
      <c r="L108">
        <v>173</v>
      </c>
      <c r="M108">
        <v>97</v>
      </c>
      <c r="N108">
        <v>2.91</v>
      </c>
      <c r="O108">
        <v>97</v>
      </c>
      <c r="P108">
        <v>0.1</v>
      </c>
      <c r="Q108">
        <v>681.12536799999998</v>
      </c>
      <c r="R108">
        <v>1545478</v>
      </c>
      <c r="S108">
        <v>19.100000000000001</v>
      </c>
      <c r="T108">
        <v>19.7</v>
      </c>
      <c r="U108">
        <v>0.52300000000000002</v>
      </c>
      <c r="V108">
        <v>8.4</v>
      </c>
    </row>
    <row r="109" spans="1:22" x14ac:dyDescent="0.2">
      <c r="A109" t="s">
        <v>36</v>
      </c>
      <c r="B109">
        <v>2008</v>
      </c>
      <c r="C109" t="s">
        <v>23</v>
      </c>
      <c r="D109">
        <v>69.099999999999994</v>
      </c>
      <c r="E109">
        <v>147</v>
      </c>
      <c r="F109">
        <v>144</v>
      </c>
      <c r="G109">
        <v>0.01</v>
      </c>
      <c r="H109">
        <v>42.48865034</v>
      </c>
      <c r="I109">
        <v>96</v>
      </c>
      <c r="J109">
        <v>2660</v>
      </c>
      <c r="K109">
        <v>14</v>
      </c>
      <c r="L109">
        <v>186</v>
      </c>
      <c r="M109">
        <v>96</v>
      </c>
      <c r="N109">
        <v>2.85</v>
      </c>
      <c r="O109">
        <v>96</v>
      </c>
      <c r="P109">
        <v>0.1</v>
      </c>
      <c r="Q109">
        <v>615.77754110000001</v>
      </c>
      <c r="R109">
        <v>14885814</v>
      </c>
      <c r="S109">
        <v>19.3</v>
      </c>
      <c r="T109">
        <v>19.899999999999999</v>
      </c>
      <c r="U109">
        <v>0.52</v>
      </c>
      <c r="V109">
        <v>8.6</v>
      </c>
    </row>
    <row r="110" spans="1:22" x14ac:dyDescent="0.2">
      <c r="A110" t="s">
        <v>36</v>
      </c>
      <c r="B110">
        <v>2007</v>
      </c>
      <c r="C110" t="s">
        <v>23</v>
      </c>
      <c r="D110">
        <v>68.599999999999994</v>
      </c>
      <c r="E110">
        <v>151</v>
      </c>
      <c r="F110">
        <v>154</v>
      </c>
      <c r="G110">
        <v>0.01</v>
      </c>
      <c r="H110">
        <v>46.365367030000002</v>
      </c>
      <c r="I110">
        <v>95</v>
      </c>
      <c r="J110">
        <v>2924</v>
      </c>
      <c r="K110">
        <v>13.5</v>
      </c>
      <c r="L110">
        <v>201</v>
      </c>
      <c r="M110">
        <v>96</v>
      </c>
      <c r="N110">
        <v>2.8</v>
      </c>
      <c r="O110">
        <v>94</v>
      </c>
      <c r="P110">
        <v>0.1</v>
      </c>
      <c r="Q110">
        <v>541.65148399999998</v>
      </c>
      <c r="R110">
        <v>147139191</v>
      </c>
      <c r="S110">
        <v>19.5</v>
      </c>
      <c r="T110">
        <v>2.1</v>
      </c>
      <c r="U110">
        <v>0.51300000000000001</v>
      </c>
      <c r="V110">
        <v>8.6</v>
      </c>
    </row>
    <row r="111" spans="1:22" x14ac:dyDescent="0.2">
      <c r="A111" t="s">
        <v>36</v>
      </c>
      <c r="B111">
        <v>2006</v>
      </c>
      <c r="C111" t="s">
        <v>23</v>
      </c>
      <c r="D111">
        <v>68.2</v>
      </c>
      <c r="E111">
        <v>152</v>
      </c>
      <c r="F111">
        <v>164</v>
      </c>
      <c r="G111">
        <v>0.01</v>
      </c>
      <c r="H111">
        <v>42.330454899999999</v>
      </c>
      <c r="I111">
        <v>86</v>
      </c>
      <c r="J111">
        <v>6192</v>
      </c>
      <c r="K111">
        <v>13</v>
      </c>
      <c r="L111">
        <v>215</v>
      </c>
      <c r="M111">
        <v>95</v>
      </c>
      <c r="N111">
        <v>2.8</v>
      </c>
      <c r="O111">
        <v>94</v>
      </c>
      <c r="P111">
        <v>0.1</v>
      </c>
      <c r="Q111">
        <v>494.51465999999999</v>
      </c>
      <c r="R111">
        <v>1453684</v>
      </c>
      <c r="S111">
        <v>19.7</v>
      </c>
      <c r="T111">
        <v>2.2999999999999998</v>
      </c>
      <c r="U111">
        <v>0.50600000000000001</v>
      </c>
      <c r="V111">
        <v>8.4</v>
      </c>
    </row>
    <row r="112" spans="1:22" x14ac:dyDescent="0.2">
      <c r="A112" t="s">
        <v>36</v>
      </c>
      <c r="B112">
        <v>2005</v>
      </c>
      <c r="C112" t="s">
        <v>23</v>
      </c>
      <c r="D112">
        <v>67.8</v>
      </c>
      <c r="E112">
        <v>155</v>
      </c>
      <c r="F112">
        <v>174</v>
      </c>
      <c r="G112">
        <v>0.01</v>
      </c>
      <c r="H112">
        <v>38.054620020000002</v>
      </c>
      <c r="I112">
        <v>45</v>
      </c>
      <c r="J112">
        <v>25934</v>
      </c>
      <c r="K112">
        <v>12.5</v>
      </c>
      <c r="L112">
        <v>231</v>
      </c>
      <c r="M112">
        <v>94</v>
      </c>
      <c r="N112">
        <v>2.68</v>
      </c>
      <c r="O112">
        <v>93</v>
      </c>
      <c r="P112">
        <v>0.1</v>
      </c>
      <c r="Q112">
        <v>484.15547099999998</v>
      </c>
      <c r="R112">
        <v>14343111</v>
      </c>
      <c r="S112">
        <v>19.899999999999999</v>
      </c>
      <c r="T112">
        <v>2.5</v>
      </c>
      <c r="U112">
        <v>0.499</v>
      </c>
      <c r="V112">
        <v>8.1999999999999993</v>
      </c>
    </row>
    <row r="113" spans="1:22" x14ac:dyDescent="0.2">
      <c r="A113" t="s">
        <v>36</v>
      </c>
      <c r="B113">
        <v>2004</v>
      </c>
      <c r="C113" t="s">
        <v>23</v>
      </c>
      <c r="D113">
        <v>67.3</v>
      </c>
      <c r="E113">
        <v>158</v>
      </c>
      <c r="F113">
        <v>185</v>
      </c>
      <c r="G113">
        <v>0.01</v>
      </c>
      <c r="H113">
        <v>4.1146966699999998</v>
      </c>
      <c r="I113">
        <v>11</v>
      </c>
      <c r="J113">
        <v>9743</v>
      </c>
      <c r="K113">
        <v>12</v>
      </c>
      <c r="L113">
        <v>247</v>
      </c>
      <c r="M113">
        <v>88</v>
      </c>
      <c r="N113">
        <v>2.62</v>
      </c>
      <c r="O113">
        <v>99</v>
      </c>
      <c r="P113">
        <v>0.1</v>
      </c>
      <c r="Q113">
        <v>46.757916700000003</v>
      </c>
      <c r="R113">
        <v>14137489</v>
      </c>
      <c r="S113">
        <v>2.1</v>
      </c>
      <c r="T113">
        <v>2.7</v>
      </c>
      <c r="U113">
        <v>0.49099999999999999</v>
      </c>
      <c r="V113">
        <v>8.1</v>
      </c>
    </row>
    <row r="114" spans="1:22" x14ac:dyDescent="0.2">
      <c r="A114" t="s">
        <v>36</v>
      </c>
      <c r="B114">
        <v>2003</v>
      </c>
      <c r="C114" t="s">
        <v>23</v>
      </c>
      <c r="D114">
        <v>66.8</v>
      </c>
      <c r="E114">
        <v>161</v>
      </c>
      <c r="F114">
        <v>196</v>
      </c>
      <c r="G114">
        <v>0.01</v>
      </c>
      <c r="H114">
        <v>35.484589569999997</v>
      </c>
      <c r="I114">
        <v>5</v>
      </c>
      <c r="J114">
        <v>4067</v>
      </c>
      <c r="K114">
        <v>11.6</v>
      </c>
      <c r="L114">
        <v>264</v>
      </c>
      <c r="M114">
        <v>9</v>
      </c>
      <c r="N114">
        <v>2.5099999999999998</v>
      </c>
      <c r="O114">
        <v>87</v>
      </c>
      <c r="P114">
        <v>0.1</v>
      </c>
      <c r="Q114">
        <v>432.7388972</v>
      </c>
      <c r="R114">
        <v>139191</v>
      </c>
      <c r="S114">
        <v>2.2999999999999998</v>
      </c>
      <c r="T114">
        <v>2.9</v>
      </c>
      <c r="U114">
        <v>0.48399999999999999</v>
      </c>
      <c r="V114">
        <v>7.9</v>
      </c>
    </row>
    <row r="115" spans="1:22" x14ac:dyDescent="0.2">
      <c r="A115" t="s">
        <v>36</v>
      </c>
      <c r="B115">
        <v>2002</v>
      </c>
      <c r="C115" t="s">
        <v>23</v>
      </c>
      <c r="D115">
        <v>66.3</v>
      </c>
      <c r="E115">
        <v>164</v>
      </c>
      <c r="F115">
        <v>207</v>
      </c>
      <c r="G115">
        <v>0.01</v>
      </c>
      <c r="H115">
        <v>0.39722876400000001</v>
      </c>
      <c r="I115">
        <v>96</v>
      </c>
      <c r="J115">
        <v>237</v>
      </c>
      <c r="K115">
        <v>11.2</v>
      </c>
      <c r="L115">
        <v>280</v>
      </c>
      <c r="M115">
        <v>83</v>
      </c>
      <c r="N115">
        <v>2.59</v>
      </c>
      <c r="O115">
        <v>83</v>
      </c>
      <c r="P115">
        <v>0.1</v>
      </c>
      <c r="Q115">
        <v>4.6135745000000004</v>
      </c>
      <c r="R115">
        <v>1366667</v>
      </c>
      <c r="S115">
        <v>2.5</v>
      </c>
      <c r="T115">
        <v>21.1</v>
      </c>
      <c r="U115">
        <v>0.47599999999999998</v>
      </c>
      <c r="V115">
        <v>7.7</v>
      </c>
    </row>
    <row r="116" spans="1:22" x14ac:dyDescent="0.2">
      <c r="A116" t="s">
        <v>36</v>
      </c>
      <c r="B116">
        <v>2001</v>
      </c>
      <c r="C116" t="s">
        <v>23</v>
      </c>
      <c r="D116">
        <v>65.8</v>
      </c>
      <c r="E116">
        <v>168</v>
      </c>
      <c r="F116">
        <v>219</v>
      </c>
      <c r="G116">
        <v>0.01</v>
      </c>
      <c r="H116">
        <v>3.3950697810000001</v>
      </c>
      <c r="I116">
        <v>94</v>
      </c>
      <c r="J116">
        <v>1986</v>
      </c>
      <c r="K116">
        <v>1.8</v>
      </c>
      <c r="L116">
        <v>298</v>
      </c>
      <c r="M116">
        <v>85</v>
      </c>
      <c r="N116">
        <v>2.4700000000000002</v>
      </c>
      <c r="O116">
        <v>85</v>
      </c>
      <c r="P116">
        <v>0.1</v>
      </c>
      <c r="Q116">
        <v>42.598115200000002</v>
      </c>
      <c r="R116">
        <v>1341716</v>
      </c>
      <c r="S116">
        <v>2.7</v>
      </c>
      <c r="T116">
        <v>21.3</v>
      </c>
      <c r="U116">
        <v>0.46800000000000003</v>
      </c>
      <c r="V116">
        <v>7.5</v>
      </c>
    </row>
    <row r="117" spans="1:22" x14ac:dyDescent="0.2">
      <c r="A117" t="s">
        <v>36</v>
      </c>
      <c r="B117">
        <v>2000</v>
      </c>
      <c r="C117" t="s">
        <v>23</v>
      </c>
      <c r="D117">
        <v>65.3</v>
      </c>
      <c r="E117">
        <v>173</v>
      </c>
      <c r="F117">
        <v>231</v>
      </c>
      <c r="G117">
        <v>0.01</v>
      </c>
      <c r="H117">
        <v>3.6963305100000001</v>
      </c>
      <c r="I117">
        <v>96</v>
      </c>
      <c r="J117">
        <v>5625</v>
      </c>
      <c r="K117">
        <v>1.4</v>
      </c>
      <c r="L117">
        <v>316</v>
      </c>
      <c r="M117">
        <v>83</v>
      </c>
      <c r="N117">
        <v>2.33</v>
      </c>
      <c r="O117">
        <v>82</v>
      </c>
      <c r="P117">
        <v>0.1</v>
      </c>
      <c r="Q117">
        <v>45.633710000000001</v>
      </c>
      <c r="R117">
        <v>131581243</v>
      </c>
      <c r="S117">
        <v>2.9</v>
      </c>
      <c r="T117">
        <v>21.5</v>
      </c>
      <c r="U117">
        <v>0.45900000000000002</v>
      </c>
      <c r="V117">
        <v>7.3</v>
      </c>
    </row>
    <row r="118" spans="1:22" x14ac:dyDescent="0.2">
      <c r="A118" t="s">
        <v>42</v>
      </c>
      <c r="B118">
        <v>2015</v>
      </c>
      <c r="C118" t="s">
        <v>23</v>
      </c>
      <c r="D118">
        <v>69.8</v>
      </c>
      <c r="E118">
        <v>211</v>
      </c>
      <c r="F118">
        <v>0</v>
      </c>
      <c r="H118">
        <v>0</v>
      </c>
      <c r="I118">
        <v>94</v>
      </c>
      <c r="J118">
        <v>788</v>
      </c>
      <c r="K118">
        <v>24.5</v>
      </c>
      <c r="L118">
        <v>2300</v>
      </c>
      <c r="M118">
        <v>98</v>
      </c>
      <c r="O118">
        <v>99</v>
      </c>
      <c r="P118">
        <v>0.5</v>
      </c>
      <c r="Q118">
        <v>2613.6451769999999</v>
      </c>
      <c r="R118">
        <v>787386</v>
      </c>
      <c r="S118">
        <v>15.4</v>
      </c>
      <c r="T118">
        <v>16</v>
      </c>
      <c r="U118">
        <v>0.60399999999999998</v>
      </c>
      <c r="V118">
        <v>12.5</v>
      </c>
    </row>
    <row r="119" spans="1:22" x14ac:dyDescent="0.2">
      <c r="A119" t="s">
        <v>42</v>
      </c>
      <c r="B119">
        <v>2014</v>
      </c>
      <c r="C119" t="s">
        <v>23</v>
      </c>
      <c r="D119">
        <v>69.400000000000006</v>
      </c>
      <c r="E119">
        <v>216</v>
      </c>
      <c r="F119">
        <v>0</v>
      </c>
      <c r="G119">
        <v>0.01</v>
      </c>
      <c r="H119">
        <v>209.3921344</v>
      </c>
      <c r="I119">
        <v>97</v>
      </c>
      <c r="J119">
        <v>718</v>
      </c>
      <c r="K119">
        <v>23.6</v>
      </c>
      <c r="L119">
        <v>2400</v>
      </c>
      <c r="M119">
        <v>98</v>
      </c>
      <c r="N119">
        <v>3.57</v>
      </c>
      <c r="O119">
        <v>99</v>
      </c>
      <c r="P119">
        <v>0.5</v>
      </c>
      <c r="Q119">
        <v>2522.7968000000001</v>
      </c>
      <c r="R119">
        <v>776448</v>
      </c>
      <c r="S119">
        <v>15.7</v>
      </c>
      <c r="T119">
        <v>16.2</v>
      </c>
      <c r="U119">
        <v>0.59599999999999997</v>
      </c>
      <c r="V119">
        <v>12.5</v>
      </c>
    </row>
    <row r="120" spans="1:22" x14ac:dyDescent="0.2">
      <c r="A120" t="s">
        <v>42</v>
      </c>
      <c r="B120">
        <v>2013</v>
      </c>
      <c r="C120" t="s">
        <v>23</v>
      </c>
      <c r="D120">
        <v>69.099999999999994</v>
      </c>
      <c r="E120">
        <v>219</v>
      </c>
      <c r="F120">
        <v>0</v>
      </c>
      <c r="G120">
        <v>0.01</v>
      </c>
      <c r="H120">
        <v>19.79057439</v>
      </c>
      <c r="I120">
        <v>96</v>
      </c>
      <c r="J120">
        <v>2660</v>
      </c>
      <c r="K120">
        <v>22.7</v>
      </c>
      <c r="L120">
        <v>2500</v>
      </c>
      <c r="M120">
        <v>97</v>
      </c>
      <c r="N120">
        <v>3.83</v>
      </c>
      <c r="O120">
        <v>97</v>
      </c>
      <c r="P120">
        <v>0.6</v>
      </c>
      <c r="Q120">
        <v>235.88288900000001</v>
      </c>
      <c r="R120">
        <v>764961</v>
      </c>
      <c r="S120">
        <v>15.9</v>
      </c>
      <c r="T120">
        <v>16.5</v>
      </c>
      <c r="U120">
        <v>0.58899999999999997</v>
      </c>
      <c r="V120">
        <v>12.6</v>
      </c>
    </row>
    <row r="121" spans="1:22" x14ac:dyDescent="0.2">
      <c r="A121" t="s">
        <v>42</v>
      </c>
      <c r="B121">
        <v>2012</v>
      </c>
      <c r="C121" t="s">
        <v>23</v>
      </c>
      <c r="D121">
        <v>68.7</v>
      </c>
      <c r="E121">
        <v>223</v>
      </c>
      <c r="F121">
        <v>0</v>
      </c>
      <c r="G121">
        <v>0.01</v>
      </c>
      <c r="H121">
        <v>188.73736640000001</v>
      </c>
      <c r="I121">
        <v>95</v>
      </c>
      <c r="J121">
        <v>2924</v>
      </c>
      <c r="K121">
        <v>21.9</v>
      </c>
      <c r="L121">
        <v>136</v>
      </c>
      <c r="M121">
        <v>97</v>
      </c>
      <c r="N121">
        <v>3.7</v>
      </c>
      <c r="O121">
        <v>97</v>
      </c>
      <c r="P121">
        <v>0.6</v>
      </c>
      <c r="Q121">
        <v>2422.8159999999998</v>
      </c>
      <c r="R121">
        <v>752967</v>
      </c>
      <c r="S121">
        <v>16.100000000000001</v>
      </c>
      <c r="T121">
        <v>16.7</v>
      </c>
      <c r="U121">
        <v>0.58099999999999996</v>
      </c>
      <c r="V121">
        <v>12.3</v>
      </c>
    </row>
    <row r="122" spans="1:22" x14ac:dyDescent="0.2">
      <c r="A122" t="s">
        <v>42</v>
      </c>
      <c r="B122">
        <v>2011</v>
      </c>
      <c r="C122" t="s">
        <v>23</v>
      </c>
      <c r="D122">
        <v>68.3</v>
      </c>
      <c r="E122">
        <v>225</v>
      </c>
      <c r="F122">
        <v>0</v>
      </c>
      <c r="G122">
        <v>0.23</v>
      </c>
      <c r="H122">
        <v>289.85240570000002</v>
      </c>
      <c r="I122">
        <v>86</v>
      </c>
      <c r="J122">
        <v>6192</v>
      </c>
      <c r="K122">
        <v>21.1</v>
      </c>
      <c r="L122">
        <v>142</v>
      </c>
      <c r="M122">
        <v>95</v>
      </c>
      <c r="N122">
        <v>4.7300000000000004</v>
      </c>
      <c r="O122">
        <v>95</v>
      </c>
      <c r="P122">
        <v>0.5</v>
      </c>
      <c r="Q122">
        <v>2458.4597600000002</v>
      </c>
      <c r="R122">
        <v>7451</v>
      </c>
      <c r="S122">
        <v>16.3</v>
      </c>
      <c r="T122">
        <v>17</v>
      </c>
      <c r="U122">
        <v>0.57199999999999995</v>
      </c>
      <c r="V122">
        <v>11.9</v>
      </c>
    </row>
    <row r="123" spans="1:22" x14ac:dyDescent="0.2">
      <c r="A123" t="s">
        <v>42</v>
      </c>
      <c r="B123">
        <v>2010</v>
      </c>
      <c r="C123" t="s">
        <v>23</v>
      </c>
      <c r="D123">
        <v>67.900000000000006</v>
      </c>
      <c r="E123">
        <v>228</v>
      </c>
      <c r="F123">
        <v>1</v>
      </c>
      <c r="G123">
        <v>0.28000000000000003</v>
      </c>
      <c r="H123">
        <v>244.03919490000001</v>
      </c>
      <c r="I123">
        <v>45</v>
      </c>
      <c r="J123">
        <v>25934</v>
      </c>
      <c r="K123">
        <v>2.2999999999999998</v>
      </c>
      <c r="L123">
        <v>148</v>
      </c>
      <c r="M123">
        <v>92</v>
      </c>
      <c r="N123">
        <v>5.17</v>
      </c>
      <c r="O123">
        <v>91</v>
      </c>
      <c r="P123">
        <v>0.5</v>
      </c>
      <c r="Q123">
        <v>2178.9213829999999</v>
      </c>
      <c r="R123">
        <v>727641</v>
      </c>
      <c r="S123">
        <v>16.600000000000001</v>
      </c>
      <c r="T123">
        <v>17.3</v>
      </c>
      <c r="U123">
        <v>0.54500000000000004</v>
      </c>
      <c r="V123">
        <v>11.4</v>
      </c>
    </row>
    <row r="124" spans="1:22" x14ac:dyDescent="0.2">
      <c r="A124" t="s">
        <v>42</v>
      </c>
      <c r="B124">
        <v>2009</v>
      </c>
      <c r="C124" t="s">
        <v>23</v>
      </c>
      <c r="D124">
        <v>67.400000000000006</v>
      </c>
      <c r="E124">
        <v>232</v>
      </c>
      <c r="F124">
        <v>1</v>
      </c>
      <c r="G124">
        <v>0.17</v>
      </c>
      <c r="H124">
        <v>27.489070479999999</v>
      </c>
      <c r="I124">
        <v>11</v>
      </c>
      <c r="J124">
        <v>9743</v>
      </c>
      <c r="K124">
        <v>19.5</v>
      </c>
      <c r="L124">
        <v>154</v>
      </c>
      <c r="M124">
        <v>93</v>
      </c>
      <c r="N124">
        <v>6.3</v>
      </c>
      <c r="O124">
        <v>93</v>
      </c>
      <c r="P124">
        <v>0.4</v>
      </c>
      <c r="Q124">
        <v>177.234497</v>
      </c>
      <c r="R124">
        <v>714458</v>
      </c>
      <c r="S124">
        <v>16.8</v>
      </c>
      <c r="T124">
        <v>17.5</v>
      </c>
      <c r="U124">
        <v>0.53500000000000003</v>
      </c>
      <c r="V124">
        <v>10.9</v>
      </c>
    </row>
    <row r="125" spans="1:22" x14ac:dyDescent="0.2">
      <c r="A125" t="s">
        <v>42</v>
      </c>
      <c r="B125">
        <v>2008</v>
      </c>
      <c r="C125" t="s">
        <v>23</v>
      </c>
      <c r="D125">
        <v>67</v>
      </c>
      <c r="E125">
        <v>234</v>
      </c>
      <c r="F125">
        <v>1</v>
      </c>
      <c r="G125">
        <v>0.21</v>
      </c>
      <c r="H125">
        <v>302.66757899999999</v>
      </c>
      <c r="I125">
        <v>5</v>
      </c>
      <c r="J125">
        <v>4067</v>
      </c>
      <c r="K125">
        <v>18.8</v>
      </c>
      <c r="L125">
        <v>161</v>
      </c>
      <c r="M125">
        <v>96</v>
      </c>
      <c r="N125">
        <v>6.58</v>
      </c>
      <c r="O125">
        <v>96</v>
      </c>
      <c r="P125">
        <v>0.4</v>
      </c>
      <c r="Q125">
        <v>1795.18137</v>
      </c>
      <c r="R125">
        <v>795</v>
      </c>
      <c r="S125">
        <v>17.100000000000001</v>
      </c>
      <c r="T125">
        <v>17.8</v>
      </c>
      <c r="U125">
        <v>0.52300000000000002</v>
      </c>
      <c r="V125">
        <v>10.5</v>
      </c>
    </row>
    <row r="126" spans="1:22" x14ac:dyDescent="0.2">
      <c r="A126" t="s">
        <v>42</v>
      </c>
      <c r="B126">
        <v>2007</v>
      </c>
      <c r="C126" t="s">
        <v>23</v>
      </c>
      <c r="D126">
        <v>66.5</v>
      </c>
      <c r="E126">
        <v>238</v>
      </c>
      <c r="F126">
        <v>1</v>
      </c>
      <c r="G126">
        <v>0.16</v>
      </c>
      <c r="H126">
        <v>283.80623600000001</v>
      </c>
      <c r="I126">
        <v>95</v>
      </c>
      <c r="J126">
        <v>11</v>
      </c>
      <c r="K126">
        <v>18</v>
      </c>
      <c r="L126">
        <v>167</v>
      </c>
      <c r="M126">
        <v>93</v>
      </c>
      <c r="N126">
        <v>5.88</v>
      </c>
      <c r="O126">
        <v>95</v>
      </c>
      <c r="P126">
        <v>0.3</v>
      </c>
      <c r="Q126">
        <v>1741.142552</v>
      </c>
      <c r="R126">
        <v>686958</v>
      </c>
      <c r="S126">
        <v>17.3</v>
      </c>
      <c r="T126">
        <v>18.100000000000001</v>
      </c>
      <c r="U126">
        <v>0.52</v>
      </c>
      <c r="V126">
        <v>10.1</v>
      </c>
    </row>
    <row r="127" spans="1:22" x14ac:dyDescent="0.2">
      <c r="A127" t="s">
        <v>42</v>
      </c>
      <c r="B127">
        <v>2006</v>
      </c>
      <c r="C127" t="s">
        <v>23</v>
      </c>
      <c r="D127">
        <v>65.8</v>
      </c>
      <c r="E127">
        <v>245</v>
      </c>
      <c r="F127">
        <v>1</v>
      </c>
      <c r="G127">
        <v>0.28999999999999998</v>
      </c>
      <c r="H127">
        <v>169.2023968</v>
      </c>
      <c r="I127">
        <v>95</v>
      </c>
      <c r="J127">
        <v>2</v>
      </c>
      <c r="K127">
        <v>17.399999999999999</v>
      </c>
      <c r="L127">
        <v>174</v>
      </c>
      <c r="M127">
        <v>96</v>
      </c>
      <c r="N127">
        <v>5.27</v>
      </c>
      <c r="O127">
        <v>95</v>
      </c>
      <c r="P127">
        <v>0.3</v>
      </c>
      <c r="Q127">
        <v>1335.45696</v>
      </c>
      <c r="R127">
        <v>672228</v>
      </c>
      <c r="S127">
        <v>17.5</v>
      </c>
      <c r="T127">
        <v>18.3</v>
      </c>
      <c r="U127">
        <v>0.51300000000000001</v>
      </c>
      <c r="V127">
        <v>9.6</v>
      </c>
    </row>
    <row r="128" spans="1:22" x14ac:dyDescent="0.2">
      <c r="A128" t="s">
        <v>42</v>
      </c>
      <c r="B128">
        <v>2005</v>
      </c>
      <c r="C128" t="s">
        <v>23</v>
      </c>
      <c r="D128">
        <v>65</v>
      </c>
      <c r="E128">
        <v>254</v>
      </c>
      <c r="F128">
        <v>1</v>
      </c>
      <c r="G128">
        <v>0.73</v>
      </c>
      <c r="H128">
        <v>145.59654449999999</v>
      </c>
      <c r="I128">
        <v>95</v>
      </c>
      <c r="J128">
        <v>11</v>
      </c>
      <c r="K128">
        <v>16.7</v>
      </c>
      <c r="L128">
        <v>181</v>
      </c>
      <c r="M128">
        <v>95</v>
      </c>
      <c r="N128">
        <v>5.28</v>
      </c>
      <c r="O128">
        <v>95</v>
      </c>
      <c r="P128">
        <v>0.3</v>
      </c>
      <c r="Q128">
        <v>1247.61392</v>
      </c>
      <c r="R128">
        <v>656639</v>
      </c>
      <c r="S128">
        <v>17.8</v>
      </c>
      <c r="T128">
        <v>18.600000000000001</v>
      </c>
      <c r="U128">
        <v>0.50600000000000001</v>
      </c>
      <c r="V128">
        <v>9.1999999999999993</v>
      </c>
    </row>
    <row r="129" spans="1:22" x14ac:dyDescent="0.2">
      <c r="A129" t="s">
        <v>42</v>
      </c>
      <c r="B129">
        <v>2004</v>
      </c>
      <c r="C129" t="s">
        <v>23</v>
      </c>
      <c r="D129">
        <v>64.2</v>
      </c>
      <c r="E129">
        <v>263</v>
      </c>
      <c r="F129">
        <v>1</v>
      </c>
      <c r="G129">
        <v>0.96</v>
      </c>
      <c r="H129">
        <v>2.5866982279999999</v>
      </c>
      <c r="I129">
        <v>89</v>
      </c>
      <c r="J129">
        <v>3</v>
      </c>
      <c r="K129">
        <v>16.100000000000001</v>
      </c>
      <c r="L129">
        <v>188</v>
      </c>
      <c r="M129">
        <v>9</v>
      </c>
      <c r="N129">
        <v>4.41</v>
      </c>
      <c r="O129">
        <v>89</v>
      </c>
      <c r="P129">
        <v>0.3</v>
      </c>
      <c r="Q129">
        <v>197.45787999999999</v>
      </c>
      <c r="R129">
        <v>64282</v>
      </c>
      <c r="S129">
        <v>18</v>
      </c>
      <c r="T129">
        <v>18.8</v>
      </c>
      <c r="U129">
        <v>0.499</v>
      </c>
      <c r="V129">
        <v>8.8000000000000007</v>
      </c>
    </row>
    <row r="130" spans="1:22" x14ac:dyDescent="0.2">
      <c r="A130" t="s">
        <v>42</v>
      </c>
      <c r="B130">
        <v>2003</v>
      </c>
      <c r="C130" t="s">
        <v>23</v>
      </c>
      <c r="D130">
        <v>63.3</v>
      </c>
      <c r="E130">
        <v>273</v>
      </c>
      <c r="F130">
        <v>1</v>
      </c>
      <c r="G130">
        <v>0.52</v>
      </c>
      <c r="H130">
        <v>19.15664091</v>
      </c>
      <c r="I130">
        <v>95</v>
      </c>
      <c r="J130">
        <v>0</v>
      </c>
      <c r="K130">
        <v>15.5</v>
      </c>
      <c r="L130">
        <v>194</v>
      </c>
      <c r="M130">
        <v>96</v>
      </c>
      <c r="N130">
        <v>4.9000000000000004</v>
      </c>
      <c r="O130">
        <v>95</v>
      </c>
      <c r="P130">
        <v>0.2</v>
      </c>
      <c r="Q130">
        <v>997.74171409999997</v>
      </c>
      <c r="R130">
        <v>623434</v>
      </c>
      <c r="S130">
        <v>18.3</v>
      </c>
      <c r="T130">
        <v>19.100000000000001</v>
      </c>
      <c r="U130">
        <v>0.49099999999999999</v>
      </c>
      <c r="V130">
        <v>8.4</v>
      </c>
    </row>
    <row r="131" spans="1:22" x14ac:dyDescent="0.2">
      <c r="A131" t="s">
        <v>42</v>
      </c>
      <c r="B131">
        <v>2002</v>
      </c>
      <c r="C131" t="s">
        <v>23</v>
      </c>
      <c r="D131">
        <v>62.5</v>
      </c>
      <c r="E131">
        <v>282</v>
      </c>
      <c r="F131">
        <v>1</v>
      </c>
      <c r="G131">
        <v>0.28999999999999998</v>
      </c>
      <c r="H131">
        <v>151.9755193</v>
      </c>
      <c r="I131">
        <v>83</v>
      </c>
      <c r="J131">
        <v>27</v>
      </c>
      <c r="K131">
        <v>14.9</v>
      </c>
      <c r="L131">
        <v>201</v>
      </c>
      <c r="M131">
        <v>89</v>
      </c>
      <c r="N131">
        <v>7.75</v>
      </c>
      <c r="O131">
        <v>86</v>
      </c>
      <c r="P131">
        <v>0.1</v>
      </c>
      <c r="Q131">
        <v>885.63822449999998</v>
      </c>
      <c r="R131">
        <v>66399</v>
      </c>
      <c r="S131">
        <v>18.600000000000001</v>
      </c>
      <c r="T131">
        <v>19.399999999999999</v>
      </c>
      <c r="U131">
        <v>0.48399999999999999</v>
      </c>
      <c r="V131">
        <v>8</v>
      </c>
    </row>
    <row r="132" spans="1:22" x14ac:dyDescent="0.2">
      <c r="A132" t="s">
        <v>42</v>
      </c>
      <c r="B132">
        <v>2001</v>
      </c>
      <c r="C132" t="s">
        <v>23</v>
      </c>
      <c r="D132">
        <v>61.7</v>
      </c>
      <c r="E132">
        <v>29</v>
      </c>
      <c r="F132">
        <v>1</v>
      </c>
      <c r="G132">
        <v>0.14000000000000001</v>
      </c>
      <c r="H132">
        <v>8.5740298119999991</v>
      </c>
      <c r="I132">
        <v>89</v>
      </c>
      <c r="J132">
        <v>756</v>
      </c>
      <c r="K132">
        <v>14.4</v>
      </c>
      <c r="L132">
        <v>237</v>
      </c>
      <c r="M132">
        <v>88</v>
      </c>
      <c r="N132">
        <v>5.91</v>
      </c>
      <c r="O132">
        <v>88</v>
      </c>
      <c r="P132">
        <v>0.1</v>
      </c>
      <c r="Q132">
        <v>87.938767299999995</v>
      </c>
      <c r="R132">
        <v>5896</v>
      </c>
      <c r="S132">
        <v>18.899999999999999</v>
      </c>
      <c r="T132">
        <v>19.600000000000001</v>
      </c>
      <c r="U132">
        <v>0.47599999999999998</v>
      </c>
      <c r="V132">
        <v>7.6</v>
      </c>
    </row>
    <row r="133" spans="1:22" x14ac:dyDescent="0.2">
      <c r="A133" t="s">
        <v>42</v>
      </c>
      <c r="B133">
        <v>2000</v>
      </c>
      <c r="C133" t="s">
        <v>23</v>
      </c>
      <c r="D133">
        <v>62</v>
      </c>
      <c r="E133">
        <v>312</v>
      </c>
      <c r="F133">
        <v>1</v>
      </c>
      <c r="G133">
        <v>0.17</v>
      </c>
      <c r="H133">
        <v>93.358728439999993</v>
      </c>
      <c r="I133">
        <v>98</v>
      </c>
      <c r="J133">
        <v>418</v>
      </c>
      <c r="K133">
        <v>13.9</v>
      </c>
      <c r="L133">
        <v>215</v>
      </c>
      <c r="M133">
        <v>98</v>
      </c>
      <c r="N133">
        <v>6.91</v>
      </c>
      <c r="O133">
        <v>92</v>
      </c>
      <c r="P133">
        <v>0.1</v>
      </c>
      <c r="Q133">
        <v>765.86323579999998</v>
      </c>
      <c r="R133">
        <v>573416</v>
      </c>
      <c r="S133">
        <v>19.2</v>
      </c>
      <c r="T133">
        <v>19.899999999999999</v>
      </c>
      <c r="U133">
        <v>0.46800000000000003</v>
      </c>
      <c r="V133">
        <v>7.3</v>
      </c>
    </row>
    <row r="134" spans="1:22" x14ac:dyDescent="0.2">
      <c r="A134" t="s">
        <v>100</v>
      </c>
      <c r="B134">
        <v>2015</v>
      </c>
      <c r="C134" t="s">
        <v>23</v>
      </c>
      <c r="D134">
        <v>68.3</v>
      </c>
      <c r="E134">
        <v>181</v>
      </c>
      <c r="F134">
        <v>910</v>
      </c>
      <c r="H134">
        <v>0</v>
      </c>
      <c r="I134">
        <v>87</v>
      </c>
      <c r="J134">
        <v>90387</v>
      </c>
      <c r="K134">
        <v>18.7</v>
      </c>
      <c r="L134">
        <v>1100</v>
      </c>
      <c r="M134">
        <v>86</v>
      </c>
      <c r="O134">
        <v>87</v>
      </c>
      <c r="P134">
        <v>0.2</v>
      </c>
      <c r="Q134">
        <v>1613.18878</v>
      </c>
      <c r="R134">
        <v>1395398</v>
      </c>
      <c r="S134">
        <v>26.7</v>
      </c>
      <c r="T134">
        <v>27.3</v>
      </c>
      <c r="U134">
        <v>0.45900000000000002</v>
      </c>
      <c r="V134">
        <v>11.6</v>
      </c>
    </row>
    <row r="135" spans="1:22" x14ac:dyDescent="0.2">
      <c r="A135" t="s">
        <v>100</v>
      </c>
      <c r="B135">
        <v>2014</v>
      </c>
      <c r="C135" t="s">
        <v>23</v>
      </c>
      <c r="D135">
        <v>68</v>
      </c>
      <c r="E135">
        <v>184</v>
      </c>
      <c r="F135">
        <v>957</v>
      </c>
      <c r="G135">
        <v>3.07</v>
      </c>
      <c r="H135">
        <v>86.521538949999993</v>
      </c>
      <c r="I135">
        <v>79</v>
      </c>
      <c r="J135">
        <v>79563</v>
      </c>
      <c r="K135">
        <v>18.100000000000001</v>
      </c>
      <c r="L135">
        <v>1200</v>
      </c>
      <c r="M135">
        <v>84</v>
      </c>
      <c r="N135">
        <v>4.6900000000000004</v>
      </c>
      <c r="O135">
        <v>85</v>
      </c>
      <c r="P135">
        <v>0.2</v>
      </c>
      <c r="Q135">
        <v>1573.11889</v>
      </c>
      <c r="R135">
        <v>1293859294</v>
      </c>
      <c r="S135">
        <v>26.8</v>
      </c>
      <c r="T135">
        <v>27.4</v>
      </c>
      <c r="U135">
        <v>0.60399999999999998</v>
      </c>
      <c r="V135">
        <v>11.6</v>
      </c>
    </row>
    <row r="136" spans="1:22" x14ac:dyDescent="0.2">
      <c r="A136" t="s">
        <v>100</v>
      </c>
      <c r="B136">
        <v>2013</v>
      </c>
      <c r="C136" t="s">
        <v>23</v>
      </c>
      <c r="D136">
        <v>67.599999999999994</v>
      </c>
      <c r="E136">
        <v>187</v>
      </c>
      <c r="F136">
        <v>1000</v>
      </c>
      <c r="G136">
        <v>3.11</v>
      </c>
      <c r="H136">
        <v>67.67230438</v>
      </c>
      <c r="I136">
        <v>7</v>
      </c>
      <c r="J136">
        <v>13822</v>
      </c>
      <c r="K136">
        <v>17.5</v>
      </c>
      <c r="L136">
        <v>1300</v>
      </c>
      <c r="M136">
        <v>82</v>
      </c>
      <c r="N136">
        <v>4.53</v>
      </c>
      <c r="O136">
        <v>83</v>
      </c>
      <c r="P136">
        <v>0.2</v>
      </c>
      <c r="Q136">
        <v>1452.195373</v>
      </c>
      <c r="R136">
        <v>127856227</v>
      </c>
      <c r="S136">
        <v>26.8</v>
      </c>
      <c r="T136">
        <v>27.5</v>
      </c>
      <c r="U136">
        <v>0.59599999999999997</v>
      </c>
      <c r="V136">
        <v>11.5</v>
      </c>
    </row>
    <row r="137" spans="1:22" x14ac:dyDescent="0.2">
      <c r="A137" t="s">
        <v>100</v>
      </c>
      <c r="B137">
        <v>2012</v>
      </c>
      <c r="C137" t="s">
        <v>23</v>
      </c>
      <c r="D137">
        <v>67.3</v>
      </c>
      <c r="E137">
        <v>19</v>
      </c>
      <c r="F137">
        <v>1100</v>
      </c>
      <c r="G137">
        <v>3.1</v>
      </c>
      <c r="H137">
        <v>64.96964491</v>
      </c>
      <c r="I137">
        <v>73</v>
      </c>
      <c r="J137">
        <v>18668</v>
      </c>
      <c r="K137">
        <v>17</v>
      </c>
      <c r="L137">
        <v>1400</v>
      </c>
      <c r="M137">
        <v>79</v>
      </c>
      <c r="N137">
        <v>4.3899999999999997</v>
      </c>
      <c r="O137">
        <v>82</v>
      </c>
      <c r="P137">
        <v>0.2</v>
      </c>
      <c r="Q137">
        <v>1446.98541</v>
      </c>
      <c r="R137">
        <v>126365852</v>
      </c>
      <c r="S137">
        <v>26.9</v>
      </c>
      <c r="T137">
        <v>27.6</v>
      </c>
      <c r="U137">
        <v>0.58899999999999997</v>
      </c>
      <c r="V137">
        <v>11.3</v>
      </c>
    </row>
    <row r="138" spans="1:22" x14ac:dyDescent="0.2">
      <c r="A138" t="s">
        <v>100</v>
      </c>
      <c r="B138">
        <v>2011</v>
      </c>
      <c r="C138" t="s">
        <v>23</v>
      </c>
      <c r="D138">
        <v>66.8</v>
      </c>
      <c r="E138">
        <v>193</v>
      </c>
      <c r="F138">
        <v>1100</v>
      </c>
      <c r="G138">
        <v>3</v>
      </c>
      <c r="H138">
        <v>64.605900500000004</v>
      </c>
      <c r="I138">
        <v>44</v>
      </c>
      <c r="J138">
        <v>33634</v>
      </c>
      <c r="K138">
        <v>16.399999999999999</v>
      </c>
      <c r="L138">
        <v>1500</v>
      </c>
      <c r="M138">
        <v>79</v>
      </c>
      <c r="N138">
        <v>4.33</v>
      </c>
      <c r="O138">
        <v>82</v>
      </c>
      <c r="P138">
        <v>0.2</v>
      </c>
      <c r="Q138">
        <v>1461.671957</v>
      </c>
      <c r="R138">
        <v>124723629</v>
      </c>
      <c r="S138">
        <v>26.9</v>
      </c>
      <c r="T138">
        <v>27.7</v>
      </c>
      <c r="U138">
        <v>0.58099999999999996</v>
      </c>
      <c r="V138">
        <v>10.8</v>
      </c>
    </row>
    <row r="139" spans="1:22" x14ac:dyDescent="0.2">
      <c r="A139" t="s">
        <v>100</v>
      </c>
      <c r="B139">
        <v>2010</v>
      </c>
      <c r="C139" t="s">
        <v>23</v>
      </c>
      <c r="D139">
        <v>66.400000000000006</v>
      </c>
      <c r="E139">
        <v>196</v>
      </c>
      <c r="F139">
        <v>1200</v>
      </c>
      <c r="G139">
        <v>2.77</v>
      </c>
      <c r="H139">
        <v>57.733598639999997</v>
      </c>
      <c r="I139">
        <v>38</v>
      </c>
      <c r="J139">
        <v>31458</v>
      </c>
      <c r="K139">
        <v>15.9</v>
      </c>
      <c r="L139">
        <v>1600</v>
      </c>
      <c r="M139">
        <v>76</v>
      </c>
      <c r="N139">
        <v>4.28</v>
      </c>
      <c r="O139">
        <v>79</v>
      </c>
      <c r="P139">
        <v>0.2</v>
      </c>
      <c r="Q139">
        <v>1345.77153</v>
      </c>
      <c r="R139">
        <v>12398691</v>
      </c>
      <c r="S139">
        <v>27</v>
      </c>
      <c r="T139">
        <v>27.8</v>
      </c>
      <c r="U139">
        <v>0.57199999999999995</v>
      </c>
      <c r="V139">
        <v>10.4</v>
      </c>
    </row>
    <row r="140" spans="1:22" x14ac:dyDescent="0.2">
      <c r="A140" t="s">
        <v>100</v>
      </c>
      <c r="B140">
        <v>2009</v>
      </c>
      <c r="C140" t="s">
        <v>23</v>
      </c>
      <c r="D140">
        <v>66</v>
      </c>
      <c r="E140">
        <v>2</v>
      </c>
      <c r="F140">
        <v>1300</v>
      </c>
      <c r="G140">
        <v>2.5</v>
      </c>
      <c r="H140">
        <v>0.84418633099999996</v>
      </c>
      <c r="I140">
        <v>37</v>
      </c>
      <c r="J140">
        <v>56188</v>
      </c>
      <c r="K140">
        <v>15.4</v>
      </c>
      <c r="L140">
        <v>1700</v>
      </c>
      <c r="M140">
        <v>73</v>
      </c>
      <c r="N140">
        <v>4.38</v>
      </c>
      <c r="O140">
        <v>74</v>
      </c>
      <c r="P140">
        <v>0.2</v>
      </c>
      <c r="Q140">
        <v>19.317765000000001</v>
      </c>
      <c r="R140">
        <v>121427132</v>
      </c>
      <c r="S140">
        <v>27</v>
      </c>
      <c r="T140">
        <v>27.8</v>
      </c>
      <c r="U140">
        <v>0</v>
      </c>
      <c r="V140">
        <v>10.5</v>
      </c>
    </row>
    <row r="141" spans="1:22" x14ac:dyDescent="0.2">
      <c r="A141" t="s">
        <v>100</v>
      </c>
      <c r="B141">
        <v>2008</v>
      </c>
      <c r="C141" t="s">
        <v>23</v>
      </c>
      <c r="D141">
        <v>65.5</v>
      </c>
      <c r="E141">
        <v>23</v>
      </c>
      <c r="F141">
        <v>1300</v>
      </c>
      <c r="G141">
        <v>1.93</v>
      </c>
      <c r="H141">
        <v>43.030433119999998</v>
      </c>
      <c r="I141">
        <v>29</v>
      </c>
      <c r="J141">
        <v>44258</v>
      </c>
      <c r="K141">
        <v>14.9</v>
      </c>
      <c r="L141">
        <v>1800</v>
      </c>
      <c r="M141">
        <v>69</v>
      </c>
      <c r="N141">
        <v>4.34</v>
      </c>
      <c r="O141">
        <v>7</v>
      </c>
      <c r="P141">
        <v>0.3</v>
      </c>
      <c r="Q141">
        <v>991.48463400000003</v>
      </c>
      <c r="R141">
        <v>119714696</v>
      </c>
      <c r="S141">
        <v>27</v>
      </c>
      <c r="T141">
        <v>27.9</v>
      </c>
      <c r="U141">
        <v>0.55600000000000005</v>
      </c>
      <c r="V141">
        <v>10.199999999999999</v>
      </c>
    </row>
    <row r="142" spans="1:22" x14ac:dyDescent="0.2">
      <c r="A142" t="s">
        <v>100</v>
      </c>
      <c r="B142">
        <v>2007</v>
      </c>
      <c r="C142" t="s">
        <v>23</v>
      </c>
      <c r="D142">
        <v>65.2</v>
      </c>
      <c r="E142">
        <v>26</v>
      </c>
      <c r="F142">
        <v>1400</v>
      </c>
      <c r="G142">
        <v>1.59</v>
      </c>
      <c r="H142">
        <v>5.2347703240000003</v>
      </c>
      <c r="I142">
        <v>6</v>
      </c>
      <c r="J142">
        <v>41144</v>
      </c>
      <c r="K142">
        <v>14.4</v>
      </c>
      <c r="L142">
        <v>1900</v>
      </c>
      <c r="M142">
        <v>67</v>
      </c>
      <c r="N142">
        <v>4.2300000000000004</v>
      </c>
      <c r="O142">
        <v>64</v>
      </c>
      <c r="P142">
        <v>0.3</v>
      </c>
      <c r="Q142">
        <v>118.16637299999999</v>
      </c>
      <c r="R142">
        <v>1179681239</v>
      </c>
      <c r="S142">
        <v>27.1</v>
      </c>
      <c r="T142">
        <v>28</v>
      </c>
      <c r="U142">
        <v>0.54600000000000004</v>
      </c>
      <c r="V142">
        <v>9.9</v>
      </c>
    </row>
    <row r="143" spans="1:22" x14ac:dyDescent="0.2">
      <c r="A143" t="s">
        <v>100</v>
      </c>
      <c r="B143">
        <v>2006</v>
      </c>
      <c r="C143" t="s">
        <v>23</v>
      </c>
      <c r="D143">
        <v>64.8</v>
      </c>
      <c r="E143">
        <v>28</v>
      </c>
      <c r="F143">
        <v>1500</v>
      </c>
      <c r="G143">
        <v>1.37</v>
      </c>
      <c r="H143">
        <v>34.859426710000001</v>
      </c>
      <c r="I143">
        <v>6</v>
      </c>
      <c r="J143">
        <v>64185</v>
      </c>
      <c r="K143">
        <v>13.9</v>
      </c>
      <c r="L143">
        <v>2000</v>
      </c>
      <c r="M143">
        <v>66</v>
      </c>
      <c r="N143">
        <v>4.25</v>
      </c>
      <c r="O143">
        <v>65</v>
      </c>
      <c r="P143">
        <v>0.3</v>
      </c>
      <c r="Q143">
        <v>792.25969799999996</v>
      </c>
      <c r="R143">
        <v>1161977719</v>
      </c>
      <c r="S143">
        <v>27.1</v>
      </c>
      <c r="T143">
        <v>28</v>
      </c>
      <c r="U143">
        <v>0.53600000000000003</v>
      </c>
      <c r="V143">
        <v>9.6999999999999993</v>
      </c>
    </row>
    <row r="144" spans="1:22" x14ac:dyDescent="0.2">
      <c r="A144" t="s">
        <v>100</v>
      </c>
      <c r="B144">
        <v>2005</v>
      </c>
      <c r="C144" t="s">
        <v>23</v>
      </c>
      <c r="D144">
        <v>64.400000000000006</v>
      </c>
      <c r="E144">
        <v>211</v>
      </c>
      <c r="F144">
        <v>1500</v>
      </c>
      <c r="G144">
        <v>1.27</v>
      </c>
      <c r="H144">
        <v>3.5096368999999998</v>
      </c>
      <c r="I144">
        <v>8</v>
      </c>
      <c r="J144">
        <v>36711</v>
      </c>
      <c r="K144">
        <v>13.5</v>
      </c>
      <c r="L144">
        <v>2000</v>
      </c>
      <c r="M144">
        <v>65</v>
      </c>
      <c r="N144">
        <v>4.28</v>
      </c>
      <c r="O144">
        <v>65</v>
      </c>
      <c r="P144">
        <v>0.3</v>
      </c>
      <c r="Q144">
        <v>77.819000000000003</v>
      </c>
      <c r="R144">
        <v>1144118674</v>
      </c>
      <c r="S144">
        <v>27.2</v>
      </c>
      <c r="T144">
        <v>28.1</v>
      </c>
      <c r="U144">
        <v>0.52600000000000002</v>
      </c>
      <c r="V144">
        <v>9.4</v>
      </c>
    </row>
    <row r="145" spans="1:22" x14ac:dyDescent="0.2">
      <c r="A145" t="s">
        <v>100</v>
      </c>
      <c r="B145">
        <v>2004</v>
      </c>
      <c r="C145" t="s">
        <v>23</v>
      </c>
      <c r="D145">
        <v>64</v>
      </c>
      <c r="E145">
        <v>214</v>
      </c>
      <c r="F145">
        <v>1600</v>
      </c>
      <c r="G145">
        <v>1.2</v>
      </c>
      <c r="H145">
        <v>27.33800857</v>
      </c>
      <c r="I145">
        <v>6</v>
      </c>
      <c r="J145">
        <v>55443</v>
      </c>
      <c r="K145">
        <v>13</v>
      </c>
      <c r="L145">
        <v>2100</v>
      </c>
      <c r="M145">
        <v>58</v>
      </c>
      <c r="N145">
        <v>4.22</v>
      </c>
      <c r="O145">
        <v>63</v>
      </c>
      <c r="P145">
        <v>0.3</v>
      </c>
      <c r="Q145">
        <v>621.31837670000004</v>
      </c>
      <c r="R145">
        <v>1126135777</v>
      </c>
      <c r="S145">
        <v>27.2</v>
      </c>
      <c r="T145">
        <v>28.2</v>
      </c>
      <c r="U145">
        <v>0.51800000000000002</v>
      </c>
      <c r="V145">
        <v>9.1999999999999993</v>
      </c>
    </row>
    <row r="146" spans="1:22" x14ac:dyDescent="0.2">
      <c r="A146" t="s">
        <v>100</v>
      </c>
      <c r="B146">
        <v>2003</v>
      </c>
      <c r="C146" t="s">
        <v>23</v>
      </c>
      <c r="D146">
        <v>63.7</v>
      </c>
      <c r="E146">
        <v>216</v>
      </c>
      <c r="F146">
        <v>1700</v>
      </c>
      <c r="G146">
        <v>1.19</v>
      </c>
      <c r="H146">
        <v>19.4808682</v>
      </c>
      <c r="I146">
        <v>38</v>
      </c>
      <c r="J146">
        <v>47147</v>
      </c>
      <c r="K146">
        <v>12.6</v>
      </c>
      <c r="L146">
        <v>2200</v>
      </c>
      <c r="M146">
        <v>57</v>
      </c>
      <c r="N146">
        <v>4.3</v>
      </c>
      <c r="O146">
        <v>61</v>
      </c>
      <c r="P146">
        <v>0.3</v>
      </c>
      <c r="Q146">
        <v>541.13522790000002</v>
      </c>
      <c r="R146">
        <v>11827848</v>
      </c>
      <c r="S146">
        <v>27.3</v>
      </c>
      <c r="T146">
        <v>28.3</v>
      </c>
      <c r="U146">
        <v>0.505</v>
      </c>
      <c r="V146">
        <v>8.6</v>
      </c>
    </row>
    <row r="147" spans="1:22" x14ac:dyDescent="0.2">
      <c r="A147" t="s">
        <v>100</v>
      </c>
      <c r="B147">
        <v>2002</v>
      </c>
      <c r="C147" t="s">
        <v>23</v>
      </c>
      <c r="D147">
        <v>63.3</v>
      </c>
      <c r="E147">
        <v>219</v>
      </c>
      <c r="F147">
        <v>1700</v>
      </c>
      <c r="G147">
        <v>1.1000000000000001</v>
      </c>
      <c r="H147">
        <v>17.812056439999999</v>
      </c>
      <c r="I147">
        <v>37</v>
      </c>
      <c r="J147">
        <v>40044</v>
      </c>
      <c r="K147">
        <v>12.2</v>
      </c>
      <c r="L147">
        <v>2300</v>
      </c>
      <c r="M147">
        <v>58</v>
      </c>
      <c r="N147">
        <v>4.4000000000000004</v>
      </c>
      <c r="O147">
        <v>59</v>
      </c>
      <c r="P147">
        <v>0.3</v>
      </c>
      <c r="Q147">
        <v>466.2842</v>
      </c>
      <c r="R147">
        <v>18987112</v>
      </c>
      <c r="S147">
        <v>27.4</v>
      </c>
      <c r="T147">
        <v>28.4</v>
      </c>
      <c r="U147">
        <v>0.499</v>
      </c>
      <c r="V147">
        <v>8.4</v>
      </c>
    </row>
    <row r="148" spans="1:22" x14ac:dyDescent="0.2">
      <c r="A148" t="s">
        <v>100</v>
      </c>
      <c r="B148">
        <v>2001</v>
      </c>
      <c r="C148" t="s">
        <v>23</v>
      </c>
      <c r="D148">
        <v>62.9</v>
      </c>
      <c r="E148">
        <v>222</v>
      </c>
      <c r="F148">
        <v>1800</v>
      </c>
      <c r="G148">
        <v>1</v>
      </c>
      <c r="H148">
        <v>19.00340606</v>
      </c>
      <c r="I148">
        <v>29</v>
      </c>
      <c r="J148">
        <v>51780</v>
      </c>
      <c r="K148">
        <v>11.8</v>
      </c>
      <c r="L148">
        <v>2400</v>
      </c>
      <c r="M148">
        <v>58</v>
      </c>
      <c r="N148">
        <v>4.5</v>
      </c>
      <c r="O148">
        <v>59</v>
      </c>
      <c r="P148">
        <v>0.3</v>
      </c>
      <c r="Q148">
        <v>447.13896599999998</v>
      </c>
      <c r="R148">
        <v>171477855</v>
      </c>
      <c r="S148">
        <v>27.5</v>
      </c>
      <c r="T148">
        <v>28.5</v>
      </c>
      <c r="U148">
        <v>0.49399999999999999</v>
      </c>
      <c r="V148">
        <v>8.3000000000000007</v>
      </c>
    </row>
    <row r="149" spans="1:22" x14ac:dyDescent="0.2">
      <c r="A149" t="s">
        <v>100</v>
      </c>
      <c r="B149">
        <v>2000</v>
      </c>
      <c r="C149" t="s">
        <v>23</v>
      </c>
      <c r="D149">
        <v>62.5</v>
      </c>
      <c r="E149">
        <v>224</v>
      </c>
      <c r="F149">
        <v>1800</v>
      </c>
      <c r="G149">
        <v>0.93</v>
      </c>
      <c r="H149">
        <v>19.26615743</v>
      </c>
      <c r="I149">
        <v>6</v>
      </c>
      <c r="J149">
        <v>38835</v>
      </c>
      <c r="K149">
        <v>11.4</v>
      </c>
      <c r="L149">
        <v>2500</v>
      </c>
      <c r="M149">
        <v>57</v>
      </c>
      <c r="N149">
        <v>4.26</v>
      </c>
      <c r="O149">
        <v>58</v>
      </c>
      <c r="P149">
        <v>0.3</v>
      </c>
      <c r="Q149">
        <v>438.86463400000002</v>
      </c>
      <c r="R149">
        <v>1535912</v>
      </c>
      <c r="S149">
        <v>27.7</v>
      </c>
      <c r="T149">
        <v>28.6</v>
      </c>
      <c r="U149">
        <v>0.48899999999999999</v>
      </c>
      <c r="V149">
        <v>8.3000000000000007</v>
      </c>
    </row>
    <row r="150" spans="1:22" x14ac:dyDescent="0.2">
      <c r="A150" t="s">
        <v>101</v>
      </c>
      <c r="B150">
        <v>2015</v>
      </c>
      <c r="C150" t="s">
        <v>23</v>
      </c>
      <c r="D150">
        <v>69.099999999999994</v>
      </c>
      <c r="E150">
        <v>176</v>
      </c>
      <c r="F150">
        <v>114</v>
      </c>
      <c r="H150">
        <v>0</v>
      </c>
      <c r="I150">
        <v>6</v>
      </c>
      <c r="J150">
        <v>15099</v>
      </c>
      <c r="K150">
        <v>27.4</v>
      </c>
      <c r="L150">
        <v>136</v>
      </c>
      <c r="M150">
        <v>8</v>
      </c>
      <c r="O150">
        <v>78</v>
      </c>
      <c r="P150">
        <v>0.3</v>
      </c>
      <c r="Q150">
        <v>3336.1668599999998</v>
      </c>
      <c r="R150">
        <v>258162113</v>
      </c>
      <c r="S150">
        <v>1.4</v>
      </c>
      <c r="T150">
        <v>1.2</v>
      </c>
      <c r="U150">
        <v>0.68600000000000005</v>
      </c>
      <c r="V150">
        <v>12.9</v>
      </c>
    </row>
    <row r="151" spans="1:22" x14ac:dyDescent="0.2">
      <c r="A151" t="s">
        <v>101</v>
      </c>
      <c r="B151">
        <v>2014</v>
      </c>
      <c r="C151" t="s">
        <v>23</v>
      </c>
      <c r="D151">
        <v>68.900000000000006</v>
      </c>
      <c r="E151">
        <v>179</v>
      </c>
      <c r="F151">
        <v>119</v>
      </c>
      <c r="G151">
        <v>0.09</v>
      </c>
      <c r="H151">
        <v>200.06844430000001</v>
      </c>
      <c r="I151">
        <v>78</v>
      </c>
      <c r="J151">
        <v>12943</v>
      </c>
      <c r="K151">
        <v>26.5</v>
      </c>
      <c r="L151">
        <v>142</v>
      </c>
      <c r="M151">
        <v>8</v>
      </c>
      <c r="N151">
        <v>2.85</v>
      </c>
      <c r="O151">
        <v>78</v>
      </c>
      <c r="P151">
        <v>0.3</v>
      </c>
      <c r="Q151">
        <v>3491.5958869999999</v>
      </c>
      <c r="R151">
        <v>255131116</v>
      </c>
      <c r="S151">
        <v>1.4</v>
      </c>
      <c r="T151">
        <v>1.2</v>
      </c>
      <c r="U151">
        <v>0.68200000000000005</v>
      </c>
      <c r="V151">
        <v>12.9</v>
      </c>
    </row>
    <row r="152" spans="1:22" x14ac:dyDescent="0.2">
      <c r="A152" t="s">
        <v>101</v>
      </c>
      <c r="B152">
        <v>2013</v>
      </c>
      <c r="C152" t="s">
        <v>23</v>
      </c>
      <c r="D152">
        <v>68.7</v>
      </c>
      <c r="E152">
        <v>181</v>
      </c>
      <c r="F152">
        <v>124</v>
      </c>
      <c r="G152">
        <v>0.09</v>
      </c>
      <c r="H152">
        <v>22.847830800000001</v>
      </c>
      <c r="I152">
        <v>85</v>
      </c>
      <c r="J152">
        <v>8419</v>
      </c>
      <c r="K152">
        <v>25.6</v>
      </c>
      <c r="L152">
        <v>148</v>
      </c>
      <c r="M152">
        <v>86</v>
      </c>
      <c r="N152">
        <v>2.93</v>
      </c>
      <c r="O152">
        <v>85</v>
      </c>
      <c r="P152">
        <v>0.3</v>
      </c>
      <c r="Q152">
        <v>362.66398099999998</v>
      </c>
      <c r="R152">
        <v>25232263</v>
      </c>
      <c r="S152">
        <v>1.5</v>
      </c>
      <c r="T152">
        <v>1.3</v>
      </c>
      <c r="U152">
        <v>0.67700000000000005</v>
      </c>
      <c r="V152">
        <v>12.9</v>
      </c>
    </row>
    <row r="153" spans="1:22" x14ac:dyDescent="0.2">
      <c r="A153" t="s">
        <v>101</v>
      </c>
      <c r="B153">
        <v>2012</v>
      </c>
      <c r="C153" t="s">
        <v>23</v>
      </c>
      <c r="D153">
        <v>68.5</v>
      </c>
      <c r="E153">
        <v>183</v>
      </c>
      <c r="F153">
        <v>129</v>
      </c>
      <c r="G153">
        <v>0.08</v>
      </c>
      <c r="H153">
        <v>254.4688257</v>
      </c>
      <c r="I153">
        <v>83</v>
      </c>
      <c r="J153">
        <v>15489</v>
      </c>
      <c r="K153">
        <v>24.7</v>
      </c>
      <c r="L153">
        <v>154</v>
      </c>
      <c r="M153">
        <v>84</v>
      </c>
      <c r="N153">
        <v>2.9</v>
      </c>
      <c r="O153">
        <v>83</v>
      </c>
      <c r="P153">
        <v>0.3</v>
      </c>
      <c r="Q153">
        <v>3687.9539960000002</v>
      </c>
      <c r="R153">
        <v>248883232</v>
      </c>
      <c r="S153">
        <v>1.5</v>
      </c>
      <c r="T153">
        <v>1.4</v>
      </c>
      <c r="U153">
        <v>0.66900000000000004</v>
      </c>
      <c r="V153">
        <v>12.6</v>
      </c>
    </row>
    <row r="154" spans="1:22" x14ac:dyDescent="0.2">
      <c r="A154" t="s">
        <v>101</v>
      </c>
      <c r="B154">
        <v>2011</v>
      </c>
      <c r="C154" t="s">
        <v>23</v>
      </c>
      <c r="D154">
        <v>68.3</v>
      </c>
      <c r="E154">
        <v>185</v>
      </c>
      <c r="F154">
        <v>134</v>
      </c>
      <c r="G154">
        <v>0.08</v>
      </c>
      <c r="H154">
        <v>211.87834040000001</v>
      </c>
      <c r="I154">
        <v>81</v>
      </c>
      <c r="J154">
        <v>21893</v>
      </c>
      <c r="K154">
        <v>23.8</v>
      </c>
      <c r="L154">
        <v>161</v>
      </c>
      <c r="M154">
        <v>81</v>
      </c>
      <c r="N154">
        <v>2.71</v>
      </c>
      <c r="O154">
        <v>81</v>
      </c>
      <c r="P154">
        <v>0.3</v>
      </c>
      <c r="Q154">
        <v>3634.2768500000002</v>
      </c>
      <c r="R154">
        <v>24577511</v>
      </c>
      <c r="S154">
        <v>1.6</v>
      </c>
      <c r="T154">
        <v>1.5</v>
      </c>
      <c r="U154">
        <v>0.66200000000000003</v>
      </c>
      <c r="V154">
        <v>12.3</v>
      </c>
    </row>
    <row r="155" spans="1:22" x14ac:dyDescent="0.2">
      <c r="A155" t="s">
        <v>101</v>
      </c>
      <c r="B155">
        <v>2010</v>
      </c>
      <c r="C155" t="s">
        <v>23</v>
      </c>
      <c r="D155">
        <v>68.099999999999994</v>
      </c>
      <c r="E155">
        <v>187</v>
      </c>
      <c r="F155">
        <v>138</v>
      </c>
      <c r="G155">
        <v>0.08</v>
      </c>
      <c r="H155">
        <v>190.5453646</v>
      </c>
      <c r="I155">
        <v>83</v>
      </c>
      <c r="J155">
        <v>18869</v>
      </c>
      <c r="K155">
        <v>22.9</v>
      </c>
      <c r="L155">
        <v>167</v>
      </c>
      <c r="M155">
        <v>82</v>
      </c>
      <c r="N155">
        <v>2.74</v>
      </c>
      <c r="O155">
        <v>81</v>
      </c>
      <c r="P155">
        <v>0.3</v>
      </c>
      <c r="Q155">
        <v>3113.4863500000001</v>
      </c>
      <c r="R155">
        <v>242524123</v>
      </c>
      <c r="S155">
        <v>1.6</v>
      </c>
      <c r="T155">
        <v>1.5</v>
      </c>
      <c r="U155">
        <v>0.65600000000000003</v>
      </c>
      <c r="V155">
        <v>12.1</v>
      </c>
    </row>
    <row r="156" spans="1:22" x14ac:dyDescent="0.2">
      <c r="A156" t="s">
        <v>101</v>
      </c>
      <c r="B156">
        <v>2009</v>
      </c>
      <c r="C156" t="s">
        <v>23</v>
      </c>
      <c r="D156">
        <v>67.900000000000006</v>
      </c>
      <c r="E156">
        <v>189</v>
      </c>
      <c r="F156">
        <v>143</v>
      </c>
      <c r="G156">
        <v>0.08</v>
      </c>
      <c r="H156">
        <v>125.7980678</v>
      </c>
      <c r="I156">
        <v>82</v>
      </c>
      <c r="J156">
        <v>20818</v>
      </c>
      <c r="K156">
        <v>22.1</v>
      </c>
      <c r="L156">
        <v>174</v>
      </c>
      <c r="M156">
        <v>85</v>
      </c>
      <c r="N156">
        <v>2.83</v>
      </c>
      <c r="O156">
        <v>78</v>
      </c>
      <c r="P156">
        <v>0.3</v>
      </c>
      <c r="Q156">
        <v>2254.4456599999999</v>
      </c>
      <c r="R156">
        <v>23934478</v>
      </c>
      <c r="S156">
        <v>1.7</v>
      </c>
      <c r="T156">
        <v>1.6</v>
      </c>
      <c r="U156">
        <v>0.64500000000000002</v>
      </c>
      <c r="V156">
        <v>11.7</v>
      </c>
    </row>
    <row r="157" spans="1:22" x14ac:dyDescent="0.2">
      <c r="A157" t="s">
        <v>101</v>
      </c>
      <c r="B157">
        <v>2008</v>
      </c>
      <c r="C157" t="s">
        <v>23</v>
      </c>
      <c r="D157">
        <v>67.7</v>
      </c>
      <c r="E157">
        <v>189</v>
      </c>
      <c r="F157">
        <v>149</v>
      </c>
      <c r="G157">
        <v>7.0000000000000007E-2</v>
      </c>
      <c r="H157">
        <v>10.263411079999999</v>
      </c>
      <c r="I157">
        <v>82</v>
      </c>
      <c r="J157">
        <v>15369</v>
      </c>
      <c r="K157">
        <v>21.3</v>
      </c>
      <c r="L157">
        <v>181</v>
      </c>
      <c r="M157">
        <v>83</v>
      </c>
      <c r="N157">
        <v>2.81</v>
      </c>
      <c r="O157">
        <v>77</v>
      </c>
      <c r="P157">
        <v>0.2</v>
      </c>
      <c r="Q157">
        <v>216.52766</v>
      </c>
      <c r="R157">
        <v>236159276</v>
      </c>
      <c r="S157">
        <v>1.7</v>
      </c>
      <c r="T157">
        <v>1.7</v>
      </c>
      <c r="U157">
        <v>0.64100000000000001</v>
      </c>
      <c r="V157">
        <v>11.7</v>
      </c>
    </row>
    <row r="158" spans="1:22" x14ac:dyDescent="0.2">
      <c r="A158" t="s">
        <v>101</v>
      </c>
      <c r="B158">
        <v>2007</v>
      </c>
      <c r="C158" t="s">
        <v>23</v>
      </c>
      <c r="D158">
        <v>67.5</v>
      </c>
      <c r="E158">
        <v>19</v>
      </c>
      <c r="F158">
        <v>154</v>
      </c>
      <c r="G158">
        <v>0.06</v>
      </c>
      <c r="H158">
        <v>102.63343500000001</v>
      </c>
      <c r="I158">
        <v>76</v>
      </c>
      <c r="J158">
        <v>19456</v>
      </c>
      <c r="K158">
        <v>2.5</v>
      </c>
      <c r="L158">
        <v>188</v>
      </c>
      <c r="M158">
        <v>77</v>
      </c>
      <c r="N158">
        <v>3.1</v>
      </c>
      <c r="O158">
        <v>73</v>
      </c>
      <c r="P158">
        <v>0.2</v>
      </c>
      <c r="Q158">
        <v>1855.9391499999999</v>
      </c>
      <c r="R158">
        <v>232989141</v>
      </c>
      <c r="S158">
        <v>1.8</v>
      </c>
      <c r="T158">
        <v>1.7</v>
      </c>
      <c r="U158">
        <v>0.63800000000000001</v>
      </c>
      <c r="V158">
        <v>11</v>
      </c>
    </row>
    <row r="159" spans="1:22" x14ac:dyDescent="0.2">
      <c r="A159" t="s">
        <v>101</v>
      </c>
      <c r="B159">
        <v>2006</v>
      </c>
      <c r="C159" t="s">
        <v>23</v>
      </c>
      <c r="D159">
        <v>67.3</v>
      </c>
      <c r="E159">
        <v>191</v>
      </c>
      <c r="F159">
        <v>159</v>
      </c>
      <c r="G159">
        <v>0.06</v>
      </c>
      <c r="H159">
        <v>72.015931600000002</v>
      </c>
      <c r="I159">
        <v>66</v>
      </c>
      <c r="J159">
        <v>20422</v>
      </c>
      <c r="K159">
        <v>19.7</v>
      </c>
      <c r="L159">
        <v>194</v>
      </c>
      <c r="M159">
        <v>78</v>
      </c>
      <c r="N159">
        <v>2.91</v>
      </c>
      <c r="O159">
        <v>72</v>
      </c>
      <c r="P159">
        <v>0.1</v>
      </c>
      <c r="Q159">
        <v>1586.2539999999999</v>
      </c>
      <c r="R159">
        <v>22983822</v>
      </c>
      <c r="S159">
        <v>1.8</v>
      </c>
      <c r="T159">
        <v>1.8</v>
      </c>
      <c r="U159">
        <v>0.63200000000000001</v>
      </c>
      <c r="V159">
        <v>10.9</v>
      </c>
    </row>
    <row r="160" spans="1:22" x14ac:dyDescent="0.2">
      <c r="A160" t="s">
        <v>101</v>
      </c>
      <c r="B160">
        <v>2005</v>
      </c>
      <c r="C160" t="s">
        <v>23</v>
      </c>
      <c r="D160">
        <v>67.2</v>
      </c>
      <c r="E160">
        <v>19</v>
      </c>
      <c r="F160">
        <v>163</v>
      </c>
      <c r="G160">
        <v>0.06</v>
      </c>
      <c r="H160">
        <v>5.3817825619999997</v>
      </c>
      <c r="I160">
        <v>65</v>
      </c>
      <c r="J160">
        <v>15853</v>
      </c>
      <c r="K160">
        <v>19</v>
      </c>
      <c r="L160">
        <v>201</v>
      </c>
      <c r="M160">
        <v>79</v>
      </c>
      <c r="N160">
        <v>2.79</v>
      </c>
      <c r="O160">
        <v>72</v>
      </c>
      <c r="P160">
        <v>0.1</v>
      </c>
      <c r="Q160">
        <v>126.92883399999999</v>
      </c>
      <c r="R160">
        <v>22671273</v>
      </c>
      <c r="S160">
        <v>1.9</v>
      </c>
      <c r="T160">
        <v>1.9</v>
      </c>
      <c r="U160">
        <v>0.629</v>
      </c>
      <c r="V160">
        <v>11.1</v>
      </c>
    </row>
    <row r="161" spans="1:22" x14ac:dyDescent="0.2">
      <c r="A161" t="s">
        <v>101</v>
      </c>
      <c r="B161">
        <v>2004</v>
      </c>
      <c r="C161" t="s">
        <v>23</v>
      </c>
      <c r="D161">
        <v>65.3</v>
      </c>
      <c r="E161">
        <v>213</v>
      </c>
      <c r="F161">
        <v>174</v>
      </c>
      <c r="G161">
        <v>0.06</v>
      </c>
      <c r="H161">
        <v>55.361072069999999</v>
      </c>
      <c r="I161">
        <v>64</v>
      </c>
      <c r="J161">
        <v>29171</v>
      </c>
      <c r="K161">
        <v>18.2</v>
      </c>
      <c r="L161">
        <v>237</v>
      </c>
      <c r="M161">
        <v>79</v>
      </c>
      <c r="N161">
        <v>2.37</v>
      </c>
      <c r="O161">
        <v>71</v>
      </c>
      <c r="P161">
        <v>0.1</v>
      </c>
      <c r="Q161">
        <v>1148.56996</v>
      </c>
      <c r="R161">
        <v>223614649</v>
      </c>
      <c r="S161">
        <v>1.9</v>
      </c>
      <c r="T161">
        <v>1.9</v>
      </c>
      <c r="U161">
        <v>0.624</v>
      </c>
      <c r="V161">
        <v>11</v>
      </c>
    </row>
    <row r="162" spans="1:22" x14ac:dyDescent="0.2">
      <c r="A162" t="s">
        <v>101</v>
      </c>
      <c r="B162">
        <v>2003</v>
      </c>
      <c r="C162" t="s">
        <v>23</v>
      </c>
      <c r="D162">
        <v>66.900000000000006</v>
      </c>
      <c r="E162">
        <v>189</v>
      </c>
      <c r="F162">
        <v>173</v>
      </c>
      <c r="G162">
        <v>0.05</v>
      </c>
      <c r="H162">
        <v>8.4601557580000009</v>
      </c>
      <c r="I162">
        <v>64</v>
      </c>
      <c r="J162">
        <v>24457</v>
      </c>
      <c r="K162">
        <v>17.5</v>
      </c>
      <c r="L162">
        <v>215</v>
      </c>
      <c r="M162">
        <v>8</v>
      </c>
      <c r="N162">
        <v>2.5299999999999998</v>
      </c>
      <c r="O162">
        <v>71</v>
      </c>
      <c r="P162">
        <v>0.1</v>
      </c>
      <c r="Q162">
        <v>164.59447</v>
      </c>
      <c r="R162">
        <v>22545214</v>
      </c>
      <c r="S162">
        <v>1.9</v>
      </c>
      <c r="T162">
        <v>11</v>
      </c>
      <c r="U162">
        <v>0.61299999999999999</v>
      </c>
      <c r="V162">
        <v>10.8</v>
      </c>
    </row>
    <row r="163" spans="1:22" x14ac:dyDescent="0.2">
      <c r="A163" t="s">
        <v>101</v>
      </c>
      <c r="B163">
        <v>2002</v>
      </c>
      <c r="C163" t="s">
        <v>23</v>
      </c>
      <c r="D163">
        <v>66.7</v>
      </c>
      <c r="E163">
        <v>189</v>
      </c>
      <c r="F163">
        <v>177</v>
      </c>
      <c r="G163">
        <v>0.05</v>
      </c>
      <c r="H163">
        <v>43.178672910000003</v>
      </c>
      <c r="I163">
        <v>63</v>
      </c>
      <c r="J163">
        <v>14492</v>
      </c>
      <c r="K163">
        <v>16.7</v>
      </c>
      <c r="L163">
        <v>222</v>
      </c>
      <c r="M163">
        <v>8</v>
      </c>
      <c r="N163">
        <v>2.27</v>
      </c>
      <c r="O163">
        <v>7</v>
      </c>
      <c r="P163">
        <v>0.1</v>
      </c>
      <c r="Q163">
        <v>899.55568570000003</v>
      </c>
      <c r="R163">
        <v>2175859</v>
      </c>
      <c r="S163">
        <v>11</v>
      </c>
      <c r="T163">
        <v>11.1</v>
      </c>
      <c r="U163">
        <v>0.60799999999999998</v>
      </c>
      <c r="V163">
        <v>10.6</v>
      </c>
    </row>
    <row r="164" spans="1:22" x14ac:dyDescent="0.2">
      <c r="A164" t="s">
        <v>101</v>
      </c>
      <c r="B164">
        <v>2001</v>
      </c>
      <c r="C164" t="s">
        <v>23</v>
      </c>
      <c r="D164">
        <v>66.5</v>
      </c>
      <c r="E164">
        <v>188</v>
      </c>
      <c r="F164">
        <v>182</v>
      </c>
      <c r="G164">
        <v>0.06</v>
      </c>
      <c r="H164">
        <v>33.958371249999999</v>
      </c>
      <c r="I164">
        <v>62</v>
      </c>
      <c r="J164">
        <v>3825</v>
      </c>
      <c r="K164">
        <v>16</v>
      </c>
      <c r="L164">
        <v>229</v>
      </c>
      <c r="M164">
        <v>77</v>
      </c>
      <c r="N164">
        <v>2.23</v>
      </c>
      <c r="O164">
        <v>76</v>
      </c>
      <c r="P164">
        <v>0.1</v>
      </c>
      <c r="Q164">
        <v>747.98174549999999</v>
      </c>
      <c r="R164">
        <v>2145652</v>
      </c>
      <c r="S164">
        <v>11</v>
      </c>
      <c r="T164">
        <v>11.1</v>
      </c>
      <c r="U164">
        <v>0.60399999999999998</v>
      </c>
      <c r="V164">
        <v>10.6</v>
      </c>
    </row>
    <row r="165" spans="1:22" x14ac:dyDescent="0.2">
      <c r="A165" t="s">
        <v>101</v>
      </c>
      <c r="B165">
        <v>2000</v>
      </c>
      <c r="C165" t="s">
        <v>23</v>
      </c>
      <c r="D165">
        <v>66.3</v>
      </c>
      <c r="E165">
        <v>188</v>
      </c>
      <c r="F165">
        <v>187</v>
      </c>
      <c r="G165">
        <v>0.06</v>
      </c>
      <c r="H165">
        <v>3.4333436399999999</v>
      </c>
      <c r="I165">
        <v>65</v>
      </c>
      <c r="J165">
        <v>3344</v>
      </c>
      <c r="K165">
        <v>15.4</v>
      </c>
      <c r="L165">
        <v>237</v>
      </c>
      <c r="M165">
        <v>72</v>
      </c>
      <c r="N165">
        <v>1.98</v>
      </c>
      <c r="O165">
        <v>75</v>
      </c>
      <c r="P165">
        <v>0.1</v>
      </c>
      <c r="Q165">
        <v>78.927440000000004</v>
      </c>
      <c r="R165">
        <v>21154429</v>
      </c>
      <c r="S165">
        <v>11</v>
      </c>
      <c r="T165">
        <v>11.2</v>
      </c>
      <c r="U165">
        <v>0.59699999999999998</v>
      </c>
      <c r="V165">
        <v>10.7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1A88-D087-9E4C-89AA-24CAB0239161}">
  <dimension ref="A1:E9"/>
  <sheetViews>
    <sheetView tabSelected="1" zoomScale="165" workbookViewId="0">
      <selection activeCell="C17" sqref="C17"/>
    </sheetView>
  </sheetViews>
  <sheetFormatPr baseColWidth="10" defaultRowHeight="15" x14ac:dyDescent="0.2"/>
  <sheetData>
    <row r="1" spans="1:5" x14ac:dyDescent="0.2">
      <c r="A1" s="10" t="s">
        <v>253</v>
      </c>
      <c r="B1" s="1"/>
      <c r="C1" s="1"/>
      <c r="D1" s="1"/>
      <c r="E1" s="1"/>
    </row>
    <row r="2" spans="1:5" x14ac:dyDescent="0.2">
      <c r="A2" s="11" t="s">
        <v>254</v>
      </c>
      <c r="B2" s="1"/>
      <c r="C2" s="1"/>
      <c r="D2" s="1"/>
      <c r="E2" s="1"/>
    </row>
    <row r="3" spans="1:5" x14ac:dyDescent="0.2">
      <c r="A3" s="1"/>
      <c r="B3" s="1"/>
      <c r="C3" s="1"/>
      <c r="D3" s="1" t="s">
        <v>237</v>
      </c>
      <c r="E3" s="11">
        <v>1.749966243</v>
      </c>
    </row>
    <row r="4" spans="1:5" x14ac:dyDescent="0.2">
      <c r="A4" s="1" t="s">
        <v>255</v>
      </c>
      <c r="B4" s="1">
        <v>66.8</v>
      </c>
      <c r="C4" s="1"/>
      <c r="D4" s="1"/>
      <c r="E4" s="1"/>
    </row>
    <row r="5" spans="1:5" x14ac:dyDescent="0.2">
      <c r="A5" s="1" t="s">
        <v>224</v>
      </c>
      <c r="B5" s="1">
        <v>45</v>
      </c>
      <c r="C5" s="1"/>
      <c r="D5" s="1" t="s">
        <v>256</v>
      </c>
      <c r="E5" s="9">
        <v>1.8807936080000001</v>
      </c>
    </row>
    <row r="6" spans="1:5" x14ac:dyDescent="0.2">
      <c r="A6" s="1" t="s">
        <v>257</v>
      </c>
      <c r="B6" s="1">
        <v>68</v>
      </c>
      <c r="C6" s="1"/>
      <c r="D6" s="1"/>
      <c r="E6" s="1"/>
    </row>
    <row r="7" spans="1:5" x14ac:dyDescent="0.2">
      <c r="A7" s="1" t="s">
        <v>258</v>
      </c>
      <c r="B7" s="1">
        <v>4.5999999999999996</v>
      </c>
      <c r="C7" s="1"/>
      <c r="D7" s="1"/>
      <c r="E7" s="1"/>
    </row>
    <row r="8" spans="1:5" x14ac:dyDescent="0.2">
      <c r="A8" s="1" t="s">
        <v>227</v>
      </c>
      <c r="B8" s="1">
        <v>0.03</v>
      </c>
      <c r="C8" s="1"/>
      <c r="D8" s="1" t="s">
        <v>259</v>
      </c>
      <c r="E8" s="11">
        <v>4.0062068999999999E-2</v>
      </c>
    </row>
    <row r="9" spans="1:5" x14ac:dyDescent="0.2">
      <c r="A9" s="1"/>
      <c r="B9" s="1"/>
      <c r="C9" s="1"/>
      <c r="D9" s="1"/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Expectancy Data</vt:lpstr>
      <vt:lpstr>10 Asian Countries</vt:lpstr>
      <vt:lpstr>Module1 &amp; 2</vt:lpstr>
      <vt:lpstr>Module 4</vt:lpstr>
      <vt:lpstr>Module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Borugadda, Jeevan Deep</cp:lastModifiedBy>
  <dcterms:created xsi:type="dcterms:W3CDTF">2020-04-23T22:29:47Z</dcterms:created>
  <dcterms:modified xsi:type="dcterms:W3CDTF">2024-04-03T00:25:05Z</dcterms:modified>
</cp:coreProperties>
</file>