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11840" yWindow="0" windowWidth="25840" windowHeight="14440" tabRatio="500"/>
  </bookViews>
  <sheets>
    <sheet name="standard curve" sheetId="1" r:id="rId1"/>
    <sheet name="abs cell ref" sheetId="5" r:id="rId2"/>
    <sheet name="2 temps" sheetId="7" r:id="rId3"/>
    <sheet name="calc unknowns" sheetId="8" r:id="rId4"/>
    <sheet name="error bars" sheetId="9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9" l="1"/>
  <c r="C5" i="9"/>
  <c r="B5" i="9"/>
  <c r="D6" i="9"/>
  <c r="C6" i="9"/>
  <c r="B6" i="9"/>
  <c r="D4" i="9"/>
  <c r="C4" i="9"/>
  <c r="B4" i="9"/>
  <c r="F4" i="9"/>
  <c r="F5" i="9"/>
  <c r="F6" i="9"/>
  <c r="F3" i="9"/>
  <c r="C25" i="9"/>
  <c r="C24" i="9"/>
  <c r="C23" i="9"/>
  <c r="C22" i="9"/>
  <c r="C21" i="9"/>
  <c r="E6" i="9"/>
  <c r="E5" i="9"/>
  <c r="E4" i="9"/>
  <c r="E3" i="9"/>
  <c r="C25" i="8"/>
  <c r="C24" i="8"/>
  <c r="C23" i="8"/>
  <c r="C22" i="8"/>
  <c r="C21" i="8"/>
  <c r="E6" i="8"/>
  <c r="E5" i="8"/>
  <c r="E4" i="8"/>
  <c r="E3" i="8"/>
  <c r="I4" i="7"/>
  <c r="I5" i="7"/>
  <c r="I6" i="7"/>
  <c r="I3" i="7"/>
  <c r="F4" i="7"/>
  <c r="G4" i="7"/>
  <c r="H4" i="7"/>
  <c r="F5" i="7"/>
  <c r="G5" i="7"/>
  <c r="H5" i="7"/>
  <c r="F6" i="7"/>
  <c r="G6" i="7"/>
  <c r="H6" i="7"/>
  <c r="G3" i="7"/>
  <c r="H3" i="7"/>
  <c r="F3" i="7"/>
  <c r="C25" i="7"/>
  <c r="C24" i="7"/>
  <c r="C23" i="7"/>
  <c r="C22" i="7"/>
  <c r="C21" i="7"/>
  <c r="E6" i="7"/>
  <c r="E5" i="7"/>
  <c r="E4" i="7"/>
  <c r="E3" i="7"/>
  <c r="C22" i="1"/>
  <c r="C23" i="1"/>
  <c r="C24" i="1"/>
  <c r="C25" i="1"/>
  <c r="C21" i="1"/>
</calcChain>
</file>

<file path=xl/sharedStrings.xml><?xml version="1.0" encoding="utf-8"?>
<sst xmlns="http://schemas.openxmlformats.org/spreadsheetml/2006/main" count="61" uniqueCount="27">
  <si>
    <t>conc</t>
  </si>
  <si>
    <t>standard curve data</t>
  </si>
  <si>
    <t>absorbance 2</t>
  </si>
  <si>
    <t>absorbance 1</t>
  </si>
  <si>
    <t>unknowns</t>
  </si>
  <si>
    <t>abs 1</t>
  </si>
  <si>
    <t>abs 2</t>
  </si>
  <si>
    <t>mean</t>
  </si>
  <si>
    <t>absorbance 3</t>
  </si>
  <si>
    <t>Student ID</t>
  </si>
  <si>
    <t>a</t>
  </si>
  <si>
    <t>b</t>
  </si>
  <si>
    <t>c</t>
  </si>
  <si>
    <t>d</t>
  </si>
  <si>
    <t>e</t>
  </si>
  <si>
    <t>percent</t>
  </si>
  <si>
    <t>grade of</t>
  </si>
  <si>
    <t>temperature 1</t>
  </si>
  <si>
    <t>temperature 2</t>
  </si>
  <si>
    <t>expt abs values</t>
  </si>
  <si>
    <t>activity 1</t>
  </si>
  <si>
    <t>activity 2</t>
  </si>
  <si>
    <t>activity 3</t>
  </si>
  <si>
    <t>Activity over time</t>
  </si>
  <si>
    <t>time</t>
  </si>
  <si>
    <t>SD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</si>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</sst>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#,##0.000"/>
    <numFmt numFmtId="166" formatCode="0.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1"/>
      <name val="Calibri"/>
      <scheme val="minor"/>
    </font>
    <font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/>
    <xf numFmtId="164" fontId="7" fillId="0" borderId="0" xfId="0" applyNumberFormat="1" applyFont="1"/>
    <xf numFmtId="164" fontId="7" fillId="0" borderId="0" xfId="0" applyNumberFormat="1" applyFont="1" applyAlignment="1">
      <alignment wrapText="1"/>
    </xf>
    <xf numFmtId="165" fontId="7" fillId="0" borderId="0" xfId="0" applyNumberFormat="1" applyFont="1" applyBorder="1" applyAlignment="1">
      <alignment horizontal="center" wrapText="1"/>
    </xf>
    <xf numFmtId="15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65" fontId="7" fillId="0" borderId="0" xfId="0" applyNumberFormat="1" applyFont="1" applyBorder="1" applyAlignment="1">
      <alignment horizontal="right" wrapText="1"/>
    </xf>
    <xf numFmtId="0" fontId="0" fillId="0" borderId="0" xfId="0" applyAlignment="1">
      <alignment horizontal="right"/>
    </xf>
    <xf numFmtId="165" fontId="7" fillId="0" borderId="0" xfId="0" applyNumberFormat="1" applyFont="1" applyAlignment="1">
      <alignment wrapText="1"/>
    </xf>
    <xf numFmtId="2" fontId="7" fillId="0" borderId="0" xfId="0" applyNumberFormat="1" applyFont="1"/>
    <xf numFmtId="166" fontId="7" fillId="0" borderId="0" xfId="0" applyNumberFormat="1" applyFont="1"/>
    <xf numFmtId="0" fontId="7" fillId="0" borderId="0" xfId="0" applyFont="1" applyAlignment="1">
      <alignment horizontal="right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9" fontId="0" fillId="0" borderId="0" xfId="5" applyFont="1" applyAlignment="1">
      <alignment wrapText="1"/>
    </xf>
    <xf numFmtId="0" fontId="0" fillId="0" borderId="0" xfId="0" applyAlignment="1">
      <alignment horizontal="right" wrapText="1"/>
    </xf>
    <xf numFmtId="0" fontId="6" fillId="0" borderId="0" xfId="0" applyFont="1" applyAlignment="1">
      <alignment horizontal="center"/>
    </xf>
  </cellXfs>
  <cellStyles count="18"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  <cellStyle name="Percent" xfId="5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intercept val="0.0"/>
            <c:dispRSqr val="1"/>
            <c:dispEq val="1"/>
            <c:trendlineLbl>
              <c:layout>
                <c:manualLayout>
                  <c:x val="-0.0721192038495188"/>
                  <c:y val="0.350532954214057"/>
                </c:manualLayout>
              </c:layout>
              <c:numFmt formatCode="General" sourceLinked="0"/>
            </c:trendlineLbl>
          </c:trendline>
          <c:xVal>
            <c:numRef>
              <c:f>'calc unknowns'!$A$3:$A$6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</c:numCache>
            </c:numRef>
          </c:xVal>
          <c:yVal>
            <c:numRef>
              <c:f>'calc unknowns'!$E$3:$E$6</c:f>
              <c:numCache>
                <c:formatCode>0.000</c:formatCode>
                <c:ptCount val="4"/>
                <c:pt idx="0">
                  <c:v>0.0636666666666667</c:v>
                </c:pt>
                <c:pt idx="1">
                  <c:v>0.134666666666667</c:v>
                </c:pt>
                <c:pt idx="2">
                  <c:v>0.26</c:v>
                </c:pt>
                <c:pt idx="3">
                  <c:v>0.513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238856"/>
        <c:axId val="2130770360"/>
      </c:scatterChart>
      <c:valAx>
        <c:axId val="2132238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</a:t>
                </a:r>
                <a:r>
                  <a:rPr lang="en-US" baseline="0"/>
                  <a:t> A (units)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770360"/>
        <c:crosses val="autoZero"/>
        <c:crossBetween val="midCat"/>
      </c:valAx>
      <c:valAx>
        <c:axId val="21307703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Absorbance</a:t>
                </a:r>
                <a:r>
                  <a:rPr lang="en-US" baseline="0"/>
                  <a:t> (wavelength)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132238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/>
          </c:spPr>
          <c:marker>
            <c:symbol val="circle"/>
            <c:size val="6"/>
          </c:marker>
          <c:xVal>
            <c:numRef>
              <c:f>'error bars'!$A$3:$A$6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</c:numCache>
            </c:numRef>
          </c:xVal>
          <c:yVal>
            <c:numRef>
              <c:f>'error bars'!$E$3:$E$6</c:f>
              <c:numCache>
                <c:formatCode>0.000</c:formatCode>
                <c:ptCount val="4"/>
                <c:pt idx="0">
                  <c:v>0.067</c:v>
                </c:pt>
                <c:pt idx="1">
                  <c:v>0.252666666666667</c:v>
                </c:pt>
                <c:pt idx="2">
                  <c:v>0.650666666666667</c:v>
                </c:pt>
                <c:pt idx="3">
                  <c:v>0.797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710728"/>
        <c:axId val="2133988728"/>
      </c:scatterChart>
      <c:valAx>
        <c:axId val="2130710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time (min)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3988728"/>
        <c:crosses val="autoZero"/>
        <c:crossBetween val="midCat"/>
      </c:valAx>
      <c:valAx>
        <c:axId val="21339887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Activity (some untis)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130710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158750</xdr:rowOff>
    </xdr:from>
    <xdr:to>
      <xdr:col>4</xdr:col>
      <xdr:colOff>508000</xdr:colOff>
      <xdr:row>15</xdr:row>
      <xdr:rowOff>273050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7</xdr:row>
      <xdr:rowOff>133350</xdr:rowOff>
    </xdr:from>
    <xdr:to>
      <xdr:col>6</xdr:col>
      <xdr:colOff>584200</xdr:colOff>
      <xdr:row>30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G17" sqref="G17"/>
    </sheetView>
  </sheetViews>
  <sheetFormatPr baseColWidth="10" defaultRowHeight="15" x14ac:dyDescent="0"/>
  <cols>
    <col min="1" max="1" width="9.6640625" style="5" customWidth="1"/>
    <col min="2" max="2" width="18" style="17" bestFit="1" customWidth="1"/>
    <col min="3" max="4" width="17.6640625" style="1" customWidth="1"/>
    <col min="5" max="5" width="12.83203125" bestFit="1" customWidth="1"/>
  </cols>
  <sheetData>
    <row r="1" spans="1:5" s="2" customFormat="1" ht="23">
      <c r="A1" s="29" t="s">
        <v>1</v>
      </c>
      <c r="B1" s="29"/>
      <c r="C1" s="29"/>
      <c r="D1" s="22"/>
      <c r="E1" s="6"/>
    </row>
    <row r="2" spans="1:5" ht="46">
      <c r="A2" s="7" t="s">
        <v>0</v>
      </c>
      <c r="B2" s="13" t="s">
        <v>3</v>
      </c>
      <c r="C2" s="8" t="s">
        <v>2</v>
      </c>
      <c r="D2" s="8" t="s">
        <v>8</v>
      </c>
      <c r="E2" s="9" t="s">
        <v>7</v>
      </c>
    </row>
    <row r="3" spans="1:5" ht="23">
      <c r="A3" s="7">
        <v>10</v>
      </c>
      <c r="B3" s="14">
        <v>7.0000000000000007E-2</v>
      </c>
      <c r="C3" s="11">
        <v>6.0999999999999999E-2</v>
      </c>
      <c r="D3" s="11">
        <v>0.06</v>
      </c>
      <c r="E3" s="10"/>
    </row>
    <row r="4" spans="1:5" ht="23">
      <c r="A4" s="7">
        <v>20</v>
      </c>
      <c r="B4" s="14">
        <v>0.13</v>
      </c>
      <c r="C4" s="11">
        <v>0.14099999999999999</v>
      </c>
      <c r="D4" s="11">
        <v>0.13300000000000001</v>
      </c>
      <c r="E4" s="10"/>
    </row>
    <row r="5" spans="1:5" ht="23">
      <c r="A5" s="7">
        <v>40</v>
      </c>
      <c r="B5" s="14">
        <v>0.28100000000000003</v>
      </c>
      <c r="C5" s="11">
        <v>0.27700000000000002</v>
      </c>
      <c r="D5" s="11">
        <v>0.222</v>
      </c>
      <c r="E5" s="10"/>
    </row>
    <row r="6" spans="1:5" ht="23">
      <c r="A6" s="7">
        <v>80</v>
      </c>
      <c r="B6" s="14">
        <v>0.51200000000000001</v>
      </c>
      <c r="C6" s="11">
        <v>0.51300000000000001</v>
      </c>
      <c r="D6" s="11">
        <v>0.51400000000000001</v>
      </c>
      <c r="E6" s="10"/>
    </row>
    <row r="7" spans="1:5" ht="23">
      <c r="A7" s="7"/>
      <c r="B7" s="13"/>
      <c r="C7" s="8"/>
      <c r="D7" s="8"/>
      <c r="E7" s="9"/>
    </row>
    <row r="8" spans="1:5" ht="23">
      <c r="A8" s="7"/>
      <c r="B8" s="15"/>
      <c r="C8" s="8"/>
      <c r="D8" s="8"/>
      <c r="E8" s="9"/>
    </row>
    <row r="9" spans="1:5" ht="23">
      <c r="A9" s="7"/>
      <c r="B9" s="15"/>
      <c r="C9" s="8"/>
      <c r="D9" s="8"/>
      <c r="E9" s="9"/>
    </row>
    <row r="10" spans="1:5" ht="23">
      <c r="A10" s="7"/>
      <c r="B10" s="13"/>
      <c r="C10" s="8"/>
      <c r="D10" s="8"/>
      <c r="E10" s="9"/>
    </row>
    <row r="11" spans="1:5" ht="23">
      <c r="A11" s="7"/>
      <c r="B11" s="13"/>
      <c r="C11" s="8"/>
      <c r="D11" s="8"/>
      <c r="E11" s="9"/>
    </row>
    <row r="12" spans="1:5" ht="23">
      <c r="A12" s="7"/>
      <c r="B12" s="15"/>
      <c r="C12" s="8"/>
      <c r="D12" s="8"/>
      <c r="E12" s="9"/>
    </row>
    <row r="13" spans="1:5" ht="23">
      <c r="A13" s="7"/>
      <c r="B13" s="15"/>
      <c r="C13" s="8"/>
      <c r="D13" s="8"/>
      <c r="E13" s="9"/>
    </row>
    <row r="14" spans="1:5" ht="23">
      <c r="A14" s="7"/>
      <c r="B14" s="15"/>
      <c r="C14" s="8"/>
      <c r="D14" s="8"/>
      <c r="E14" s="9"/>
    </row>
    <row r="15" spans="1:5" ht="23">
      <c r="A15" s="7"/>
      <c r="B15" s="15"/>
      <c r="C15" s="8"/>
      <c r="D15" s="8"/>
      <c r="E15" s="9"/>
    </row>
    <row r="16" spans="1:5" ht="23">
      <c r="A16" s="7"/>
      <c r="B16" s="15"/>
      <c r="C16" s="8"/>
      <c r="D16" s="8"/>
      <c r="E16" s="9"/>
    </row>
    <row r="17" spans="1:5" ht="23">
      <c r="A17" s="7"/>
      <c r="B17" s="15"/>
      <c r="C17" s="8"/>
      <c r="D17" s="8"/>
      <c r="E17" s="9"/>
    </row>
    <row r="18" spans="1:5" ht="23">
      <c r="A18" s="7"/>
      <c r="B18" s="15"/>
      <c r="C18" s="8"/>
      <c r="D18" s="8"/>
      <c r="E18" s="20"/>
    </row>
    <row r="19" spans="1:5" ht="23" hidden="1">
      <c r="A19" s="29" t="s">
        <v>4</v>
      </c>
      <c r="B19" s="29"/>
      <c r="C19" s="29"/>
      <c r="D19" s="22"/>
      <c r="E19" s="9"/>
    </row>
    <row r="20" spans="1:5" ht="23" hidden="1">
      <c r="A20" s="7" t="s">
        <v>5</v>
      </c>
      <c r="B20" s="15" t="s">
        <v>6</v>
      </c>
      <c r="C20" s="21" t="s">
        <v>7</v>
      </c>
      <c r="D20" s="21"/>
      <c r="E20" s="9" t="s">
        <v>0</v>
      </c>
    </row>
    <row r="21" spans="1:5" ht="23" hidden="1">
      <c r="A21" s="12">
        <v>5.8999999999999997E-2</v>
      </c>
      <c r="B21" s="16">
        <v>5.1999999999999998E-2</v>
      </c>
      <c r="C21" s="18">
        <f>AVERAGE(A21:B21)</f>
        <v>5.5499999999999994E-2</v>
      </c>
      <c r="D21" s="18"/>
      <c r="E21" s="19"/>
    </row>
    <row r="22" spans="1:5" ht="23" hidden="1">
      <c r="A22" s="12">
        <v>0.04</v>
      </c>
      <c r="B22" s="16">
        <v>4.9000000000000002E-2</v>
      </c>
      <c r="C22" s="18">
        <f t="shared" ref="C22:C25" si="0">AVERAGE(A22:B22)</f>
        <v>4.4499999999999998E-2</v>
      </c>
      <c r="D22" s="18"/>
      <c r="E22" s="19"/>
    </row>
    <row r="23" spans="1:5" ht="23" hidden="1">
      <c r="A23" s="12">
        <v>0.121</v>
      </c>
      <c r="B23" s="16">
        <v>0.1</v>
      </c>
      <c r="C23" s="18">
        <f t="shared" si="0"/>
        <v>0.1105</v>
      </c>
      <c r="D23" s="18"/>
      <c r="E23" s="19"/>
    </row>
    <row r="24" spans="1:5" ht="23" hidden="1">
      <c r="A24" s="12">
        <v>0.19700000000000001</v>
      </c>
      <c r="B24" s="16">
        <v>0.188</v>
      </c>
      <c r="C24" s="18">
        <f t="shared" si="0"/>
        <v>0.1925</v>
      </c>
      <c r="D24" s="18"/>
      <c r="E24" s="19"/>
    </row>
    <row r="25" spans="1:5" ht="23" hidden="1">
      <c r="A25" s="12">
        <v>0.60099999999999998</v>
      </c>
      <c r="B25" s="16">
        <v>0.61299999999999999</v>
      </c>
      <c r="C25" s="18">
        <f t="shared" si="0"/>
        <v>0.60699999999999998</v>
      </c>
      <c r="D25" s="18"/>
      <c r="E25" s="19"/>
    </row>
  </sheetData>
  <mergeCells count="2">
    <mergeCell ref="A1:C1"/>
    <mergeCell ref="A19:C19"/>
  </mergeCells>
  <phoneticPr fontId="3" type="noConversion"/>
  <printOptions gridLines="1"/>
  <pageMargins left="0.47" right="0.47" top="0.63000000000000012" bottom="0.63000000000000012" header="0.39000000000000007" footer="0.39000000000000007"/>
  <pageSetup orientation="portrait" horizontalDpi="4294967292" verticalDpi="4294967292"/>
  <headerFooter>
    <oddHeader>&amp;L&amp;"Calibri,Regular"&amp;K000000&amp;F&amp;R&amp;"Calibri,Regular"&amp;K000000&amp;A</oddHeader>
    <oddFooter>&amp;L&amp;"Calibri,Regular"&amp;K000000&amp;D&amp;R&amp;"Calibri,Regular"&amp;K000000&amp;P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E12" sqref="E12"/>
    </sheetView>
  </sheetViews>
  <sheetFormatPr baseColWidth="10" defaultRowHeight="15" x14ac:dyDescent="0"/>
  <cols>
    <col min="1" max="1" width="9.6640625" style="5" customWidth="1"/>
    <col min="2" max="2" width="10.83203125" style="25"/>
    <col min="3" max="3" width="12.5" style="1" customWidth="1"/>
  </cols>
  <sheetData>
    <row r="1" spans="1:3" s="2" customFormat="1">
      <c r="A1" s="4"/>
      <c r="B1" s="24"/>
      <c r="C1" s="3"/>
    </row>
    <row r="2" spans="1:3">
      <c r="B2" s="25" t="s">
        <v>16</v>
      </c>
    </row>
    <row r="3" spans="1:3" s="2" customFormat="1">
      <c r="A3" s="4" t="s">
        <v>9</v>
      </c>
      <c r="B3" s="24" t="s">
        <v>26</v>
      </c>
      <c r="C3" s="3" t="s">
        <v>15</v>
      </c>
    </row>
    <row r="4" spans="1:3">
      <c r="A4" s="5" t="s">
        <v>10</v>
      </c>
      <c r="B4" s="25">
        <v>25</v>
      </c>
      <c r="C4" s="27"/>
    </row>
    <row r="5" spans="1:3">
      <c r="A5" s="5" t="s">
        <v>11</v>
      </c>
      <c r="B5" s="26">
        <v>20</v>
      </c>
      <c r="C5" s="27"/>
    </row>
    <row r="6" spans="1:3">
      <c r="A6" s="5" t="s">
        <v>12</v>
      </c>
      <c r="B6" s="26">
        <v>16</v>
      </c>
      <c r="C6" s="27"/>
    </row>
    <row r="7" spans="1:3">
      <c r="A7" s="5" t="s">
        <v>13</v>
      </c>
      <c r="B7" s="26">
        <v>18</v>
      </c>
      <c r="C7" s="27"/>
    </row>
    <row r="8" spans="1:3">
      <c r="A8" s="5" t="s">
        <v>14</v>
      </c>
      <c r="B8" s="26">
        <v>30</v>
      </c>
      <c r="C8" s="27"/>
    </row>
  </sheetData>
  <phoneticPr fontId="3" type="noConversion"/>
  <printOptions gridLines="1"/>
  <pageMargins left="0.47" right="0.47" top="0.63000000000000012" bottom="0.63000000000000012" header="0.39000000000000007" footer="0.39000000000000007"/>
  <pageSetup orientation="portrait" horizontalDpi="4294967292" verticalDpi="4294967292"/>
  <headerFooter>
    <oddHeader>&amp;L&amp;"Calibri,Regular"&amp;K000000&amp;F&amp;R&amp;"Calibri,Regular"&amp;K000000&amp;A</oddHeader>
    <oddFooter>&amp;L&amp;"Calibri,Regular"&amp;K000000&amp;D&amp;R&amp;"Calibri,Regular"&amp;K000000&amp;P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I13" sqref="I13"/>
    </sheetView>
  </sheetViews>
  <sheetFormatPr baseColWidth="10" defaultRowHeight="15" x14ac:dyDescent="0"/>
  <cols>
    <col min="1" max="1" width="9.6640625" style="5" customWidth="1"/>
    <col min="2" max="2" width="18" style="17" bestFit="1" customWidth="1"/>
    <col min="3" max="4" width="17.6640625" style="1" customWidth="1"/>
    <col min="5" max="5" width="12.83203125" bestFit="1" customWidth="1"/>
    <col min="6" max="6" width="18" bestFit="1" customWidth="1"/>
    <col min="7" max="7" width="18.33203125" customWidth="1"/>
    <col min="8" max="8" width="18.6640625" customWidth="1"/>
  </cols>
  <sheetData>
    <row r="1" spans="1:9" s="2" customFormat="1" ht="23">
      <c r="B1" s="29" t="s">
        <v>17</v>
      </c>
      <c r="C1" s="29"/>
      <c r="D1" s="29"/>
      <c r="E1" s="29"/>
      <c r="F1" s="29" t="s">
        <v>18</v>
      </c>
      <c r="G1" s="29"/>
      <c r="H1" s="29"/>
      <c r="I1" s="29"/>
    </row>
    <row r="2" spans="1:9" ht="46">
      <c r="A2" s="7" t="s">
        <v>0</v>
      </c>
      <c r="B2" s="13" t="s">
        <v>3</v>
      </c>
      <c r="C2" s="8" t="s">
        <v>2</v>
      </c>
      <c r="D2" s="8" t="s">
        <v>8</v>
      </c>
      <c r="E2" s="9" t="s">
        <v>7</v>
      </c>
      <c r="F2" s="13" t="s">
        <v>3</v>
      </c>
      <c r="G2" s="8" t="s">
        <v>2</v>
      </c>
      <c r="H2" s="8" t="s">
        <v>8</v>
      </c>
      <c r="I2" s="9" t="s">
        <v>7</v>
      </c>
    </row>
    <row r="3" spans="1:9" ht="23">
      <c r="A3" s="7">
        <v>10</v>
      </c>
      <c r="B3" s="14">
        <v>7.0000000000000007E-2</v>
      </c>
      <c r="C3" s="11">
        <v>6.0999999999999999E-2</v>
      </c>
      <c r="D3" s="11">
        <v>0.06</v>
      </c>
      <c r="E3" s="10">
        <f>AVERAGE(B3:D3)</f>
        <v>6.3666666666666663E-2</v>
      </c>
      <c r="F3" s="9">
        <f>B3*1.5</f>
        <v>0.10500000000000001</v>
      </c>
      <c r="G3" s="9">
        <f t="shared" ref="G3:H3" si="0">C3*1.5</f>
        <v>9.1499999999999998E-2</v>
      </c>
      <c r="H3" s="9">
        <f t="shared" si="0"/>
        <v>0.09</v>
      </c>
      <c r="I3" s="9">
        <f>AVERAGE(F3:H3)</f>
        <v>9.5499999999999988E-2</v>
      </c>
    </row>
    <row r="4" spans="1:9" ht="23">
      <c r="A4" s="7">
        <v>20</v>
      </c>
      <c r="B4" s="14">
        <v>0.13</v>
      </c>
      <c r="C4" s="11">
        <v>0.14099999999999999</v>
      </c>
      <c r="D4" s="11">
        <v>0.13300000000000001</v>
      </c>
      <c r="E4" s="10">
        <f t="shared" ref="E4:E6" si="1">AVERAGE(B4:D4)</f>
        <v>0.13466666666666668</v>
      </c>
      <c r="F4" s="9">
        <f t="shared" ref="F4:F6" si="2">B4*1.5</f>
        <v>0.19500000000000001</v>
      </c>
      <c r="G4" s="9">
        <f t="shared" ref="G4:G6" si="3">C4*1.5</f>
        <v>0.21149999999999997</v>
      </c>
      <c r="H4" s="9">
        <f t="shared" ref="H4:H6" si="4">D4*1.5</f>
        <v>0.19950000000000001</v>
      </c>
      <c r="I4" s="9">
        <f t="shared" ref="I4:I6" si="5">AVERAGE(F4:H4)</f>
        <v>0.20199999999999999</v>
      </c>
    </row>
    <row r="5" spans="1:9" ht="23">
      <c r="A5" s="7">
        <v>40</v>
      </c>
      <c r="B5" s="14">
        <v>0.28100000000000003</v>
      </c>
      <c r="C5" s="11">
        <v>0.27700000000000002</v>
      </c>
      <c r="D5" s="11">
        <v>0.222</v>
      </c>
      <c r="E5" s="10">
        <f t="shared" si="1"/>
        <v>0.26</v>
      </c>
      <c r="F5" s="9">
        <f t="shared" si="2"/>
        <v>0.42150000000000004</v>
      </c>
      <c r="G5" s="9">
        <f t="shared" si="3"/>
        <v>0.41550000000000004</v>
      </c>
      <c r="H5" s="9">
        <f t="shared" si="4"/>
        <v>0.33300000000000002</v>
      </c>
      <c r="I5" s="9">
        <f t="shared" si="5"/>
        <v>0.39000000000000007</v>
      </c>
    </row>
    <row r="6" spans="1:9" ht="23">
      <c r="A6" s="7">
        <v>80</v>
      </c>
      <c r="B6" s="14">
        <v>0.51200000000000001</v>
      </c>
      <c r="C6" s="11">
        <v>0.51300000000000001</v>
      </c>
      <c r="D6" s="11">
        <v>0.51400000000000001</v>
      </c>
      <c r="E6" s="10">
        <f t="shared" si="1"/>
        <v>0.51300000000000001</v>
      </c>
      <c r="F6" s="9">
        <f t="shared" si="2"/>
        <v>0.76800000000000002</v>
      </c>
      <c r="G6" s="9">
        <f t="shared" si="3"/>
        <v>0.76950000000000007</v>
      </c>
      <c r="H6" s="9">
        <f t="shared" si="4"/>
        <v>0.77100000000000002</v>
      </c>
      <c r="I6" s="9">
        <f t="shared" si="5"/>
        <v>0.76949999999999996</v>
      </c>
    </row>
    <row r="7" spans="1:9" ht="23">
      <c r="A7" s="7"/>
      <c r="B7" s="13"/>
      <c r="C7" s="8"/>
      <c r="D7" s="8"/>
      <c r="E7" s="9"/>
    </row>
    <row r="8" spans="1:9" ht="23">
      <c r="A8" s="7"/>
      <c r="B8" s="15"/>
      <c r="C8" s="8"/>
      <c r="D8" s="8"/>
      <c r="E8" s="9"/>
    </row>
    <row r="9" spans="1:9" ht="23">
      <c r="A9" s="7"/>
      <c r="B9" s="15"/>
      <c r="C9" s="8"/>
      <c r="D9" s="8"/>
      <c r="E9" s="9"/>
    </row>
    <row r="10" spans="1:9" ht="23">
      <c r="A10" s="7"/>
      <c r="B10" s="13"/>
      <c r="C10" s="8"/>
      <c r="D10" s="8"/>
      <c r="E10" s="9"/>
    </row>
    <row r="11" spans="1:9" ht="23">
      <c r="A11" s="7"/>
      <c r="B11" s="13"/>
      <c r="C11" s="8"/>
      <c r="D11" s="8"/>
      <c r="E11" s="9"/>
    </row>
    <row r="12" spans="1:9" ht="23">
      <c r="A12" s="7"/>
      <c r="B12" s="15"/>
      <c r="C12" s="8"/>
      <c r="D12" s="8"/>
      <c r="E12" s="9"/>
    </row>
    <row r="13" spans="1:9" ht="23">
      <c r="A13" s="7"/>
      <c r="B13" s="15"/>
      <c r="C13" s="8"/>
      <c r="D13" s="8"/>
      <c r="E13" s="9"/>
    </row>
    <row r="14" spans="1:9" ht="23">
      <c r="A14" s="7"/>
      <c r="B14" s="15"/>
      <c r="C14" s="8"/>
      <c r="D14" s="8"/>
      <c r="E14" s="9"/>
    </row>
    <row r="15" spans="1:9" ht="23">
      <c r="A15" s="7"/>
      <c r="B15" s="15"/>
      <c r="C15" s="8"/>
      <c r="D15" s="8"/>
      <c r="E15" s="9"/>
    </row>
    <row r="16" spans="1:9" ht="23">
      <c r="A16" s="7"/>
      <c r="B16" s="15"/>
      <c r="C16" s="8"/>
      <c r="D16" s="8"/>
      <c r="E16" s="9"/>
    </row>
    <row r="17" spans="1:5" ht="23">
      <c r="A17" s="7"/>
      <c r="B17" s="15"/>
      <c r="C17" s="8"/>
      <c r="D17" s="8"/>
      <c r="E17" s="9"/>
    </row>
    <row r="18" spans="1:5" ht="23">
      <c r="A18" s="7"/>
      <c r="B18" s="15"/>
      <c r="C18" s="8"/>
      <c r="D18" s="8"/>
      <c r="E18" s="20"/>
    </row>
    <row r="19" spans="1:5" ht="23" hidden="1">
      <c r="A19" s="29" t="s">
        <v>4</v>
      </c>
      <c r="B19" s="29"/>
      <c r="C19" s="29"/>
      <c r="D19" s="23"/>
      <c r="E19" s="9"/>
    </row>
    <row r="20" spans="1:5" ht="23" hidden="1">
      <c r="A20" s="7" t="s">
        <v>5</v>
      </c>
      <c r="B20" s="15" t="s">
        <v>6</v>
      </c>
      <c r="C20" s="21" t="s">
        <v>7</v>
      </c>
      <c r="D20" s="21"/>
      <c r="E20" s="9" t="s">
        <v>0</v>
      </c>
    </row>
    <row r="21" spans="1:5" ht="23" hidden="1">
      <c r="A21" s="12">
        <v>5.8999999999999997E-2</v>
      </c>
      <c r="B21" s="16">
        <v>5.1999999999999998E-2</v>
      </c>
      <c r="C21" s="18">
        <f>AVERAGE(A21:B21)</f>
        <v>5.5499999999999994E-2</v>
      </c>
      <c r="D21" s="18"/>
      <c r="E21" s="19"/>
    </row>
    <row r="22" spans="1:5" ht="23" hidden="1">
      <c r="A22" s="12">
        <v>0.04</v>
      </c>
      <c r="B22" s="16">
        <v>4.9000000000000002E-2</v>
      </c>
      <c r="C22" s="18">
        <f t="shared" ref="C22:C25" si="6">AVERAGE(A22:B22)</f>
        <v>4.4499999999999998E-2</v>
      </c>
      <c r="D22" s="18"/>
      <c r="E22" s="19"/>
    </row>
    <row r="23" spans="1:5" ht="23" hidden="1">
      <c r="A23" s="12">
        <v>0.121</v>
      </c>
      <c r="B23" s="16">
        <v>0.1</v>
      </c>
      <c r="C23" s="18">
        <f t="shared" si="6"/>
        <v>0.1105</v>
      </c>
      <c r="D23" s="18"/>
      <c r="E23" s="19"/>
    </row>
    <row r="24" spans="1:5" ht="23" hidden="1">
      <c r="A24" s="12">
        <v>0.19700000000000001</v>
      </c>
      <c r="B24" s="16">
        <v>0.188</v>
      </c>
      <c r="C24" s="18">
        <f t="shared" si="6"/>
        <v>0.1925</v>
      </c>
      <c r="D24" s="18"/>
      <c r="E24" s="19"/>
    </row>
    <row r="25" spans="1:5" ht="23" hidden="1">
      <c r="A25" s="12">
        <v>0.60099999999999998</v>
      </c>
      <c r="B25" s="16">
        <v>0.61299999999999999</v>
      </c>
      <c r="C25" s="18">
        <f t="shared" si="6"/>
        <v>0.60699999999999998</v>
      </c>
      <c r="D25" s="18"/>
      <c r="E25" s="19"/>
    </row>
  </sheetData>
  <mergeCells count="3">
    <mergeCell ref="A19:C19"/>
    <mergeCell ref="B1:E1"/>
    <mergeCell ref="F1:I1"/>
  </mergeCells>
  <printOptions gridLines="1"/>
  <pageMargins left="0.47" right="0.47" top="0.63000000000000012" bottom="0.63000000000000012" header="0.39000000000000007" footer="0.39000000000000007"/>
  <pageSetup orientation="portrait" horizontalDpi="4294967292" verticalDpi="4294967292"/>
  <headerFooter>
    <oddHeader>&amp;L&amp;"Calibri,Regular"&amp;K000000&amp;F&amp;R&amp;"Calibri,Regular"&amp;K000000&amp;A</oddHeader>
    <oddFooter>&amp;L&amp;"Calibri,Regular"&amp;K000000&amp;D&amp;R&amp;"Calibri,Regular"&amp;K000000&amp;P of &amp;N</oddFooter>
  </headerFooter>
  <ignoredErrors>
    <ignoredError sqref="E3:E6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J3" sqref="J3:J6"/>
    </sheetView>
  </sheetViews>
  <sheetFormatPr baseColWidth="10" defaultRowHeight="15" x14ac:dyDescent="0"/>
  <cols>
    <col min="1" max="1" width="9.6640625" style="5" customWidth="1"/>
    <col min="2" max="2" width="18" style="17" bestFit="1" customWidth="1"/>
    <col min="3" max="4" width="17.6640625" style="1" customWidth="1"/>
    <col min="5" max="5" width="12.83203125" bestFit="1" customWidth="1"/>
  </cols>
  <sheetData>
    <row r="1" spans="1:10" s="2" customFormat="1" ht="23">
      <c r="A1" s="29" t="s">
        <v>1</v>
      </c>
      <c r="B1" s="29"/>
      <c r="C1" s="29"/>
      <c r="D1" s="23"/>
      <c r="E1" s="6"/>
    </row>
    <row r="2" spans="1:10" ht="46">
      <c r="A2" s="7" t="s">
        <v>0</v>
      </c>
      <c r="B2" s="13" t="s">
        <v>3</v>
      </c>
      <c r="C2" s="8" t="s">
        <v>2</v>
      </c>
      <c r="D2" s="8" t="s">
        <v>8</v>
      </c>
      <c r="E2" s="9" t="s">
        <v>7</v>
      </c>
      <c r="I2" s="28" t="s">
        <v>19</v>
      </c>
      <c r="J2" s="17" t="s">
        <v>0</v>
      </c>
    </row>
    <row r="3" spans="1:10" ht="23">
      <c r="A3" s="7">
        <v>10</v>
      </c>
      <c r="B3" s="14">
        <v>7.0000000000000007E-2</v>
      </c>
      <c r="C3" s="11">
        <v>6.0999999999999999E-2</v>
      </c>
      <c r="D3" s="11">
        <v>0.06</v>
      </c>
      <c r="E3" s="10">
        <f>AVERAGE(B3:D3)</f>
        <v>6.3666666666666663E-2</v>
      </c>
      <c r="I3">
        <v>0.45</v>
      </c>
    </row>
    <row r="4" spans="1:10" ht="23">
      <c r="A4" s="7">
        <v>20</v>
      </c>
      <c r="B4" s="14">
        <v>0.13</v>
      </c>
      <c r="C4" s="11">
        <v>0.14099999999999999</v>
      </c>
      <c r="D4" s="11">
        <v>0.13300000000000001</v>
      </c>
      <c r="E4" s="10">
        <f t="shared" ref="E4:E6" si="0">AVERAGE(B4:D4)</f>
        <v>0.13466666666666668</v>
      </c>
      <c r="I4">
        <v>0.36</v>
      </c>
    </row>
    <row r="5" spans="1:10" ht="23">
      <c r="A5" s="7">
        <v>40</v>
      </c>
      <c r="B5" s="14">
        <v>0.28100000000000003</v>
      </c>
      <c r="C5" s="11">
        <v>0.27700000000000002</v>
      </c>
      <c r="D5" s="11">
        <v>0.222</v>
      </c>
      <c r="E5" s="10">
        <f t="shared" si="0"/>
        <v>0.26</v>
      </c>
      <c r="I5">
        <v>0.09</v>
      </c>
    </row>
    <row r="6" spans="1:10" ht="23">
      <c r="A6" s="7">
        <v>80</v>
      </c>
      <c r="B6" s="14">
        <v>0.51200000000000001</v>
      </c>
      <c r="C6" s="11">
        <v>0.51300000000000001</v>
      </c>
      <c r="D6" s="11">
        <v>0.51400000000000001</v>
      </c>
      <c r="E6" s="10">
        <f t="shared" si="0"/>
        <v>0.51300000000000001</v>
      </c>
      <c r="I6">
        <v>0.22</v>
      </c>
    </row>
    <row r="7" spans="1:10" ht="23">
      <c r="A7" s="7"/>
      <c r="B7" s="13"/>
      <c r="C7" s="8"/>
      <c r="D7" s="8"/>
      <c r="E7" s="9"/>
    </row>
    <row r="8" spans="1:10" ht="23">
      <c r="A8" s="7"/>
      <c r="B8" s="15"/>
      <c r="C8" s="8"/>
      <c r="D8" s="8"/>
      <c r="E8" s="9"/>
    </row>
    <row r="9" spans="1:10" ht="23">
      <c r="A9" s="7"/>
      <c r="B9" s="15"/>
      <c r="C9" s="8"/>
      <c r="D9" s="8"/>
      <c r="E9" s="9"/>
    </row>
    <row r="10" spans="1:10" ht="23">
      <c r="A10" s="7"/>
      <c r="B10" s="13"/>
      <c r="C10" s="8"/>
      <c r="D10" s="8"/>
      <c r="E10" s="9"/>
    </row>
    <row r="11" spans="1:10" ht="23">
      <c r="A11" s="7"/>
      <c r="B11" s="13"/>
      <c r="C11" s="8"/>
      <c r="D11" s="8"/>
      <c r="E11" s="9"/>
    </row>
    <row r="12" spans="1:10" ht="23">
      <c r="A12" s="7"/>
      <c r="B12" s="15"/>
      <c r="C12" s="8"/>
      <c r="D12" s="8"/>
      <c r="E12" s="9"/>
    </row>
    <row r="13" spans="1:10" ht="23">
      <c r="A13" s="7"/>
      <c r="B13" s="15"/>
      <c r="C13" s="8"/>
      <c r="D13" s="8"/>
      <c r="E13" s="9"/>
    </row>
    <row r="14" spans="1:10" ht="23">
      <c r="A14" s="7"/>
      <c r="B14" s="15"/>
      <c r="C14" s="8"/>
      <c r="D14" s="8"/>
      <c r="E14" s="9"/>
    </row>
    <row r="15" spans="1:10" ht="23">
      <c r="A15" s="7"/>
      <c r="B15" s="15"/>
      <c r="C15" s="8"/>
      <c r="D15" s="8"/>
      <c r="E15" s="9"/>
    </row>
    <row r="16" spans="1:10" ht="23">
      <c r="A16" s="7"/>
      <c r="B16" s="15"/>
      <c r="C16" s="8"/>
      <c r="D16" s="8"/>
      <c r="E16" s="9"/>
    </row>
    <row r="17" spans="1:5" ht="23">
      <c r="A17" s="7"/>
      <c r="B17" s="15"/>
      <c r="C17" s="8"/>
      <c r="D17" s="8"/>
      <c r="E17" s="9"/>
    </row>
    <row r="18" spans="1:5" ht="23">
      <c r="A18" s="7"/>
      <c r="B18" s="15"/>
      <c r="C18" s="8"/>
      <c r="D18" s="8"/>
      <c r="E18" s="20"/>
    </row>
    <row r="19" spans="1:5" ht="23" hidden="1">
      <c r="A19" s="29" t="s">
        <v>4</v>
      </c>
      <c r="B19" s="29"/>
      <c r="C19" s="29"/>
      <c r="D19" s="23"/>
      <c r="E19" s="9"/>
    </row>
    <row r="20" spans="1:5" ht="23" hidden="1">
      <c r="A20" s="7" t="s">
        <v>5</v>
      </c>
      <c r="B20" s="15" t="s">
        <v>6</v>
      </c>
      <c r="C20" s="21" t="s">
        <v>7</v>
      </c>
      <c r="D20" s="21"/>
      <c r="E20" s="9" t="s">
        <v>0</v>
      </c>
    </row>
    <row r="21" spans="1:5" ht="23" hidden="1">
      <c r="A21" s="12">
        <v>5.8999999999999997E-2</v>
      </c>
      <c r="B21" s="16">
        <v>5.1999999999999998E-2</v>
      </c>
      <c r="C21" s="18">
        <f>AVERAGE(A21:B21)</f>
        <v>5.5499999999999994E-2</v>
      </c>
      <c r="D21" s="18"/>
      <c r="E21" s="19"/>
    </row>
    <row r="22" spans="1:5" ht="23" hidden="1">
      <c r="A22" s="12">
        <v>0.04</v>
      </c>
      <c r="B22" s="16">
        <v>4.9000000000000002E-2</v>
      </c>
      <c r="C22" s="18">
        <f t="shared" ref="C22:C25" si="1">AVERAGE(A22:B22)</f>
        <v>4.4499999999999998E-2</v>
      </c>
      <c r="D22" s="18"/>
      <c r="E22" s="19"/>
    </row>
    <row r="23" spans="1:5" ht="23" hidden="1">
      <c r="A23" s="12">
        <v>0.121</v>
      </c>
      <c r="B23" s="16">
        <v>0.1</v>
      </c>
      <c r="C23" s="18">
        <f t="shared" si="1"/>
        <v>0.1105</v>
      </c>
      <c r="D23" s="18"/>
      <c r="E23" s="19"/>
    </row>
    <row r="24" spans="1:5" ht="23" hidden="1">
      <c r="A24" s="12">
        <v>0.19700000000000001</v>
      </c>
      <c r="B24" s="16">
        <v>0.188</v>
      </c>
      <c r="C24" s="18">
        <f t="shared" si="1"/>
        <v>0.1925</v>
      </c>
      <c r="D24" s="18"/>
      <c r="E24" s="19"/>
    </row>
    <row r="25" spans="1:5" ht="23" hidden="1">
      <c r="A25" s="12">
        <v>0.60099999999999998</v>
      </c>
      <c r="B25" s="16">
        <v>0.61299999999999999</v>
      </c>
      <c r="C25" s="18">
        <f t="shared" si="1"/>
        <v>0.60699999999999998</v>
      </c>
      <c r="D25" s="18"/>
      <c r="E25" s="19"/>
    </row>
  </sheetData>
  <mergeCells count="2">
    <mergeCell ref="A1:C1"/>
    <mergeCell ref="A19:C19"/>
  </mergeCells>
  <printOptions gridLines="1"/>
  <pageMargins left="0.47" right="0.47" top="0.63000000000000012" bottom="0.63000000000000012" header="0.39000000000000007" footer="0.39000000000000007"/>
  <pageSetup orientation="portrait" horizontalDpi="4294967292" verticalDpi="4294967292"/>
  <headerFooter>
    <oddHeader>&amp;L&amp;"Calibri,Regular"&amp;K000000&amp;F&amp;R&amp;"Calibri,Regular"&amp;K000000&amp;A</oddHeader>
    <oddFooter>&amp;L&amp;"Calibri,Regular"&amp;K000000&amp;D&amp;R&amp;"Calibri,Regular"&amp;K000000&amp;P of &amp;N</oddFooter>
  </headerFooter>
  <ignoredErrors>
    <ignoredError sqref="E3:E6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K13" sqref="K13"/>
    </sheetView>
  </sheetViews>
  <sheetFormatPr baseColWidth="10" defaultRowHeight="15" x14ac:dyDescent="0"/>
  <cols>
    <col min="1" max="1" width="9.6640625" style="5" customWidth="1"/>
    <col min="2" max="2" width="18" style="17" bestFit="1" customWidth="1"/>
    <col min="3" max="4" width="17.6640625" style="1" customWidth="1"/>
    <col min="5" max="5" width="12.83203125" bestFit="1" customWidth="1"/>
  </cols>
  <sheetData>
    <row r="1" spans="1:6" s="2" customFormat="1" ht="23">
      <c r="A1" s="29" t="s">
        <v>23</v>
      </c>
      <c r="B1" s="29"/>
      <c r="C1" s="29"/>
      <c r="D1" s="23"/>
      <c r="E1" s="6"/>
    </row>
    <row r="2" spans="1:6" ht="23">
      <c r="A2" s="7" t="s">
        <v>24</v>
      </c>
      <c r="B2" s="13" t="s">
        <v>20</v>
      </c>
      <c r="C2" s="8" t="s">
        <v>21</v>
      </c>
      <c r="D2" s="8" t="s">
        <v>22</v>
      </c>
      <c r="E2" s="9" t="s">
        <v>7</v>
      </c>
      <c r="F2" t="s">
        <v>25</v>
      </c>
    </row>
    <row r="3" spans="1:6" ht="23">
      <c r="A3" s="7">
        <v>10</v>
      </c>
      <c r="B3" s="14">
        <v>8.5000000000000006E-2</v>
      </c>
      <c r="C3" s="11">
        <v>6.0999999999999999E-2</v>
      </c>
      <c r="D3" s="11">
        <v>5.5E-2</v>
      </c>
      <c r="E3" s="10">
        <f>AVERAGE(B3:D3)</f>
        <v>6.7000000000000004E-2</v>
      </c>
      <c r="F3">
        <f>STDEV(B3:D3)</f>
        <v>1.5874507866387531E-2</v>
      </c>
    </row>
    <row r="4" spans="1:6" ht="23">
      <c r="A4" s="7">
        <v>20</v>
      </c>
      <c r="B4" s="14">
        <f>0.105*2</f>
        <v>0.21</v>
      </c>
      <c r="C4" s="11">
        <f>0.141*2</f>
        <v>0.28199999999999997</v>
      </c>
      <c r="D4" s="11">
        <f>0.133 * 2</f>
        <v>0.26600000000000001</v>
      </c>
      <c r="E4" s="10">
        <f t="shared" ref="E4:E6" si="0">AVERAGE(B4:D4)</f>
        <v>0.25266666666666665</v>
      </c>
      <c r="F4">
        <f t="shared" ref="F4:F6" si="1">STDEV(B4:D4)</f>
        <v>3.7806525010020929E-2</v>
      </c>
    </row>
    <row r="5" spans="1:6" ht="23">
      <c r="A5" s="7">
        <v>40</v>
      </c>
      <c r="B5" s="14">
        <f xml:space="preserve"> 0.2818*2.5</f>
        <v>0.70450000000000002</v>
      </c>
      <c r="C5" s="11">
        <f>0.277*2.5</f>
        <v>0.69250000000000012</v>
      </c>
      <c r="D5" s="11">
        <f>0.222*2.5</f>
        <v>0.55500000000000005</v>
      </c>
      <c r="E5" s="10">
        <f t="shared" si="0"/>
        <v>0.65066666666666684</v>
      </c>
      <c r="F5">
        <f t="shared" si="1"/>
        <v>8.3066740235386266E-2</v>
      </c>
    </row>
    <row r="6" spans="1:6" ht="23">
      <c r="A6" s="7">
        <v>80</v>
      </c>
      <c r="B6" s="14">
        <f>0.49*1.5</f>
        <v>0.73499999999999999</v>
      </c>
      <c r="C6" s="11">
        <f>0.59*1.5</f>
        <v>0.88500000000000001</v>
      </c>
      <c r="D6" s="11">
        <f>0.514*1.5</f>
        <v>0.77100000000000002</v>
      </c>
      <c r="E6" s="10">
        <f t="shared" si="0"/>
        <v>0.79700000000000004</v>
      </c>
      <c r="F6">
        <f t="shared" si="1"/>
        <v>7.8307087801807576E-2</v>
      </c>
    </row>
    <row r="7" spans="1:6" ht="23">
      <c r="A7" s="7"/>
      <c r="B7" s="13"/>
      <c r="C7" s="8"/>
      <c r="D7" s="8"/>
      <c r="E7" s="9"/>
    </row>
    <row r="8" spans="1:6" ht="23">
      <c r="A8" s="7"/>
      <c r="B8" s="15"/>
      <c r="C8" s="8"/>
      <c r="D8" s="8"/>
      <c r="E8" s="9"/>
    </row>
    <row r="9" spans="1:6" ht="23">
      <c r="A9" s="7"/>
      <c r="B9" s="15"/>
      <c r="C9" s="8"/>
      <c r="D9" s="8"/>
      <c r="E9" s="9"/>
    </row>
    <row r="10" spans="1:6" ht="23">
      <c r="A10" s="7"/>
      <c r="B10" s="13"/>
      <c r="C10" s="8"/>
      <c r="D10" s="8"/>
      <c r="E10" s="9"/>
    </row>
    <row r="11" spans="1:6" ht="23">
      <c r="A11" s="7"/>
      <c r="B11" s="13"/>
      <c r="C11" s="8"/>
      <c r="D11" s="8"/>
      <c r="E11" s="9"/>
    </row>
    <row r="12" spans="1:6" ht="23">
      <c r="A12" s="7"/>
      <c r="B12" s="15"/>
      <c r="C12" s="8"/>
      <c r="D12" s="8"/>
      <c r="E12" s="9"/>
    </row>
    <row r="13" spans="1:6" ht="23">
      <c r="A13" s="7"/>
      <c r="B13" s="15"/>
      <c r="C13" s="8"/>
      <c r="D13" s="8"/>
      <c r="E13" s="9"/>
    </row>
    <row r="14" spans="1:6" ht="23">
      <c r="A14" s="7"/>
      <c r="B14" s="15"/>
      <c r="C14" s="8"/>
      <c r="D14" s="8"/>
      <c r="E14" s="9"/>
    </row>
    <row r="15" spans="1:6" ht="23">
      <c r="A15" s="7"/>
      <c r="B15" s="15"/>
      <c r="C15" s="8"/>
      <c r="D15" s="8"/>
      <c r="E15" s="9"/>
    </row>
    <row r="16" spans="1:6" ht="23">
      <c r="A16" s="7"/>
      <c r="B16" s="15"/>
      <c r="C16" s="8"/>
      <c r="D16" s="8"/>
      <c r="E16" s="9"/>
    </row>
    <row r="17" spans="1:5" ht="23">
      <c r="A17" s="7"/>
      <c r="B17" s="15"/>
      <c r="C17" s="8"/>
      <c r="D17" s="8"/>
      <c r="E17" s="9"/>
    </row>
    <row r="18" spans="1:5" ht="23">
      <c r="A18" s="7"/>
      <c r="B18" s="15"/>
      <c r="C18" s="8"/>
      <c r="D18" s="8"/>
      <c r="E18" s="20"/>
    </row>
    <row r="19" spans="1:5" ht="23" hidden="1">
      <c r="A19" s="29" t="s">
        <v>4</v>
      </c>
      <c r="B19" s="29"/>
      <c r="C19" s="29"/>
      <c r="D19" s="23"/>
      <c r="E19" s="9"/>
    </row>
    <row r="20" spans="1:5" ht="23" hidden="1">
      <c r="A20" s="7" t="s">
        <v>5</v>
      </c>
      <c r="B20" s="15" t="s">
        <v>6</v>
      </c>
      <c r="C20" s="21" t="s">
        <v>7</v>
      </c>
      <c r="D20" s="21"/>
      <c r="E20" s="9" t="s">
        <v>0</v>
      </c>
    </row>
    <row r="21" spans="1:5" ht="23" hidden="1">
      <c r="A21" s="12">
        <v>5.8999999999999997E-2</v>
      </c>
      <c r="B21" s="16">
        <v>5.1999999999999998E-2</v>
      </c>
      <c r="C21" s="18">
        <f>AVERAGE(A21:B21)</f>
        <v>5.5499999999999994E-2</v>
      </c>
      <c r="D21" s="18"/>
      <c r="E21" s="19"/>
    </row>
    <row r="22" spans="1:5" ht="23" hidden="1">
      <c r="A22" s="12">
        <v>0.04</v>
      </c>
      <c r="B22" s="16">
        <v>4.9000000000000002E-2</v>
      </c>
      <c r="C22" s="18">
        <f t="shared" ref="C22:C25" si="2">AVERAGE(A22:B22)</f>
        <v>4.4499999999999998E-2</v>
      </c>
      <c r="D22" s="18"/>
      <c r="E22" s="19"/>
    </row>
    <row r="23" spans="1:5" ht="23" hidden="1">
      <c r="A23" s="12">
        <v>0.121</v>
      </c>
      <c r="B23" s="16">
        <v>0.1</v>
      </c>
      <c r="C23" s="18">
        <f t="shared" si="2"/>
        <v>0.1105</v>
      </c>
      <c r="D23" s="18"/>
      <c r="E23" s="19"/>
    </row>
    <row r="24" spans="1:5" ht="23" hidden="1">
      <c r="A24" s="12">
        <v>0.19700000000000001</v>
      </c>
      <c r="B24" s="16">
        <v>0.188</v>
      </c>
      <c r="C24" s="18">
        <f t="shared" si="2"/>
        <v>0.1925</v>
      </c>
      <c r="D24" s="18"/>
      <c r="E24" s="19"/>
    </row>
    <row r="25" spans="1:5" ht="23" hidden="1">
      <c r="A25" s="12">
        <v>0.60099999999999998</v>
      </c>
      <c r="B25" s="16">
        <v>0.61299999999999999</v>
      </c>
      <c r="C25" s="18">
        <f t="shared" si="2"/>
        <v>0.60699999999999998</v>
      </c>
      <c r="D25" s="18"/>
      <c r="E25" s="19"/>
    </row>
  </sheetData>
  <mergeCells count="2">
    <mergeCell ref="A1:C1"/>
    <mergeCell ref="A19:C19"/>
  </mergeCells>
  <printOptions gridLines="1"/>
  <pageMargins left="0.47" right="0.47" top="0.63000000000000012" bottom="0.63000000000000012" header="0.39000000000000007" footer="0.39000000000000007"/>
  <pageSetup orientation="portrait" horizontalDpi="4294967292" verticalDpi="4294967292"/>
  <headerFooter>
    <oddHeader>&amp;L&amp;"Calibri,Regular"&amp;K000000&amp;F&amp;R&amp;"Calibri,Regular"&amp;K000000&amp;A</oddHeader>
    <oddFooter>&amp;L&amp;"Calibri,Regular"&amp;K000000&amp;D&amp;R&amp;"Calibri,Regular"&amp;K000000&amp;P of &amp;N</oddFooter>
  </headerFooter>
  <ignoredErrors>
    <ignoredError sqref="E3:E6 F3:F6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standard curve</vt:lpstr>
      <vt:lpstr>abs cell ref</vt:lpstr>
      <vt:lpstr>2 temps</vt:lpstr>
      <vt:lpstr>calc unknowns</vt:lpstr>
      <vt:lpstr>error bars</vt:lpstr>
    </vt:vector>
  </TitlesOfParts>
  <Company>University of Regina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 Lintott</dc:creator>
  <cp:lastModifiedBy>Lauri Lintott</cp:lastModifiedBy>
  <dcterms:created xsi:type="dcterms:W3CDTF">2014-11-17T18:30:40Z</dcterms:created>
  <dcterms:modified xsi:type="dcterms:W3CDTF">2016-12-22T21:10:07Z</dcterms:modified>
</cp:coreProperties>
</file>