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913"/>
  </bookViews>
  <sheets>
    <sheet name="盤後整理" sheetId="11" r:id="rId1"/>
    <sheet name="資料整合一覽" sheetId="1" r:id="rId2"/>
    <sheet name="三大法人買賣超" sheetId="12" r:id="rId3"/>
    <sheet name="期貨未平倉口數" sheetId="14" r:id="rId4"/>
    <sheet name="大盤與近月台指" sheetId="2" r:id="rId5"/>
    <sheet name="新台幣匯率美元指數" sheetId="13" r:id="rId6"/>
    <sheet name="選擇權未平倉餘額" sheetId="16" r:id="rId7"/>
    <sheet name="散戶多空比" sheetId="15" r:id="rId8"/>
    <sheet name="臺指選擇權P_C_Ratios" sheetId="17" r:id="rId9"/>
    <sheet name="期貨大額交易人未沖銷部位" sheetId="18" r:id="rId10"/>
    <sheet name="三大美股走勢" sheetId="1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0" i="1" l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C7" i="11" s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O279" i="18" l="1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K250" i="14"/>
  <c r="Q248" i="1" s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J266" i="14"/>
  <c r="P264" i="1" s="1"/>
  <c r="J256" i="14"/>
  <c r="P254" i="1" s="1"/>
  <c r="J248" i="14"/>
  <c r="P246" i="1" s="1"/>
  <c r="J240" i="14"/>
  <c r="P238" i="1" s="1"/>
  <c r="J232" i="14"/>
  <c r="P230" i="1" s="1"/>
  <c r="J216" i="14"/>
  <c r="P214" i="1" s="1"/>
  <c r="J204" i="14"/>
  <c r="P202" i="1" s="1"/>
  <c r="J192" i="14"/>
  <c r="P190" i="1" s="1"/>
  <c r="J186" i="14"/>
  <c r="P184" i="1" s="1"/>
  <c r="J176" i="14"/>
  <c r="P174" i="1" s="1"/>
  <c r="J168" i="14"/>
  <c r="P166" i="1" s="1"/>
  <c r="J158" i="14"/>
  <c r="P156" i="1" s="1"/>
  <c r="J34" i="14"/>
  <c r="P32" i="1" s="1"/>
  <c r="J262" i="14"/>
  <c r="P260" i="1" s="1"/>
  <c r="J246" i="14"/>
  <c r="P244" i="1" s="1"/>
  <c r="J228" i="14"/>
  <c r="P226" i="1" s="1"/>
  <c r="J218" i="14"/>
  <c r="P216" i="1" s="1"/>
  <c r="J202" i="14"/>
  <c r="P200" i="1" s="1"/>
  <c r="J182" i="14"/>
  <c r="P180" i="1" s="1"/>
  <c r="J36" i="14"/>
  <c r="P34" i="1" s="1"/>
  <c r="J264" i="14"/>
  <c r="P262" i="1" s="1"/>
  <c r="J252" i="14"/>
  <c r="P250" i="1" s="1"/>
  <c r="J238" i="14"/>
  <c r="P236" i="1" s="1"/>
  <c r="J226" i="14"/>
  <c r="P224" i="1" s="1"/>
  <c r="J214" i="14"/>
  <c r="P212" i="1" s="1"/>
  <c r="J206" i="14"/>
  <c r="P204" i="1" s="1"/>
  <c r="J194" i="14"/>
  <c r="P192" i="1" s="1"/>
  <c r="J184" i="14"/>
  <c r="P182" i="1" s="1"/>
  <c r="J174" i="14"/>
  <c r="P172" i="1" s="1"/>
  <c r="J166" i="14"/>
  <c r="P164" i="1" s="1"/>
  <c r="J156" i="14"/>
  <c r="P154" i="1" s="1"/>
  <c r="J152" i="14"/>
  <c r="P150" i="1" s="1"/>
  <c r="J148" i="14"/>
  <c r="P146" i="1" s="1"/>
  <c r="J144" i="14"/>
  <c r="P142" i="1" s="1"/>
  <c r="J140" i="14"/>
  <c r="P138" i="1" s="1"/>
  <c r="J134" i="14"/>
  <c r="P132" i="1" s="1"/>
  <c r="J130" i="14"/>
  <c r="P128" i="1" s="1"/>
  <c r="J126" i="14"/>
  <c r="P124" i="1" s="1"/>
  <c r="J122" i="14"/>
  <c r="P120" i="1" s="1"/>
  <c r="J118" i="14"/>
  <c r="P116" i="1" s="1"/>
  <c r="J114" i="14"/>
  <c r="P112" i="1" s="1"/>
  <c r="J110" i="14"/>
  <c r="P108" i="1" s="1"/>
  <c r="J106" i="14"/>
  <c r="P104" i="1" s="1"/>
  <c r="J102" i="14"/>
  <c r="P100" i="1" s="1"/>
  <c r="J98" i="14"/>
  <c r="P96" i="1" s="1"/>
  <c r="J94" i="14"/>
  <c r="P92" i="1" s="1"/>
  <c r="J90" i="14"/>
  <c r="P88" i="1" s="1"/>
  <c r="J86" i="14"/>
  <c r="P84" i="1" s="1"/>
  <c r="J82" i="14"/>
  <c r="P80" i="1" s="1"/>
  <c r="J78" i="14"/>
  <c r="P76" i="1" s="1"/>
  <c r="J74" i="14"/>
  <c r="P72" i="1" s="1"/>
  <c r="J70" i="14"/>
  <c r="P68" i="1" s="1"/>
  <c r="J66" i="14"/>
  <c r="P64" i="1" s="1"/>
  <c r="J62" i="14"/>
  <c r="P60" i="1" s="1"/>
  <c r="J58" i="14"/>
  <c r="P56" i="1" s="1"/>
  <c r="J54" i="14"/>
  <c r="P52" i="1" s="1"/>
  <c r="J50" i="14"/>
  <c r="P48" i="1" s="1"/>
  <c r="J46" i="14"/>
  <c r="P44" i="1" s="1"/>
  <c r="J42" i="14"/>
  <c r="P40" i="1" s="1"/>
  <c r="J38" i="14"/>
  <c r="P36" i="1" s="1"/>
  <c r="P267" i="1"/>
  <c r="J265" i="14"/>
  <c r="P263" i="1" s="1"/>
  <c r="J261" i="14"/>
  <c r="P259" i="1" s="1"/>
  <c r="J257" i="14"/>
  <c r="P255" i="1" s="1"/>
  <c r="J253" i="14"/>
  <c r="P251" i="1" s="1"/>
  <c r="J249" i="14"/>
  <c r="P247" i="1" s="1"/>
  <c r="J245" i="14"/>
  <c r="P243" i="1" s="1"/>
  <c r="J241" i="14"/>
  <c r="P239" i="1" s="1"/>
  <c r="J237" i="14"/>
  <c r="P235" i="1" s="1"/>
  <c r="J233" i="14"/>
  <c r="P231" i="1" s="1"/>
  <c r="J229" i="14"/>
  <c r="P227" i="1" s="1"/>
  <c r="J225" i="14"/>
  <c r="P223" i="1" s="1"/>
  <c r="J221" i="14"/>
  <c r="P219" i="1" s="1"/>
  <c r="J217" i="14"/>
  <c r="P215" i="1" s="1"/>
  <c r="J213" i="14"/>
  <c r="P211" i="1" s="1"/>
  <c r="J209" i="14"/>
  <c r="P207" i="1" s="1"/>
  <c r="J205" i="14"/>
  <c r="P203" i="1" s="1"/>
  <c r="J201" i="14"/>
  <c r="P199" i="1" s="1"/>
  <c r="J197" i="14"/>
  <c r="P195" i="1" s="1"/>
  <c r="J193" i="14"/>
  <c r="P191" i="1" s="1"/>
  <c r="J189" i="14"/>
  <c r="P187" i="1" s="1"/>
  <c r="J185" i="14"/>
  <c r="P183" i="1" s="1"/>
  <c r="J181" i="14"/>
  <c r="P179" i="1" s="1"/>
  <c r="J177" i="14"/>
  <c r="P175" i="1" s="1"/>
  <c r="J173" i="14"/>
  <c r="P171" i="1" s="1"/>
  <c r="J169" i="14"/>
  <c r="P167" i="1" s="1"/>
  <c r="J260" i="14"/>
  <c r="P258" i="1" s="1"/>
  <c r="J250" i="14"/>
  <c r="P248" i="1" s="1"/>
  <c r="J242" i="14"/>
  <c r="P240" i="1" s="1"/>
  <c r="J234" i="14"/>
  <c r="P232" i="1" s="1"/>
  <c r="J222" i="14"/>
  <c r="P220" i="1" s="1"/>
  <c r="J208" i="14"/>
  <c r="P206" i="1" s="1"/>
  <c r="J198" i="14"/>
  <c r="P196" i="1" s="1"/>
  <c r="J188" i="14"/>
  <c r="P186" i="1" s="1"/>
  <c r="J180" i="14"/>
  <c r="P178" i="1" s="1"/>
  <c r="J172" i="14"/>
  <c r="P170" i="1" s="1"/>
  <c r="J164" i="14"/>
  <c r="P162" i="1" s="1"/>
  <c r="J138" i="14"/>
  <c r="P136" i="1" s="1"/>
  <c r="J268" i="14"/>
  <c r="P266" i="1" s="1"/>
  <c r="J254" i="14"/>
  <c r="P252" i="1" s="1"/>
  <c r="J236" i="14"/>
  <c r="P234" i="1" s="1"/>
  <c r="J224" i="14"/>
  <c r="P222" i="1" s="1"/>
  <c r="J212" i="14"/>
  <c r="P210" i="1" s="1"/>
  <c r="J196" i="14"/>
  <c r="P194" i="1" s="1"/>
  <c r="J160" i="14"/>
  <c r="P158" i="1" s="1"/>
  <c r="P268" i="1"/>
  <c r="J258" i="14"/>
  <c r="P256" i="1" s="1"/>
  <c r="J244" i="14"/>
  <c r="P242" i="1" s="1"/>
  <c r="J230" i="14"/>
  <c r="P228" i="1" s="1"/>
  <c r="J220" i="14"/>
  <c r="P218" i="1" s="1"/>
  <c r="J210" i="14"/>
  <c r="P208" i="1" s="1"/>
  <c r="J200" i="14"/>
  <c r="P198" i="1" s="1"/>
  <c r="J190" i="14"/>
  <c r="P188" i="1" s="1"/>
  <c r="J178" i="14"/>
  <c r="P176" i="1" s="1"/>
  <c r="J170" i="14"/>
  <c r="P168" i="1" s="1"/>
  <c r="J162" i="14"/>
  <c r="P160" i="1" s="1"/>
  <c r="J154" i="14"/>
  <c r="P152" i="1" s="1"/>
  <c r="J150" i="14"/>
  <c r="P148" i="1" s="1"/>
  <c r="J146" i="14"/>
  <c r="P144" i="1" s="1"/>
  <c r="J142" i="14"/>
  <c r="P140" i="1" s="1"/>
  <c r="J136" i="14"/>
  <c r="P134" i="1" s="1"/>
  <c r="J132" i="14"/>
  <c r="P130" i="1" s="1"/>
  <c r="J128" i="14"/>
  <c r="P126" i="1" s="1"/>
  <c r="J124" i="14"/>
  <c r="P122" i="1" s="1"/>
  <c r="J120" i="14"/>
  <c r="P118" i="1" s="1"/>
  <c r="J116" i="14"/>
  <c r="P114" i="1" s="1"/>
  <c r="J112" i="14"/>
  <c r="P110" i="1" s="1"/>
  <c r="J108" i="14"/>
  <c r="P106" i="1" s="1"/>
  <c r="J104" i="14"/>
  <c r="P102" i="1" s="1"/>
  <c r="J100" i="14"/>
  <c r="P98" i="1" s="1"/>
  <c r="J96" i="14"/>
  <c r="P94" i="1" s="1"/>
  <c r="J92" i="14"/>
  <c r="P90" i="1" s="1"/>
  <c r="J88" i="14"/>
  <c r="P86" i="1" s="1"/>
  <c r="J84" i="14"/>
  <c r="P82" i="1" s="1"/>
  <c r="J80" i="14"/>
  <c r="P78" i="1" s="1"/>
  <c r="J76" i="14"/>
  <c r="P74" i="1" s="1"/>
  <c r="J72" i="14"/>
  <c r="P70" i="1" s="1"/>
  <c r="J68" i="14"/>
  <c r="P66" i="1" s="1"/>
  <c r="J64" i="14"/>
  <c r="P62" i="1" s="1"/>
  <c r="J60" i="14"/>
  <c r="P58" i="1" s="1"/>
  <c r="J56" i="14"/>
  <c r="P54" i="1" s="1"/>
  <c r="J52" i="14"/>
  <c r="P50" i="1" s="1"/>
  <c r="J48" i="14"/>
  <c r="P46" i="1" s="1"/>
  <c r="J44" i="14"/>
  <c r="P42" i="1" s="1"/>
  <c r="J40" i="14"/>
  <c r="P38" i="1" s="1"/>
  <c r="J32" i="14"/>
  <c r="P30" i="1" s="1"/>
  <c r="J267" i="14"/>
  <c r="P265" i="1" s="1"/>
  <c r="J263" i="14"/>
  <c r="P261" i="1" s="1"/>
  <c r="J259" i="14"/>
  <c r="P257" i="1" s="1"/>
  <c r="J255" i="14"/>
  <c r="P253" i="1" s="1"/>
  <c r="J251" i="14"/>
  <c r="P249" i="1" s="1"/>
  <c r="J247" i="14"/>
  <c r="P245" i="1" s="1"/>
  <c r="J243" i="14"/>
  <c r="P241" i="1" s="1"/>
  <c r="J239" i="14"/>
  <c r="P237" i="1" s="1"/>
  <c r="J235" i="14"/>
  <c r="P233" i="1" s="1"/>
  <c r="J231" i="14"/>
  <c r="P229" i="1" s="1"/>
  <c r="J227" i="14"/>
  <c r="P225" i="1" s="1"/>
  <c r="J223" i="14"/>
  <c r="P221" i="1" s="1"/>
  <c r="J219" i="14"/>
  <c r="P217" i="1" s="1"/>
  <c r="J215" i="14"/>
  <c r="P213" i="1" s="1"/>
  <c r="J211" i="14"/>
  <c r="P209" i="1" s="1"/>
  <c r="J207" i="14"/>
  <c r="P205" i="1" s="1"/>
  <c r="J203" i="14"/>
  <c r="P201" i="1" s="1"/>
  <c r="J199" i="14"/>
  <c r="P197" i="1" s="1"/>
  <c r="J195" i="14"/>
  <c r="P193" i="1" s="1"/>
  <c r="J191" i="14"/>
  <c r="P189" i="1" s="1"/>
  <c r="J187" i="14"/>
  <c r="P185" i="1" s="1"/>
  <c r="J183" i="14"/>
  <c r="P181" i="1" s="1"/>
  <c r="J179" i="14"/>
  <c r="P177" i="1" s="1"/>
  <c r="J175" i="14"/>
  <c r="P173" i="1" s="1"/>
  <c r="J171" i="14"/>
  <c r="P169" i="1" s="1"/>
  <c r="J165" i="14"/>
  <c r="P163" i="1" s="1"/>
  <c r="J161" i="14"/>
  <c r="P159" i="1" s="1"/>
  <c r="J157" i="14"/>
  <c r="P155" i="1" s="1"/>
  <c r="J153" i="14"/>
  <c r="P151" i="1" s="1"/>
  <c r="J149" i="14"/>
  <c r="P147" i="1" s="1"/>
  <c r="J145" i="14"/>
  <c r="P143" i="1" s="1"/>
  <c r="J141" i="14"/>
  <c r="P139" i="1" s="1"/>
  <c r="J137" i="14"/>
  <c r="P135" i="1" s="1"/>
  <c r="J133" i="14"/>
  <c r="P131" i="1" s="1"/>
  <c r="J129" i="14"/>
  <c r="P127" i="1" s="1"/>
  <c r="J125" i="14"/>
  <c r="P123" i="1" s="1"/>
  <c r="J121" i="14"/>
  <c r="P119" i="1" s="1"/>
  <c r="J117" i="14"/>
  <c r="P115" i="1" s="1"/>
  <c r="J113" i="14"/>
  <c r="P111" i="1" s="1"/>
  <c r="J109" i="14"/>
  <c r="P107" i="1" s="1"/>
  <c r="J105" i="14"/>
  <c r="P103" i="1" s="1"/>
  <c r="J101" i="14"/>
  <c r="P99" i="1" s="1"/>
  <c r="J97" i="14"/>
  <c r="P95" i="1" s="1"/>
  <c r="J93" i="14"/>
  <c r="P91" i="1" s="1"/>
  <c r="J89" i="14"/>
  <c r="P87" i="1" s="1"/>
  <c r="J85" i="14"/>
  <c r="P83" i="1" s="1"/>
  <c r="J81" i="14"/>
  <c r="P79" i="1" s="1"/>
  <c r="J77" i="14"/>
  <c r="P75" i="1" s="1"/>
  <c r="J73" i="14"/>
  <c r="P71" i="1" s="1"/>
  <c r="J69" i="14"/>
  <c r="P67" i="1" s="1"/>
  <c r="J65" i="14"/>
  <c r="P63" i="1" s="1"/>
  <c r="J61" i="14"/>
  <c r="P59" i="1" s="1"/>
  <c r="J57" i="14"/>
  <c r="P55" i="1" s="1"/>
  <c r="J53" i="14"/>
  <c r="P51" i="1" s="1"/>
  <c r="J49" i="14"/>
  <c r="P47" i="1" s="1"/>
  <c r="J45" i="14"/>
  <c r="P43" i="1" s="1"/>
  <c r="J41" i="14"/>
  <c r="P39" i="1" s="1"/>
  <c r="J37" i="14"/>
  <c r="P35" i="1" s="1"/>
  <c r="J33" i="14"/>
  <c r="P31" i="1" s="1"/>
  <c r="J167" i="14"/>
  <c r="P165" i="1" s="1"/>
  <c r="J163" i="14"/>
  <c r="P161" i="1" s="1"/>
  <c r="J159" i="14"/>
  <c r="P157" i="1" s="1"/>
  <c r="J155" i="14"/>
  <c r="P153" i="1" s="1"/>
  <c r="J151" i="14"/>
  <c r="P149" i="1" s="1"/>
  <c r="J147" i="14"/>
  <c r="P145" i="1" s="1"/>
  <c r="J143" i="14"/>
  <c r="P141" i="1" s="1"/>
  <c r="J139" i="14"/>
  <c r="P137" i="1" s="1"/>
  <c r="J135" i="14"/>
  <c r="P133" i="1" s="1"/>
  <c r="J131" i="14"/>
  <c r="P129" i="1" s="1"/>
  <c r="J127" i="14"/>
  <c r="P125" i="1" s="1"/>
  <c r="J123" i="14"/>
  <c r="P121" i="1" s="1"/>
  <c r="J119" i="14"/>
  <c r="P117" i="1" s="1"/>
  <c r="J115" i="14"/>
  <c r="P113" i="1" s="1"/>
  <c r="J111" i="14"/>
  <c r="P109" i="1" s="1"/>
  <c r="J107" i="14"/>
  <c r="P105" i="1" s="1"/>
  <c r="J103" i="14"/>
  <c r="P101" i="1" s="1"/>
  <c r="J99" i="14"/>
  <c r="P97" i="1" s="1"/>
  <c r="J95" i="14"/>
  <c r="P93" i="1" s="1"/>
  <c r="J91" i="14"/>
  <c r="P89" i="1" s="1"/>
  <c r="J87" i="14"/>
  <c r="P85" i="1" s="1"/>
  <c r="J83" i="14"/>
  <c r="P81" i="1" s="1"/>
  <c r="J79" i="14"/>
  <c r="P77" i="1" s="1"/>
  <c r="J75" i="14"/>
  <c r="P73" i="1" s="1"/>
  <c r="J71" i="14"/>
  <c r="P69" i="1" s="1"/>
  <c r="J67" i="14"/>
  <c r="P65" i="1" s="1"/>
  <c r="J63" i="14"/>
  <c r="P61" i="1" s="1"/>
  <c r="J59" i="14"/>
  <c r="P57" i="1" s="1"/>
  <c r="J55" i="14"/>
  <c r="P53" i="1" s="1"/>
  <c r="J51" i="14"/>
  <c r="P49" i="1" s="1"/>
  <c r="J47" i="14"/>
  <c r="P45" i="1" s="1"/>
  <c r="J43" i="14"/>
  <c r="P41" i="1" s="1"/>
  <c r="J39" i="14"/>
  <c r="P37" i="1" s="1"/>
  <c r="J35" i="14"/>
  <c r="P33" i="1" s="1"/>
  <c r="J31" i="14"/>
  <c r="P29" i="1" s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<sst xmlns="http://schemas.openxmlformats.org/spreadsheetml/2006/main" count="320" uniqueCount="238">
  <si>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</si>
  <si>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</si>
  <si>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</si>
  <si>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</si>
  <si>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</si>
  <si>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</si>
  <si>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</si>
  <si>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</si>
  <si>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</si>
  <si>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</si>
  <si>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</si>
  <si>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</si>
  <si>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</si>
  <si>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</si>
  <si>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</si>
  <si>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</si>
  <si>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</si>
  <si>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</si>
  <si>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</si>
  <si>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</si>
  <si>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</si>
  <si>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</si>
  <si>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</si>
  <si>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</si>
  <si>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</si>
  <si>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</si>
  <si>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</si>
  <si>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</si>
  <si>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</si>
  <si>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</si>
  <si>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</si>
  <si>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</si>
  <si>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</si>
  <si>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</si>
  <si>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</si>
  <si>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</si>
  <si>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</si>
  <si>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</si>
  <si>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</si>
  <si>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</si>
  <si>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</si>
  <si>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</si>
  <si>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</si>
  <si>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</si>
  <si>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</si>
  <si>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</si>
  <si>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</si>
  <si>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</si>
  <si>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</si>
  <si>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</si>
  <si>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</si>
  <si>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</si>
  <si>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</si>
  <si>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</si>
  <si>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</si>
  <si>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</si>
  <si>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</si>
  <si>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</si>
  <si>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</si>
  <si>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</si>
  <si>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</si>
  <si>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</si>
  <si>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</si>
  <si>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</si>
  <si>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</si>
  <si>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</si>
  <si>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&lt;先行指標2&gt;選擇權未平倉餘額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</si>
  <si>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</si>
  <si>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</si>
  <si>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</si>
  <si>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</si>
  <si>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</si>
  <si>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</si>
  <si>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</si>
  <si>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</si>
  <si>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</si>
  <si>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</si>
  <si>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</si>
  <si>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</si>
  <si>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</si>
  <si>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</si>
  <si>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</si>
  <si>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</si>
  <si>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</si>
  <si>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</si>
  <si>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</si>
  <si>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</si>
  <si>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</si>
  <si>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</si>
  <si>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</si>
  <si>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</si>
  <si>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</si>
  <si>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</si>
  <si>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</si>
  <si>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</si>
  <si>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</si>
  <si>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</si>
  <si>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</si>
  <si>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</si>
  <si>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</si>
  <si>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</si>
  <si>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</si>
  <si>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</si>
  <si>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</si>
  <si>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</si>
  <si>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</si>
  <si>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</si>
  <si>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</si>
  <si>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</si>
  <si>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</si>
  <si>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</si>
  <si>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</si>
  <si>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</si>
  <si>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</si>
  <si>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</si>
  <si>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</si>
  <si>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</si>
  <si>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</si>
  <si>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</si>
  <si>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</si>
  <si>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</si>
  <si>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</si>
  <si>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</si>
  <si>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</si>
  <si>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</si>
  <si>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</si>
  <si>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</si>
  <si>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</si>
  <si>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</si>
  <si>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</si>
  <si>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</si>
  <si>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</si>
  <si>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</si>
  <si>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</si>
  <si>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</si>
  <si>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</si>
  <si>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</si>
  <si>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</si>
  <si>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</si>
  <si>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</si>
  <si>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</si>
  <si>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</si>
  <si>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</si>
  <si>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</si>
  <si>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</si>
  <si>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</si>
  <si>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</si>
  <si>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</si>
  <si>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</si>
  <si>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</si>
  <si>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</si>
  <si>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</si>
  <si>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</si>
  <si>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</si>
  <si>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</si>
  <si>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</si>
  <si>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</si>
  <si>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</si>
  <si>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</si>
  <si>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</si>
  <si>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</si>
  <si>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</si>
  <si>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</si>
  <si>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</si>
  <si>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</si>
  <si>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</si>
  <si>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</si>
  <si>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</si>
  <si>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</si>
  <si>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</si>
  <si>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</si>
  <si>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</si>
  <si>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</si>
  <si>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</si>
  <si>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</si>
  <si>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</si>
  <si>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</si>
  <si>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</si>
  <si>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</si>
  <si>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</si>
  <si>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</si>
  <si>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</si>
  <si>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</si>
  <si>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</si>
  <si>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</si>
  <si>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</si>
  <si>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</si>
  <si>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</si>
  <si>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</si>
  <si>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</si>
  <si>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</si>
  <si>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</si>
  <si>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</si>
  <si>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</si>
  <si>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</si>
  <si>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</si>
  <si>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同步指標；關鍵時刻也有領先作用</t>
    <phoneticPr fontId="3" type="noConversion"/>
  </si>
  <si>
    <t>短期最重要領先指標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</si>
  <si>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</si>
  <si>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</si>
  <si>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</si>
  <si>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</si>
  <si>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</si>
  <si>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</si>
  <si>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</si>
  <si>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</si>
  <si>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</si>
  <si>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</si>
  <si>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</si>
  <si>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</si>
  <si>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</si>
  <si>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</si>
  <si>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</si>
  <si>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</si>
  <si>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</si>
  <si>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</si>
  <si>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</si>
  <si>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</si>
  <si>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</si>
  <si>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</si>
  <si>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</si>
  <si>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</si>
  <si>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</si>
  <si>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</si>
  <si>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</si>
  <si>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</si>
  <si>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</si>
  <si>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</si>
  <si>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</si>
  <si>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</si>
  <si>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</si>
  <si>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</si>
  <si>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</si>
  <si>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http://www.taifex.com.tw/chinese/3/7_8.asp</t>
    <phoneticPr fontId="3" type="noConversion"/>
  </si>
  <si>
    <t>1375.61億</t>
  </si>
  <si>
    <t>10015口</t>
  </si>
  <si>
    <t>1214.22億</t>
  </si>
  <si>
    <t>2961口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</si>
</sst>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4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b/>
      <sz val="14"/>
      <name val="新細明體"/>
      <family val="1"/>
      <charset val="136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73432065"/>
  <ax:ocxPr ax:name="CurrentDate" ax:value="4311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taifex.com.tw/chinese/3/7_8.as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4"/>
  <sheetViews>
    <sheetView tabSelected="1" zoomScale="110" zoomScaleNormal="110" workbookViewId="0">
      <selection activeCell="D16" sqref="D16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12.33203125" bestFit="1" customWidth="1"/>
    <col min="5" max="6" width="13.77734375" bestFit="1" customWidth="1"/>
    <col min="7" max="7" width="12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105</v>
      </c>
      <c r="C5" s="108" t="s">
        <v>2</v>
      </c>
      <c r="D5" s="108"/>
      <c r="E5" s="108"/>
      <c r="F5" s="108"/>
      <c r="G5" s="109" t="s">
        <v>34</v>
      </c>
      <c r="H5" s="110"/>
      <c r="I5" s="110"/>
      <c r="J5" s="110"/>
      <c r="K5" s="111" t="s">
        <v>9</v>
      </c>
      <c r="L5" s="112"/>
      <c r="M5" s="112"/>
    </row>
    <row r="6" spans="2:13" ht="31.2">
      <c r="B6" s="107">
        <v>43110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92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4"/>
      <c r="C7" s="33">
        <f>VLOOKUP($B$6,資料整合一覽!$B$3:$AF$500,2,FALSE)</f>
        <v>10831.09</v>
      </c>
      <c r="D7" s="34">
        <f>VLOOKUP($B$6,資料整合一覽!$B$3:$AF$500,3,FALSE)</f>
        <v>-83.8</v>
      </c>
      <c r="E7" s="35">
        <f>VLOOKUP($B$6,資料整合一覽!$B$3:$AF$500,4,FALSE)</f>
        <v>-7.7000000000000002E-3</v>
      </c>
      <c r="F7" s="33" t="str">
        <f>VLOOKUP($B$6,資料整合一覽!$B$3:$AF$500,5,FALSE)</f>
        <v>1375.61億</v>
      </c>
      <c r="G7" s="36">
        <f>VLOOKUP($B$6,資料整合一覽!$B$3:$AF$500,6,FALSE)</f>
        <v>1.75967476</v>
      </c>
      <c r="H7" s="34">
        <f>VLOOKUP($B$6,資料整合一覽!$B$3:$AF$500,7,FALSE)</f>
        <v>-0.72425444000000005</v>
      </c>
      <c r="I7" s="34">
        <f>VLOOKUP($B$6,資料整合一覽!$B$3:$AF$500,8,FALSE)</f>
        <v>5.2650707499999996</v>
      </c>
      <c r="J7" s="34">
        <f>VLOOKUP($B$6,資料整合一覽!$B$3:$AF$500,9,FALSE)</f>
        <v>-32.209586129999998</v>
      </c>
      <c r="K7" s="37">
        <f>VLOOKUP($B$6,資料整合一覽!$B$3:$AF$500,10,FALSE)</f>
        <v>29.600999999999999</v>
      </c>
      <c r="L7" s="38">
        <f>VLOOKUP($B$6,資料整合一覽!$B$3:$AF$500,11,FALSE)</f>
        <v>6.5000000000000002E-2</v>
      </c>
      <c r="M7" s="39">
        <f>VLOOKUP($B$6,資料整合一覽!$B$3:$AF$500,12,FALSE)</f>
        <v>92.331999999999994</v>
      </c>
    </row>
    <row r="8" spans="2:13" ht="3" customHeight="1">
      <c r="B8" s="104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4"/>
      <c r="C9" s="105" t="s">
        <v>35</v>
      </c>
      <c r="D9" s="106"/>
      <c r="E9" s="113" t="s">
        <v>42</v>
      </c>
      <c r="F9" s="114"/>
      <c r="G9" s="114"/>
      <c r="H9" s="114"/>
      <c r="I9" s="5" t="s">
        <v>20</v>
      </c>
      <c r="J9" s="103" t="s">
        <v>22</v>
      </c>
      <c r="K9" s="101" t="s">
        <v>33</v>
      </c>
      <c r="L9" s="102"/>
      <c r="M9" s="102"/>
    </row>
    <row r="10" spans="2:13" ht="31.2">
      <c r="B10" s="104"/>
      <c r="C10" s="55" t="s">
        <v>102</v>
      </c>
      <c r="D10" s="55" t="s">
        <v>103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4"/>
      <c r="K10" s="7" t="s">
        <v>104</v>
      </c>
      <c r="L10" s="7" t="s">
        <v>31</v>
      </c>
      <c r="M10" s="7" t="s">
        <v>32</v>
      </c>
    </row>
    <row r="11" spans="2:13" ht="32.4" customHeight="1">
      <c r="B11" s="104"/>
      <c r="C11" s="27">
        <f>VLOOKUP($B$6,資料整合一覽!$B$3:$AF$500,13,FALSE)</f>
        <v>-2879.75</v>
      </c>
      <c r="D11" s="27">
        <f>VLOOKUP($B$6,資料整合一覽!$B$3:$AF$500,14,FALSE)</f>
        <v>55577.5</v>
      </c>
      <c r="E11" s="64">
        <f>VLOOKUP($B$6,資料整合一覽!$B$3:$AF$500,17,FALSE)</f>
        <v>23.674299999999999</v>
      </c>
      <c r="F11" s="64">
        <f>VLOOKUP($B$6,資料整合一覽!$B$3:$AF$500,18,FALSE)</f>
        <v>-6.0176999999999996</v>
      </c>
      <c r="G11" s="64">
        <f>VLOOKUP($B$6,資料整合一覽!$B$3:$AF$500,19,FALSE)</f>
        <v>28.134</v>
      </c>
      <c r="H11" s="64">
        <f>VLOOKUP($B$6,資料整合一覽!$B$3:$AF$500,20,FALSE)</f>
        <v>25.4298</v>
      </c>
      <c r="I11" s="39">
        <f>VLOOKUP($B$6,資料整合一覽!$B$3:$AF$500,21,FALSE)</f>
        <v>1.8318000000000001</v>
      </c>
      <c r="J11" s="41">
        <f>VLOOKUP($B$6,資料整合一覽!$B$3:$AF$500,22,FALSE)</f>
        <v>-0.24743910345466333</v>
      </c>
      <c r="K11" s="35">
        <f>VLOOKUP($B$6,資料整合一覽!$B$3:$AF$500,29,FALSE)</f>
        <v>0</v>
      </c>
      <c r="L11" s="35">
        <f>VLOOKUP($B$6,資料整合一覽!$B$3:$AF$500,30,FALSE)</f>
        <v>0</v>
      </c>
      <c r="M11" s="35">
        <f>VLOOKUP($B$6,資料整合一覽!$B$3:$AF$500,31,FALSE)</f>
        <v>0</v>
      </c>
    </row>
    <row r="14" spans="2:13">
      <c r="B14" s="63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T315" activePane="bottomRight" state="frozen"/>
      <selection pane="topRight" activeCell="C1" sqref="C1"/>
      <selection pane="bottomLeft" activeCell="A3" sqref="A3"/>
      <selection pane="bottomRight" activeCell="B449" sqref="B449:AF2402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5" t="s">
        <v>0</v>
      </c>
      <c r="B1" s="15"/>
      <c r="C1" s="108" t="s">
        <v>2</v>
      </c>
      <c r="D1" s="108"/>
      <c r="E1" s="108"/>
      <c r="F1" s="108"/>
      <c r="G1" s="109" t="s">
        <v>34</v>
      </c>
      <c r="H1" s="110"/>
      <c r="I1" s="110"/>
      <c r="J1" s="110"/>
      <c r="K1" s="111" t="s">
        <v>9</v>
      </c>
      <c r="L1" s="112"/>
      <c r="M1" s="112"/>
      <c r="N1" s="105" t="s">
        <v>35</v>
      </c>
      <c r="O1" s="116"/>
      <c r="P1" s="116"/>
      <c r="Q1" s="116"/>
      <c r="R1" s="113" t="s">
        <v>42</v>
      </c>
      <c r="S1" s="114"/>
      <c r="T1" s="114"/>
      <c r="U1" s="114"/>
      <c r="V1" s="5" t="s">
        <v>20</v>
      </c>
      <c r="W1" s="103" t="s">
        <v>22</v>
      </c>
      <c r="X1" s="118" t="s">
        <v>29</v>
      </c>
      <c r="Y1" s="119"/>
      <c r="Z1" s="119"/>
      <c r="AA1" s="119"/>
      <c r="AB1" s="119"/>
      <c r="AC1" s="119"/>
      <c r="AD1" s="101" t="s">
        <v>33</v>
      </c>
      <c r="AE1" s="102"/>
      <c r="AF1" s="102"/>
    </row>
    <row r="2" spans="1:32" ht="31.2">
      <c r="A2" s="115"/>
      <c r="B2" s="15" t="s">
        <v>1</v>
      </c>
      <c r="C2" s="11" t="s">
        <v>2</v>
      </c>
      <c r="D2" s="11" t="s">
        <v>5</v>
      </c>
      <c r="E2" s="11" t="s">
        <v>90</v>
      </c>
      <c r="F2" s="11" t="s">
        <v>4</v>
      </c>
      <c r="G2" s="18" t="s">
        <v>92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7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VLOOKUP($B3,期貨未平倉口數!$A$4:$M$499,4,FALSE)</f>
        <v>-4270.25</v>
      </c>
      <c r="O3" s="27">
        <f>VLOOKUP($B3,期貨未平倉口數!$A$4:$M$499,9,FALSE)</f>
        <v>65904.5</v>
      </c>
      <c r="P3" s="27">
        <f>VLOOKUP($B3,期貨未平倉口數!$A$4:$M$499,10,FALSE)</f>
        <v>-7315.25</v>
      </c>
      <c r="Q3" s="27">
        <f>VLOOKUP($B3,期貨未平倉口數!$A$4:$M$499,11,FALSE)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VLOOKUP($B4,期貨未平倉口數!$A$4:$M$499,4,FALSE)</f>
        <v>-4698</v>
      </c>
      <c r="O4" s="27">
        <f>VLOOKUP($B4,期貨未平倉口數!$A$4:$M$499,9,FALSE)</f>
        <v>65760.25</v>
      </c>
      <c r="P4" s="27">
        <f>VLOOKUP($B4,期貨未平倉口數!$A$4:$M$499,10,FALSE)</f>
        <v>-7459.5</v>
      </c>
      <c r="Q4" s="27">
        <f>VLOOKUP($B4,期貨未平倉口數!$A$4:$M$499,11,FALSE)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VLOOKUP($B5,期貨未平倉口數!$A$4:$M$499,4,FALSE)</f>
        <v>-3029.25</v>
      </c>
      <c r="O5" s="27">
        <f>VLOOKUP($B5,期貨未平倉口數!$A$4:$M$499,9,FALSE)</f>
        <v>65963.5</v>
      </c>
      <c r="P5" s="27">
        <f>VLOOKUP($B5,期貨未平倉口數!$A$4:$M$499,10,FALSE)</f>
        <v>-7256.25</v>
      </c>
      <c r="Q5" s="27">
        <f>VLOOKUP($B5,期貨未平倉口數!$A$4:$M$499,11,FALSE)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VLOOKUP($B6,期貨未平倉口數!$A$4:$M$499,4,FALSE)</f>
        <v>0</v>
      </c>
      <c r="O6" s="27">
        <f>VLOOKUP($B6,期貨未平倉口數!$A$4:$M$499,9,FALSE)</f>
        <v>0</v>
      </c>
      <c r="P6" s="27">
        <f>VLOOKUP($B6,期貨未平倉口數!$A$4:$M$499,10,FALSE)</f>
        <v>0</v>
      </c>
      <c r="Q6" s="27">
        <f>VLOOKUP($B6,期貨未平倉口數!$A$4:$M$499,11,FALSE)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VLOOKUP($B7,期貨未平倉口數!$A$4:$M$499,4,FALSE)</f>
        <v>-5496.5</v>
      </c>
      <c r="O7" s="27">
        <f>VLOOKUP($B7,期貨未平倉口數!$A$4:$M$499,9,FALSE)</f>
        <v>63623</v>
      </c>
      <c r="P7" s="27">
        <f>VLOOKUP($B7,期貨未平倉口數!$A$4:$M$499,10,FALSE)</f>
        <v>-9596.75</v>
      </c>
      <c r="Q7" s="27">
        <f>VLOOKUP($B7,期貨未平倉口數!$A$4:$M$499,11,FALSE)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VLOOKUP($B8,期貨未平倉口數!$A$4:$M$499,4,FALSE)</f>
        <v>-4463.5</v>
      </c>
      <c r="O8" s="27">
        <f>VLOOKUP($B8,期貨未平倉口數!$A$4:$M$499,9,FALSE)</f>
        <v>60551.5</v>
      </c>
      <c r="P8" s="27">
        <f>VLOOKUP($B8,期貨未平倉口數!$A$4:$M$499,10,FALSE)</f>
        <v>-12668.25</v>
      </c>
      <c r="Q8" s="27">
        <f>VLOOKUP($B8,期貨未平倉口數!$A$4:$M$499,11,FALSE)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VLOOKUP($B9,期貨未平倉口數!$A$4:$M$499,4,FALSE)</f>
        <v>-3980.5</v>
      </c>
      <c r="O9" s="27">
        <f>VLOOKUP($B9,期貨未平倉口數!$A$4:$M$499,9,FALSE)</f>
        <v>57633.75</v>
      </c>
      <c r="P9" s="27">
        <f>VLOOKUP($B9,期貨未平倉口數!$A$4:$M$499,10,FALSE)</f>
        <v>-15586</v>
      </c>
      <c r="Q9" s="27">
        <f>VLOOKUP($B9,期貨未平倉口數!$A$4:$M$499,11,FALSE)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VLOOKUP($B10,期貨未平倉口數!$A$4:$M$499,4,FALSE)</f>
        <v>-5844.25</v>
      </c>
      <c r="O10" s="27">
        <f>VLOOKUP($B10,期貨未平倉口數!$A$4:$M$499,9,FALSE)</f>
        <v>61279</v>
      </c>
      <c r="P10" s="27">
        <f>VLOOKUP($B10,期貨未平倉口數!$A$4:$M$499,10,FALSE)</f>
        <v>-11940.75</v>
      </c>
      <c r="Q10" s="27">
        <f>VLOOKUP($B10,期貨未平倉口數!$A$4:$M$499,11,FALSE)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VLOOKUP($B11,期貨未平倉口數!$A$4:$M$499,4,FALSE)</f>
        <v>-5541.5</v>
      </c>
      <c r="O11" s="27">
        <f>VLOOKUP($B11,期貨未平倉口數!$A$4:$M$499,9,FALSE)</f>
        <v>61073</v>
      </c>
      <c r="P11" s="27">
        <f>VLOOKUP($B11,期貨未平倉口數!$A$4:$M$499,10,FALSE)</f>
        <v>-12146.75</v>
      </c>
      <c r="Q11" s="27">
        <f>VLOOKUP($B11,期貨未平倉口數!$A$4:$M$499,11,FALSE)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VLOOKUP($B12,期貨未平倉口數!$A$4:$M$499,4,FALSE)</f>
        <v>0</v>
      </c>
      <c r="O12" s="27">
        <f>VLOOKUP($B12,期貨未平倉口數!$A$4:$M$499,9,FALSE)</f>
        <v>0</v>
      </c>
      <c r="P12" s="27">
        <f>VLOOKUP($B12,期貨未平倉口數!$A$4:$M$499,10,FALSE)</f>
        <v>0</v>
      </c>
      <c r="Q12" s="27">
        <f>VLOOKUP($B12,期貨未平倉口數!$A$4:$M$499,11,FALSE)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VLOOKUP($B13,期貨未平倉口數!$A$4:$M$499,4,FALSE)</f>
        <v>0</v>
      </c>
      <c r="O13" s="27">
        <f>VLOOKUP($B13,期貨未平倉口數!$A$4:$M$499,9,FALSE)</f>
        <v>0</v>
      </c>
      <c r="P13" s="27">
        <f>VLOOKUP($B13,期貨未平倉口數!$A$4:$M$499,10,FALSE)</f>
        <v>0</v>
      </c>
      <c r="Q13" s="27">
        <f>VLOOKUP($B13,期貨未平倉口數!$A$4:$M$499,11,FALSE)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VLOOKUP($B14,期貨未平倉口數!$A$4:$M$499,4,FALSE)</f>
        <v>0</v>
      </c>
      <c r="O14" s="27">
        <f>VLOOKUP($B14,期貨未平倉口數!$A$4:$M$499,9,FALSE)</f>
        <v>0</v>
      </c>
      <c r="P14" s="27">
        <f>VLOOKUP($B14,期貨未平倉口數!$A$4:$M$499,10,FALSE)</f>
        <v>0</v>
      </c>
      <c r="Q14" s="27">
        <f>VLOOKUP($B14,期貨未平倉口數!$A$4:$M$499,11,FALSE)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VLOOKUP($B15,期貨未平倉口數!$A$4:$M$499,4,FALSE)</f>
        <v>0</v>
      </c>
      <c r="O15" s="27">
        <f>VLOOKUP($B15,期貨未平倉口數!$A$4:$M$499,9,FALSE)</f>
        <v>0</v>
      </c>
      <c r="P15" s="27">
        <f>VLOOKUP($B15,期貨未平倉口數!$A$4:$M$499,10,FALSE)</f>
        <v>0</v>
      </c>
      <c r="Q15" s="27">
        <f>VLOOKUP($B15,期貨未平倉口數!$A$4:$M$499,11,FALSE)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VLOOKUP($B16,期貨未平倉口數!$A$4:$M$499,4,FALSE)</f>
        <v>-4288.25</v>
      </c>
      <c r="O16" s="27">
        <f>VLOOKUP($B16,期貨未平倉口數!$A$4:$M$499,9,FALSE)</f>
        <v>51486</v>
      </c>
      <c r="P16" s="27">
        <f>VLOOKUP($B16,期貨未平倉口數!$A$4:$M$499,10,FALSE)</f>
        <v>-21733.75</v>
      </c>
      <c r="Q16" s="27">
        <f>VLOOKUP($B16,期貨未平倉口數!$A$4:$M$499,11,FALSE)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VLOOKUP($B17,期貨未平倉口數!$A$4:$M$499,4,FALSE)</f>
        <v>-4293.25</v>
      </c>
      <c r="O17" s="27">
        <f>VLOOKUP($B17,期貨未平倉口數!$A$4:$M$499,9,FALSE)</f>
        <v>49910.25</v>
      </c>
      <c r="P17" s="27">
        <f>VLOOKUP($B17,期貨未平倉口數!$A$4:$M$499,10,FALSE)</f>
        <v>-23309.5</v>
      </c>
      <c r="Q17" s="27">
        <f>VLOOKUP($B17,期貨未平倉口數!$A$4:$M$499,11,FALSE)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VLOOKUP($B18,期貨未平倉口數!$A$4:$M$499,4,FALSE)</f>
        <v>-3413.75</v>
      </c>
      <c r="O18" s="27">
        <f>VLOOKUP($B18,期貨未平倉口數!$A$4:$M$499,9,FALSE)</f>
        <v>49284</v>
      </c>
      <c r="P18" s="27">
        <f>VLOOKUP($B18,期貨未平倉口數!$A$4:$M$499,10,FALSE)</f>
        <v>-23935.75</v>
      </c>
      <c r="Q18" s="27">
        <f>VLOOKUP($B18,期貨未平倉口數!$A$4:$M$499,11,FALSE)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VLOOKUP($B19,期貨未平倉口數!$A$4:$M$499,4,FALSE)</f>
        <v>0</v>
      </c>
      <c r="O19" s="27">
        <f>VLOOKUP($B19,期貨未平倉口數!$A$4:$M$499,9,FALSE)</f>
        <v>0</v>
      </c>
      <c r="P19" s="27">
        <f>VLOOKUP($B19,期貨未平倉口數!$A$4:$M$499,10,FALSE)</f>
        <v>0</v>
      </c>
      <c r="Q19" s="27">
        <f>VLOOKUP($B19,期貨未平倉口數!$A$4:$M$499,11,FALSE)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VLOOKUP($B20,期貨未平倉口數!$A$4:$M$499,4,FALSE)</f>
        <v>0</v>
      </c>
      <c r="O20" s="27">
        <f>VLOOKUP($B20,期貨未平倉口數!$A$4:$M$499,9,FALSE)</f>
        <v>0</v>
      </c>
      <c r="P20" s="27">
        <f>VLOOKUP($B20,期貨未平倉口數!$A$4:$M$499,10,FALSE)</f>
        <v>0</v>
      </c>
      <c r="Q20" s="27">
        <f>VLOOKUP($B20,期貨未平倉口數!$A$4:$M$499,11,FALSE)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VLOOKUP($B21,期貨未平倉口數!$A$4:$M$499,4,FALSE)</f>
        <v>-3371.25</v>
      </c>
      <c r="O21" s="27">
        <f>VLOOKUP($B21,期貨未平倉口數!$A$4:$M$499,9,FALSE)</f>
        <v>53477</v>
      </c>
      <c r="P21" s="27">
        <f>VLOOKUP($B21,期貨未平倉口數!$A$4:$M$499,10,FALSE)</f>
        <v>-19742.75</v>
      </c>
      <c r="Q21" s="27">
        <f>VLOOKUP($B21,期貨未平倉口數!$A$4:$M$499,11,FALSE)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VLOOKUP($B22,期貨未平倉口數!$A$4:$M$499,4,FALSE)</f>
        <v>-2211.75</v>
      </c>
      <c r="O22" s="27">
        <f>VLOOKUP($B22,期貨未平倉口數!$A$4:$M$499,9,FALSE)</f>
        <v>54104</v>
      </c>
      <c r="P22" s="27">
        <f>VLOOKUP($B22,期貨未平倉口數!$A$4:$M$499,10,FALSE)</f>
        <v>-19115.75</v>
      </c>
      <c r="Q22" s="27">
        <f>VLOOKUP($B22,期貨未平倉口數!$A$4:$M$499,11,FALSE)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VLOOKUP($B23,期貨未平倉口數!$A$4:$M$499,4,FALSE)</f>
        <v>-1778</v>
      </c>
      <c r="O23" s="27">
        <f>VLOOKUP($B23,期貨未平倉口數!$A$4:$M$499,9,FALSE)</f>
        <v>53693.25</v>
      </c>
      <c r="P23" s="27">
        <f>VLOOKUP($B23,期貨未平倉口數!$A$4:$M$499,10,FALSE)</f>
        <v>-19526.5</v>
      </c>
      <c r="Q23" s="27">
        <f>VLOOKUP($B23,期貨未平倉口數!$A$4:$M$499,11,FALSE)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VLOOKUP($B24,期貨未平倉口數!$A$4:$M$499,4,FALSE)</f>
        <v>-3119.75</v>
      </c>
      <c r="O24" s="27">
        <f>VLOOKUP($B24,期貨未平倉口數!$A$4:$M$499,9,FALSE)</f>
        <v>44113.75</v>
      </c>
      <c r="P24" s="27">
        <f>VLOOKUP($B24,期貨未平倉口數!$A$4:$M$499,10,FALSE)</f>
        <v>-29106</v>
      </c>
      <c r="Q24" s="27">
        <f>VLOOKUP($B24,期貨未平倉口數!$A$4:$M$499,11,FALSE)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VLOOKUP($B25,期貨未平倉口數!$A$4:$M$499,4,FALSE)</f>
        <v>-3820.75</v>
      </c>
      <c r="O25" s="27">
        <f>VLOOKUP($B25,期貨未平倉口數!$A$4:$M$499,9,FALSE)</f>
        <v>41421.75</v>
      </c>
      <c r="P25" s="27">
        <f>VLOOKUP($B25,期貨未平倉口數!$A$4:$M$499,10,FALSE)</f>
        <v>-31798</v>
      </c>
      <c r="Q25" s="27">
        <f>VLOOKUP($B25,期貨未平倉口數!$A$4:$M$499,11,FALSE)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VLOOKUP($B26,期貨未平倉口數!$A$4:$M$499,4,FALSE)</f>
        <v>0</v>
      </c>
      <c r="O26" s="27">
        <f>VLOOKUP($B26,期貨未平倉口數!$A$4:$M$499,9,FALSE)</f>
        <v>0</v>
      </c>
      <c r="P26" s="27">
        <f>VLOOKUP($B26,期貨未平倉口數!$A$4:$M$499,10,FALSE)</f>
        <v>0</v>
      </c>
      <c r="Q26" s="27">
        <f>VLOOKUP($B26,期貨未平倉口數!$A$4:$M$499,11,FALSE)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VLOOKUP($B27,期貨未平倉口數!$A$4:$M$499,4,FALSE)</f>
        <v>0</v>
      </c>
      <c r="O27" s="27">
        <f>VLOOKUP($B27,期貨未平倉口數!$A$4:$M$499,9,FALSE)</f>
        <v>0</v>
      </c>
      <c r="P27" s="27">
        <f>VLOOKUP($B27,期貨未平倉口數!$A$4:$M$499,10,FALSE)</f>
        <v>0</v>
      </c>
      <c r="Q27" s="27">
        <f>VLOOKUP($B27,期貨未平倉口數!$A$4:$M$499,11,FALSE)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VLOOKUP($B28,期貨未平倉口數!$A$4:$M$499,4,FALSE)</f>
        <v>-1136.5</v>
      </c>
      <c r="O28" s="27">
        <f>VLOOKUP($B28,期貨未平倉口數!$A$4:$M$499,9,FALSE)</f>
        <v>48025</v>
      </c>
      <c r="P28" s="27">
        <f>VLOOKUP($B28,期貨未平倉口數!$A$4:$M$499,10,FALSE)</f>
        <v>-25194.75</v>
      </c>
      <c r="Q28" s="27">
        <f>VLOOKUP($B28,期貨未平倉口數!$A$4:$M$499,11,FALSE)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VLOOKUP($B29,期貨未平倉口數!$A$4:$M$499,4,FALSE)</f>
        <v>0</v>
      </c>
      <c r="O29" s="27">
        <f>VLOOKUP($B29,期貨未平倉口數!$A$4:$M$499,9,FALSE)</f>
        <v>0</v>
      </c>
      <c r="P29" s="27">
        <f>VLOOKUP($B29,期貨未平倉口數!$A$4:$M$499,10,FALSE)</f>
        <v>-73219.75</v>
      </c>
      <c r="Q29" s="27">
        <f>VLOOKUP($B29,期貨未平倉口數!$A$4:$M$499,11,FALSE)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VLOOKUP($B30,期貨未平倉口數!$A$4:$M$499,4,FALSE)</f>
        <v>0</v>
      </c>
      <c r="O30" s="27">
        <f>VLOOKUP($B30,期貨未平倉口數!$A$4:$M$499,9,FALSE)</f>
        <v>0</v>
      </c>
      <c r="P30" s="27">
        <f>VLOOKUP($B30,期貨未平倉口數!$A$4:$M$499,10,FALSE)</f>
        <v>-73219.75</v>
      </c>
      <c r="Q30" s="27">
        <f>VLOOKUP($B30,期貨未平倉口數!$A$4:$M$499,11,FALSE)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VLOOKUP($B31,期貨未平倉口數!$A$4:$M$499,4,FALSE)</f>
        <v>0</v>
      </c>
      <c r="O31" s="27">
        <f>VLOOKUP($B31,期貨未平倉口數!$A$4:$M$499,9,FALSE)</f>
        <v>0</v>
      </c>
      <c r="P31" s="27">
        <f>VLOOKUP($B31,期貨未平倉口數!$A$4:$M$499,10,FALSE)</f>
        <v>-73219.75</v>
      </c>
      <c r="Q31" s="27">
        <f>VLOOKUP($B31,期貨未平倉口數!$A$4:$M$499,11,FALSE)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VLOOKUP($B32,期貨未平倉口數!$A$4:$M$499,4,FALSE)</f>
        <v>0</v>
      </c>
      <c r="O32" s="27">
        <f>VLOOKUP($B32,期貨未平倉口數!$A$4:$M$499,9,FALSE)</f>
        <v>0</v>
      </c>
      <c r="P32" s="27">
        <f>VLOOKUP($B32,期貨未平倉口數!$A$4:$M$499,10,FALSE)</f>
        <v>-73219.75</v>
      </c>
      <c r="Q32" s="27">
        <f>VLOOKUP($B32,期貨未平倉口數!$A$4:$M$499,11,FALSE)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VLOOKUP($B33,期貨未平倉口數!$A$4:$M$499,4,FALSE)</f>
        <v>0</v>
      </c>
      <c r="O33" s="27">
        <f>VLOOKUP($B33,期貨未平倉口數!$A$4:$M$499,9,FALSE)</f>
        <v>0</v>
      </c>
      <c r="P33" s="27">
        <f>VLOOKUP($B33,期貨未平倉口數!$A$4:$M$499,10,FALSE)</f>
        <v>-73219.75</v>
      </c>
      <c r="Q33" s="27">
        <f>VLOOKUP($B33,期貨未平倉口數!$A$4:$M$499,11,FALSE)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VLOOKUP($B34,期貨未平倉口數!$A$4:$M$499,4,FALSE)</f>
        <v>0</v>
      </c>
      <c r="O34" s="27">
        <f>VLOOKUP($B34,期貨未平倉口數!$A$4:$M$499,9,FALSE)</f>
        <v>0</v>
      </c>
      <c r="P34" s="27">
        <f>VLOOKUP($B34,期貨未平倉口數!$A$4:$M$499,10,FALSE)</f>
        <v>-73219.75</v>
      </c>
      <c r="Q34" s="27">
        <f>VLOOKUP($B34,期貨未平倉口數!$A$4:$M$499,11,FALSE)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VLOOKUP($B35,期貨未平倉口數!$A$4:$M$499,4,FALSE)</f>
        <v>0</v>
      </c>
      <c r="O35" s="27">
        <f>VLOOKUP($B35,期貨未平倉口數!$A$4:$M$499,9,FALSE)</f>
        <v>0</v>
      </c>
      <c r="P35" s="27">
        <f>VLOOKUP($B35,期貨未平倉口數!$A$4:$M$499,10,FALSE)</f>
        <v>-73219.75</v>
      </c>
      <c r="Q35" s="27">
        <f>VLOOKUP($B35,期貨未平倉口數!$A$4:$M$499,11,FALSE)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VLOOKUP($B36,期貨未平倉口數!$A$4:$M$499,4,FALSE)</f>
        <v>0</v>
      </c>
      <c r="O36" s="27">
        <f>VLOOKUP($B36,期貨未平倉口數!$A$4:$M$499,9,FALSE)</f>
        <v>0</v>
      </c>
      <c r="P36" s="27">
        <f>VLOOKUP($B36,期貨未平倉口數!$A$4:$M$499,10,FALSE)</f>
        <v>-73219.75</v>
      </c>
      <c r="Q36" s="27">
        <f>VLOOKUP($B36,期貨未平倉口數!$A$4:$M$499,11,FALSE)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VLOOKUP($B37,期貨未平倉口數!$A$4:$M$499,4,FALSE)</f>
        <v>0</v>
      </c>
      <c r="O37" s="27">
        <f>VLOOKUP($B37,期貨未平倉口數!$A$4:$M$499,9,FALSE)</f>
        <v>0</v>
      </c>
      <c r="P37" s="27">
        <f>VLOOKUP($B37,期貨未平倉口數!$A$4:$M$499,10,FALSE)</f>
        <v>-73219.75</v>
      </c>
      <c r="Q37" s="27">
        <f>VLOOKUP($B37,期貨未平倉口數!$A$4:$M$499,11,FALSE)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VLOOKUP($B38,期貨未平倉口數!$A$4:$M$499,4,FALSE)</f>
        <v>0</v>
      </c>
      <c r="O38" s="27">
        <f>VLOOKUP($B38,期貨未平倉口數!$A$4:$M$499,9,FALSE)</f>
        <v>0</v>
      </c>
      <c r="P38" s="27">
        <f>VLOOKUP($B38,期貨未平倉口數!$A$4:$M$499,10,FALSE)</f>
        <v>-73219.75</v>
      </c>
      <c r="Q38" s="27">
        <f>VLOOKUP($B38,期貨未平倉口數!$A$4:$M$499,11,FALSE)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VLOOKUP($B39,期貨未平倉口數!$A$4:$M$499,4,FALSE)</f>
        <v>0</v>
      </c>
      <c r="O39" s="27">
        <f>VLOOKUP($B39,期貨未平倉口數!$A$4:$M$499,9,FALSE)</f>
        <v>0</v>
      </c>
      <c r="P39" s="27">
        <f>VLOOKUP($B39,期貨未平倉口數!$A$4:$M$499,10,FALSE)</f>
        <v>-73219.75</v>
      </c>
      <c r="Q39" s="27">
        <f>VLOOKUP($B39,期貨未平倉口數!$A$4:$M$499,11,FALSE)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VLOOKUP($B40,期貨未平倉口數!$A$4:$M$499,4,FALSE)</f>
        <v>0</v>
      </c>
      <c r="O40" s="27">
        <f>VLOOKUP($B40,期貨未平倉口數!$A$4:$M$499,9,FALSE)</f>
        <v>0</v>
      </c>
      <c r="P40" s="27">
        <f>VLOOKUP($B40,期貨未平倉口數!$A$4:$M$499,10,FALSE)</f>
        <v>-73219.75</v>
      </c>
      <c r="Q40" s="27">
        <f>VLOOKUP($B40,期貨未平倉口數!$A$4:$M$499,11,FALSE)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VLOOKUP($B41,期貨未平倉口數!$A$4:$M$499,4,FALSE)</f>
        <v>0</v>
      </c>
      <c r="O41" s="27">
        <f>VLOOKUP($B41,期貨未平倉口數!$A$4:$M$499,9,FALSE)</f>
        <v>0</v>
      </c>
      <c r="P41" s="27">
        <f>VLOOKUP($B41,期貨未平倉口數!$A$4:$M$499,10,FALSE)</f>
        <v>-73219.75</v>
      </c>
      <c r="Q41" s="27">
        <f>VLOOKUP($B41,期貨未平倉口數!$A$4:$M$499,11,FALSE)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VLOOKUP($B42,期貨未平倉口數!$A$4:$M$499,4,FALSE)</f>
        <v>0</v>
      </c>
      <c r="O42" s="27">
        <f>VLOOKUP($B42,期貨未平倉口數!$A$4:$M$499,9,FALSE)</f>
        <v>0</v>
      </c>
      <c r="P42" s="27">
        <f>VLOOKUP($B42,期貨未平倉口數!$A$4:$M$499,10,FALSE)</f>
        <v>-73219.75</v>
      </c>
      <c r="Q42" s="27">
        <f>VLOOKUP($B42,期貨未平倉口數!$A$4:$M$499,11,FALSE)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VLOOKUP($B43,期貨未平倉口數!$A$4:$M$499,4,FALSE)</f>
        <v>0</v>
      </c>
      <c r="O43" s="27">
        <f>VLOOKUP($B43,期貨未平倉口數!$A$4:$M$499,9,FALSE)</f>
        <v>0</v>
      </c>
      <c r="P43" s="27">
        <f>VLOOKUP($B43,期貨未平倉口數!$A$4:$M$499,10,FALSE)</f>
        <v>-73219.75</v>
      </c>
      <c r="Q43" s="27">
        <f>VLOOKUP($B43,期貨未平倉口數!$A$4:$M$499,11,FALSE)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VLOOKUP($B44,期貨未平倉口數!$A$4:$M$499,4,FALSE)</f>
        <v>0</v>
      </c>
      <c r="O44" s="27">
        <f>VLOOKUP($B44,期貨未平倉口數!$A$4:$M$499,9,FALSE)</f>
        <v>0</v>
      </c>
      <c r="P44" s="27">
        <f>VLOOKUP($B44,期貨未平倉口數!$A$4:$M$499,10,FALSE)</f>
        <v>-73219.75</v>
      </c>
      <c r="Q44" s="27">
        <f>VLOOKUP($B44,期貨未平倉口數!$A$4:$M$499,11,FALSE)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VLOOKUP($B45,期貨未平倉口數!$A$4:$M$499,4,FALSE)</f>
        <v>0</v>
      </c>
      <c r="O45" s="27">
        <f>VLOOKUP($B45,期貨未平倉口數!$A$4:$M$499,9,FALSE)</f>
        <v>0</v>
      </c>
      <c r="P45" s="27">
        <f>VLOOKUP($B45,期貨未平倉口數!$A$4:$M$499,10,FALSE)</f>
        <v>-73219.75</v>
      </c>
      <c r="Q45" s="27">
        <f>VLOOKUP($B45,期貨未平倉口數!$A$4:$M$499,11,FALSE)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VLOOKUP($B46,期貨未平倉口數!$A$4:$M$499,4,FALSE)</f>
        <v>0</v>
      </c>
      <c r="O46" s="27">
        <f>VLOOKUP($B46,期貨未平倉口數!$A$4:$M$499,9,FALSE)</f>
        <v>0</v>
      </c>
      <c r="P46" s="27">
        <f>VLOOKUP($B46,期貨未平倉口數!$A$4:$M$499,10,FALSE)</f>
        <v>-73219.75</v>
      </c>
      <c r="Q46" s="27">
        <f>VLOOKUP($B46,期貨未平倉口數!$A$4:$M$499,11,FALSE)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VLOOKUP($B47,期貨未平倉口數!$A$4:$M$499,4,FALSE)</f>
        <v>0</v>
      </c>
      <c r="O47" s="27">
        <f>VLOOKUP($B47,期貨未平倉口數!$A$4:$M$499,9,FALSE)</f>
        <v>0</v>
      </c>
      <c r="P47" s="27">
        <f>VLOOKUP($B47,期貨未平倉口數!$A$4:$M$499,10,FALSE)</f>
        <v>-73219.75</v>
      </c>
      <c r="Q47" s="27">
        <f>VLOOKUP($B47,期貨未平倉口數!$A$4:$M$499,11,FALSE)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VLOOKUP($B48,期貨未平倉口數!$A$4:$M$499,4,FALSE)</f>
        <v>0</v>
      </c>
      <c r="O48" s="27">
        <f>VLOOKUP($B48,期貨未平倉口數!$A$4:$M$499,9,FALSE)</f>
        <v>0</v>
      </c>
      <c r="P48" s="27">
        <f>VLOOKUP($B48,期貨未平倉口數!$A$4:$M$499,10,FALSE)</f>
        <v>-73219.75</v>
      </c>
      <c r="Q48" s="27">
        <f>VLOOKUP($B48,期貨未平倉口數!$A$4:$M$499,11,FALSE)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VLOOKUP($B49,期貨未平倉口數!$A$4:$M$499,4,FALSE)</f>
        <v>0</v>
      </c>
      <c r="O49" s="27">
        <f>VLOOKUP($B49,期貨未平倉口數!$A$4:$M$499,9,FALSE)</f>
        <v>0</v>
      </c>
      <c r="P49" s="27">
        <f>VLOOKUP($B49,期貨未平倉口數!$A$4:$M$499,10,FALSE)</f>
        <v>-73219.75</v>
      </c>
      <c r="Q49" s="27">
        <f>VLOOKUP($B49,期貨未平倉口數!$A$4:$M$499,11,FALSE)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VLOOKUP($B50,期貨未平倉口數!$A$4:$M$499,4,FALSE)</f>
        <v>0</v>
      </c>
      <c r="O50" s="27">
        <f>VLOOKUP($B50,期貨未平倉口數!$A$4:$M$499,9,FALSE)</f>
        <v>0</v>
      </c>
      <c r="P50" s="27">
        <f>VLOOKUP($B50,期貨未平倉口數!$A$4:$M$499,10,FALSE)</f>
        <v>-73219.75</v>
      </c>
      <c r="Q50" s="27">
        <f>VLOOKUP($B50,期貨未平倉口數!$A$4:$M$499,11,FALSE)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VLOOKUP($B51,期貨未平倉口數!$A$4:$M$499,4,FALSE)</f>
        <v>0</v>
      </c>
      <c r="O51" s="27">
        <f>VLOOKUP($B51,期貨未平倉口數!$A$4:$M$499,9,FALSE)</f>
        <v>0</v>
      </c>
      <c r="P51" s="27">
        <f>VLOOKUP($B51,期貨未平倉口數!$A$4:$M$499,10,FALSE)</f>
        <v>-73219.75</v>
      </c>
      <c r="Q51" s="27">
        <f>VLOOKUP($B51,期貨未平倉口數!$A$4:$M$499,11,FALSE)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VLOOKUP($B52,期貨未平倉口數!$A$4:$M$499,4,FALSE)</f>
        <v>0</v>
      </c>
      <c r="O52" s="27">
        <f>VLOOKUP($B52,期貨未平倉口數!$A$4:$M$499,9,FALSE)</f>
        <v>0</v>
      </c>
      <c r="P52" s="27">
        <f>VLOOKUP($B52,期貨未平倉口數!$A$4:$M$499,10,FALSE)</f>
        <v>-73219.75</v>
      </c>
      <c r="Q52" s="27">
        <f>VLOOKUP($B52,期貨未平倉口數!$A$4:$M$499,11,FALSE)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VLOOKUP($B53,期貨未平倉口數!$A$4:$M$499,4,FALSE)</f>
        <v>0</v>
      </c>
      <c r="O53" s="27">
        <f>VLOOKUP($B53,期貨未平倉口數!$A$4:$M$499,9,FALSE)</f>
        <v>0</v>
      </c>
      <c r="P53" s="27">
        <f>VLOOKUP($B53,期貨未平倉口數!$A$4:$M$499,10,FALSE)</f>
        <v>-73219.75</v>
      </c>
      <c r="Q53" s="27">
        <f>VLOOKUP($B53,期貨未平倉口數!$A$4:$M$499,11,FALSE)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VLOOKUP($B54,期貨未平倉口數!$A$4:$M$499,4,FALSE)</f>
        <v>0</v>
      </c>
      <c r="O54" s="27">
        <f>VLOOKUP($B54,期貨未平倉口數!$A$4:$M$499,9,FALSE)</f>
        <v>0</v>
      </c>
      <c r="P54" s="27">
        <f>VLOOKUP($B54,期貨未平倉口數!$A$4:$M$499,10,FALSE)</f>
        <v>-73219.75</v>
      </c>
      <c r="Q54" s="27">
        <f>VLOOKUP($B54,期貨未平倉口數!$A$4:$M$499,11,FALSE)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VLOOKUP($B55,期貨未平倉口數!$A$4:$M$499,4,FALSE)</f>
        <v>0</v>
      </c>
      <c r="O55" s="27">
        <f>VLOOKUP($B55,期貨未平倉口數!$A$4:$M$499,9,FALSE)</f>
        <v>0</v>
      </c>
      <c r="P55" s="27">
        <f>VLOOKUP($B55,期貨未平倉口數!$A$4:$M$499,10,FALSE)</f>
        <v>-73219.75</v>
      </c>
      <c r="Q55" s="27">
        <f>VLOOKUP($B55,期貨未平倉口數!$A$4:$M$499,11,FALSE)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VLOOKUP($B56,期貨未平倉口數!$A$4:$M$499,4,FALSE)</f>
        <v>0</v>
      </c>
      <c r="O56" s="27">
        <f>VLOOKUP($B56,期貨未平倉口數!$A$4:$M$499,9,FALSE)</f>
        <v>0</v>
      </c>
      <c r="P56" s="27">
        <f>VLOOKUP($B56,期貨未平倉口數!$A$4:$M$499,10,FALSE)</f>
        <v>-73219.75</v>
      </c>
      <c r="Q56" s="27">
        <f>VLOOKUP($B56,期貨未平倉口數!$A$4:$M$499,11,FALSE)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VLOOKUP($B57,期貨未平倉口數!$A$4:$M$499,4,FALSE)</f>
        <v>0</v>
      </c>
      <c r="O57" s="27">
        <f>VLOOKUP($B57,期貨未平倉口數!$A$4:$M$499,9,FALSE)</f>
        <v>0</v>
      </c>
      <c r="P57" s="27">
        <f>VLOOKUP($B57,期貨未平倉口數!$A$4:$M$499,10,FALSE)</f>
        <v>-73219.75</v>
      </c>
      <c r="Q57" s="27">
        <f>VLOOKUP($B57,期貨未平倉口數!$A$4:$M$499,11,FALSE)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VLOOKUP($B58,期貨未平倉口數!$A$4:$M$499,4,FALSE)</f>
        <v>0</v>
      </c>
      <c r="O58" s="27">
        <f>VLOOKUP($B58,期貨未平倉口數!$A$4:$M$499,9,FALSE)</f>
        <v>0</v>
      </c>
      <c r="P58" s="27">
        <f>VLOOKUP($B58,期貨未平倉口數!$A$4:$M$499,10,FALSE)</f>
        <v>-73219.75</v>
      </c>
      <c r="Q58" s="27">
        <f>VLOOKUP($B58,期貨未平倉口數!$A$4:$M$499,11,FALSE)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VLOOKUP($B59,期貨未平倉口數!$A$4:$M$499,4,FALSE)</f>
        <v>0</v>
      </c>
      <c r="O59" s="27">
        <f>VLOOKUP($B59,期貨未平倉口數!$A$4:$M$499,9,FALSE)</f>
        <v>0</v>
      </c>
      <c r="P59" s="27">
        <f>VLOOKUP($B59,期貨未平倉口數!$A$4:$M$499,10,FALSE)</f>
        <v>-73219.75</v>
      </c>
      <c r="Q59" s="27">
        <f>VLOOKUP($B59,期貨未平倉口數!$A$4:$M$499,11,FALSE)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VLOOKUP($B60,期貨未平倉口數!$A$4:$M$499,4,FALSE)</f>
        <v>0</v>
      </c>
      <c r="O60" s="27">
        <f>VLOOKUP($B60,期貨未平倉口數!$A$4:$M$499,9,FALSE)</f>
        <v>0</v>
      </c>
      <c r="P60" s="27">
        <f>VLOOKUP($B60,期貨未平倉口數!$A$4:$M$499,10,FALSE)</f>
        <v>-73219.75</v>
      </c>
      <c r="Q60" s="27">
        <f>VLOOKUP($B60,期貨未平倉口數!$A$4:$M$499,11,FALSE)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VLOOKUP($B61,期貨未平倉口數!$A$4:$M$499,4,FALSE)</f>
        <v>0</v>
      </c>
      <c r="O61" s="27">
        <f>VLOOKUP($B61,期貨未平倉口數!$A$4:$M$499,9,FALSE)</f>
        <v>0</v>
      </c>
      <c r="P61" s="27">
        <f>VLOOKUP($B61,期貨未平倉口數!$A$4:$M$499,10,FALSE)</f>
        <v>-73219.75</v>
      </c>
      <c r="Q61" s="27">
        <f>VLOOKUP($B61,期貨未平倉口數!$A$4:$M$499,11,FALSE)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VLOOKUP($B62,期貨未平倉口數!$A$4:$M$499,4,FALSE)</f>
        <v>0</v>
      </c>
      <c r="O62" s="27">
        <f>VLOOKUP($B62,期貨未平倉口數!$A$4:$M$499,9,FALSE)</f>
        <v>0</v>
      </c>
      <c r="P62" s="27">
        <f>VLOOKUP($B62,期貨未平倉口數!$A$4:$M$499,10,FALSE)</f>
        <v>-73219.75</v>
      </c>
      <c r="Q62" s="27">
        <f>VLOOKUP($B62,期貨未平倉口數!$A$4:$M$499,11,FALSE)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VLOOKUP($B63,期貨未平倉口數!$A$4:$M$499,4,FALSE)</f>
        <v>0</v>
      </c>
      <c r="O63" s="27">
        <f>VLOOKUP($B63,期貨未平倉口數!$A$4:$M$499,9,FALSE)</f>
        <v>0</v>
      </c>
      <c r="P63" s="27">
        <f>VLOOKUP($B63,期貨未平倉口數!$A$4:$M$499,10,FALSE)</f>
        <v>-73219.75</v>
      </c>
      <c r="Q63" s="27">
        <f>VLOOKUP($B63,期貨未平倉口數!$A$4:$M$499,11,FALSE)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VLOOKUP($B64,期貨未平倉口數!$A$4:$M$499,4,FALSE)</f>
        <v>0</v>
      </c>
      <c r="O64" s="27">
        <f>VLOOKUP($B64,期貨未平倉口數!$A$4:$M$499,9,FALSE)</f>
        <v>0</v>
      </c>
      <c r="P64" s="27">
        <f>VLOOKUP($B64,期貨未平倉口數!$A$4:$M$499,10,FALSE)</f>
        <v>-73219.75</v>
      </c>
      <c r="Q64" s="27">
        <f>VLOOKUP($B64,期貨未平倉口數!$A$4:$M$499,11,FALSE)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VLOOKUP($B65,期貨未平倉口數!$A$4:$M$499,4,FALSE)</f>
        <v>0</v>
      </c>
      <c r="O65" s="27">
        <f>VLOOKUP($B65,期貨未平倉口數!$A$4:$M$499,9,FALSE)</f>
        <v>0</v>
      </c>
      <c r="P65" s="27">
        <f>VLOOKUP($B65,期貨未平倉口數!$A$4:$M$499,10,FALSE)</f>
        <v>-73219.75</v>
      </c>
      <c r="Q65" s="27">
        <f>VLOOKUP($B65,期貨未平倉口數!$A$4:$M$499,11,FALSE)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VLOOKUP($B66,期貨未平倉口數!$A$4:$M$499,4,FALSE)</f>
        <v>0</v>
      </c>
      <c r="O66" s="27">
        <f>VLOOKUP($B66,期貨未平倉口數!$A$4:$M$499,9,FALSE)</f>
        <v>0</v>
      </c>
      <c r="P66" s="27">
        <f>VLOOKUP($B66,期貨未平倉口數!$A$4:$M$499,10,FALSE)</f>
        <v>-73219.75</v>
      </c>
      <c r="Q66" s="27">
        <f>VLOOKUP($B66,期貨未平倉口數!$A$4:$M$499,11,FALSE)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VLOOKUP($B67,期貨未平倉口數!$A$4:$M$499,4,FALSE)</f>
        <v>0</v>
      </c>
      <c r="O67" s="27">
        <f>VLOOKUP($B67,期貨未平倉口數!$A$4:$M$499,9,FALSE)</f>
        <v>0</v>
      </c>
      <c r="P67" s="27">
        <f>VLOOKUP($B67,期貨未平倉口數!$A$4:$M$499,10,FALSE)</f>
        <v>-73219.75</v>
      </c>
      <c r="Q67" s="27">
        <f>VLOOKUP($B67,期貨未平倉口數!$A$4:$M$499,11,FALSE)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VLOOKUP($B68,期貨未平倉口數!$A$4:$M$499,4,FALSE)</f>
        <v>0</v>
      </c>
      <c r="O68" s="27">
        <f>VLOOKUP($B68,期貨未平倉口數!$A$4:$M$499,9,FALSE)</f>
        <v>0</v>
      </c>
      <c r="P68" s="27">
        <f>VLOOKUP($B68,期貨未平倉口數!$A$4:$M$499,10,FALSE)</f>
        <v>-73219.75</v>
      </c>
      <c r="Q68" s="27">
        <f>VLOOKUP($B68,期貨未平倉口數!$A$4:$M$499,11,FALSE)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VLOOKUP($B69,期貨未平倉口數!$A$4:$M$499,4,FALSE)</f>
        <v>0</v>
      </c>
      <c r="O69" s="27">
        <f>VLOOKUP($B69,期貨未平倉口數!$A$4:$M$499,9,FALSE)</f>
        <v>0</v>
      </c>
      <c r="P69" s="27">
        <f>VLOOKUP($B69,期貨未平倉口數!$A$4:$M$499,10,FALSE)</f>
        <v>-73219.75</v>
      </c>
      <c r="Q69" s="27">
        <f>VLOOKUP($B69,期貨未平倉口數!$A$4:$M$499,11,FALSE)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VLOOKUP($B70,期貨未平倉口數!$A$4:$M$499,4,FALSE)</f>
        <v>0</v>
      </c>
      <c r="O70" s="27">
        <f>VLOOKUP($B70,期貨未平倉口數!$A$4:$M$499,9,FALSE)</f>
        <v>0</v>
      </c>
      <c r="P70" s="27">
        <f>VLOOKUP($B70,期貨未平倉口數!$A$4:$M$499,10,FALSE)</f>
        <v>-73219.75</v>
      </c>
      <c r="Q70" s="27">
        <f>VLOOKUP($B70,期貨未平倉口數!$A$4:$M$499,11,FALSE)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VLOOKUP($B71,期貨未平倉口數!$A$4:$M$499,4,FALSE)</f>
        <v>0</v>
      </c>
      <c r="O71" s="27">
        <f>VLOOKUP($B71,期貨未平倉口數!$A$4:$M$499,9,FALSE)</f>
        <v>0</v>
      </c>
      <c r="P71" s="27">
        <f>VLOOKUP($B71,期貨未平倉口數!$A$4:$M$499,10,FALSE)</f>
        <v>-73219.75</v>
      </c>
      <c r="Q71" s="27">
        <f>VLOOKUP($B71,期貨未平倉口數!$A$4:$M$499,11,FALSE)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VLOOKUP($B72,期貨未平倉口數!$A$4:$M$499,4,FALSE)</f>
        <v>0</v>
      </c>
      <c r="O72" s="27">
        <f>VLOOKUP($B72,期貨未平倉口數!$A$4:$M$499,9,FALSE)</f>
        <v>0</v>
      </c>
      <c r="P72" s="27">
        <f>VLOOKUP($B72,期貨未平倉口數!$A$4:$M$499,10,FALSE)</f>
        <v>-73219.75</v>
      </c>
      <c r="Q72" s="27">
        <f>VLOOKUP($B72,期貨未平倉口數!$A$4:$M$499,11,FALSE)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VLOOKUP($B73,期貨未平倉口數!$A$4:$M$499,4,FALSE)</f>
        <v>0</v>
      </c>
      <c r="O73" s="27">
        <f>VLOOKUP($B73,期貨未平倉口數!$A$4:$M$499,9,FALSE)</f>
        <v>0</v>
      </c>
      <c r="P73" s="27">
        <f>VLOOKUP($B73,期貨未平倉口數!$A$4:$M$499,10,FALSE)</f>
        <v>-73219.75</v>
      </c>
      <c r="Q73" s="27">
        <f>VLOOKUP($B73,期貨未平倉口數!$A$4:$M$499,11,FALSE)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VLOOKUP($B74,期貨未平倉口數!$A$4:$M$499,4,FALSE)</f>
        <v>0</v>
      </c>
      <c r="O74" s="27">
        <f>VLOOKUP($B74,期貨未平倉口數!$A$4:$M$499,9,FALSE)</f>
        <v>0</v>
      </c>
      <c r="P74" s="27">
        <f>VLOOKUP($B74,期貨未平倉口數!$A$4:$M$499,10,FALSE)</f>
        <v>-73219.75</v>
      </c>
      <c r="Q74" s="27">
        <f>VLOOKUP($B74,期貨未平倉口數!$A$4:$M$499,11,FALSE)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VLOOKUP($B75,期貨未平倉口數!$A$4:$M$499,4,FALSE)</f>
        <v>0</v>
      </c>
      <c r="O75" s="27">
        <f>VLOOKUP($B75,期貨未平倉口數!$A$4:$M$499,9,FALSE)</f>
        <v>0</v>
      </c>
      <c r="P75" s="27">
        <f>VLOOKUP($B75,期貨未平倉口數!$A$4:$M$499,10,FALSE)</f>
        <v>-73219.75</v>
      </c>
      <c r="Q75" s="27">
        <f>VLOOKUP($B75,期貨未平倉口數!$A$4:$M$499,11,FALSE)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VLOOKUP($B76,期貨未平倉口數!$A$4:$M$499,4,FALSE)</f>
        <v>0</v>
      </c>
      <c r="O76" s="27">
        <f>VLOOKUP($B76,期貨未平倉口數!$A$4:$M$499,9,FALSE)</f>
        <v>0</v>
      </c>
      <c r="P76" s="27">
        <f>VLOOKUP($B76,期貨未平倉口數!$A$4:$M$499,10,FALSE)</f>
        <v>-73219.75</v>
      </c>
      <c r="Q76" s="27">
        <f>VLOOKUP($B76,期貨未平倉口數!$A$4:$M$499,11,FALSE)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VLOOKUP($B77,期貨未平倉口數!$A$4:$M$499,4,FALSE)</f>
        <v>0</v>
      </c>
      <c r="O77" s="27">
        <f>VLOOKUP($B77,期貨未平倉口數!$A$4:$M$499,9,FALSE)</f>
        <v>0</v>
      </c>
      <c r="P77" s="27">
        <f>VLOOKUP($B77,期貨未平倉口數!$A$4:$M$499,10,FALSE)</f>
        <v>-73219.75</v>
      </c>
      <c r="Q77" s="27">
        <f>VLOOKUP($B77,期貨未平倉口數!$A$4:$M$499,11,FALSE)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VLOOKUP($B78,期貨未平倉口數!$A$4:$M$499,4,FALSE)</f>
        <v>0</v>
      </c>
      <c r="O78" s="27">
        <f>VLOOKUP($B78,期貨未平倉口數!$A$4:$M$499,9,FALSE)</f>
        <v>0</v>
      </c>
      <c r="P78" s="27">
        <f>VLOOKUP($B78,期貨未平倉口數!$A$4:$M$499,10,FALSE)</f>
        <v>-73219.75</v>
      </c>
      <c r="Q78" s="27">
        <f>VLOOKUP($B78,期貨未平倉口數!$A$4:$M$499,11,FALSE)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VLOOKUP($B79,期貨未平倉口數!$A$4:$M$499,4,FALSE)</f>
        <v>0</v>
      </c>
      <c r="O79" s="27">
        <f>VLOOKUP($B79,期貨未平倉口數!$A$4:$M$499,9,FALSE)</f>
        <v>0</v>
      </c>
      <c r="P79" s="27">
        <f>VLOOKUP($B79,期貨未平倉口數!$A$4:$M$499,10,FALSE)</f>
        <v>-73219.75</v>
      </c>
      <c r="Q79" s="27">
        <f>VLOOKUP($B79,期貨未平倉口數!$A$4:$M$499,11,FALSE)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VLOOKUP($B80,期貨未平倉口數!$A$4:$M$499,4,FALSE)</f>
        <v>0</v>
      </c>
      <c r="O80" s="27">
        <f>VLOOKUP($B80,期貨未平倉口數!$A$4:$M$499,9,FALSE)</f>
        <v>0</v>
      </c>
      <c r="P80" s="27">
        <f>VLOOKUP($B80,期貨未平倉口數!$A$4:$M$499,10,FALSE)</f>
        <v>-73219.75</v>
      </c>
      <c r="Q80" s="27">
        <f>VLOOKUP($B80,期貨未平倉口數!$A$4:$M$499,11,FALSE)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VLOOKUP($B81,期貨未平倉口數!$A$4:$M$499,4,FALSE)</f>
        <v>0</v>
      </c>
      <c r="O81" s="27">
        <f>VLOOKUP($B81,期貨未平倉口數!$A$4:$M$499,9,FALSE)</f>
        <v>0</v>
      </c>
      <c r="P81" s="27">
        <f>VLOOKUP($B81,期貨未平倉口數!$A$4:$M$499,10,FALSE)</f>
        <v>-73219.75</v>
      </c>
      <c r="Q81" s="27">
        <f>VLOOKUP($B81,期貨未平倉口數!$A$4:$M$499,11,FALSE)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VLOOKUP($B82,期貨未平倉口數!$A$4:$M$499,4,FALSE)</f>
        <v>0</v>
      </c>
      <c r="O82" s="27">
        <f>VLOOKUP($B82,期貨未平倉口數!$A$4:$M$499,9,FALSE)</f>
        <v>0</v>
      </c>
      <c r="P82" s="27">
        <f>VLOOKUP($B82,期貨未平倉口數!$A$4:$M$499,10,FALSE)</f>
        <v>-73219.75</v>
      </c>
      <c r="Q82" s="27">
        <f>VLOOKUP($B82,期貨未平倉口數!$A$4:$M$499,11,FALSE)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VLOOKUP($B83,期貨未平倉口數!$A$4:$M$499,4,FALSE)</f>
        <v>0</v>
      </c>
      <c r="O83" s="27">
        <f>VLOOKUP($B83,期貨未平倉口數!$A$4:$M$499,9,FALSE)</f>
        <v>0</v>
      </c>
      <c r="P83" s="27">
        <f>VLOOKUP($B83,期貨未平倉口數!$A$4:$M$499,10,FALSE)</f>
        <v>-73219.75</v>
      </c>
      <c r="Q83" s="27">
        <f>VLOOKUP($B83,期貨未平倉口數!$A$4:$M$499,11,FALSE)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VLOOKUP($B84,期貨未平倉口數!$A$4:$M$499,4,FALSE)</f>
        <v>0</v>
      </c>
      <c r="O84" s="27">
        <f>VLOOKUP($B84,期貨未平倉口數!$A$4:$M$499,9,FALSE)</f>
        <v>0</v>
      </c>
      <c r="P84" s="27">
        <f>VLOOKUP($B84,期貨未平倉口數!$A$4:$M$499,10,FALSE)</f>
        <v>-73219.75</v>
      </c>
      <c r="Q84" s="27">
        <f>VLOOKUP($B84,期貨未平倉口數!$A$4:$M$499,11,FALSE)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VLOOKUP($B85,期貨未平倉口數!$A$4:$M$499,4,FALSE)</f>
        <v>0</v>
      </c>
      <c r="O85" s="27">
        <f>VLOOKUP($B85,期貨未平倉口數!$A$4:$M$499,9,FALSE)</f>
        <v>0</v>
      </c>
      <c r="P85" s="27">
        <f>VLOOKUP($B85,期貨未平倉口數!$A$4:$M$499,10,FALSE)</f>
        <v>-73219.75</v>
      </c>
      <c r="Q85" s="27">
        <f>VLOOKUP($B85,期貨未平倉口數!$A$4:$M$499,11,FALSE)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VLOOKUP($B86,期貨未平倉口數!$A$4:$M$499,4,FALSE)</f>
        <v>0</v>
      </c>
      <c r="O86" s="27">
        <f>VLOOKUP($B86,期貨未平倉口數!$A$4:$M$499,9,FALSE)</f>
        <v>0</v>
      </c>
      <c r="P86" s="27">
        <f>VLOOKUP($B86,期貨未平倉口數!$A$4:$M$499,10,FALSE)</f>
        <v>-73219.75</v>
      </c>
      <c r="Q86" s="27">
        <f>VLOOKUP($B86,期貨未平倉口數!$A$4:$M$499,11,FALSE)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VLOOKUP($B87,期貨未平倉口數!$A$4:$M$499,4,FALSE)</f>
        <v>0</v>
      </c>
      <c r="O87" s="27">
        <f>VLOOKUP($B87,期貨未平倉口數!$A$4:$M$499,9,FALSE)</f>
        <v>0</v>
      </c>
      <c r="P87" s="27">
        <f>VLOOKUP($B87,期貨未平倉口數!$A$4:$M$499,10,FALSE)</f>
        <v>-73219.75</v>
      </c>
      <c r="Q87" s="27">
        <f>VLOOKUP($B87,期貨未平倉口數!$A$4:$M$499,11,FALSE)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VLOOKUP($B88,期貨未平倉口數!$A$4:$M$499,4,FALSE)</f>
        <v>0</v>
      </c>
      <c r="O88" s="27">
        <f>VLOOKUP($B88,期貨未平倉口數!$A$4:$M$499,9,FALSE)</f>
        <v>0</v>
      </c>
      <c r="P88" s="27">
        <f>VLOOKUP($B88,期貨未平倉口數!$A$4:$M$499,10,FALSE)</f>
        <v>-73219.75</v>
      </c>
      <c r="Q88" s="27">
        <f>VLOOKUP($B88,期貨未平倉口數!$A$4:$M$499,11,FALSE)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VLOOKUP($B89,期貨未平倉口數!$A$4:$M$499,4,FALSE)</f>
        <v>0</v>
      </c>
      <c r="O89" s="27">
        <f>VLOOKUP($B89,期貨未平倉口數!$A$4:$M$499,9,FALSE)</f>
        <v>0</v>
      </c>
      <c r="P89" s="27">
        <f>VLOOKUP($B89,期貨未平倉口數!$A$4:$M$499,10,FALSE)</f>
        <v>-73219.75</v>
      </c>
      <c r="Q89" s="27">
        <f>VLOOKUP($B89,期貨未平倉口數!$A$4:$M$499,11,FALSE)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VLOOKUP($B90,期貨未平倉口數!$A$4:$M$499,4,FALSE)</f>
        <v>0</v>
      </c>
      <c r="O90" s="27">
        <f>VLOOKUP($B90,期貨未平倉口數!$A$4:$M$499,9,FALSE)</f>
        <v>0</v>
      </c>
      <c r="P90" s="27">
        <f>VLOOKUP($B90,期貨未平倉口數!$A$4:$M$499,10,FALSE)</f>
        <v>-73219.75</v>
      </c>
      <c r="Q90" s="27">
        <f>VLOOKUP($B90,期貨未平倉口數!$A$4:$M$499,11,FALSE)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VLOOKUP($B91,期貨未平倉口數!$A$4:$M$499,4,FALSE)</f>
        <v>0</v>
      </c>
      <c r="O91" s="27">
        <f>VLOOKUP($B91,期貨未平倉口數!$A$4:$M$499,9,FALSE)</f>
        <v>0</v>
      </c>
      <c r="P91" s="27">
        <f>VLOOKUP($B91,期貨未平倉口數!$A$4:$M$499,10,FALSE)</f>
        <v>-73219.75</v>
      </c>
      <c r="Q91" s="27">
        <f>VLOOKUP($B91,期貨未平倉口數!$A$4:$M$499,11,FALSE)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VLOOKUP($B92,期貨未平倉口數!$A$4:$M$499,4,FALSE)</f>
        <v>0</v>
      </c>
      <c r="O92" s="27">
        <f>VLOOKUP($B92,期貨未平倉口數!$A$4:$M$499,9,FALSE)</f>
        <v>0</v>
      </c>
      <c r="P92" s="27">
        <f>VLOOKUP($B92,期貨未平倉口數!$A$4:$M$499,10,FALSE)</f>
        <v>-73219.75</v>
      </c>
      <c r="Q92" s="27">
        <f>VLOOKUP($B92,期貨未平倉口數!$A$4:$M$499,11,FALSE)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VLOOKUP($B93,期貨未平倉口數!$A$4:$M$499,4,FALSE)</f>
        <v>0</v>
      </c>
      <c r="O93" s="27">
        <f>VLOOKUP($B93,期貨未平倉口數!$A$4:$M$499,9,FALSE)</f>
        <v>0</v>
      </c>
      <c r="P93" s="27">
        <f>VLOOKUP($B93,期貨未平倉口數!$A$4:$M$499,10,FALSE)</f>
        <v>-73219.75</v>
      </c>
      <c r="Q93" s="27">
        <f>VLOOKUP($B93,期貨未平倉口數!$A$4:$M$499,11,FALSE)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VLOOKUP($B94,期貨未平倉口數!$A$4:$M$499,4,FALSE)</f>
        <v>0</v>
      </c>
      <c r="O94" s="27">
        <f>VLOOKUP($B94,期貨未平倉口數!$A$4:$M$499,9,FALSE)</f>
        <v>0</v>
      </c>
      <c r="P94" s="27">
        <f>VLOOKUP($B94,期貨未平倉口數!$A$4:$M$499,10,FALSE)</f>
        <v>-73219.75</v>
      </c>
      <c r="Q94" s="27">
        <f>VLOOKUP($B94,期貨未平倉口數!$A$4:$M$499,11,FALSE)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VLOOKUP($B95,期貨未平倉口數!$A$4:$M$499,4,FALSE)</f>
        <v>0</v>
      </c>
      <c r="O95" s="27">
        <f>VLOOKUP($B95,期貨未平倉口數!$A$4:$M$499,9,FALSE)</f>
        <v>0</v>
      </c>
      <c r="P95" s="27">
        <f>VLOOKUP($B95,期貨未平倉口數!$A$4:$M$499,10,FALSE)</f>
        <v>-73219.75</v>
      </c>
      <c r="Q95" s="27">
        <f>VLOOKUP($B95,期貨未平倉口數!$A$4:$M$499,11,FALSE)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VLOOKUP($B96,期貨未平倉口數!$A$4:$M$499,4,FALSE)</f>
        <v>0</v>
      </c>
      <c r="O96" s="27">
        <f>VLOOKUP($B96,期貨未平倉口數!$A$4:$M$499,9,FALSE)</f>
        <v>0</v>
      </c>
      <c r="P96" s="27">
        <f>VLOOKUP($B96,期貨未平倉口數!$A$4:$M$499,10,FALSE)</f>
        <v>-73219.75</v>
      </c>
      <c r="Q96" s="27">
        <f>VLOOKUP($B96,期貨未平倉口數!$A$4:$M$499,11,FALSE)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VLOOKUP($B97,期貨未平倉口數!$A$4:$M$499,4,FALSE)</f>
        <v>0</v>
      </c>
      <c r="O97" s="27">
        <f>VLOOKUP($B97,期貨未平倉口數!$A$4:$M$499,9,FALSE)</f>
        <v>0</v>
      </c>
      <c r="P97" s="27">
        <f>VLOOKUP($B97,期貨未平倉口數!$A$4:$M$499,10,FALSE)</f>
        <v>-73219.75</v>
      </c>
      <c r="Q97" s="27">
        <f>VLOOKUP($B97,期貨未平倉口數!$A$4:$M$499,11,FALSE)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VLOOKUP($B98,期貨未平倉口數!$A$4:$M$499,4,FALSE)</f>
        <v>0</v>
      </c>
      <c r="O98" s="27">
        <f>VLOOKUP($B98,期貨未平倉口數!$A$4:$M$499,9,FALSE)</f>
        <v>0</v>
      </c>
      <c r="P98" s="27">
        <f>VLOOKUP($B98,期貨未平倉口數!$A$4:$M$499,10,FALSE)</f>
        <v>-73219.75</v>
      </c>
      <c r="Q98" s="27">
        <f>VLOOKUP($B98,期貨未平倉口數!$A$4:$M$499,11,FALSE)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VLOOKUP($B99,期貨未平倉口數!$A$4:$M$499,4,FALSE)</f>
        <v>0</v>
      </c>
      <c r="O99" s="27">
        <f>VLOOKUP($B99,期貨未平倉口數!$A$4:$M$499,9,FALSE)</f>
        <v>0</v>
      </c>
      <c r="P99" s="27">
        <f>VLOOKUP($B99,期貨未平倉口數!$A$4:$M$499,10,FALSE)</f>
        <v>-73219.75</v>
      </c>
      <c r="Q99" s="27">
        <f>VLOOKUP($B99,期貨未平倉口數!$A$4:$M$499,11,FALSE)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VLOOKUP($B100,期貨未平倉口數!$A$4:$M$499,4,FALSE)</f>
        <v>0</v>
      </c>
      <c r="O100" s="27">
        <f>VLOOKUP($B100,期貨未平倉口數!$A$4:$M$499,9,FALSE)</f>
        <v>0</v>
      </c>
      <c r="P100" s="27">
        <f>VLOOKUP($B100,期貨未平倉口數!$A$4:$M$499,10,FALSE)</f>
        <v>-73219.75</v>
      </c>
      <c r="Q100" s="27">
        <f>VLOOKUP($B100,期貨未平倉口數!$A$4:$M$499,11,FALSE)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VLOOKUP($B101,期貨未平倉口數!$A$4:$M$499,4,FALSE)</f>
        <v>0</v>
      </c>
      <c r="O101" s="27">
        <f>VLOOKUP($B101,期貨未平倉口數!$A$4:$M$499,9,FALSE)</f>
        <v>0</v>
      </c>
      <c r="P101" s="27">
        <f>VLOOKUP($B101,期貨未平倉口數!$A$4:$M$499,10,FALSE)</f>
        <v>-73219.75</v>
      </c>
      <c r="Q101" s="27">
        <f>VLOOKUP($B101,期貨未平倉口數!$A$4:$M$499,11,FALSE)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VLOOKUP($B102,期貨未平倉口數!$A$4:$M$499,4,FALSE)</f>
        <v>0</v>
      </c>
      <c r="O102" s="27">
        <f>VLOOKUP($B102,期貨未平倉口數!$A$4:$M$499,9,FALSE)</f>
        <v>0</v>
      </c>
      <c r="P102" s="27">
        <f>VLOOKUP($B102,期貨未平倉口數!$A$4:$M$499,10,FALSE)</f>
        <v>-73219.75</v>
      </c>
      <c r="Q102" s="27">
        <f>VLOOKUP($B102,期貨未平倉口數!$A$4:$M$499,11,FALSE)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VLOOKUP($B103,期貨未平倉口數!$A$4:$M$499,4,FALSE)</f>
        <v>0</v>
      </c>
      <c r="O103" s="27">
        <f>VLOOKUP($B103,期貨未平倉口數!$A$4:$M$499,9,FALSE)</f>
        <v>0</v>
      </c>
      <c r="P103" s="27">
        <f>VLOOKUP($B103,期貨未平倉口數!$A$4:$M$499,10,FALSE)</f>
        <v>-73219.75</v>
      </c>
      <c r="Q103" s="27">
        <f>VLOOKUP($B103,期貨未平倉口數!$A$4:$M$499,11,FALSE)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VLOOKUP($B104,期貨未平倉口數!$A$4:$M$499,4,FALSE)</f>
        <v>0</v>
      </c>
      <c r="O104" s="27">
        <f>VLOOKUP($B104,期貨未平倉口數!$A$4:$M$499,9,FALSE)</f>
        <v>0</v>
      </c>
      <c r="P104" s="27">
        <f>VLOOKUP($B104,期貨未平倉口數!$A$4:$M$499,10,FALSE)</f>
        <v>-73219.75</v>
      </c>
      <c r="Q104" s="27">
        <f>VLOOKUP($B104,期貨未平倉口數!$A$4:$M$499,11,FALSE)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VLOOKUP($B105,期貨未平倉口數!$A$4:$M$499,4,FALSE)</f>
        <v>0</v>
      </c>
      <c r="O105" s="27">
        <f>VLOOKUP($B105,期貨未平倉口數!$A$4:$M$499,9,FALSE)</f>
        <v>0</v>
      </c>
      <c r="P105" s="27">
        <f>VLOOKUP($B105,期貨未平倉口數!$A$4:$M$499,10,FALSE)</f>
        <v>-73219.75</v>
      </c>
      <c r="Q105" s="27">
        <f>VLOOKUP($B105,期貨未平倉口數!$A$4:$M$499,11,FALSE)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VLOOKUP($B106,期貨未平倉口數!$A$4:$M$499,4,FALSE)</f>
        <v>0</v>
      </c>
      <c r="O106" s="27">
        <f>VLOOKUP($B106,期貨未平倉口數!$A$4:$M$499,9,FALSE)</f>
        <v>0</v>
      </c>
      <c r="P106" s="27">
        <f>VLOOKUP($B106,期貨未平倉口數!$A$4:$M$499,10,FALSE)</f>
        <v>-73219.75</v>
      </c>
      <c r="Q106" s="27">
        <f>VLOOKUP($B106,期貨未平倉口數!$A$4:$M$499,11,FALSE)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VLOOKUP($B107,期貨未平倉口數!$A$4:$M$499,4,FALSE)</f>
        <v>0</v>
      </c>
      <c r="O107" s="27">
        <f>VLOOKUP($B107,期貨未平倉口數!$A$4:$M$499,9,FALSE)</f>
        <v>0</v>
      </c>
      <c r="P107" s="27">
        <f>VLOOKUP($B107,期貨未平倉口數!$A$4:$M$499,10,FALSE)</f>
        <v>-73219.75</v>
      </c>
      <c r="Q107" s="27">
        <f>VLOOKUP($B107,期貨未平倉口數!$A$4:$M$499,11,FALSE)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VLOOKUP($B108,期貨未平倉口數!$A$4:$M$499,4,FALSE)</f>
        <v>0</v>
      </c>
      <c r="O108" s="27">
        <f>VLOOKUP($B108,期貨未平倉口數!$A$4:$M$499,9,FALSE)</f>
        <v>0</v>
      </c>
      <c r="P108" s="27">
        <f>VLOOKUP($B108,期貨未平倉口數!$A$4:$M$499,10,FALSE)</f>
        <v>-73219.75</v>
      </c>
      <c r="Q108" s="27">
        <f>VLOOKUP($B108,期貨未平倉口數!$A$4:$M$499,11,FALSE)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VLOOKUP($B109,期貨未平倉口數!$A$4:$M$499,4,FALSE)</f>
        <v>0</v>
      </c>
      <c r="O109" s="27">
        <f>VLOOKUP($B109,期貨未平倉口數!$A$4:$M$499,9,FALSE)</f>
        <v>0</v>
      </c>
      <c r="P109" s="27">
        <f>VLOOKUP($B109,期貨未平倉口數!$A$4:$M$499,10,FALSE)</f>
        <v>-73219.75</v>
      </c>
      <c r="Q109" s="27">
        <f>VLOOKUP($B109,期貨未平倉口數!$A$4:$M$499,11,FALSE)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VLOOKUP($B110,期貨未平倉口數!$A$4:$M$499,4,FALSE)</f>
        <v>0</v>
      </c>
      <c r="O110" s="27">
        <f>VLOOKUP($B110,期貨未平倉口數!$A$4:$M$499,9,FALSE)</f>
        <v>0</v>
      </c>
      <c r="P110" s="27">
        <f>VLOOKUP($B110,期貨未平倉口數!$A$4:$M$499,10,FALSE)</f>
        <v>-73219.75</v>
      </c>
      <c r="Q110" s="27">
        <f>VLOOKUP($B110,期貨未平倉口數!$A$4:$M$499,11,FALSE)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VLOOKUP($B111,期貨未平倉口數!$A$4:$M$499,4,FALSE)</f>
        <v>0</v>
      </c>
      <c r="O111" s="27">
        <f>VLOOKUP($B111,期貨未平倉口數!$A$4:$M$499,9,FALSE)</f>
        <v>0</v>
      </c>
      <c r="P111" s="27">
        <f>VLOOKUP($B111,期貨未平倉口數!$A$4:$M$499,10,FALSE)</f>
        <v>-73219.75</v>
      </c>
      <c r="Q111" s="27">
        <f>VLOOKUP($B111,期貨未平倉口數!$A$4:$M$499,11,FALSE)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VLOOKUP($B112,期貨未平倉口數!$A$4:$M$499,4,FALSE)</f>
        <v>0</v>
      </c>
      <c r="O112" s="27">
        <f>VLOOKUP($B112,期貨未平倉口數!$A$4:$M$499,9,FALSE)</f>
        <v>0</v>
      </c>
      <c r="P112" s="27">
        <f>VLOOKUP($B112,期貨未平倉口數!$A$4:$M$499,10,FALSE)</f>
        <v>-73219.75</v>
      </c>
      <c r="Q112" s="27">
        <f>VLOOKUP($B112,期貨未平倉口數!$A$4:$M$499,11,FALSE)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VLOOKUP($B113,期貨未平倉口數!$A$4:$M$499,4,FALSE)</f>
        <v>0</v>
      </c>
      <c r="O113" s="27">
        <f>VLOOKUP($B113,期貨未平倉口數!$A$4:$M$499,9,FALSE)</f>
        <v>0</v>
      </c>
      <c r="P113" s="27">
        <f>VLOOKUP($B113,期貨未平倉口數!$A$4:$M$499,10,FALSE)</f>
        <v>-73219.75</v>
      </c>
      <c r="Q113" s="27">
        <f>VLOOKUP($B113,期貨未平倉口數!$A$4:$M$499,11,FALSE)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VLOOKUP($B114,期貨未平倉口數!$A$4:$M$499,4,FALSE)</f>
        <v>0</v>
      </c>
      <c r="O114" s="27">
        <f>VLOOKUP($B114,期貨未平倉口數!$A$4:$M$499,9,FALSE)</f>
        <v>0</v>
      </c>
      <c r="P114" s="27">
        <f>VLOOKUP($B114,期貨未平倉口數!$A$4:$M$499,10,FALSE)</f>
        <v>-73219.75</v>
      </c>
      <c r="Q114" s="27">
        <f>VLOOKUP($B114,期貨未平倉口數!$A$4:$M$499,11,FALSE)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VLOOKUP($B115,期貨未平倉口數!$A$4:$M$499,4,FALSE)</f>
        <v>0</v>
      </c>
      <c r="O115" s="27">
        <f>VLOOKUP($B115,期貨未平倉口數!$A$4:$M$499,9,FALSE)</f>
        <v>0</v>
      </c>
      <c r="P115" s="27">
        <f>VLOOKUP($B115,期貨未平倉口數!$A$4:$M$499,10,FALSE)</f>
        <v>-73219.75</v>
      </c>
      <c r="Q115" s="27">
        <f>VLOOKUP($B115,期貨未平倉口數!$A$4:$M$499,11,FALSE)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VLOOKUP($B116,期貨未平倉口數!$A$4:$M$499,4,FALSE)</f>
        <v>0</v>
      </c>
      <c r="O116" s="27">
        <f>VLOOKUP($B116,期貨未平倉口數!$A$4:$M$499,9,FALSE)</f>
        <v>0</v>
      </c>
      <c r="P116" s="27">
        <f>VLOOKUP($B116,期貨未平倉口數!$A$4:$M$499,10,FALSE)</f>
        <v>-73219.75</v>
      </c>
      <c r="Q116" s="27">
        <f>VLOOKUP($B116,期貨未平倉口數!$A$4:$M$499,11,FALSE)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VLOOKUP($B117,期貨未平倉口數!$A$4:$M$499,4,FALSE)</f>
        <v>0</v>
      </c>
      <c r="O117" s="27">
        <f>VLOOKUP($B117,期貨未平倉口數!$A$4:$M$499,9,FALSE)</f>
        <v>0</v>
      </c>
      <c r="P117" s="27">
        <f>VLOOKUP($B117,期貨未平倉口數!$A$4:$M$499,10,FALSE)</f>
        <v>-73219.75</v>
      </c>
      <c r="Q117" s="27">
        <f>VLOOKUP($B117,期貨未平倉口數!$A$4:$M$499,11,FALSE)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VLOOKUP($B118,期貨未平倉口數!$A$4:$M$499,4,FALSE)</f>
        <v>0</v>
      </c>
      <c r="O118" s="27">
        <f>VLOOKUP($B118,期貨未平倉口數!$A$4:$M$499,9,FALSE)</f>
        <v>0</v>
      </c>
      <c r="P118" s="27">
        <f>VLOOKUP($B118,期貨未平倉口數!$A$4:$M$499,10,FALSE)</f>
        <v>-73219.75</v>
      </c>
      <c r="Q118" s="27">
        <f>VLOOKUP($B118,期貨未平倉口數!$A$4:$M$499,11,FALSE)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VLOOKUP($B119,期貨未平倉口數!$A$4:$M$499,4,FALSE)</f>
        <v>0</v>
      </c>
      <c r="O119" s="27">
        <f>VLOOKUP($B119,期貨未平倉口數!$A$4:$M$499,9,FALSE)</f>
        <v>0</v>
      </c>
      <c r="P119" s="27">
        <f>VLOOKUP($B119,期貨未平倉口數!$A$4:$M$499,10,FALSE)</f>
        <v>-73219.75</v>
      </c>
      <c r="Q119" s="27">
        <f>VLOOKUP($B119,期貨未平倉口數!$A$4:$M$499,11,FALSE)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VLOOKUP($B120,期貨未平倉口數!$A$4:$M$499,4,FALSE)</f>
        <v>0</v>
      </c>
      <c r="O120" s="27">
        <f>VLOOKUP($B120,期貨未平倉口數!$A$4:$M$499,9,FALSE)</f>
        <v>0</v>
      </c>
      <c r="P120" s="27">
        <f>VLOOKUP($B120,期貨未平倉口數!$A$4:$M$499,10,FALSE)</f>
        <v>-73219.75</v>
      </c>
      <c r="Q120" s="27">
        <f>VLOOKUP($B120,期貨未平倉口數!$A$4:$M$499,11,FALSE)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VLOOKUP($B121,期貨未平倉口數!$A$4:$M$499,4,FALSE)</f>
        <v>0</v>
      </c>
      <c r="O121" s="27">
        <f>VLOOKUP($B121,期貨未平倉口數!$A$4:$M$499,9,FALSE)</f>
        <v>0</v>
      </c>
      <c r="P121" s="27">
        <f>VLOOKUP($B121,期貨未平倉口數!$A$4:$M$499,10,FALSE)</f>
        <v>-73219.75</v>
      </c>
      <c r="Q121" s="27">
        <f>VLOOKUP($B121,期貨未平倉口數!$A$4:$M$499,11,FALSE)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VLOOKUP($B122,期貨未平倉口數!$A$4:$M$499,4,FALSE)</f>
        <v>0</v>
      </c>
      <c r="O122" s="27">
        <f>VLOOKUP($B122,期貨未平倉口數!$A$4:$M$499,9,FALSE)</f>
        <v>0</v>
      </c>
      <c r="P122" s="27">
        <f>VLOOKUP($B122,期貨未平倉口數!$A$4:$M$499,10,FALSE)</f>
        <v>-73219.75</v>
      </c>
      <c r="Q122" s="27">
        <f>VLOOKUP($B122,期貨未平倉口數!$A$4:$M$499,11,FALSE)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VLOOKUP($B123,期貨未平倉口數!$A$4:$M$499,4,FALSE)</f>
        <v>0</v>
      </c>
      <c r="O123" s="27">
        <f>VLOOKUP($B123,期貨未平倉口數!$A$4:$M$499,9,FALSE)</f>
        <v>0</v>
      </c>
      <c r="P123" s="27">
        <f>VLOOKUP($B123,期貨未平倉口數!$A$4:$M$499,10,FALSE)</f>
        <v>-73219.75</v>
      </c>
      <c r="Q123" s="27">
        <f>VLOOKUP($B123,期貨未平倉口數!$A$4:$M$499,11,FALSE)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VLOOKUP($B124,期貨未平倉口數!$A$4:$M$499,4,FALSE)</f>
        <v>0</v>
      </c>
      <c r="O124" s="27">
        <f>VLOOKUP($B124,期貨未平倉口數!$A$4:$M$499,9,FALSE)</f>
        <v>0</v>
      </c>
      <c r="P124" s="27">
        <f>VLOOKUP($B124,期貨未平倉口數!$A$4:$M$499,10,FALSE)</f>
        <v>-73219.75</v>
      </c>
      <c r="Q124" s="27">
        <f>VLOOKUP($B124,期貨未平倉口數!$A$4:$M$499,11,FALSE)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VLOOKUP($B125,期貨未平倉口數!$A$4:$M$499,4,FALSE)</f>
        <v>0</v>
      </c>
      <c r="O125" s="27">
        <f>VLOOKUP($B125,期貨未平倉口數!$A$4:$M$499,9,FALSE)</f>
        <v>0</v>
      </c>
      <c r="P125" s="27">
        <f>VLOOKUP($B125,期貨未平倉口數!$A$4:$M$499,10,FALSE)</f>
        <v>-73219.75</v>
      </c>
      <c r="Q125" s="27">
        <f>VLOOKUP($B125,期貨未平倉口數!$A$4:$M$499,11,FALSE)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VLOOKUP($B126,期貨未平倉口數!$A$4:$M$499,4,FALSE)</f>
        <v>0</v>
      </c>
      <c r="O126" s="27">
        <f>VLOOKUP($B126,期貨未平倉口數!$A$4:$M$499,9,FALSE)</f>
        <v>0</v>
      </c>
      <c r="P126" s="27">
        <f>VLOOKUP($B126,期貨未平倉口數!$A$4:$M$499,10,FALSE)</f>
        <v>-73219.75</v>
      </c>
      <c r="Q126" s="27">
        <f>VLOOKUP($B126,期貨未平倉口數!$A$4:$M$499,11,FALSE)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VLOOKUP($B127,期貨未平倉口數!$A$4:$M$499,4,FALSE)</f>
        <v>0</v>
      </c>
      <c r="O127" s="27">
        <f>VLOOKUP($B127,期貨未平倉口數!$A$4:$M$499,9,FALSE)</f>
        <v>0</v>
      </c>
      <c r="P127" s="27">
        <f>VLOOKUP($B127,期貨未平倉口數!$A$4:$M$499,10,FALSE)</f>
        <v>-73219.75</v>
      </c>
      <c r="Q127" s="27">
        <f>VLOOKUP($B127,期貨未平倉口數!$A$4:$M$499,11,FALSE)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VLOOKUP($B128,期貨未平倉口數!$A$4:$M$499,4,FALSE)</f>
        <v>0</v>
      </c>
      <c r="O128" s="27">
        <f>VLOOKUP($B128,期貨未平倉口數!$A$4:$M$499,9,FALSE)</f>
        <v>0</v>
      </c>
      <c r="P128" s="27">
        <f>VLOOKUP($B128,期貨未平倉口數!$A$4:$M$499,10,FALSE)</f>
        <v>-73219.75</v>
      </c>
      <c r="Q128" s="27">
        <f>VLOOKUP($B128,期貨未平倉口數!$A$4:$M$499,11,FALSE)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VLOOKUP($B129,期貨未平倉口數!$A$4:$M$499,4,FALSE)</f>
        <v>0</v>
      </c>
      <c r="O129" s="27">
        <f>VLOOKUP($B129,期貨未平倉口數!$A$4:$M$499,9,FALSE)</f>
        <v>0</v>
      </c>
      <c r="P129" s="27">
        <f>VLOOKUP($B129,期貨未平倉口數!$A$4:$M$499,10,FALSE)</f>
        <v>-73219.75</v>
      </c>
      <c r="Q129" s="27">
        <f>VLOOKUP($B129,期貨未平倉口數!$A$4:$M$499,11,FALSE)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VLOOKUP($B130,期貨未平倉口數!$A$4:$M$499,4,FALSE)</f>
        <v>0</v>
      </c>
      <c r="O130" s="27">
        <f>VLOOKUP($B130,期貨未平倉口數!$A$4:$M$499,9,FALSE)</f>
        <v>0</v>
      </c>
      <c r="P130" s="27">
        <f>VLOOKUP($B130,期貨未平倉口數!$A$4:$M$499,10,FALSE)</f>
        <v>-73219.75</v>
      </c>
      <c r="Q130" s="27">
        <f>VLOOKUP($B130,期貨未平倉口數!$A$4:$M$499,11,FALSE)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VLOOKUP($B131,期貨未平倉口數!$A$4:$M$499,4,FALSE)</f>
        <v>0</v>
      </c>
      <c r="O131" s="27">
        <f>VLOOKUP($B131,期貨未平倉口數!$A$4:$M$499,9,FALSE)</f>
        <v>0</v>
      </c>
      <c r="P131" s="27">
        <f>VLOOKUP($B131,期貨未平倉口數!$A$4:$M$499,10,FALSE)</f>
        <v>-73219.75</v>
      </c>
      <c r="Q131" s="27">
        <f>VLOOKUP($B131,期貨未平倉口數!$A$4:$M$499,11,FALSE)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VLOOKUP($B132,期貨未平倉口數!$A$4:$M$499,4,FALSE)</f>
        <v>0</v>
      </c>
      <c r="O132" s="27">
        <f>VLOOKUP($B132,期貨未平倉口數!$A$4:$M$499,9,FALSE)</f>
        <v>0</v>
      </c>
      <c r="P132" s="27">
        <f>VLOOKUP($B132,期貨未平倉口數!$A$4:$M$499,10,FALSE)</f>
        <v>-73219.75</v>
      </c>
      <c r="Q132" s="27">
        <f>VLOOKUP($B132,期貨未平倉口數!$A$4:$M$499,11,FALSE)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VLOOKUP($B133,期貨未平倉口數!$A$4:$M$499,4,FALSE)</f>
        <v>0</v>
      </c>
      <c r="O133" s="27">
        <f>VLOOKUP($B133,期貨未平倉口數!$A$4:$M$499,9,FALSE)</f>
        <v>0</v>
      </c>
      <c r="P133" s="27">
        <f>VLOOKUP($B133,期貨未平倉口數!$A$4:$M$499,10,FALSE)</f>
        <v>-73219.75</v>
      </c>
      <c r="Q133" s="27">
        <f>VLOOKUP($B133,期貨未平倉口數!$A$4:$M$499,11,FALSE)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VLOOKUP($B134,期貨未平倉口數!$A$4:$M$499,4,FALSE)</f>
        <v>0</v>
      </c>
      <c r="O134" s="27">
        <f>VLOOKUP($B134,期貨未平倉口數!$A$4:$M$499,9,FALSE)</f>
        <v>0</v>
      </c>
      <c r="P134" s="27">
        <f>VLOOKUP($B134,期貨未平倉口數!$A$4:$M$499,10,FALSE)</f>
        <v>-73219.75</v>
      </c>
      <c r="Q134" s="27">
        <f>VLOOKUP($B134,期貨未平倉口數!$A$4:$M$499,11,FALSE)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VLOOKUP($B135,期貨未平倉口數!$A$4:$M$499,4,FALSE)</f>
        <v>0</v>
      </c>
      <c r="O135" s="27">
        <f>VLOOKUP($B135,期貨未平倉口數!$A$4:$M$499,9,FALSE)</f>
        <v>0</v>
      </c>
      <c r="P135" s="27">
        <f>VLOOKUP($B135,期貨未平倉口數!$A$4:$M$499,10,FALSE)</f>
        <v>-73219.75</v>
      </c>
      <c r="Q135" s="27">
        <f>VLOOKUP($B135,期貨未平倉口數!$A$4:$M$499,11,FALSE)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VLOOKUP($B136,期貨未平倉口數!$A$4:$M$499,4,FALSE)</f>
        <v>0</v>
      </c>
      <c r="O136" s="27">
        <f>VLOOKUP($B136,期貨未平倉口數!$A$4:$M$499,9,FALSE)</f>
        <v>0</v>
      </c>
      <c r="P136" s="27">
        <f>VLOOKUP($B136,期貨未平倉口數!$A$4:$M$499,10,FALSE)</f>
        <v>-73219.75</v>
      </c>
      <c r="Q136" s="27">
        <f>VLOOKUP($B136,期貨未平倉口數!$A$4:$M$499,11,FALSE)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VLOOKUP($B137,期貨未平倉口數!$A$4:$M$499,4,FALSE)</f>
        <v>0</v>
      </c>
      <c r="O137" s="27">
        <f>VLOOKUP($B137,期貨未平倉口數!$A$4:$M$499,9,FALSE)</f>
        <v>0</v>
      </c>
      <c r="P137" s="27">
        <f>VLOOKUP($B137,期貨未平倉口數!$A$4:$M$499,10,FALSE)</f>
        <v>-73219.75</v>
      </c>
      <c r="Q137" s="27">
        <f>VLOOKUP($B137,期貨未平倉口數!$A$4:$M$499,11,FALSE)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VLOOKUP($B138,期貨未平倉口數!$A$4:$M$499,4,FALSE)</f>
        <v>0</v>
      </c>
      <c r="O138" s="27">
        <f>VLOOKUP($B138,期貨未平倉口數!$A$4:$M$499,9,FALSE)</f>
        <v>0</v>
      </c>
      <c r="P138" s="27">
        <f>VLOOKUP($B138,期貨未平倉口數!$A$4:$M$499,10,FALSE)</f>
        <v>-73219.75</v>
      </c>
      <c r="Q138" s="27">
        <f>VLOOKUP($B138,期貨未平倉口數!$A$4:$M$499,11,FALSE)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VLOOKUP($B139,期貨未平倉口數!$A$4:$M$499,4,FALSE)</f>
        <v>0</v>
      </c>
      <c r="O139" s="27">
        <f>VLOOKUP($B139,期貨未平倉口數!$A$4:$M$499,9,FALSE)</f>
        <v>0</v>
      </c>
      <c r="P139" s="27">
        <f>VLOOKUP($B139,期貨未平倉口數!$A$4:$M$499,10,FALSE)</f>
        <v>-73219.75</v>
      </c>
      <c r="Q139" s="27">
        <f>VLOOKUP($B139,期貨未平倉口數!$A$4:$M$499,11,FALSE)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VLOOKUP($B140,期貨未平倉口數!$A$4:$M$499,4,FALSE)</f>
        <v>0</v>
      </c>
      <c r="O140" s="27">
        <f>VLOOKUP($B140,期貨未平倉口數!$A$4:$M$499,9,FALSE)</f>
        <v>0</v>
      </c>
      <c r="P140" s="27">
        <f>VLOOKUP($B140,期貨未平倉口數!$A$4:$M$499,10,FALSE)</f>
        <v>-73219.75</v>
      </c>
      <c r="Q140" s="27">
        <f>VLOOKUP($B140,期貨未平倉口數!$A$4:$M$499,11,FALSE)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VLOOKUP($B141,期貨未平倉口數!$A$4:$M$499,4,FALSE)</f>
        <v>0</v>
      </c>
      <c r="O141" s="27">
        <f>VLOOKUP($B141,期貨未平倉口數!$A$4:$M$499,9,FALSE)</f>
        <v>0</v>
      </c>
      <c r="P141" s="27">
        <f>VLOOKUP($B141,期貨未平倉口數!$A$4:$M$499,10,FALSE)</f>
        <v>-73219.75</v>
      </c>
      <c r="Q141" s="27">
        <f>VLOOKUP($B141,期貨未平倉口數!$A$4:$M$499,11,FALSE)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VLOOKUP($B142,期貨未平倉口數!$A$4:$M$499,4,FALSE)</f>
        <v>0</v>
      </c>
      <c r="O142" s="27">
        <f>VLOOKUP($B142,期貨未平倉口數!$A$4:$M$499,9,FALSE)</f>
        <v>0</v>
      </c>
      <c r="P142" s="27">
        <f>VLOOKUP($B142,期貨未平倉口數!$A$4:$M$499,10,FALSE)</f>
        <v>-73219.75</v>
      </c>
      <c r="Q142" s="27">
        <f>VLOOKUP($B142,期貨未平倉口數!$A$4:$M$499,11,FALSE)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VLOOKUP($B143,期貨未平倉口數!$A$4:$M$499,4,FALSE)</f>
        <v>0</v>
      </c>
      <c r="O143" s="27">
        <f>VLOOKUP($B143,期貨未平倉口數!$A$4:$M$499,9,FALSE)</f>
        <v>0</v>
      </c>
      <c r="P143" s="27">
        <f>VLOOKUP($B143,期貨未平倉口數!$A$4:$M$499,10,FALSE)</f>
        <v>-73219.75</v>
      </c>
      <c r="Q143" s="27">
        <f>VLOOKUP($B143,期貨未平倉口數!$A$4:$M$499,11,FALSE)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VLOOKUP($B144,期貨未平倉口數!$A$4:$M$499,4,FALSE)</f>
        <v>0</v>
      </c>
      <c r="O144" s="27">
        <f>VLOOKUP($B144,期貨未平倉口數!$A$4:$M$499,9,FALSE)</f>
        <v>0</v>
      </c>
      <c r="P144" s="27">
        <f>VLOOKUP($B144,期貨未平倉口數!$A$4:$M$499,10,FALSE)</f>
        <v>-73219.75</v>
      </c>
      <c r="Q144" s="27">
        <f>VLOOKUP($B144,期貨未平倉口數!$A$4:$M$499,11,FALSE)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VLOOKUP($B145,期貨未平倉口數!$A$4:$M$499,4,FALSE)</f>
        <v>0</v>
      </c>
      <c r="O145" s="27">
        <f>VLOOKUP($B145,期貨未平倉口數!$A$4:$M$499,9,FALSE)</f>
        <v>0</v>
      </c>
      <c r="P145" s="27">
        <f>VLOOKUP($B145,期貨未平倉口數!$A$4:$M$499,10,FALSE)</f>
        <v>-73219.75</v>
      </c>
      <c r="Q145" s="27">
        <f>VLOOKUP($B145,期貨未平倉口數!$A$4:$M$499,11,FALSE)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VLOOKUP($B146,期貨未平倉口數!$A$4:$M$499,4,FALSE)</f>
        <v>0</v>
      </c>
      <c r="O146" s="27">
        <f>VLOOKUP($B146,期貨未平倉口數!$A$4:$M$499,9,FALSE)</f>
        <v>0</v>
      </c>
      <c r="P146" s="27">
        <f>VLOOKUP($B146,期貨未平倉口數!$A$4:$M$499,10,FALSE)</f>
        <v>-73219.75</v>
      </c>
      <c r="Q146" s="27">
        <f>VLOOKUP($B146,期貨未平倉口數!$A$4:$M$499,11,FALSE)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VLOOKUP($B147,期貨未平倉口數!$A$4:$M$499,4,FALSE)</f>
        <v>0</v>
      </c>
      <c r="O147" s="27">
        <f>VLOOKUP($B147,期貨未平倉口數!$A$4:$M$499,9,FALSE)</f>
        <v>0</v>
      </c>
      <c r="P147" s="27">
        <f>VLOOKUP($B147,期貨未平倉口數!$A$4:$M$499,10,FALSE)</f>
        <v>-73219.75</v>
      </c>
      <c r="Q147" s="27">
        <f>VLOOKUP($B147,期貨未平倉口數!$A$4:$M$499,11,FALSE)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VLOOKUP($B148,期貨未平倉口數!$A$4:$M$499,4,FALSE)</f>
        <v>0</v>
      </c>
      <c r="O148" s="27">
        <f>VLOOKUP($B148,期貨未平倉口數!$A$4:$M$499,9,FALSE)</f>
        <v>0</v>
      </c>
      <c r="P148" s="27">
        <f>VLOOKUP($B148,期貨未平倉口數!$A$4:$M$499,10,FALSE)</f>
        <v>-73219.75</v>
      </c>
      <c r="Q148" s="27">
        <f>VLOOKUP($B148,期貨未平倉口數!$A$4:$M$499,11,FALSE)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VLOOKUP($B149,期貨未平倉口數!$A$4:$M$499,4,FALSE)</f>
        <v>0</v>
      </c>
      <c r="O149" s="27">
        <f>VLOOKUP($B149,期貨未平倉口數!$A$4:$M$499,9,FALSE)</f>
        <v>0</v>
      </c>
      <c r="P149" s="27">
        <f>VLOOKUP($B149,期貨未平倉口數!$A$4:$M$499,10,FALSE)</f>
        <v>-73219.75</v>
      </c>
      <c r="Q149" s="27">
        <f>VLOOKUP($B149,期貨未平倉口數!$A$4:$M$499,11,FALSE)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VLOOKUP($B150,期貨未平倉口數!$A$4:$M$499,4,FALSE)</f>
        <v>0</v>
      </c>
      <c r="O150" s="27">
        <f>VLOOKUP($B150,期貨未平倉口數!$A$4:$M$499,9,FALSE)</f>
        <v>0</v>
      </c>
      <c r="P150" s="27">
        <f>VLOOKUP($B150,期貨未平倉口數!$A$4:$M$499,10,FALSE)</f>
        <v>-73219.75</v>
      </c>
      <c r="Q150" s="27">
        <f>VLOOKUP($B150,期貨未平倉口數!$A$4:$M$499,11,FALSE)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VLOOKUP($B151,期貨未平倉口數!$A$4:$M$499,4,FALSE)</f>
        <v>0</v>
      </c>
      <c r="O151" s="27">
        <f>VLOOKUP($B151,期貨未平倉口數!$A$4:$M$499,9,FALSE)</f>
        <v>0</v>
      </c>
      <c r="P151" s="27">
        <f>VLOOKUP($B151,期貨未平倉口數!$A$4:$M$499,10,FALSE)</f>
        <v>-73219.75</v>
      </c>
      <c r="Q151" s="27">
        <f>VLOOKUP($B151,期貨未平倉口數!$A$4:$M$499,11,FALSE)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VLOOKUP($B152,期貨未平倉口數!$A$4:$M$499,4,FALSE)</f>
        <v>0</v>
      </c>
      <c r="O152" s="27">
        <f>VLOOKUP($B152,期貨未平倉口數!$A$4:$M$499,9,FALSE)</f>
        <v>0</v>
      </c>
      <c r="P152" s="27">
        <f>VLOOKUP($B152,期貨未平倉口數!$A$4:$M$499,10,FALSE)</f>
        <v>-73219.75</v>
      </c>
      <c r="Q152" s="27">
        <f>VLOOKUP($B152,期貨未平倉口數!$A$4:$M$499,11,FALSE)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VLOOKUP($B153,期貨未平倉口數!$A$4:$M$499,4,FALSE)</f>
        <v>0</v>
      </c>
      <c r="O153" s="27">
        <f>VLOOKUP($B153,期貨未平倉口數!$A$4:$M$499,9,FALSE)</f>
        <v>0</v>
      </c>
      <c r="P153" s="27">
        <f>VLOOKUP($B153,期貨未平倉口數!$A$4:$M$499,10,FALSE)</f>
        <v>-73219.75</v>
      </c>
      <c r="Q153" s="27">
        <f>VLOOKUP($B153,期貨未平倉口數!$A$4:$M$499,11,FALSE)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VLOOKUP($B154,期貨未平倉口數!$A$4:$M$499,4,FALSE)</f>
        <v>0</v>
      </c>
      <c r="O154" s="27">
        <f>VLOOKUP($B154,期貨未平倉口數!$A$4:$M$499,9,FALSE)</f>
        <v>0</v>
      </c>
      <c r="P154" s="27">
        <f>VLOOKUP($B154,期貨未平倉口數!$A$4:$M$499,10,FALSE)</f>
        <v>-73219.75</v>
      </c>
      <c r="Q154" s="27">
        <f>VLOOKUP($B154,期貨未平倉口數!$A$4:$M$499,11,FALSE)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VLOOKUP($B155,期貨未平倉口數!$A$4:$M$499,4,FALSE)</f>
        <v>0</v>
      </c>
      <c r="O155" s="27">
        <f>VLOOKUP($B155,期貨未平倉口數!$A$4:$M$499,9,FALSE)</f>
        <v>0</v>
      </c>
      <c r="P155" s="27">
        <f>VLOOKUP($B155,期貨未平倉口數!$A$4:$M$499,10,FALSE)</f>
        <v>-73219.75</v>
      </c>
      <c r="Q155" s="27">
        <f>VLOOKUP($B155,期貨未平倉口數!$A$4:$M$499,11,FALSE)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VLOOKUP($B156,期貨未平倉口數!$A$4:$M$499,4,FALSE)</f>
        <v>0</v>
      </c>
      <c r="O156" s="27">
        <f>VLOOKUP($B156,期貨未平倉口數!$A$4:$M$499,9,FALSE)</f>
        <v>0</v>
      </c>
      <c r="P156" s="27">
        <f>VLOOKUP($B156,期貨未平倉口數!$A$4:$M$499,10,FALSE)</f>
        <v>-73219.75</v>
      </c>
      <c r="Q156" s="27">
        <f>VLOOKUP($B156,期貨未平倉口數!$A$4:$M$499,11,FALSE)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VLOOKUP($B157,期貨未平倉口數!$A$4:$M$499,4,FALSE)</f>
        <v>0</v>
      </c>
      <c r="O157" s="27">
        <f>VLOOKUP($B157,期貨未平倉口數!$A$4:$M$499,9,FALSE)</f>
        <v>0</v>
      </c>
      <c r="P157" s="27">
        <f>VLOOKUP($B157,期貨未平倉口數!$A$4:$M$499,10,FALSE)</f>
        <v>-73219.75</v>
      </c>
      <c r="Q157" s="27">
        <f>VLOOKUP($B157,期貨未平倉口數!$A$4:$M$499,11,FALSE)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VLOOKUP($B158,期貨未平倉口數!$A$4:$M$499,4,FALSE)</f>
        <v>0</v>
      </c>
      <c r="O158" s="27">
        <f>VLOOKUP($B158,期貨未平倉口數!$A$4:$M$499,9,FALSE)</f>
        <v>0</v>
      </c>
      <c r="P158" s="27">
        <f>VLOOKUP($B158,期貨未平倉口數!$A$4:$M$499,10,FALSE)</f>
        <v>-73219.75</v>
      </c>
      <c r="Q158" s="27">
        <f>VLOOKUP($B158,期貨未平倉口數!$A$4:$M$499,11,FALSE)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VLOOKUP($B159,期貨未平倉口數!$A$4:$M$499,4,FALSE)</f>
        <v>0</v>
      </c>
      <c r="O159" s="27">
        <f>VLOOKUP($B159,期貨未平倉口數!$A$4:$M$499,9,FALSE)</f>
        <v>0</v>
      </c>
      <c r="P159" s="27">
        <f>VLOOKUP($B159,期貨未平倉口數!$A$4:$M$499,10,FALSE)</f>
        <v>-73219.75</v>
      </c>
      <c r="Q159" s="27">
        <f>VLOOKUP($B159,期貨未平倉口數!$A$4:$M$499,11,FALSE)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VLOOKUP($B160,期貨未平倉口數!$A$4:$M$499,4,FALSE)</f>
        <v>0</v>
      </c>
      <c r="O160" s="27">
        <f>VLOOKUP($B160,期貨未平倉口數!$A$4:$M$499,9,FALSE)</f>
        <v>0</v>
      </c>
      <c r="P160" s="27">
        <f>VLOOKUP($B160,期貨未平倉口數!$A$4:$M$499,10,FALSE)</f>
        <v>-73219.75</v>
      </c>
      <c r="Q160" s="27">
        <f>VLOOKUP($B160,期貨未平倉口數!$A$4:$M$499,11,FALSE)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VLOOKUP($B161,期貨未平倉口數!$A$4:$M$499,4,FALSE)</f>
        <v>0</v>
      </c>
      <c r="O161" s="27">
        <f>VLOOKUP($B161,期貨未平倉口數!$A$4:$M$499,9,FALSE)</f>
        <v>0</v>
      </c>
      <c r="P161" s="27">
        <f>VLOOKUP($B161,期貨未平倉口數!$A$4:$M$499,10,FALSE)</f>
        <v>-73219.75</v>
      </c>
      <c r="Q161" s="27">
        <f>VLOOKUP($B161,期貨未平倉口數!$A$4:$M$499,11,FALSE)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VLOOKUP($B162,期貨未平倉口數!$A$4:$M$499,4,FALSE)</f>
        <v>0</v>
      </c>
      <c r="O162" s="27">
        <f>VLOOKUP($B162,期貨未平倉口數!$A$4:$M$499,9,FALSE)</f>
        <v>0</v>
      </c>
      <c r="P162" s="27">
        <f>VLOOKUP($B162,期貨未平倉口數!$A$4:$M$499,10,FALSE)</f>
        <v>-73219.75</v>
      </c>
      <c r="Q162" s="27">
        <f>VLOOKUP($B162,期貨未平倉口數!$A$4:$M$499,11,FALSE)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VLOOKUP($B163,期貨未平倉口數!$A$4:$M$499,4,FALSE)</f>
        <v>0</v>
      </c>
      <c r="O163" s="27">
        <f>VLOOKUP($B163,期貨未平倉口數!$A$4:$M$499,9,FALSE)</f>
        <v>0</v>
      </c>
      <c r="P163" s="27">
        <f>VLOOKUP($B163,期貨未平倉口數!$A$4:$M$499,10,FALSE)</f>
        <v>-73219.75</v>
      </c>
      <c r="Q163" s="27">
        <f>VLOOKUP($B163,期貨未平倉口數!$A$4:$M$499,11,FALSE)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VLOOKUP($B164,期貨未平倉口數!$A$4:$M$499,4,FALSE)</f>
        <v>0</v>
      </c>
      <c r="O164" s="27">
        <f>VLOOKUP($B164,期貨未平倉口數!$A$4:$M$499,9,FALSE)</f>
        <v>0</v>
      </c>
      <c r="P164" s="27">
        <f>VLOOKUP($B164,期貨未平倉口數!$A$4:$M$499,10,FALSE)</f>
        <v>-73219.75</v>
      </c>
      <c r="Q164" s="27">
        <f>VLOOKUP($B164,期貨未平倉口數!$A$4:$M$499,11,FALSE)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VLOOKUP($B165,期貨未平倉口數!$A$4:$M$499,4,FALSE)</f>
        <v>0</v>
      </c>
      <c r="O165" s="27">
        <f>VLOOKUP($B165,期貨未平倉口數!$A$4:$M$499,9,FALSE)</f>
        <v>0</v>
      </c>
      <c r="P165" s="27">
        <f>VLOOKUP($B165,期貨未平倉口數!$A$4:$M$499,10,FALSE)</f>
        <v>-73219.75</v>
      </c>
      <c r="Q165" s="27">
        <f>VLOOKUP($B165,期貨未平倉口數!$A$4:$M$499,11,FALSE)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VLOOKUP($B166,期貨未平倉口數!$A$4:$M$499,4,FALSE)</f>
        <v>0</v>
      </c>
      <c r="O166" s="27">
        <f>VLOOKUP($B166,期貨未平倉口數!$A$4:$M$499,9,FALSE)</f>
        <v>0</v>
      </c>
      <c r="P166" s="27">
        <f>VLOOKUP($B166,期貨未平倉口數!$A$4:$M$499,10,FALSE)</f>
        <v>-73219.75</v>
      </c>
      <c r="Q166" s="27">
        <f>VLOOKUP($B166,期貨未平倉口數!$A$4:$M$499,11,FALSE)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VLOOKUP($B167,期貨未平倉口數!$A$4:$M$499,4,FALSE)</f>
        <v>0</v>
      </c>
      <c r="O167" s="27">
        <f>VLOOKUP($B167,期貨未平倉口數!$A$4:$M$499,9,FALSE)</f>
        <v>0</v>
      </c>
      <c r="P167" s="27">
        <f>VLOOKUP($B167,期貨未平倉口數!$A$4:$M$499,10,FALSE)</f>
        <v>-73219.75</v>
      </c>
      <c r="Q167" s="27">
        <f>VLOOKUP($B167,期貨未平倉口數!$A$4:$M$499,11,FALSE)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VLOOKUP($B168,期貨未平倉口數!$A$4:$M$499,4,FALSE)</f>
        <v>0</v>
      </c>
      <c r="O168" s="27">
        <f>VLOOKUP($B168,期貨未平倉口數!$A$4:$M$499,9,FALSE)</f>
        <v>0</v>
      </c>
      <c r="P168" s="27">
        <f>VLOOKUP($B168,期貨未平倉口數!$A$4:$M$499,10,FALSE)</f>
        <v>-73219.75</v>
      </c>
      <c r="Q168" s="27">
        <f>VLOOKUP($B168,期貨未平倉口數!$A$4:$M$499,11,FALSE)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VLOOKUP($B169,期貨未平倉口數!$A$4:$M$499,4,FALSE)</f>
        <v>0</v>
      </c>
      <c r="O169" s="27">
        <f>VLOOKUP($B169,期貨未平倉口數!$A$4:$M$499,9,FALSE)</f>
        <v>0</v>
      </c>
      <c r="P169" s="27">
        <f>VLOOKUP($B169,期貨未平倉口數!$A$4:$M$499,10,FALSE)</f>
        <v>-73219.75</v>
      </c>
      <c r="Q169" s="27">
        <f>VLOOKUP($B169,期貨未平倉口數!$A$4:$M$499,11,FALSE)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VLOOKUP($B170,期貨未平倉口數!$A$4:$M$499,4,FALSE)</f>
        <v>0</v>
      </c>
      <c r="O170" s="27">
        <f>VLOOKUP($B170,期貨未平倉口數!$A$4:$M$499,9,FALSE)</f>
        <v>0</v>
      </c>
      <c r="P170" s="27">
        <f>VLOOKUP($B170,期貨未平倉口數!$A$4:$M$499,10,FALSE)</f>
        <v>-73219.75</v>
      </c>
      <c r="Q170" s="27">
        <f>VLOOKUP($B170,期貨未平倉口數!$A$4:$M$499,11,FALSE)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VLOOKUP($B171,期貨未平倉口數!$A$4:$M$499,4,FALSE)</f>
        <v>0</v>
      </c>
      <c r="O171" s="27">
        <f>VLOOKUP($B171,期貨未平倉口數!$A$4:$M$499,9,FALSE)</f>
        <v>0</v>
      </c>
      <c r="P171" s="27">
        <f>VLOOKUP($B171,期貨未平倉口數!$A$4:$M$499,10,FALSE)</f>
        <v>-73219.75</v>
      </c>
      <c r="Q171" s="27">
        <f>VLOOKUP($B171,期貨未平倉口數!$A$4:$M$499,11,FALSE)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VLOOKUP($B172,期貨未平倉口數!$A$4:$M$499,4,FALSE)</f>
        <v>0</v>
      </c>
      <c r="O172" s="27">
        <f>VLOOKUP($B172,期貨未平倉口數!$A$4:$M$499,9,FALSE)</f>
        <v>0</v>
      </c>
      <c r="P172" s="27">
        <f>VLOOKUP($B172,期貨未平倉口數!$A$4:$M$499,10,FALSE)</f>
        <v>-73219.75</v>
      </c>
      <c r="Q172" s="27">
        <f>VLOOKUP($B172,期貨未平倉口數!$A$4:$M$499,11,FALSE)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VLOOKUP($B173,期貨未平倉口數!$A$4:$M$499,4,FALSE)</f>
        <v>0</v>
      </c>
      <c r="O173" s="27">
        <f>VLOOKUP($B173,期貨未平倉口數!$A$4:$M$499,9,FALSE)</f>
        <v>0</v>
      </c>
      <c r="P173" s="27">
        <f>VLOOKUP($B173,期貨未平倉口數!$A$4:$M$499,10,FALSE)</f>
        <v>-73219.75</v>
      </c>
      <c r="Q173" s="27">
        <f>VLOOKUP($B173,期貨未平倉口數!$A$4:$M$499,11,FALSE)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VLOOKUP($B174,期貨未平倉口數!$A$4:$M$499,4,FALSE)</f>
        <v>0</v>
      </c>
      <c r="O174" s="27">
        <f>VLOOKUP($B174,期貨未平倉口數!$A$4:$M$499,9,FALSE)</f>
        <v>0</v>
      </c>
      <c r="P174" s="27">
        <f>VLOOKUP($B174,期貨未平倉口數!$A$4:$M$499,10,FALSE)</f>
        <v>-73219.75</v>
      </c>
      <c r="Q174" s="27">
        <f>VLOOKUP($B174,期貨未平倉口數!$A$4:$M$499,11,FALSE)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VLOOKUP($B175,期貨未平倉口數!$A$4:$M$499,4,FALSE)</f>
        <v>0</v>
      </c>
      <c r="O175" s="27">
        <f>VLOOKUP($B175,期貨未平倉口數!$A$4:$M$499,9,FALSE)</f>
        <v>0</v>
      </c>
      <c r="P175" s="27">
        <f>VLOOKUP($B175,期貨未平倉口數!$A$4:$M$499,10,FALSE)</f>
        <v>-73219.75</v>
      </c>
      <c r="Q175" s="27">
        <f>VLOOKUP($B175,期貨未平倉口數!$A$4:$M$499,11,FALSE)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VLOOKUP($B176,期貨未平倉口數!$A$4:$M$499,4,FALSE)</f>
        <v>0</v>
      </c>
      <c r="O176" s="27">
        <f>VLOOKUP($B176,期貨未平倉口數!$A$4:$M$499,9,FALSE)</f>
        <v>0</v>
      </c>
      <c r="P176" s="27">
        <f>VLOOKUP($B176,期貨未平倉口數!$A$4:$M$499,10,FALSE)</f>
        <v>-73219.75</v>
      </c>
      <c r="Q176" s="27">
        <f>VLOOKUP($B176,期貨未平倉口數!$A$4:$M$499,11,FALSE)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VLOOKUP($B177,期貨未平倉口數!$A$4:$M$499,4,FALSE)</f>
        <v>0</v>
      </c>
      <c r="O177" s="27">
        <f>VLOOKUP($B177,期貨未平倉口數!$A$4:$M$499,9,FALSE)</f>
        <v>0</v>
      </c>
      <c r="P177" s="27">
        <f>VLOOKUP($B177,期貨未平倉口數!$A$4:$M$499,10,FALSE)</f>
        <v>-73219.75</v>
      </c>
      <c r="Q177" s="27">
        <f>VLOOKUP($B177,期貨未平倉口數!$A$4:$M$499,11,FALSE)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VLOOKUP($B178,期貨未平倉口數!$A$4:$M$499,4,FALSE)</f>
        <v>0</v>
      </c>
      <c r="O178" s="27">
        <f>VLOOKUP($B178,期貨未平倉口數!$A$4:$M$499,9,FALSE)</f>
        <v>0</v>
      </c>
      <c r="P178" s="27">
        <f>VLOOKUP($B178,期貨未平倉口數!$A$4:$M$499,10,FALSE)</f>
        <v>-73219.75</v>
      </c>
      <c r="Q178" s="27">
        <f>VLOOKUP($B178,期貨未平倉口數!$A$4:$M$499,11,FALSE)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VLOOKUP($B179,期貨未平倉口數!$A$4:$M$499,4,FALSE)</f>
        <v>0</v>
      </c>
      <c r="O179" s="27">
        <f>VLOOKUP($B179,期貨未平倉口數!$A$4:$M$499,9,FALSE)</f>
        <v>0</v>
      </c>
      <c r="P179" s="27">
        <f>VLOOKUP($B179,期貨未平倉口數!$A$4:$M$499,10,FALSE)</f>
        <v>-73219.75</v>
      </c>
      <c r="Q179" s="27">
        <f>VLOOKUP($B179,期貨未平倉口數!$A$4:$M$499,11,FALSE)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VLOOKUP($B180,期貨未平倉口數!$A$4:$M$499,4,FALSE)</f>
        <v>0</v>
      </c>
      <c r="O180" s="27">
        <f>VLOOKUP($B180,期貨未平倉口數!$A$4:$M$499,9,FALSE)</f>
        <v>0</v>
      </c>
      <c r="P180" s="27">
        <f>VLOOKUP($B180,期貨未平倉口數!$A$4:$M$499,10,FALSE)</f>
        <v>-73219.75</v>
      </c>
      <c r="Q180" s="27">
        <f>VLOOKUP($B180,期貨未平倉口數!$A$4:$M$499,11,FALSE)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VLOOKUP($B181,期貨未平倉口數!$A$4:$M$499,4,FALSE)</f>
        <v>0</v>
      </c>
      <c r="O181" s="27">
        <f>VLOOKUP($B181,期貨未平倉口數!$A$4:$M$499,9,FALSE)</f>
        <v>0</v>
      </c>
      <c r="P181" s="27">
        <f>VLOOKUP($B181,期貨未平倉口數!$A$4:$M$499,10,FALSE)</f>
        <v>-73219.75</v>
      </c>
      <c r="Q181" s="27">
        <f>VLOOKUP($B181,期貨未平倉口數!$A$4:$M$499,11,FALSE)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VLOOKUP($B182,期貨未平倉口數!$A$4:$M$499,4,FALSE)</f>
        <v>0</v>
      </c>
      <c r="O182" s="27">
        <f>VLOOKUP($B182,期貨未平倉口數!$A$4:$M$499,9,FALSE)</f>
        <v>0</v>
      </c>
      <c r="P182" s="27">
        <f>VLOOKUP($B182,期貨未平倉口數!$A$4:$M$499,10,FALSE)</f>
        <v>-73219.75</v>
      </c>
      <c r="Q182" s="27">
        <f>VLOOKUP($B182,期貨未平倉口數!$A$4:$M$499,11,FALSE)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VLOOKUP($B183,期貨未平倉口數!$A$4:$M$499,4,FALSE)</f>
        <v>0</v>
      </c>
      <c r="O183" s="27">
        <f>VLOOKUP($B183,期貨未平倉口數!$A$4:$M$499,9,FALSE)</f>
        <v>0</v>
      </c>
      <c r="P183" s="27">
        <f>VLOOKUP($B183,期貨未平倉口數!$A$4:$M$499,10,FALSE)</f>
        <v>-73219.75</v>
      </c>
      <c r="Q183" s="27">
        <f>VLOOKUP($B183,期貨未平倉口數!$A$4:$M$499,11,FALSE)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VLOOKUP($B184,期貨未平倉口數!$A$4:$M$499,4,FALSE)</f>
        <v>0</v>
      </c>
      <c r="O184" s="27">
        <f>VLOOKUP($B184,期貨未平倉口數!$A$4:$M$499,9,FALSE)</f>
        <v>0</v>
      </c>
      <c r="P184" s="27">
        <f>VLOOKUP($B184,期貨未平倉口數!$A$4:$M$499,10,FALSE)</f>
        <v>-73219.75</v>
      </c>
      <c r="Q184" s="27">
        <f>VLOOKUP($B184,期貨未平倉口數!$A$4:$M$499,11,FALSE)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VLOOKUP($B185,期貨未平倉口數!$A$4:$M$499,4,FALSE)</f>
        <v>0</v>
      </c>
      <c r="O185" s="27">
        <f>VLOOKUP($B185,期貨未平倉口數!$A$4:$M$499,9,FALSE)</f>
        <v>0</v>
      </c>
      <c r="P185" s="27">
        <f>VLOOKUP($B185,期貨未平倉口數!$A$4:$M$499,10,FALSE)</f>
        <v>-73219.75</v>
      </c>
      <c r="Q185" s="27">
        <f>VLOOKUP($B185,期貨未平倉口數!$A$4:$M$499,11,FALSE)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VLOOKUP($B186,期貨未平倉口數!$A$4:$M$499,4,FALSE)</f>
        <v>0</v>
      </c>
      <c r="O186" s="27">
        <f>VLOOKUP($B186,期貨未平倉口數!$A$4:$M$499,9,FALSE)</f>
        <v>0</v>
      </c>
      <c r="P186" s="27">
        <f>VLOOKUP($B186,期貨未平倉口數!$A$4:$M$499,10,FALSE)</f>
        <v>-73219.75</v>
      </c>
      <c r="Q186" s="27">
        <f>VLOOKUP($B186,期貨未平倉口數!$A$4:$M$499,11,FALSE)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VLOOKUP($B187,期貨未平倉口數!$A$4:$M$499,4,FALSE)</f>
        <v>0</v>
      </c>
      <c r="O187" s="27">
        <f>VLOOKUP($B187,期貨未平倉口數!$A$4:$M$499,9,FALSE)</f>
        <v>0</v>
      </c>
      <c r="P187" s="27">
        <f>VLOOKUP($B187,期貨未平倉口數!$A$4:$M$499,10,FALSE)</f>
        <v>-73219.75</v>
      </c>
      <c r="Q187" s="27">
        <f>VLOOKUP($B187,期貨未平倉口數!$A$4:$M$499,11,FALSE)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VLOOKUP($B188,期貨未平倉口數!$A$4:$M$499,4,FALSE)</f>
        <v>0</v>
      </c>
      <c r="O188" s="27">
        <f>VLOOKUP($B188,期貨未平倉口數!$A$4:$M$499,9,FALSE)</f>
        <v>0</v>
      </c>
      <c r="P188" s="27">
        <f>VLOOKUP($B188,期貨未平倉口數!$A$4:$M$499,10,FALSE)</f>
        <v>-73219.75</v>
      </c>
      <c r="Q188" s="27">
        <f>VLOOKUP($B188,期貨未平倉口數!$A$4:$M$499,11,FALSE)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VLOOKUP($B189,期貨未平倉口數!$A$4:$M$499,4,FALSE)</f>
        <v>0</v>
      </c>
      <c r="O189" s="27">
        <f>VLOOKUP($B189,期貨未平倉口數!$A$4:$M$499,9,FALSE)</f>
        <v>0</v>
      </c>
      <c r="P189" s="27">
        <f>VLOOKUP($B189,期貨未平倉口數!$A$4:$M$499,10,FALSE)</f>
        <v>-73219.75</v>
      </c>
      <c r="Q189" s="27">
        <f>VLOOKUP($B189,期貨未平倉口數!$A$4:$M$499,11,FALSE)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VLOOKUP($B190,期貨未平倉口數!$A$4:$M$499,4,FALSE)</f>
        <v>0</v>
      </c>
      <c r="O190" s="27">
        <f>VLOOKUP($B190,期貨未平倉口數!$A$4:$M$499,9,FALSE)</f>
        <v>0</v>
      </c>
      <c r="P190" s="27">
        <f>VLOOKUP($B190,期貨未平倉口數!$A$4:$M$499,10,FALSE)</f>
        <v>-73219.75</v>
      </c>
      <c r="Q190" s="27">
        <f>VLOOKUP($B190,期貨未平倉口數!$A$4:$M$499,11,FALSE)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VLOOKUP($B191,期貨未平倉口數!$A$4:$M$499,4,FALSE)</f>
        <v>0</v>
      </c>
      <c r="O191" s="27">
        <f>VLOOKUP($B191,期貨未平倉口數!$A$4:$M$499,9,FALSE)</f>
        <v>0</v>
      </c>
      <c r="P191" s="27">
        <f>VLOOKUP($B191,期貨未平倉口數!$A$4:$M$499,10,FALSE)</f>
        <v>-73219.75</v>
      </c>
      <c r="Q191" s="27">
        <f>VLOOKUP($B191,期貨未平倉口數!$A$4:$M$499,11,FALSE)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VLOOKUP($B192,期貨未平倉口數!$A$4:$M$499,4,FALSE)</f>
        <v>0</v>
      </c>
      <c r="O192" s="27">
        <f>VLOOKUP($B192,期貨未平倉口數!$A$4:$M$499,9,FALSE)</f>
        <v>0</v>
      </c>
      <c r="P192" s="27">
        <f>VLOOKUP($B192,期貨未平倉口數!$A$4:$M$499,10,FALSE)</f>
        <v>-73219.75</v>
      </c>
      <c r="Q192" s="27">
        <f>VLOOKUP($B192,期貨未平倉口數!$A$4:$M$499,11,FALSE)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VLOOKUP($B193,期貨未平倉口數!$A$4:$M$499,4,FALSE)</f>
        <v>0</v>
      </c>
      <c r="O193" s="27">
        <f>VLOOKUP($B193,期貨未平倉口數!$A$4:$M$499,9,FALSE)</f>
        <v>0</v>
      </c>
      <c r="P193" s="27">
        <f>VLOOKUP($B193,期貨未平倉口數!$A$4:$M$499,10,FALSE)</f>
        <v>-73219.75</v>
      </c>
      <c r="Q193" s="27">
        <f>VLOOKUP($B193,期貨未平倉口數!$A$4:$M$499,11,FALSE)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VLOOKUP($B194,期貨未平倉口數!$A$4:$M$499,4,FALSE)</f>
        <v>0</v>
      </c>
      <c r="O194" s="27">
        <f>VLOOKUP($B194,期貨未平倉口數!$A$4:$M$499,9,FALSE)</f>
        <v>0</v>
      </c>
      <c r="P194" s="27">
        <f>VLOOKUP($B194,期貨未平倉口數!$A$4:$M$499,10,FALSE)</f>
        <v>-73219.75</v>
      </c>
      <c r="Q194" s="27">
        <f>VLOOKUP($B194,期貨未平倉口數!$A$4:$M$499,11,FALSE)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VLOOKUP($B195,期貨未平倉口數!$A$4:$M$499,4,FALSE)</f>
        <v>0</v>
      </c>
      <c r="O195" s="27">
        <f>VLOOKUP($B195,期貨未平倉口數!$A$4:$M$499,9,FALSE)</f>
        <v>0</v>
      </c>
      <c r="P195" s="27">
        <f>VLOOKUP($B195,期貨未平倉口數!$A$4:$M$499,10,FALSE)</f>
        <v>-73219.75</v>
      </c>
      <c r="Q195" s="27">
        <f>VLOOKUP($B195,期貨未平倉口數!$A$4:$M$499,11,FALSE)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VLOOKUP($B196,期貨未平倉口數!$A$4:$M$499,4,FALSE)</f>
        <v>0</v>
      </c>
      <c r="O196" s="27">
        <f>VLOOKUP($B196,期貨未平倉口數!$A$4:$M$499,9,FALSE)</f>
        <v>0</v>
      </c>
      <c r="P196" s="27">
        <f>VLOOKUP($B196,期貨未平倉口數!$A$4:$M$499,10,FALSE)</f>
        <v>-73219.75</v>
      </c>
      <c r="Q196" s="27">
        <f>VLOOKUP($B196,期貨未平倉口數!$A$4:$M$499,11,FALSE)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VLOOKUP($B197,期貨未平倉口數!$A$4:$M$499,4,FALSE)</f>
        <v>0</v>
      </c>
      <c r="O197" s="27">
        <f>VLOOKUP($B197,期貨未平倉口數!$A$4:$M$499,9,FALSE)</f>
        <v>0</v>
      </c>
      <c r="P197" s="27">
        <f>VLOOKUP($B197,期貨未平倉口數!$A$4:$M$499,10,FALSE)</f>
        <v>-73219.75</v>
      </c>
      <c r="Q197" s="27">
        <f>VLOOKUP($B197,期貨未平倉口數!$A$4:$M$499,11,FALSE)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VLOOKUP($B198,期貨未平倉口數!$A$4:$M$499,4,FALSE)</f>
        <v>0</v>
      </c>
      <c r="O198" s="27">
        <f>VLOOKUP($B198,期貨未平倉口數!$A$4:$M$499,9,FALSE)</f>
        <v>0</v>
      </c>
      <c r="P198" s="27">
        <f>VLOOKUP($B198,期貨未平倉口數!$A$4:$M$499,10,FALSE)</f>
        <v>-73219.75</v>
      </c>
      <c r="Q198" s="27">
        <f>VLOOKUP($B198,期貨未平倉口數!$A$4:$M$499,11,FALSE)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VLOOKUP($B199,期貨未平倉口數!$A$4:$M$499,4,FALSE)</f>
        <v>0</v>
      </c>
      <c r="O199" s="27">
        <f>VLOOKUP($B199,期貨未平倉口數!$A$4:$M$499,9,FALSE)</f>
        <v>0</v>
      </c>
      <c r="P199" s="27">
        <f>VLOOKUP($B199,期貨未平倉口數!$A$4:$M$499,10,FALSE)</f>
        <v>-73219.75</v>
      </c>
      <c r="Q199" s="27">
        <f>VLOOKUP($B199,期貨未平倉口數!$A$4:$M$499,11,FALSE)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VLOOKUP($B200,期貨未平倉口數!$A$4:$M$499,4,FALSE)</f>
        <v>0</v>
      </c>
      <c r="O200" s="27">
        <f>VLOOKUP($B200,期貨未平倉口數!$A$4:$M$499,9,FALSE)</f>
        <v>0</v>
      </c>
      <c r="P200" s="27">
        <f>VLOOKUP($B200,期貨未平倉口數!$A$4:$M$499,10,FALSE)</f>
        <v>-73219.75</v>
      </c>
      <c r="Q200" s="27">
        <f>VLOOKUP($B200,期貨未平倉口數!$A$4:$M$499,11,FALSE)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VLOOKUP($B201,期貨未平倉口數!$A$4:$M$499,4,FALSE)</f>
        <v>0</v>
      </c>
      <c r="O201" s="27">
        <f>VLOOKUP($B201,期貨未平倉口數!$A$4:$M$499,9,FALSE)</f>
        <v>0</v>
      </c>
      <c r="P201" s="27">
        <f>VLOOKUP($B201,期貨未平倉口數!$A$4:$M$499,10,FALSE)</f>
        <v>-73219.75</v>
      </c>
      <c r="Q201" s="27">
        <f>VLOOKUP($B201,期貨未平倉口數!$A$4:$M$499,11,FALSE)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VLOOKUP($B202,期貨未平倉口數!$A$4:$M$499,4,FALSE)</f>
        <v>0</v>
      </c>
      <c r="O202" s="27">
        <f>VLOOKUP($B202,期貨未平倉口數!$A$4:$M$499,9,FALSE)</f>
        <v>0</v>
      </c>
      <c r="P202" s="27">
        <f>VLOOKUP($B202,期貨未平倉口數!$A$4:$M$499,10,FALSE)</f>
        <v>-73219.75</v>
      </c>
      <c r="Q202" s="27">
        <f>VLOOKUP($B202,期貨未平倉口數!$A$4:$M$499,11,FALSE)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VLOOKUP($B203,期貨未平倉口數!$A$4:$M$499,4,FALSE)</f>
        <v>0</v>
      </c>
      <c r="O203" s="27">
        <f>VLOOKUP($B203,期貨未平倉口數!$A$4:$M$499,9,FALSE)</f>
        <v>0</v>
      </c>
      <c r="P203" s="27">
        <f>VLOOKUP($B203,期貨未平倉口數!$A$4:$M$499,10,FALSE)</f>
        <v>-73219.75</v>
      </c>
      <c r="Q203" s="27">
        <f>VLOOKUP($B203,期貨未平倉口數!$A$4:$M$499,11,FALSE)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VLOOKUP($B204,期貨未平倉口數!$A$4:$M$499,4,FALSE)</f>
        <v>0</v>
      </c>
      <c r="O204" s="27">
        <f>VLOOKUP($B204,期貨未平倉口數!$A$4:$M$499,9,FALSE)</f>
        <v>0</v>
      </c>
      <c r="P204" s="27">
        <f>VLOOKUP($B204,期貨未平倉口數!$A$4:$M$499,10,FALSE)</f>
        <v>-73219.75</v>
      </c>
      <c r="Q204" s="27">
        <f>VLOOKUP($B204,期貨未平倉口數!$A$4:$M$499,11,FALSE)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VLOOKUP($B205,期貨未平倉口數!$A$4:$M$499,4,FALSE)</f>
        <v>0</v>
      </c>
      <c r="O205" s="27">
        <f>VLOOKUP($B205,期貨未平倉口數!$A$4:$M$499,9,FALSE)</f>
        <v>0</v>
      </c>
      <c r="P205" s="27">
        <f>VLOOKUP($B205,期貨未平倉口數!$A$4:$M$499,10,FALSE)</f>
        <v>-73219.75</v>
      </c>
      <c r="Q205" s="27">
        <f>VLOOKUP($B205,期貨未平倉口數!$A$4:$M$499,11,FALSE)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VLOOKUP($B206,期貨未平倉口數!$A$4:$M$499,4,FALSE)</f>
        <v>0</v>
      </c>
      <c r="O206" s="27">
        <f>VLOOKUP($B206,期貨未平倉口數!$A$4:$M$499,9,FALSE)</f>
        <v>0</v>
      </c>
      <c r="P206" s="27">
        <f>VLOOKUP($B206,期貨未平倉口數!$A$4:$M$499,10,FALSE)</f>
        <v>-73219.75</v>
      </c>
      <c r="Q206" s="27">
        <f>VLOOKUP($B206,期貨未平倉口數!$A$4:$M$499,11,FALSE)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VLOOKUP($B207,期貨未平倉口數!$A$4:$M$499,4,FALSE)</f>
        <v>0</v>
      </c>
      <c r="O207" s="27">
        <f>VLOOKUP($B207,期貨未平倉口數!$A$4:$M$499,9,FALSE)</f>
        <v>0</v>
      </c>
      <c r="P207" s="27">
        <f>VLOOKUP($B207,期貨未平倉口數!$A$4:$M$499,10,FALSE)</f>
        <v>-73219.75</v>
      </c>
      <c r="Q207" s="27">
        <f>VLOOKUP($B207,期貨未平倉口數!$A$4:$M$499,11,FALSE)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VLOOKUP($B208,期貨未平倉口數!$A$4:$M$499,4,FALSE)</f>
        <v>0</v>
      </c>
      <c r="O208" s="27">
        <f>VLOOKUP($B208,期貨未平倉口數!$A$4:$M$499,9,FALSE)</f>
        <v>0</v>
      </c>
      <c r="P208" s="27">
        <f>VLOOKUP($B208,期貨未平倉口數!$A$4:$M$499,10,FALSE)</f>
        <v>-73219.75</v>
      </c>
      <c r="Q208" s="27">
        <f>VLOOKUP($B208,期貨未平倉口數!$A$4:$M$499,11,FALSE)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VLOOKUP($B209,期貨未平倉口數!$A$4:$M$499,4,FALSE)</f>
        <v>0</v>
      </c>
      <c r="O209" s="27">
        <f>VLOOKUP($B209,期貨未平倉口數!$A$4:$M$499,9,FALSE)</f>
        <v>0</v>
      </c>
      <c r="P209" s="27">
        <f>VLOOKUP($B209,期貨未平倉口數!$A$4:$M$499,10,FALSE)</f>
        <v>-73219.75</v>
      </c>
      <c r="Q209" s="27">
        <f>VLOOKUP($B209,期貨未平倉口數!$A$4:$M$499,11,FALSE)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VLOOKUP($B210,期貨未平倉口數!$A$4:$M$499,4,FALSE)</f>
        <v>0</v>
      </c>
      <c r="O210" s="27">
        <f>VLOOKUP($B210,期貨未平倉口數!$A$4:$M$499,9,FALSE)</f>
        <v>0</v>
      </c>
      <c r="P210" s="27">
        <f>VLOOKUP($B210,期貨未平倉口數!$A$4:$M$499,10,FALSE)</f>
        <v>-73219.75</v>
      </c>
      <c r="Q210" s="27">
        <f>VLOOKUP($B210,期貨未平倉口數!$A$4:$M$499,11,FALSE)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VLOOKUP($B211,期貨未平倉口數!$A$4:$M$499,4,FALSE)</f>
        <v>0</v>
      </c>
      <c r="O211" s="27">
        <f>VLOOKUP($B211,期貨未平倉口數!$A$4:$M$499,9,FALSE)</f>
        <v>0</v>
      </c>
      <c r="P211" s="27">
        <f>VLOOKUP($B211,期貨未平倉口數!$A$4:$M$499,10,FALSE)</f>
        <v>-73219.75</v>
      </c>
      <c r="Q211" s="27">
        <f>VLOOKUP($B211,期貨未平倉口數!$A$4:$M$499,11,FALSE)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VLOOKUP($B212,期貨未平倉口數!$A$4:$M$499,4,FALSE)</f>
        <v>0</v>
      </c>
      <c r="O212" s="27">
        <f>VLOOKUP($B212,期貨未平倉口數!$A$4:$M$499,9,FALSE)</f>
        <v>0</v>
      </c>
      <c r="P212" s="27">
        <f>VLOOKUP($B212,期貨未平倉口數!$A$4:$M$499,10,FALSE)</f>
        <v>-73219.75</v>
      </c>
      <c r="Q212" s="27">
        <f>VLOOKUP($B212,期貨未平倉口數!$A$4:$M$499,11,FALSE)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VLOOKUP($B213,期貨未平倉口數!$A$4:$M$499,4,FALSE)</f>
        <v>0</v>
      </c>
      <c r="O213" s="27">
        <f>VLOOKUP($B213,期貨未平倉口數!$A$4:$M$499,9,FALSE)</f>
        <v>0</v>
      </c>
      <c r="P213" s="27">
        <f>VLOOKUP($B213,期貨未平倉口數!$A$4:$M$499,10,FALSE)</f>
        <v>-73219.75</v>
      </c>
      <c r="Q213" s="27">
        <f>VLOOKUP($B213,期貨未平倉口數!$A$4:$M$499,11,FALSE)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VLOOKUP($B214,期貨未平倉口數!$A$4:$M$499,4,FALSE)</f>
        <v>0</v>
      </c>
      <c r="O214" s="27">
        <f>VLOOKUP($B214,期貨未平倉口數!$A$4:$M$499,9,FALSE)</f>
        <v>0</v>
      </c>
      <c r="P214" s="27">
        <f>VLOOKUP($B214,期貨未平倉口數!$A$4:$M$499,10,FALSE)</f>
        <v>-73219.75</v>
      </c>
      <c r="Q214" s="27">
        <f>VLOOKUP($B214,期貨未平倉口數!$A$4:$M$499,11,FALSE)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VLOOKUP($B215,期貨未平倉口數!$A$4:$M$499,4,FALSE)</f>
        <v>0</v>
      </c>
      <c r="O215" s="27">
        <f>VLOOKUP($B215,期貨未平倉口數!$A$4:$M$499,9,FALSE)</f>
        <v>0</v>
      </c>
      <c r="P215" s="27">
        <f>VLOOKUP($B215,期貨未平倉口數!$A$4:$M$499,10,FALSE)</f>
        <v>-73219.75</v>
      </c>
      <c r="Q215" s="27">
        <f>VLOOKUP($B215,期貨未平倉口數!$A$4:$M$499,11,FALSE)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VLOOKUP($B216,期貨未平倉口數!$A$4:$M$499,4,FALSE)</f>
        <v>0</v>
      </c>
      <c r="O216" s="27">
        <f>VLOOKUP($B216,期貨未平倉口數!$A$4:$M$499,9,FALSE)</f>
        <v>0</v>
      </c>
      <c r="P216" s="27">
        <f>VLOOKUP($B216,期貨未平倉口數!$A$4:$M$499,10,FALSE)</f>
        <v>-73219.75</v>
      </c>
      <c r="Q216" s="27">
        <f>VLOOKUP($B216,期貨未平倉口數!$A$4:$M$499,11,FALSE)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VLOOKUP($B217,期貨未平倉口數!$A$4:$M$499,4,FALSE)</f>
        <v>0</v>
      </c>
      <c r="O217" s="27">
        <f>VLOOKUP($B217,期貨未平倉口數!$A$4:$M$499,9,FALSE)</f>
        <v>0</v>
      </c>
      <c r="P217" s="27">
        <f>VLOOKUP($B217,期貨未平倉口數!$A$4:$M$499,10,FALSE)</f>
        <v>-73219.75</v>
      </c>
      <c r="Q217" s="27">
        <f>VLOOKUP($B217,期貨未平倉口數!$A$4:$M$499,11,FALSE)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VLOOKUP($B218,期貨未平倉口數!$A$4:$M$499,4,FALSE)</f>
        <v>0</v>
      </c>
      <c r="O218" s="27">
        <f>VLOOKUP($B218,期貨未平倉口數!$A$4:$M$499,9,FALSE)</f>
        <v>0</v>
      </c>
      <c r="P218" s="27">
        <f>VLOOKUP($B218,期貨未平倉口數!$A$4:$M$499,10,FALSE)</f>
        <v>-73219.75</v>
      </c>
      <c r="Q218" s="27">
        <f>VLOOKUP($B218,期貨未平倉口數!$A$4:$M$499,11,FALSE)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VLOOKUP($B219,期貨未平倉口數!$A$4:$M$499,4,FALSE)</f>
        <v>0</v>
      </c>
      <c r="O219" s="27">
        <f>VLOOKUP($B219,期貨未平倉口數!$A$4:$M$499,9,FALSE)</f>
        <v>0</v>
      </c>
      <c r="P219" s="27">
        <f>VLOOKUP($B219,期貨未平倉口數!$A$4:$M$499,10,FALSE)</f>
        <v>-73219.75</v>
      </c>
      <c r="Q219" s="27">
        <f>VLOOKUP($B219,期貨未平倉口數!$A$4:$M$499,11,FALSE)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VLOOKUP($B220,期貨未平倉口數!$A$4:$M$499,4,FALSE)</f>
        <v>0</v>
      </c>
      <c r="O220" s="27">
        <f>VLOOKUP($B220,期貨未平倉口數!$A$4:$M$499,9,FALSE)</f>
        <v>0</v>
      </c>
      <c r="P220" s="27">
        <f>VLOOKUP($B220,期貨未平倉口數!$A$4:$M$499,10,FALSE)</f>
        <v>-73219.75</v>
      </c>
      <c r="Q220" s="27">
        <f>VLOOKUP($B220,期貨未平倉口數!$A$4:$M$499,11,FALSE)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VLOOKUP($B221,期貨未平倉口數!$A$4:$M$499,4,FALSE)</f>
        <v>0</v>
      </c>
      <c r="O221" s="27">
        <f>VLOOKUP($B221,期貨未平倉口數!$A$4:$M$499,9,FALSE)</f>
        <v>0</v>
      </c>
      <c r="P221" s="27">
        <f>VLOOKUP($B221,期貨未平倉口數!$A$4:$M$499,10,FALSE)</f>
        <v>-73219.75</v>
      </c>
      <c r="Q221" s="27">
        <f>VLOOKUP($B221,期貨未平倉口數!$A$4:$M$499,11,FALSE)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VLOOKUP($B222,期貨未平倉口數!$A$4:$M$499,4,FALSE)</f>
        <v>0</v>
      </c>
      <c r="O222" s="27">
        <f>VLOOKUP($B222,期貨未平倉口數!$A$4:$M$499,9,FALSE)</f>
        <v>0</v>
      </c>
      <c r="P222" s="27">
        <f>VLOOKUP($B222,期貨未平倉口數!$A$4:$M$499,10,FALSE)</f>
        <v>-73219.75</v>
      </c>
      <c r="Q222" s="27">
        <f>VLOOKUP($B222,期貨未平倉口數!$A$4:$M$499,11,FALSE)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VLOOKUP($B223,期貨未平倉口數!$A$4:$M$499,4,FALSE)</f>
        <v>0</v>
      </c>
      <c r="O223" s="27">
        <f>VLOOKUP($B223,期貨未平倉口數!$A$4:$M$499,9,FALSE)</f>
        <v>0</v>
      </c>
      <c r="P223" s="27">
        <f>VLOOKUP($B223,期貨未平倉口數!$A$4:$M$499,10,FALSE)</f>
        <v>-73219.75</v>
      </c>
      <c r="Q223" s="27">
        <f>VLOOKUP($B223,期貨未平倉口數!$A$4:$M$499,11,FALSE)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VLOOKUP($B224,期貨未平倉口數!$A$4:$M$499,4,FALSE)</f>
        <v>0</v>
      </c>
      <c r="O224" s="27">
        <f>VLOOKUP($B224,期貨未平倉口數!$A$4:$M$499,9,FALSE)</f>
        <v>0</v>
      </c>
      <c r="P224" s="27">
        <f>VLOOKUP($B224,期貨未平倉口數!$A$4:$M$499,10,FALSE)</f>
        <v>-73219.75</v>
      </c>
      <c r="Q224" s="27">
        <f>VLOOKUP($B224,期貨未平倉口數!$A$4:$M$499,11,FALSE)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VLOOKUP($B225,期貨未平倉口數!$A$4:$M$499,4,FALSE)</f>
        <v>0</v>
      </c>
      <c r="O225" s="27">
        <f>VLOOKUP($B225,期貨未平倉口數!$A$4:$M$499,9,FALSE)</f>
        <v>0</v>
      </c>
      <c r="P225" s="27">
        <f>VLOOKUP($B225,期貨未平倉口數!$A$4:$M$499,10,FALSE)</f>
        <v>-73219.75</v>
      </c>
      <c r="Q225" s="27">
        <f>VLOOKUP($B225,期貨未平倉口數!$A$4:$M$499,11,FALSE)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VLOOKUP($B226,期貨未平倉口數!$A$4:$M$499,4,FALSE)</f>
        <v>0</v>
      </c>
      <c r="O226" s="27">
        <f>VLOOKUP($B226,期貨未平倉口數!$A$4:$M$499,9,FALSE)</f>
        <v>0</v>
      </c>
      <c r="P226" s="27">
        <f>VLOOKUP($B226,期貨未平倉口數!$A$4:$M$499,10,FALSE)</f>
        <v>-73219.75</v>
      </c>
      <c r="Q226" s="27">
        <f>VLOOKUP($B226,期貨未平倉口數!$A$4:$M$499,11,FALSE)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VLOOKUP($B227,期貨未平倉口數!$A$4:$M$499,4,FALSE)</f>
        <v>0</v>
      </c>
      <c r="O227" s="27">
        <f>VLOOKUP($B227,期貨未平倉口數!$A$4:$M$499,9,FALSE)</f>
        <v>0</v>
      </c>
      <c r="P227" s="27">
        <f>VLOOKUP($B227,期貨未平倉口數!$A$4:$M$499,10,FALSE)</f>
        <v>-73219.75</v>
      </c>
      <c r="Q227" s="27">
        <f>VLOOKUP($B227,期貨未平倉口數!$A$4:$M$499,11,FALSE)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VLOOKUP($B228,期貨未平倉口數!$A$4:$M$499,4,FALSE)</f>
        <v>0</v>
      </c>
      <c r="O228" s="27">
        <f>VLOOKUP($B228,期貨未平倉口數!$A$4:$M$499,9,FALSE)</f>
        <v>0</v>
      </c>
      <c r="P228" s="27">
        <f>VLOOKUP($B228,期貨未平倉口數!$A$4:$M$499,10,FALSE)</f>
        <v>-73219.75</v>
      </c>
      <c r="Q228" s="27">
        <f>VLOOKUP($B228,期貨未平倉口數!$A$4:$M$499,11,FALSE)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VLOOKUP($B229,期貨未平倉口數!$A$4:$M$499,4,FALSE)</f>
        <v>0</v>
      </c>
      <c r="O229" s="27">
        <f>VLOOKUP($B229,期貨未平倉口數!$A$4:$M$499,9,FALSE)</f>
        <v>0</v>
      </c>
      <c r="P229" s="27">
        <f>VLOOKUP($B229,期貨未平倉口數!$A$4:$M$499,10,FALSE)</f>
        <v>-73219.75</v>
      </c>
      <c r="Q229" s="27">
        <f>VLOOKUP($B229,期貨未平倉口數!$A$4:$M$499,11,FALSE)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VLOOKUP($B230,期貨未平倉口數!$A$4:$M$499,4,FALSE)</f>
        <v>0</v>
      </c>
      <c r="O230" s="27">
        <f>VLOOKUP($B230,期貨未平倉口數!$A$4:$M$499,9,FALSE)</f>
        <v>0</v>
      </c>
      <c r="P230" s="27">
        <f>VLOOKUP($B230,期貨未平倉口數!$A$4:$M$499,10,FALSE)</f>
        <v>-73219.75</v>
      </c>
      <c r="Q230" s="27">
        <f>VLOOKUP($B230,期貨未平倉口數!$A$4:$M$499,11,FALSE)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VLOOKUP($B231,期貨未平倉口數!$A$4:$M$499,4,FALSE)</f>
        <v>0</v>
      </c>
      <c r="O231" s="27">
        <f>VLOOKUP($B231,期貨未平倉口數!$A$4:$M$499,9,FALSE)</f>
        <v>0</v>
      </c>
      <c r="P231" s="27">
        <f>VLOOKUP($B231,期貨未平倉口數!$A$4:$M$499,10,FALSE)</f>
        <v>-73219.75</v>
      </c>
      <c r="Q231" s="27">
        <f>VLOOKUP($B231,期貨未平倉口數!$A$4:$M$499,11,FALSE)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VLOOKUP($B232,期貨未平倉口數!$A$4:$M$499,4,FALSE)</f>
        <v>0</v>
      </c>
      <c r="O232" s="27">
        <f>VLOOKUP($B232,期貨未平倉口數!$A$4:$M$499,9,FALSE)</f>
        <v>0</v>
      </c>
      <c r="P232" s="27">
        <f>VLOOKUP($B232,期貨未平倉口數!$A$4:$M$499,10,FALSE)</f>
        <v>-73219.75</v>
      </c>
      <c r="Q232" s="27">
        <f>VLOOKUP($B232,期貨未平倉口數!$A$4:$M$499,11,FALSE)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VLOOKUP($B233,期貨未平倉口數!$A$4:$M$499,4,FALSE)</f>
        <v>0</v>
      </c>
      <c r="O233" s="27">
        <f>VLOOKUP($B233,期貨未平倉口數!$A$4:$M$499,9,FALSE)</f>
        <v>0</v>
      </c>
      <c r="P233" s="27">
        <f>VLOOKUP($B233,期貨未平倉口數!$A$4:$M$499,10,FALSE)</f>
        <v>-73219.75</v>
      </c>
      <c r="Q233" s="27">
        <f>VLOOKUP($B233,期貨未平倉口數!$A$4:$M$499,11,FALSE)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VLOOKUP($B234,期貨未平倉口數!$A$4:$M$499,4,FALSE)</f>
        <v>0</v>
      </c>
      <c r="O234" s="27">
        <f>VLOOKUP($B234,期貨未平倉口數!$A$4:$M$499,9,FALSE)</f>
        <v>0</v>
      </c>
      <c r="P234" s="27">
        <f>VLOOKUP($B234,期貨未平倉口數!$A$4:$M$499,10,FALSE)</f>
        <v>-73219.75</v>
      </c>
      <c r="Q234" s="27">
        <f>VLOOKUP($B234,期貨未平倉口數!$A$4:$M$499,11,FALSE)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VLOOKUP($B235,期貨未平倉口數!$A$4:$M$499,4,FALSE)</f>
        <v>0</v>
      </c>
      <c r="O235" s="27">
        <f>VLOOKUP($B235,期貨未平倉口數!$A$4:$M$499,9,FALSE)</f>
        <v>0</v>
      </c>
      <c r="P235" s="27">
        <f>VLOOKUP($B235,期貨未平倉口數!$A$4:$M$499,10,FALSE)</f>
        <v>-73219.75</v>
      </c>
      <c r="Q235" s="27">
        <f>VLOOKUP($B235,期貨未平倉口數!$A$4:$M$499,11,FALSE)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VLOOKUP($B236,期貨未平倉口數!$A$4:$M$499,4,FALSE)</f>
        <v>0</v>
      </c>
      <c r="O236" s="27">
        <f>VLOOKUP($B236,期貨未平倉口數!$A$4:$M$499,9,FALSE)</f>
        <v>0</v>
      </c>
      <c r="P236" s="27">
        <f>VLOOKUP($B236,期貨未平倉口數!$A$4:$M$499,10,FALSE)</f>
        <v>-73219.75</v>
      </c>
      <c r="Q236" s="27">
        <f>VLOOKUP($B236,期貨未平倉口數!$A$4:$M$499,11,FALSE)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VLOOKUP($B237,期貨未平倉口數!$A$4:$M$499,4,FALSE)</f>
        <v>0</v>
      </c>
      <c r="O237" s="27">
        <f>VLOOKUP($B237,期貨未平倉口數!$A$4:$M$499,9,FALSE)</f>
        <v>0</v>
      </c>
      <c r="P237" s="27">
        <f>VLOOKUP($B237,期貨未平倉口數!$A$4:$M$499,10,FALSE)</f>
        <v>-73219.75</v>
      </c>
      <c r="Q237" s="27">
        <f>VLOOKUP($B237,期貨未平倉口數!$A$4:$M$499,11,FALSE)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VLOOKUP($B238,期貨未平倉口數!$A$4:$M$499,4,FALSE)</f>
        <v>0</v>
      </c>
      <c r="O238" s="27">
        <f>VLOOKUP($B238,期貨未平倉口數!$A$4:$M$499,9,FALSE)</f>
        <v>0</v>
      </c>
      <c r="P238" s="27">
        <f>VLOOKUP($B238,期貨未平倉口數!$A$4:$M$499,10,FALSE)</f>
        <v>-73219.75</v>
      </c>
      <c r="Q238" s="27">
        <f>VLOOKUP($B238,期貨未平倉口數!$A$4:$M$499,11,FALSE)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VLOOKUP($B239,期貨未平倉口數!$A$4:$M$499,4,FALSE)</f>
        <v>0</v>
      </c>
      <c r="O239" s="27">
        <f>VLOOKUP($B239,期貨未平倉口數!$A$4:$M$499,9,FALSE)</f>
        <v>0</v>
      </c>
      <c r="P239" s="27">
        <f>VLOOKUP($B239,期貨未平倉口數!$A$4:$M$499,10,FALSE)</f>
        <v>-73219.75</v>
      </c>
      <c r="Q239" s="27">
        <f>VLOOKUP($B239,期貨未平倉口數!$A$4:$M$499,11,FALSE)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VLOOKUP($B240,期貨未平倉口數!$A$4:$M$499,4,FALSE)</f>
        <v>0</v>
      </c>
      <c r="O240" s="27">
        <f>VLOOKUP($B240,期貨未平倉口數!$A$4:$M$499,9,FALSE)</f>
        <v>0</v>
      </c>
      <c r="P240" s="27">
        <f>VLOOKUP($B240,期貨未平倉口數!$A$4:$M$499,10,FALSE)</f>
        <v>-73219.75</v>
      </c>
      <c r="Q240" s="27">
        <f>VLOOKUP($B240,期貨未平倉口數!$A$4:$M$499,11,FALSE)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VLOOKUP($B241,期貨未平倉口數!$A$4:$M$499,4,FALSE)</f>
        <v>0</v>
      </c>
      <c r="O241" s="27">
        <f>VLOOKUP($B241,期貨未平倉口數!$A$4:$M$499,9,FALSE)</f>
        <v>0</v>
      </c>
      <c r="P241" s="27">
        <f>VLOOKUP($B241,期貨未平倉口數!$A$4:$M$499,10,FALSE)</f>
        <v>-73219.75</v>
      </c>
      <c r="Q241" s="27">
        <f>VLOOKUP($B241,期貨未平倉口數!$A$4:$M$499,11,FALSE)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VLOOKUP($B242,期貨未平倉口數!$A$4:$M$499,4,FALSE)</f>
        <v>0</v>
      </c>
      <c r="O242" s="27">
        <f>VLOOKUP($B242,期貨未平倉口數!$A$4:$M$499,9,FALSE)</f>
        <v>0</v>
      </c>
      <c r="P242" s="27">
        <f>VLOOKUP($B242,期貨未平倉口數!$A$4:$M$499,10,FALSE)</f>
        <v>-73219.75</v>
      </c>
      <c r="Q242" s="27">
        <f>VLOOKUP($B242,期貨未平倉口數!$A$4:$M$499,11,FALSE)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VLOOKUP($B243,期貨未平倉口數!$A$4:$M$499,4,FALSE)</f>
        <v>0</v>
      </c>
      <c r="O243" s="27">
        <f>VLOOKUP($B243,期貨未平倉口數!$A$4:$M$499,9,FALSE)</f>
        <v>0</v>
      </c>
      <c r="P243" s="27">
        <f>VLOOKUP($B243,期貨未平倉口數!$A$4:$M$499,10,FALSE)</f>
        <v>-73219.75</v>
      </c>
      <c r="Q243" s="27">
        <f>VLOOKUP($B243,期貨未平倉口數!$A$4:$M$499,11,FALSE)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VLOOKUP($B244,期貨未平倉口數!$A$4:$M$499,4,FALSE)</f>
        <v>0</v>
      </c>
      <c r="O244" s="27">
        <f>VLOOKUP($B244,期貨未平倉口數!$A$4:$M$499,9,FALSE)</f>
        <v>0</v>
      </c>
      <c r="P244" s="27">
        <f>VLOOKUP($B244,期貨未平倉口數!$A$4:$M$499,10,FALSE)</f>
        <v>-73219.75</v>
      </c>
      <c r="Q244" s="27">
        <f>VLOOKUP($B244,期貨未平倉口數!$A$4:$M$499,11,FALSE)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VLOOKUP($B245,期貨未平倉口數!$A$4:$M$499,4,FALSE)</f>
        <v>0</v>
      </c>
      <c r="O245" s="27">
        <f>VLOOKUP($B245,期貨未平倉口數!$A$4:$M$499,9,FALSE)</f>
        <v>0</v>
      </c>
      <c r="P245" s="27">
        <f>VLOOKUP($B245,期貨未平倉口數!$A$4:$M$499,10,FALSE)</f>
        <v>-73219.75</v>
      </c>
      <c r="Q245" s="27">
        <f>VLOOKUP($B245,期貨未平倉口數!$A$4:$M$499,11,FALSE)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VLOOKUP($B246,期貨未平倉口數!$A$4:$M$499,4,FALSE)</f>
        <v>0</v>
      </c>
      <c r="O246" s="27">
        <f>VLOOKUP($B246,期貨未平倉口數!$A$4:$M$499,9,FALSE)</f>
        <v>0</v>
      </c>
      <c r="P246" s="27">
        <f>VLOOKUP($B246,期貨未平倉口數!$A$4:$M$499,10,FALSE)</f>
        <v>-73219.75</v>
      </c>
      <c r="Q246" s="27">
        <f>VLOOKUP($B246,期貨未平倉口數!$A$4:$M$499,11,FALSE)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VLOOKUP($B247,期貨未平倉口數!$A$4:$M$499,4,FALSE)</f>
        <v>-3687.75</v>
      </c>
      <c r="O247" s="27">
        <f>VLOOKUP($B247,期貨未平倉口數!$A$4:$M$499,9,FALSE)</f>
        <v>58185.25</v>
      </c>
      <c r="P247" s="27">
        <f>VLOOKUP($B247,期貨未平倉口數!$A$4:$M$499,10,FALSE)</f>
        <v>-15034.5</v>
      </c>
      <c r="Q247" s="27">
        <f>VLOOKUP($B247,期貨未平倉口數!$A$4:$M$499,11,FALSE)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VLOOKUP($B248,期貨未平倉口數!$A$4:$M$499,4,FALSE)</f>
        <v>0</v>
      </c>
      <c r="O248" s="27">
        <f>VLOOKUP($B248,期貨未平倉口數!$A$4:$M$499,9,FALSE)</f>
        <v>0</v>
      </c>
      <c r="P248" s="27">
        <f>VLOOKUP($B248,期貨未平倉口數!$A$4:$M$499,10,FALSE)</f>
        <v>-73219.75</v>
      </c>
      <c r="Q248" s="27">
        <f>VLOOKUP($B248,期貨未平倉口數!$A$4:$M$499,11,FALSE)</f>
        <v>-58185.25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VLOOKUP($B249,期貨未平倉口數!$A$4:$M$499,4,FALSE)</f>
        <v>0</v>
      </c>
      <c r="O249" s="27">
        <f>VLOOKUP($B249,期貨未平倉口數!$A$4:$M$499,9,FALSE)</f>
        <v>0</v>
      </c>
      <c r="P249" s="27">
        <f>VLOOKUP($B249,期貨未平倉口數!$A$4:$M$499,10,FALSE)</f>
        <v>-73219.75</v>
      </c>
      <c r="Q249" s="27">
        <f>VLOOKUP($B249,期貨未平倉口數!$A$4:$M$499,11,FALSE)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VLOOKUP($B250,期貨未平倉口數!$A$4:$M$499,4,FALSE)</f>
        <v>0</v>
      </c>
      <c r="O250" s="27">
        <f>VLOOKUP($B250,期貨未平倉口數!$A$4:$M$499,9,FALSE)</f>
        <v>0</v>
      </c>
      <c r="P250" s="27">
        <f>VLOOKUP($B250,期貨未平倉口數!$A$4:$M$499,10,FALSE)</f>
        <v>-73219.75</v>
      </c>
      <c r="Q250" s="27">
        <f>VLOOKUP($B250,期貨未平倉口數!$A$4:$M$499,11,FALSE)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VLOOKUP($B251,期貨未平倉口數!$A$4:$M$499,4,FALSE)</f>
        <v>0</v>
      </c>
      <c r="O251" s="27">
        <f>VLOOKUP($B251,期貨未平倉口數!$A$4:$M$499,9,FALSE)</f>
        <v>0</v>
      </c>
      <c r="P251" s="27">
        <f>VLOOKUP($B251,期貨未平倉口數!$A$4:$M$499,10,FALSE)</f>
        <v>-73219.75</v>
      </c>
      <c r="Q251" s="27">
        <f>VLOOKUP($B251,期貨未平倉口數!$A$4:$M$499,11,FALSE)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VLOOKUP($B252,期貨未平倉口數!$A$4:$M$499,4,FALSE)</f>
        <v>0</v>
      </c>
      <c r="O252" s="27">
        <f>VLOOKUP($B252,期貨未平倉口數!$A$4:$M$499,9,FALSE)</f>
        <v>0</v>
      </c>
      <c r="P252" s="27">
        <f>VLOOKUP($B252,期貨未平倉口數!$A$4:$M$499,10,FALSE)</f>
        <v>-73219.75</v>
      </c>
      <c r="Q252" s="27">
        <f>VLOOKUP($B252,期貨未平倉口數!$A$4:$M$499,11,FALSE)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VLOOKUP($B253,期貨未平倉口數!$A$4:$M$499,4,FALSE)</f>
        <v>0</v>
      </c>
      <c r="O253" s="27">
        <f>VLOOKUP($B253,期貨未平倉口數!$A$4:$M$499,9,FALSE)</f>
        <v>0</v>
      </c>
      <c r="P253" s="27">
        <f>VLOOKUP($B253,期貨未平倉口數!$A$4:$M$499,10,FALSE)</f>
        <v>-73219.75</v>
      </c>
      <c r="Q253" s="27">
        <f>VLOOKUP($B253,期貨未平倉口數!$A$4:$M$499,11,FALSE)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VLOOKUP($B254,期貨未平倉口數!$A$4:$M$499,4,FALSE)</f>
        <v>0</v>
      </c>
      <c r="O254" s="27">
        <f>VLOOKUP($B254,期貨未平倉口數!$A$4:$M$499,9,FALSE)</f>
        <v>0</v>
      </c>
      <c r="P254" s="27">
        <f>VLOOKUP($B254,期貨未平倉口數!$A$4:$M$499,10,FALSE)</f>
        <v>-73219.75</v>
      </c>
      <c r="Q254" s="27">
        <f>VLOOKUP($B254,期貨未平倉口數!$A$4:$M$499,11,FALSE)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VLOOKUP($B255,期貨未平倉口數!$A$4:$M$499,4,FALSE)</f>
        <v>0</v>
      </c>
      <c r="O255" s="27">
        <f>VLOOKUP($B255,期貨未平倉口數!$A$4:$M$499,9,FALSE)</f>
        <v>0</v>
      </c>
      <c r="P255" s="27">
        <f>VLOOKUP($B255,期貨未平倉口數!$A$4:$M$499,10,FALSE)</f>
        <v>-73219.75</v>
      </c>
      <c r="Q255" s="27">
        <f>VLOOKUP($B255,期貨未平倉口數!$A$4:$M$499,11,FALSE)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VLOOKUP($B256,期貨未平倉口數!$A$4:$M$499,4,FALSE)</f>
        <v>0</v>
      </c>
      <c r="O256" s="27">
        <f>VLOOKUP($B256,期貨未平倉口數!$A$4:$M$499,9,FALSE)</f>
        <v>0</v>
      </c>
      <c r="P256" s="27">
        <f>VLOOKUP($B256,期貨未平倉口數!$A$4:$M$499,10,FALSE)</f>
        <v>-73219.75</v>
      </c>
      <c r="Q256" s="27">
        <f>VLOOKUP($B256,期貨未平倉口數!$A$4:$M$499,11,FALSE)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VLOOKUP($B257,期貨未平倉口數!$A$4:$M$499,4,FALSE)</f>
        <v>0</v>
      </c>
      <c r="O257" s="27">
        <f>VLOOKUP($B257,期貨未平倉口數!$A$4:$M$499,9,FALSE)</f>
        <v>0</v>
      </c>
      <c r="P257" s="27">
        <f>VLOOKUP($B257,期貨未平倉口數!$A$4:$M$499,10,FALSE)</f>
        <v>-73219.75</v>
      </c>
      <c r="Q257" s="27">
        <f>VLOOKUP($B257,期貨未平倉口數!$A$4:$M$499,11,FALSE)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VLOOKUP($B258,期貨未平倉口數!$A$4:$M$499,4,FALSE)</f>
        <v>0</v>
      </c>
      <c r="O258" s="27">
        <f>VLOOKUP($B258,期貨未平倉口數!$A$4:$M$499,9,FALSE)</f>
        <v>0</v>
      </c>
      <c r="P258" s="27">
        <f>VLOOKUP($B258,期貨未平倉口數!$A$4:$M$499,10,FALSE)</f>
        <v>-73219.75</v>
      </c>
      <c r="Q258" s="27">
        <f>VLOOKUP($B258,期貨未平倉口數!$A$4:$M$499,11,FALSE)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VLOOKUP($B259,期貨未平倉口數!$A$4:$M$499,4,FALSE)</f>
        <v>0</v>
      </c>
      <c r="O259" s="27">
        <f>VLOOKUP($B259,期貨未平倉口數!$A$4:$M$499,9,FALSE)</f>
        <v>0</v>
      </c>
      <c r="P259" s="27">
        <f>VLOOKUP($B259,期貨未平倉口數!$A$4:$M$499,10,FALSE)</f>
        <v>-73219.75</v>
      </c>
      <c r="Q259" s="27">
        <f>VLOOKUP($B259,期貨未平倉口數!$A$4:$M$499,11,FALSE)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VLOOKUP($B260,期貨未平倉口數!$A$4:$M$499,4,FALSE)</f>
        <v>0</v>
      </c>
      <c r="O260" s="27">
        <f>VLOOKUP($B260,期貨未平倉口數!$A$4:$M$499,9,FALSE)</f>
        <v>0</v>
      </c>
      <c r="P260" s="27">
        <f>VLOOKUP($B260,期貨未平倉口數!$A$4:$M$499,10,FALSE)</f>
        <v>-73219.75</v>
      </c>
      <c r="Q260" s="27">
        <f>VLOOKUP($B260,期貨未平倉口數!$A$4:$M$499,11,FALSE)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VLOOKUP($B261,期貨未平倉口數!$A$4:$M$499,4,FALSE)</f>
        <v>0</v>
      </c>
      <c r="O261" s="27">
        <f>VLOOKUP($B261,期貨未平倉口數!$A$4:$M$499,9,FALSE)</f>
        <v>0</v>
      </c>
      <c r="P261" s="27">
        <f>VLOOKUP($B261,期貨未平倉口數!$A$4:$M$499,10,FALSE)</f>
        <v>-73219.75</v>
      </c>
      <c r="Q261" s="27">
        <f>VLOOKUP($B261,期貨未平倉口數!$A$4:$M$499,11,FALSE)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VLOOKUP($B262,期貨未平倉口數!$A$4:$M$499,4,FALSE)</f>
        <v>0</v>
      </c>
      <c r="O262" s="27">
        <f>VLOOKUP($B262,期貨未平倉口數!$A$4:$M$499,9,FALSE)</f>
        <v>0</v>
      </c>
      <c r="P262" s="27">
        <f>VLOOKUP($B262,期貨未平倉口數!$A$4:$M$499,10,FALSE)</f>
        <v>-73219.75</v>
      </c>
      <c r="Q262" s="27">
        <f>VLOOKUP($B262,期貨未平倉口數!$A$4:$M$499,11,FALSE)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VLOOKUP($B263,期貨未平倉口數!$A$4:$M$499,4,FALSE)</f>
        <v>0</v>
      </c>
      <c r="O263" s="27">
        <f>VLOOKUP($B263,期貨未平倉口數!$A$4:$M$499,9,FALSE)</f>
        <v>0</v>
      </c>
      <c r="P263" s="27">
        <f>VLOOKUP($B263,期貨未平倉口數!$A$4:$M$499,10,FALSE)</f>
        <v>-73219.75</v>
      </c>
      <c r="Q263" s="27">
        <f>VLOOKUP($B263,期貨未平倉口數!$A$4:$M$499,11,FALSE)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VLOOKUP($B264,期貨未平倉口數!$A$4:$M$499,4,FALSE)</f>
        <v>0</v>
      </c>
      <c r="O264" s="27">
        <f>VLOOKUP($B264,期貨未平倉口數!$A$4:$M$499,9,FALSE)</f>
        <v>0</v>
      </c>
      <c r="P264" s="27">
        <f>VLOOKUP($B264,期貨未平倉口數!$A$4:$M$499,10,FALSE)</f>
        <v>-73219.75</v>
      </c>
      <c r="Q264" s="27">
        <f>VLOOKUP($B264,期貨未平倉口數!$A$4:$M$499,11,FALSE)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VLOOKUP($B265,期貨未平倉口數!$A$4:$M$499,4,FALSE)</f>
        <v>0</v>
      </c>
      <c r="O265" s="27">
        <f>VLOOKUP($B265,期貨未平倉口數!$A$4:$M$499,9,FALSE)</f>
        <v>0</v>
      </c>
      <c r="P265" s="27">
        <f>VLOOKUP($B265,期貨未平倉口數!$A$4:$M$499,10,FALSE)</f>
        <v>-73219.75</v>
      </c>
      <c r="Q265" s="27">
        <f>VLOOKUP($B265,期貨未平倉口數!$A$4:$M$499,11,FALSE)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VLOOKUP($B266,期貨未平倉口數!$A$4:$M$499,4,FALSE)</f>
        <v>0</v>
      </c>
      <c r="O266" s="27">
        <f>VLOOKUP($B266,期貨未平倉口數!$A$4:$M$499,9,FALSE)</f>
        <v>0</v>
      </c>
      <c r="P266" s="27">
        <f>VLOOKUP($B266,期貨未平倉口數!$A$4:$M$499,10,FALSE)</f>
        <v>-73219.75</v>
      </c>
      <c r="Q266" s="27">
        <f>VLOOKUP($B266,期貨未平倉口數!$A$4:$M$499,11,FALSE)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VLOOKUP($B267,期貨未平倉口數!$A$4:$M$499,4,FALSE)</f>
        <v>3787</v>
      </c>
      <c r="O267" s="27">
        <f>VLOOKUP($B267,期貨未平倉口數!$A$4:$M$499,9,FALSE)</f>
        <v>49693</v>
      </c>
      <c r="P267" s="27">
        <f>VLOOKUP($B267,期貨未平倉口數!$A$4:$M$499,10,FALSE)</f>
        <v>-8492.25</v>
      </c>
      <c r="Q267" s="27">
        <f>VLOOKUP($B267,期貨未平倉口數!$A$4:$M$499,11,FALSE)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VLOOKUP($B268,期貨未平倉口數!$A$4:$M$499,4,FALSE)</f>
        <v>3721.5</v>
      </c>
      <c r="O268" s="27">
        <f>VLOOKUP($B268,期貨未平倉口數!$A$4:$M$499,9,FALSE)</f>
        <v>46348.75</v>
      </c>
      <c r="P268" s="27">
        <f>VLOOKUP($B268,期貨未平倉口數!$A$4:$M$499,10,FALSE)</f>
        <v>-11836.5</v>
      </c>
      <c r="Q268" s="27">
        <f>VLOOKUP($B268,期貨未平倉口數!$A$4:$M$499,11,FALSE)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VLOOKUP($B269,期貨未平倉口數!$A$4:$M$499,4,FALSE)</f>
        <v>1689.75</v>
      </c>
      <c r="O269" s="27">
        <f>VLOOKUP($B269,期貨未平倉口數!$A$4:$M$499,9,FALSE)</f>
        <v>44118</v>
      </c>
      <c r="P269" s="27">
        <f>VLOOKUP($B269,期貨未平倉口數!$A$4:$M$499,10,FALSE)</f>
        <v>-14067.25</v>
      </c>
      <c r="Q269" s="27">
        <f>VLOOKUP($B269,期貨未平倉口數!$A$4:$M$499,11,FALSE)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VLOOKUP($B270,期貨未平倉口數!$A$4:$M$499,4,FALSE)</f>
        <v>704.75</v>
      </c>
      <c r="O270" s="27">
        <f>VLOOKUP($B270,期貨未平倉口數!$A$4:$M$499,9,FALSE)</f>
        <v>46044.5</v>
      </c>
      <c r="P270" s="27">
        <f>VLOOKUP($B270,期貨未平倉口數!$A$4:$M$499,10,FALSE)</f>
        <v>-12140.75</v>
      </c>
      <c r="Q270" s="27">
        <f>VLOOKUP($B270,期貨未平倉口數!$A$4:$M$499,11,FALSE)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VLOOKUP($B271,期貨未平倉口數!$A$4:$M$499,4,FALSE)</f>
        <v>0</v>
      </c>
      <c r="O271" s="27">
        <f>VLOOKUP($B271,期貨未平倉口數!$A$4:$M$499,9,FALSE)</f>
        <v>0</v>
      </c>
      <c r="P271" s="27">
        <f>VLOOKUP($B271,期貨未平倉口數!$A$4:$M$499,10,FALSE)</f>
        <v>0</v>
      </c>
      <c r="Q271" s="27">
        <f>VLOOKUP($B271,期貨未平倉口數!$A$4:$M$499,11,FALSE)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VLOOKUP($B272,期貨未平倉口數!$A$4:$M$499,4,FALSE)</f>
        <v>0</v>
      </c>
      <c r="O272" s="27">
        <f>VLOOKUP($B272,期貨未平倉口數!$A$4:$M$499,9,FALSE)</f>
        <v>0</v>
      </c>
      <c r="P272" s="27">
        <f>VLOOKUP($B272,期貨未平倉口數!$A$4:$M$499,10,FALSE)</f>
        <v>0</v>
      </c>
      <c r="Q272" s="27">
        <f>VLOOKUP($B272,期貨未平倉口數!$A$4:$M$499,11,FALSE)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VLOOKUP($B273,期貨未平倉口數!$A$4:$M$499,4,FALSE)</f>
        <v>-756.25</v>
      </c>
      <c r="O273" s="27">
        <f>VLOOKUP($B273,期貨未平倉口數!$A$4:$M$499,9,FALSE)</f>
        <v>47017</v>
      </c>
      <c r="P273" s="27">
        <f>VLOOKUP($B273,期貨未平倉口數!$A$4:$M$499,10,FALSE)</f>
        <v>-11168.25</v>
      </c>
      <c r="Q273" s="27">
        <f>VLOOKUP($B273,期貨未平倉口數!$A$4:$M$499,11,FALSE)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VLOOKUP($B274,期貨未平倉口數!$A$4:$M$499,4,FALSE)</f>
        <v>2443.5</v>
      </c>
      <c r="O274" s="27">
        <f>VLOOKUP($B274,期貨未平倉口數!$A$4:$M$499,9,FALSE)</f>
        <v>44283.5</v>
      </c>
      <c r="P274" s="27">
        <f>VLOOKUP($B274,期貨未平倉口數!$A$4:$M$499,10,FALSE)</f>
        <v>-13901.75</v>
      </c>
      <c r="Q274" s="27">
        <f>VLOOKUP($B274,期貨未平倉口數!$A$4:$M$499,11,FALSE)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VLOOKUP($B275,期貨未平倉口數!$A$4:$M$499,4,FALSE)</f>
        <v>-2337.25</v>
      </c>
      <c r="O275" s="27">
        <f>VLOOKUP($B275,期貨未平倉口數!$A$4:$M$499,9,FALSE)</f>
        <v>38786.5</v>
      </c>
      <c r="P275" s="27">
        <f>VLOOKUP($B275,期貨未平倉口數!$A$4:$M$499,10,FALSE)</f>
        <v>0</v>
      </c>
      <c r="Q275" s="27">
        <f>VLOOKUP($B275,期貨未平倉口數!$A$4:$M$499,11,FALSE)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VLOOKUP($B276,期貨未平倉口數!$A$4:$M$499,4,FALSE)</f>
        <v>-2221.25</v>
      </c>
      <c r="O276" s="27">
        <f>VLOOKUP($B276,期貨未平倉口數!$A$4:$M$499,9,FALSE)</f>
        <v>40549.25</v>
      </c>
      <c r="P276" s="27">
        <f>VLOOKUP($B276,期貨未平倉口數!$A$4:$M$499,10,FALSE)</f>
        <v>1762.75</v>
      </c>
      <c r="Q276" s="27">
        <f>VLOOKUP($B276,期貨未平倉口數!$A$4:$M$499,11,FALSE)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VLOOKUP($B277,期貨未平倉口數!$A$4:$M$499,4,FALSE)</f>
        <v>-2642</v>
      </c>
      <c r="O277" s="27">
        <f>VLOOKUP($B277,期貨未平倉口數!$A$4:$M$499,9,FALSE)</f>
        <v>48682</v>
      </c>
      <c r="P277" s="27">
        <f>VLOOKUP($B277,期貨未平倉口數!$A$4:$M$499,10,FALSE)</f>
        <v>9895.5</v>
      </c>
      <c r="Q277" s="27">
        <f>VLOOKUP($B277,期貨未平倉口數!$A$4:$M$499,11,FALSE)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VLOOKUP($B278,期貨未平倉口數!$A$4:$M$499,4,FALSE)</f>
        <v>0</v>
      </c>
      <c r="O278" s="27">
        <f>VLOOKUP($B278,期貨未平倉口數!$A$4:$M$499,9,FALSE)</f>
        <v>0</v>
      </c>
      <c r="P278" s="27">
        <f>VLOOKUP($B278,期貨未平倉口數!$A$4:$M$499,10,FALSE)</f>
        <v>0</v>
      </c>
      <c r="Q278" s="27">
        <f>VLOOKUP($B278,期貨未平倉口數!$A$4:$M$499,11,FALSE)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VLOOKUP($B279,期貨未平倉口數!$A$4:$M$499,4,FALSE)</f>
        <v>0</v>
      </c>
      <c r="O279" s="27">
        <f>VLOOKUP($B279,期貨未平倉口數!$A$4:$M$499,9,FALSE)</f>
        <v>0</v>
      </c>
      <c r="P279" s="27">
        <f>VLOOKUP($B279,期貨未平倉口數!$A$4:$M$499,10,FALSE)</f>
        <v>0</v>
      </c>
      <c r="Q279" s="27">
        <f>VLOOKUP($B279,期貨未平倉口數!$A$4:$M$499,11,FALSE)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VLOOKUP($B280,期貨未平倉口數!$A$4:$M$499,4,FALSE)</f>
        <v>-1495.25</v>
      </c>
      <c r="O280" s="27">
        <f>VLOOKUP($B280,期貨未平倉口數!$A$4:$M$499,9,FALSE)</f>
        <v>44158</v>
      </c>
      <c r="P280" s="27">
        <f>VLOOKUP($B280,期貨未平倉口數!$A$4:$M$499,10,FALSE)</f>
        <v>5371.5</v>
      </c>
      <c r="Q280" s="27">
        <f>VLOOKUP($B280,期貨未平倉口數!$A$4:$M$499,11,FALSE)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VLOOKUP($B281,期貨未平倉口數!$A$4:$M$499,4,FALSE)</f>
        <v>-340.5</v>
      </c>
      <c r="O281" s="27">
        <f>VLOOKUP($B281,期貨未平倉口數!$A$4:$M$499,9,FALSE)</f>
        <v>46220</v>
      </c>
      <c r="P281" s="27">
        <f>VLOOKUP($B281,期貨未平倉口數!$A$4:$M$499,10,FALSE)</f>
        <v>7433.5</v>
      </c>
      <c r="Q281" s="27">
        <f>VLOOKUP($B281,期貨未平倉口數!$A$4:$M$499,11,FALSE)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VLOOKUP($B282,期貨未平倉口數!$A$4:$M$499,4,FALSE)</f>
        <v>919.75</v>
      </c>
      <c r="O282" s="27">
        <f>VLOOKUP($B282,期貨未平倉口數!$A$4:$M$499,9,FALSE)</f>
        <v>48860.75</v>
      </c>
      <c r="P282" s="27">
        <f>VLOOKUP($B282,期貨未平倉口數!$A$4:$M$499,10,FALSE)</f>
        <v>10074.25</v>
      </c>
      <c r="Q282" s="27">
        <f>VLOOKUP($B282,期貨未平倉口數!$A$4:$M$499,11,FALSE)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VLOOKUP($B283,期貨未平倉口數!$A$4:$M$499,4,FALSE)</f>
        <v>2105.75</v>
      </c>
      <c r="O283" s="27">
        <f>VLOOKUP($B283,期貨未平倉口數!$A$4:$M$499,9,FALSE)</f>
        <v>48533.75</v>
      </c>
      <c r="P283" s="27">
        <f>VLOOKUP($B283,期貨未平倉口數!$A$4:$M$499,10,FALSE)</f>
        <v>9747.25</v>
      </c>
      <c r="Q283" s="27">
        <f>VLOOKUP($B283,期貨未平倉口數!$A$4:$M$499,11,FALSE)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VLOOKUP($B284,期貨未平倉口數!$A$4:$M$499,4,FALSE)</f>
        <v>2367.75</v>
      </c>
      <c r="O284" s="27">
        <f>VLOOKUP($B284,期貨未平倉口數!$A$4:$M$499,9,FALSE)</f>
        <v>48151</v>
      </c>
      <c r="P284" s="27">
        <f>VLOOKUP($B284,期貨未平倉口數!$A$4:$M$499,10,FALSE)</f>
        <v>9364.5</v>
      </c>
      <c r="Q284" s="27">
        <f>VLOOKUP($B284,期貨未平倉口數!$A$4:$M$499,11,FALSE)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VLOOKUP($B285,期貨未平倉口數!$A$4:$M$499,4,FALSE)</f>
        <v>0</v>
      </c>
      <c r="O285" s="27">
        <f>VLOOKUP($B285,期貨未平倉口數!$A$4:$M$499,9,FALSE)</f>
        <v>0</v>
      </c>
      <c r="P285" s="27">
        <f>VLOOKUP($B285,期貨未平倉口數!$A$4:$M$499,10,FALSE)</f>
        <v>0</v>
      </c>
      <c r="Q285" s="27">
        <f>VLOOKUP($B285,期貨未平倉口數!$A$4:$M$499,11,FALSE)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VLOOKUP($B286,期貨未平倉口數!$A$4:$M$499,4,FALSE)</f>
        <v>0</v>
      </c>
      <c r="O286" s="27">
        <f>VLOOKUP($B286,期貨未平倉口數!$A$4:$M$499,9,FALSE)</f>
        <v>0</v>
      </c>
      <c r="P286" s="27">
        <f>VLOOKUP($B286,期貨未平倉口數!$A$4:$M$499,10,FALSE)</f>
        <v>0</v>
      </c>
      <c r="Q286" s="27">
        <f>VLOOKUP($B286,期貨未平倉口數!$A$4:$M$499,11,FALSE)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VLOOKUP($B287,期貨未平倉口數!$A$4:$M$499,4,FALSE)</f>
        <v>-403</v>
      </c>
      <c r="O287" s="27">
        <f>VLOOKUP($B287,期貨未平倉口數!$A$4:$M$499,9,FALSE)</f>
        <v>43045.75</v>
      </c>
      <c r="P287" s="27">
        <f>VLOOKUP($B287,期貨未平倉口數!$A$4:$M$499,10,FALSE)</f>
        <v>4259.25</v>
      </c>
      <c r="Q287" s="27">
        <f>VLOOKUP($B287,期貨未平倉口數!$A$4:$M$499,11,FALSE)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VLOOKUP($B288,期貨未平倉口數!$A$4:$M$499,4,FALSE)</f>
        <v>-4619.5</v>
      </c>
      <c r="O288" s="27">
        <f>VLOOKUP($B288,期貨未平倉口數!$A$4:$M$499,9,FALSE)</f>
        <v>42895.5</v>
      </c>
      <c r="P288" s="27">
        <f>VLOOKUP($B288,期貨未平倉口數!$A$4:$M$499,10,FALSE)</f>
        <v>4109</v>
      </c>
      <c r="Q288" s="27">
        <f>VLOOKUP($B288,期貨未平倉口數!$A$4:$M$499,11,FALSE)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VLOOKUP($B289,期貨未平倉口數!$A$4:$M$499,4,FALSE)</f>
        <v>-3168.5</v>
      </c>
      <c r="O289" s="27">
        <f>VLOOKUP($B289,期貨未平倉口數!$A$4:$M$499,9,FALSE)</f>
        <v>42831.5</v>
      </c>
      <c r="P289" s="27">
        <f>VLOOKUP($B289,期貨未平倉口數!$A$4:$M$499,10,FALSE)</f>
        <v>4045</v>
      </c>
      <c r="Q289" s="27">
        <f>VLOOKUP($B289,期貨未平倉口數!$A$4:$M$499,11,FALSE)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VLOOKUP($B290,期貨未平倉口數!$A$4:$M$499,4,FALSE)</f>
        <v>-4530.5</v>
      </c>
      <c r="O290" s="27">
        <f>VLOOKUP($B290,期貨未平倉口數!$A$4:$M$499,9,FALSE)</f>
        <v>36798</v>
      </c>
      <c r="P290" s="27">
        <f>VLOOKUP($B290,期貨未平倉口數!$A$4:$M$499,10,FALSE)</f>
        <v>-1988.5</v>
      </c>
      <c r="Q290" s="27">
        <f>VLOOKUP($B290,期貨未平倉口數!$A$4:$M$499,11,FALSE)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VLOOKUP($B291,期貨未平倉口數!$A$4:$M$499,4,FALSE)</f>
        <v>-4290.25</v>
      </c>
      <c r="O291" s="27">
        <f>VLOOKUP($B291,期貨未平倉口數!$A$4:$M$499,9,FALSE)</f>
        <v>39831</v>
      </c>
      <c r="P291" s="27">
        <f>VLOOKUP($B291,期貨未平倉口數!$A$4:$M$499,10,FALSE)</f>
        <v>1044.5</v>
      </c>
      <c r="Q291" s="27">
        <f>VLOOKUP($B291,期貨未平倉口數!$A$4:$M$499,11,FALSE)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VLOOKUP($B292,期貨未平倉口數!$A$4:$M$499,4,FALSE)</f>
        <v>0</v>
      </c>
      <c r="O292" s="27">
        <f>VLOOKUP($B292,期貨未平倉口數!$A$4:$M$499,9,FALSE)</f>
        <v>0</v>
      </c>
      <c r="P292" s="27">
        <f>VLOOKUP($B292,期貨未平倉口數!$A$4:$M$499,10,FALSE)</f>
        <v>0</v>
      </c>
      <c r="Q292" s="27">
        <f>VLOOKUP($B292,期貨未平倉口數!$A$4:$M$499,11,FALSE)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VLOOKUP($B293,期貨未平倉口數!$A$4:$M$499,4,FALSE)</f>
        <v>0</v>
      </c>
      <c r="O293" s="27">
        <f>VLOOKUP($B293,期貨未平倉口數!$A$4:$M$499,9,FALSE)</f>
        <v>0</v>
      </c>
      <c r="P293" s="27">
        <f>VLOOKUP($B293,期貨未平倉口數!$A$4:$M$499,10,FALSE)</f>
        <v>0</v>
      </c>
      <c r="Q293" s="27">
        <f>VLOOKUP($B293,期貨未平倉口數!$A$4:$M$499,11,FALSE)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VLOOKUP($B294,期貨未平倉口數!$A$4:$M$499,4,FALSE)</f>
        <v>-4161.25</v>
      </c>
      <c r="O294" s="27">
        <f>VLOOKUP($B294,期貨未平倉口數!$A$4:$M$499,9,FALSE)</f>
        <v>40949.25</v>
      </c>
      <c r="P294" s="27">
        <f>VLOOKUP($B294,期貨未平倉口數!$A$4:$M$499,10,FALSE)</f>
        <v>2162.75</v>
      </c>
      <c r="Q294" s="27">
        <f>VLOOKUP($B294,期貨未平倉口數!$A$4:$M$499,11,FALSE)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VLOOKUP($B295,期貨未平倉口數!$A$4:$M$499,4,FALSE)</f>
        <v>-5285.25</v>
      </c>
      <c r="O295" s="27">
        <f>VLOOKUP($B295,期貨未平倉口數!$A$4:$M$499,9,FALSE)</f>
        <v>40616</v>
      </c>
      <c r="P295" s="27">
        <f>VLOOKUP($B295,期貨未平倉口數!$A$4:$M$499,10,FALSE)</f>
        <v>1829.5</v>
      </c>
      <c r="Q295" s="27">
        <f>VLOOKUP($B295,期貨未平倉口數!$A$4:$M$499,11,FALSE)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VLOOKUP($B296,期貨未平倉口數!$A$4:$M$499,4,FALSE)</f>
        <v>-7789.5</v>
      </c>
      <c r="O296" s="27">
        <f>VLOOKUP($B296,期貨未平倉口數!$A$4:$M$499,9,FALSE)</f>
        <v>39426.5</v>
      </c>
      <c r="P296" s="27">
        <f>VLOOKUP($B296,期貨未平倉口數!$A$4:$M$499,10,FALSE)</f>
        <v>640</v>
      </c>
      <c r="Q296" s="27">
        <f>VLOOKUP($B296,期貨未平倉口數!$A$4:$M$499,11,FALSE)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VLOOKUP($B297,期貨未平倉口數!$A$4:$M$499,4,FALSE)</f>
        <v>-8572.5</v>
      </c>
      <c r="O297" s="27">
        <f>VLOOKUP($B297,期貨未平倉口數!$A$4:$M$499,9,FALSE)</f>
        <v>38808</v>
      </c>
      <c r="P297" s="27">
        <f>VLOOKUP($B297,期貨未平倉口數!$A$4:$M$499,10,FALSE)</f>
        <v>21.5</v>
      </c>
      <c r="Q297" s="27">
        <f>VLOOKUP($B297,期貨未平倉口數!$A$4:$M$499,11,FALSE)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VLOOKUP($B298,期貨未平倉口數!$A$4:$M$499,4,FALSE)</f>
        <v>-7779.5</v>
      </c>
      <c r="O298" s="27">
        <f>VLOOKUP($B298,期貨未平倉口數!$A$4:$M$499,9,FALSE)</f>
        <v>36211.75</v>
      </c>
      <c r="P298" s="27">
        <f>VLOOKUP($B298,期貨未平倉口數!$A$4:$M$499,10,FALSE)</f>
        <v>-2574.75</v>
      </c>
      <c r="Q298" s="27">
        <f>VLOOKUP($B298,期貨未平倉口數!$A$4:$M$499,11,FALSE)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VLOOKUP($B299,期貨未平倉口數!$A$4:$M$499,4,FALSE)</f>
        <v>0</v>
      </c>
      <c r="O299" s="27">
        <f>VLOOKUP($B299,期貨未平倉口數!$A$4:$M$499,9,FALSE)</f>
        <v>0</v>
      </c>
      <c r="P299" s="27">
        <f>VLOOKUP($B299,期貨未平倉口數!$A$4:$M$499,10,FALSE)</f>
        <v>0</v>
      </c>
      <c r="Q299" s="27">
        <f>VLOOKUP($B299,期貨未平倉口數!$A$4:$M$499,11,FALSE)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VLOOKUP($B300,期貨未平倉口數!$A$4:$M$499,4,FALSE)</f>
        <v>0</v>
      </c>
      <c r="O300" s="27">
        <f>VLOOKUP($B300,期貨未平倉口數!$A$4:$M$499,9,FALSE)</f>
        <v>0</v>
      </c>
      <c r="P300" s="27">
        <f>VLOOKUP($B300,期貨未平倉口數!$A$4:$M$499,10,FALSE)</f>
        <v>0</v>
      </c>
      <c r="Q300" s="27">
        <f>VLOOKUP($B300,期貨未平倉口數!$A$4:$M$499,11,FALSE)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VLOOKUP($B301,期貨未平倉口數!$A$4:$M$499,4,FALSE)</f>
        <v>-7699.75</v>
      </c>
      <c r="O301" s="27">
        <f>VLOOKUP($B301,期貨未平倉口數!$A$4:$M$499,9,FALSE)</f>
        <v>38441.75</v>
      </c>
      <c r="P301" s="27">
        <f>VLOOKUP($B301,期貨未平倉口數!$A$4:$M$499,10,FALSE)</f>
        <v>-344.75</v>
      </c>
      <c r="Q301" s="27">
        <f>VLOOKUP($B301,期貨未平倉口數!$A$4:$M$499,11,FALSE)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VLOOKUP($B302,期貨未平倉口數!$A$4:$M$499,4,FALSE)</f>
        <v>-6565.5</v>
      </c>
      <c r="O302" s="27">
        <f>VLOOKUP($B302,期貨未平倉口數!$A$4:$M$499,9,FALSE)</f>
        <v>38929</v>
      </c>
      <c r="P302" s="27">
        <f>VLOOKUP($B302,期貨未平倉口數!$A$4:$M$499,10,FALSE)</f>
        <v>142.5</v>
      </c>
      <c r="Q302" s="27">
        <f>VLOOKUP($B302,期貨未平倉口數!$A$4:$M$499,11,FALSE)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VLOOKUP($B303,期貨未平倉口數!$A$4:$M$499,4,FALSE)</f>
        <v>-8222.75</v>
      </c>
      <c r="O303" s="27">
        <f>VLOOKUP($B303,期貨未平倉口數!$A$4:$M$499,9,FALSE)</f>
        <v>41576.5</v>
      </c>
      <c r="P303" s="27">
        <f>VLOOKUP($B303,期貨未平倉口數!$A$4:$M$499,10,FALSE)</f>
        <v>2790</v>
      </c>
      <c r="Q303" s="27">
        <f>VLOOKUP($B303,期貨未平倉口數!$A$4:$M$499,11,FALSE)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VLOOKUP($B304,期貨未平倉口數!$A$4:$M$499,4,FALSE)</f>
        <v>-8785.25</v>
      </c>
      <c r="O304" s="27">
        <f>VLOOKUP($B304,期貨未平倉口數!$A$4:$M$499,9,FALSE)</f>
        <v>45063.5</v>
      </c>
      <c r="P304" s="27">
        <f>VLOOKUP($B304,期貨未平倉口數!$A$4:$M$499,10,FALSE)</f>
        <v>6277</v>
      </c>
      <c r="Q304" s="27">
        <f>VLOOKUP($B304,期貨未平倉口數!$A$4:$M$499,11,FALSE)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VLOOKUP($B305,期貨未平倉口數!$A$4:$M$499,4,FALSE)</f>
        <v>-3487.75</v>
      </c>
      <c r="O305" s="27">
        <f>VLOOKUP($B305,期貨未平倉口數!$A$4:$M$499,9,FALSE)</f>
        <v>49683.75</v>
      </c>
      <c r="P305" s="27">
        <f>VLOOKUP($B305,期貨未平倉口數!$A$4:$M$499,10,FALSE)</f>
        <v>10897.25</v>
      </c>
      <c r="Q305" s="27">
        <f>VLOOKUP($B305,期貨未平倉口數!$A$4:$M$499,11,FALSE)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VLOOKUP($B306,期貨未平倉口數!$A$4:$M$499,4,FALSE)</f>
        <v>0</v>
      </c>
      <c r="O306" s="27">
        <f>VLOOKUP($B306,期貨未平倉口數!$A$4:$M$499,9,FALSE)</f>
        <v>0</v>
      </c>
      <c r="P306" s="27">
        <f>VLOOKUP($B306,期貨未平倉口數!$A$4:$M$499,10,FALSE)</f>
        <v>0</v>
      </c>
      <c r="Q306" s="27">
        <f>VLOOKUP($B306,期貨未平倉口數!$A$4:$M$499,11,FALSE)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VLOOKUP($B307,期貨未平倉口數!$A$4:$M$499,4,FALSE)</f>
        <v>0</v>
      </c>
      <c r="O307" s="27">
        <f>VLOOKUP($B307,期貨未平倉口數!$A$4:$M$499,9,FALSE)</f>
        <v>0</v>
      </c>
      <c r="P307" s="27">
        <f>VLOOKUP($B307,期貨未平倉口數!$A$4:$M$499,10,FALSE)</f>
        <v>0</v>
      </c>
      <c r="Q307" s="27">
        <f>VLOOKUP($B307,期貨未平倉口數!$A$4:$M$499,11,FALSE)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VLOOKUP($B308,期貨未平倉口數!$A$4:$M$499,4,FALSE)</f>
        <v>-3517</v>
      </c>
      <c r="O308" s="27">
        <f>VLOOKUP($B308,期貨未平倉口數!$A$4:$M$499,9,FALSE)</f>
        <v>38566.75</v>
      </c>
      <c r="P308" s="27">
        <f>VLOOKUP($B308,期貨未平倉口數!$A$4:$M$499,10,FALSE)</f>
        <v>-219.75</v>
      </c>
      <c r="Q308" s="27">
        <f>VLOOKUP($B308,期貨未平倉口數!$A$4:$M$499,11,FALSE)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VLOOKUP($B309,期貨未平倉口數!$A$4:$M$499,4,FALSE)</f>
        <v>-6300.75</v>
      </c>
      <c r="O309" s="27">
        <f>VLOOKUP($B309,期貨未平倉口數!$A$4:$M$499,9,FALSE)</f>
        <v>42870.75</v>
      </c>
      <c r="P309" s="27">
        <f>VLOOKUP($B309,期貨未平倉口數!$A$4:$M$499,10,FALSE)</f>
        <v>4084.25</v>
      </c>
      <c r="Q309" s="27">
        <f>VLOOKUP($B309,期貨未平倉口數!$A$4:$M$499,11,FALSE)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VLOOKUP($B310,期貨未平倉口數!$A$4:$M$499,4,FALSE)</f>
        <v>-4875</v>
      </c>
      <c r="O310" s="27">
        <f>VLOOKUP($B310,期貨未平倉口數!$A$4:$M$499,9,FALSE)</f>
        <v>46045.25</v>
      </c>
      <c r="P310" s="27">
        <f>VLOOKUP($B310,期貨未平倉口數!$A$4:$M$499,10,FALSE)</f>
        <v>0</v>
      </c>
      <c r="Q310" s="27">
        <f>VLOOKUP($B310,期貨未平倉口數!$A$4:$M$499,11,FALSE)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VLOOKUP($B311,期貨未平倉口數!$A$4:$M$499,4,FALSE)</f>
        <v>-5523</v>
      </c>
      <c r="O311" s="27">
        <f>VLOOKUP($B311,期貨未平倉口數!$A$4:$M$499,9,FALSE)</f>
        <v>43552.25</v>
      </c>
      <c r="P311" s="27">
        <f>VLOOKUP($B311,期貨未平倉口數!$A$4:$M$499,10,FALSE)</f>
        <v>-2493</v>
      </c>
      <c r="Q311" s="27">
        <f>VLOOKUP($B311,期貨未平倉口數!$A$4:$M$499,11,FALSE)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VLOOKUP($B312,期貨未平倉口數!$A$4:$M$499,4,FALSE)</f>
        <v>-5475.5</v>
      </c>
      <c r="O312" s="27">
        <f>VLOOKUP($B312,期貨未平倉口數!$A$4:$M$499,9,FALSE)</f>
        <v>45268.25</v>
      </c>
      <c r="P312" s="27">
        <f>VLOOKUP($B312,期貨未平倉口數!$A$4:$M$499,10,FALSE)</f>
        <v>-777</v>
      </c>
      <c r="Q312" s="27">
        <f>VLOOKUP($B312,期貨未平倉口數!$A$4:$M$499,11,FALSE)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VLOOKUP($B313,期貨未平倉口數!$A$4:$M$499,4,FALSE)</f>
        <v>0</v>
      </c>
      <c r="O313" s="27">
        <f>VLOOKUP($B313,期貨未平倉口數!$A$4:$M$499,9,FALSE)</f>
        <v>0</v>
      </c>
      <c r="P313" s="27">
        <f>VLOOKUP($B313,期貨未平倉口數!$A$4:$M$499,10,FALSE)</f>
        <v>0</v>
      </c>
      <c r="Q313" s="27">
        <f>VLOOKUP($B313,期貨未平倉口數!$A$4:$M$499,11,FALSE)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VLOOKUP($B314,期貨未平倉口數!$A$4:$M$499,4,FALSE)</f>
        <v>0</v>
      </c>
      <c r="O314" s="27">
        <f>VLOOKUP($B314,期貨未平倉口數!$A$4:$M$499,9,FALSE)</f>
        <v>0</v>
      </c>
      <c r="P314" s="27">
        <f>VLOOKUP($B314,期貨未平倉口數!$A$4:$M$499,10,FALSE)</f>
        <v>0</v>
      </c>
      <c r="Q314" s="27">
        <f>VLOOKUP($B314,期貨未平倉口數!$A$4:$M$499,11,FALSE)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VLOOKUP($B315,期貨未平倉口數!$A$4:$M$499,4,FALSE)</f>
        <v>-6297.5</v>
      </c>
      <c r="O315" s="27">
        <f>VLOOKUP($B315,期貨未平倉口數!$A$4:$M$499,9,FALSE)</f>
        <v>45815.5</v>
      </c>
      <c r="P315" s="27">
        <f>VLOOKUP($B315,期貨未平倉口數!$A$4:$M$499,10,FALSE)</f>
        <v>-229.75</v>
      </c>
      <c r="Q315" s="27">
        <f>VLOOKUP($B315,期貨未平倉口數!$A$4:$M$499,11,FALSE)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VLOOKUP($B316,期貨未平倉口數!$A$4:$M$499,4,FALSE)</f>
        <v>-7855.25</v>
      </c>
      <c r="O316" s="27">
        <f>VLOOKUP($B316,期貨未平倉口數!$A$4:$M$499,9,FALSE)</f>
        <v>43292</v>
      </c>
      <c r="P316" s="27">
        <f>VLOOKUP($B316,期貨未平倉口數!$A$4:$M$499,10,FALSE)</f>
        <v>-2753.25</v>
      </c>
      <c r="Q316" s="27">
        <f>VLOOKUP($B316,期貨未平倉口數!$A$4:$M$499,11,FALSE)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VLOOKUP($B317,期貨未平倉口數!$A$4:$M$499,4,FALSE)</f>
        <v>-8460.75</v>
      </c>
      <c r="O317" s="27">
        <f>VLOOKUP($B317,期貨未平倉口數!$A$4:$M$499,9,FALSE)</f>
        <v>49251</v>
      </c>
      <c r="P317" s="27">
        <f>VLOOKUP($B317,期貨未平倉口數!$A$4:$M$499,10,FALSE)</f>
        <v>3205.75</v>
      </c>
      <c r="Q317" s="27">
        <f>VLOOKUP($B317,期貨未平倉口數!$A$4:$M$499,11,FALSE)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VLOOKUP($B318,期貨未平倉口數!$A$4:$M$499,4,FALSE)</f>
        <v>-7500.75</v>
      </c>
      <c r="O318" s="27">
        <f>VLOOKUP($B318,期貨未平倉口數!$A$4:$M$499,9,FALSE)</f>
        <v>52006</v>
      </c>
      <c r="P318" s="27">
        <f>VLOOKUP($B318,期貨未平倉口數!$A$4:$M$499,10,FALSE)</f>
        <v>5960.75</v>
      </c>
      <c r="Q318" s="27">
        <f>VLOOKUP($B318,期貨未平倉口數!$A$4:$M$499,11,FALSE)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VLOOKUP($B319,期貨未平倉口數!$A$4:$M$499,4,FALSE)</f>
        <v>-5388.5</v>
      </c>
      <c r="O319" s="27">
        <f>VLOOKUP($B319,期貨未平倉口數!$A$4:$M$499,9,FALSE)</f>
        <v>49567.25</v>
      </c>
      <c r="P319" s="27">
        <f>VLOOKUP($B319,期貨未平倉口數!$A$4:$M$499,10,FALSE)</f>
        <v>3522</v>
      </c>
      <c r="Q319" s="27">
        <f>VLOOKUP($B319,期貨未平倉口數!$A$4:$M$499,11,FALSE)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VLOOKUP($B320,期貨未平倉口數!$A$4:$M$499,4,FALSE)</f>
        <v>0</v>
      </c>
      <c r="O320" s="27">
        <f>VLOOKUP($B320,期貨未平倉口數!$A$4:$M$499,9,FALSE)</f>
        <v>0</v>
      </c>
      <c r="P320" s="27">
        <f>VLOOKUP($B320,期貨未平倉口數!$A$4:$M$499,10,FALSE)</f>
        <v>0</v>
      </c>
      <c r="Q320" s="27">
        <f>VLOOKUP($B320,期貨未平倉口數!$A$4:$M$499,11,FALSE)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VLOOKUP($B321,期貨未平倉口數!$A$4:$M$499,4,FALSE)</f>
        <v>0</v>
      </c>
      <c r="O321" s="27">
        <f>VLOOKUP($B321,期貨未平倉口數!$A$4:$M$499,9,FALSE)</f>
        <v>0</v>
      </c>
      <c r="P321" s="27">
        <f>VLOOKUP($B321,期貨未平倉口數!$A$4:$M$499,10,FALSE)</f>
        <v>0</v>
      </c>
      <c r="Q321" s="27">
        <f>VLOOKUP($B321,期貨未平倉口數!$A$4:$M$499,11,FALSE)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VLOOKUP($B322,期貨未平倉口數!$A$4:$M$499,4,FALSE)</f>
        <v>0</v>
      </c>
      <c r="O322" s="27">
        <f>VLOOKUP($B322,期貨未平倉口數!$A$4:$M$499,9,FALSE)</f>
        <v>0</v>
      </c>
      <c r="P322" s="27">
        <f>VLOOKUP($B322,期貨未平倉口數!$A$4:$M$499,10,FALSE)</f>
        <v>0</v>
      </c>
      <c r="Q322" s="27">
        <f>VLOOKUP($B322,期貨未平倉口數!$A$4:$M$499,11,FALSE)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VLOOKUP($B323,期貨未平倉口數!$A$4:$M$499,4,FALSE)</f>
        <v>-2666.75</v>
      </c>
      <c r="O323" s="27">
        <f>VLOOKUP($B323,期貨未平倉口數!$A$4:$M$499,9,FALSE)</f>
        <v>53101</v>
      </c>
      <c r="P323" s="27">
        <f>VLOOKUP($B323,期貨未平倉口數!$A$4:$M$499,10,FALSE)</f>
        <v>7055.75</v>
      </c>
      <c r="Q323" s="27">
        <f>VLOOKUP($B323,期貨未平倉口數!$A$4:$M$499,11,FALSE)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0</v>
      </c>
      <c r="AE323" s="33">
        <f>VLOOKUP($B323,三大美股走勢!$A$4:$J$495,7,FALSE)</f>
        <v>0</v>
      </c>
      <c r="AF323" s="33">
        <f>VLOOKUP($B323,三大美股走勢!$A$4:$J$495,10,FALSE)</f>
        <v>0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VLOOKUP($B324,期貨未平倉口數!$A$4:$M$499,4,FALSE)</f>
        <v>-1147.75</v>
      </c>
      <c r="O324" s="27">
        <f>VLOOKUP($B324,期貨未平倉口數!$A$4:$M$499,9,FALSE)</f>
        <v>51933.25</v>
      </c>
      <c r="P324" s="27">
        <f>VLOOKUP($B324,期貨未平倉口數!$A$4:$M$499,10,FALSE)</f>
        <v>5888</v>
      </c>
      <c r="Q324" s="27">
        <f>VLOOKUP($B324,期貨未平倉口數!$A$4:$M$499,11,FALSE)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0</v>
      </c>
      <c r="AE324" s="33">
        <f>VLOOKUP($B324,三大美股走勢!$A$4:$J$495,7,FALSE)</f>
        <v>0</v>
      </c>
      <c r="AF324" s="33">
        <f>VLOOKUP($B324,三大美股走勢!$A$4:$J$495,10,FALSE)</f>
        <v>0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VLOOKUP($B325,期貨未平倉口數!$A$4:$M$499,4,FALSE)</f>
        <v>-100.75</v>
      </c>
      <c r="O325" s="27">
        <f>VLOOKUP($B325,期貨未平倉口數!$A$4:$M$499,9,FALSE)</f>
        <v>53029</v>
      </c>
      <c r="P325" s="27">
        <f>VLOOKUP($B325,期貨未平倉口數!$A$4:$M$499,10,FALSE)</f>
        <v>6983.75</v>
      </c>
      <c r="Q325" s="27">
        <f>VLOOKUP($B325,期貨未平倉口數!$A$4:$M$499,11,FALSE)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0</v>
      </c>
      <c r="AE325" s="33">
        <f>VLOOKUP($B325,三大美股走勢!$A$4:$J$495,7,FALSE)</f>
        <v>0</v>
      </c>
      <c r="AF325" s="33">
        <f>VLOOKUP($B325,三大美股走勢!$A$4:$J$495,10,FALSE)</f>
        <v>0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VLOOKUP($B326,期貨未平倉口數!$A$4:$M$499,4,FALSE)</f>
        <v>-432</v>
      </c>
      <c r="O326" s="27">
        <f>VLOOKUP($B326,期貨未平倉口數!$A$4:$M$499,9,FALSE)</f>
        <v>52876.75</v>
      </c>
      <c r="P326" s="27">
        <f>VLOOKUP($B326,期貨未平倉口數!$A$4:$M$499,10,FALSE)</f>
        <v>6831.5</v>
      </c>
      <c r="Q326" s="27">
        <f>VLOOKUP($B326,期貨未平倉口數!$A$4:$M$499,11,FALSE)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0</v>
      </c>
      <c r="AE326" s="33">
        <f>VLOOKUP($B326,三大美股走勢!$A$4:$J$495,7,FALSE)</f>
        <v>0</v>
      </c>
      <c r="AF326" s="33">
        <f>VLOOKUP($B326,三大美股走勢!$A$4:$J$495,10,FALSE)</f>
        <v>0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VLOOKUP($B327,期貨未平倉口數!$A$4:$M$499,4,FALSE)</f>
        <v>0</v>
      </c>
      <c r="O327" s="27">
        <f>VLOOKUP($B327,期貨未平倉口數!$A$4:$M$499,9,FALSE)</f>
        <v>0</v>
      </c>
      <c r="P327" s="27">
        <f>VLOOKUP($B327,期貨未平倉口數!$A$4:$M$499,10,FALSE)</f>
        <v>0</v>
      </c>
      <c r="Q327" s="27">
        <f>VLOOKUP($B327,期貨未平倉口數!$A$4:$M$499,11,FALSE)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VLOOKUP($B328,期貨未平倉口數!$A$4:$M$499,4,FALSE)</f>
        <v>0</v>
      </c>
      <c r="O328" s="27">
        <f>VLOOKUP($B328,期貨未平倉口數!$A$4:$M$499,9,FALSE)</f>
        <v>0</v>
      </c>
      <c r="P328" s="27">
        <f>VLOOKUP($B328,期貨未平倉口數!$A$4:$M$499,10,FALSE)</f>
        <v>0</v>
      </c>
      <c r="Q328" s="27">
        <f>VLOOKUP($B328,期貨未平倉口數!$A$4:$M$499,11,FALSE)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VLOOKUP($B329,期貨未平倉口數!$A$4:$M$499,4,FALSE)</f>
        <v>2412.5</v>
      </c>
      <c r="O329" s="27">
        <f>VLOOKUP($B329,期貨未平倉口數!$A$4:$M$499,9,FALSE)</f>
        <v>51202</v>
      </c>
      <c r="P329" s="27">
        <f>VLOOKUP($B329,期貨未平倉口數!$A$4:$M$499,10,FALSE)</f>
        <v>5156.75</v>
      </c>
      <c r="Q329" s="27">
        <f>VLOOKUP($B329,期貨未平倉口數!$A$4:$M$499,11,FALSE)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-1.6999999999999999E-3</v>
      </c>
      <c r="AE329" s="33">
        <f>VLOOKUP($B329,三大美股走勢!$A$4:$J$495,7,FALSE)</f>
        <v>1.1999999999999999E-3</v>
      </c>
      <c r="AF329" s="33">
        <f>VLOOKUP($B329,三大美股走勢!$A$4:$J$495,10,FALSE)</f>
        <v>2.3999999999999998E-3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VLOOKUP($B330,期貨未平倉口數!$A$4:$M$499,4,FALSE)</f>
        <v>1561</v>
      </c>
      <c r="O330" s="27">
        <f>VLOOKUP($B330,期貨未平倉口數!$A$4:$M$499,9,FALSE)</f>
        <v>55118</v>
      </c>
      <c r="P330" s="27">
        <f>VLOOKUP($B330,期貨未平倉口數!$A$4:$M$499,10,FALSE)</f>
        <v>9072.75</v>
      </c>
      <c r="Q330" s="27">
        <f>VLOOKUP($B330,期貨未平倉口數!$A$4:$M$499,11,FALSE)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0</v>
      </c>
      <c r="AE330" s="33">
        <f>VLOOKUP($B330,三大美股走勢!$A$4:$J$495,7,FALSE)</f>
        <v>0</v>
      </c>
      <c r="AF330" s="33">
        <f>VLOOKUP($B330,三大美股走勢!$A$4:$J$495,10,FALSE)</f>
        <v>0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VLOOKUP($B331,期貨未平倉口數!$A$4:$M$499,4,FALSE)</f>
        <v>-2879.75</v>
      </c>
      <c r="O331" s="27">
        <f>VLOOKUP($B331,期貨未平倉口數!$A$4:$M$499,9,FALSE)</f>
        <v>55577.5</v>
      </c>
      <c r="P331" s="27">
        <f>VLOOKUP($B331,期貨未平倉口數!$A$4:$M$499,10,FALSE)</f>
        <v>9532.25</v>
      </c>
      <c r="Q331" s="27">
        <f>VLOOKUP($B331,期貨未平倉口數!$A$4:$M$499,11,FALSE)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0</v>
      </c>
      <c r="AE331" s="33">
        <f>VLOOKUP($B331,三大美股走勢!$A$4:$J$495,7,FALSE)</f>
        <v>0</v>
      </c>
      <c r="AF331" s="33">
        <f>VLOOKUP($B331,三大美股走勢!$A$4:$J$495,10,FALSE)</f>
        <v>0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0</v>
      </c>
      <c r="N332" s="27">
        <f>VLOOKUP($B332,期貨未平倉口數!$A$4:$M$499,4,FALSE)</f>
        <v>-1697</v>
      </c>
      <c r="O332" s="27">
        <f>VLOOKUP($B332,期貨未平倉口數!$A$4:$M$499,9,FALSE)</f>
        <v>54435.25</v>
      </c>
      <c r="P332" s="27">
        <f>VLOOKUP($B332,期貨未平倉口數!$A$4:$M$499,10,FALSE)</f>
        <v>8390</v>
      </c>
      <c r="Q332" s="27">
        <f>VLOOKUP($B332,期貨未平倉口數!$A$4:$M$499,11,FALSE)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 t="e">
        <f>VLOOKUP($B332,三大美股走勢!$A$4:$J$495,4,FALSE)</f>
        <v>#N/A</v>
      </c>
      <c r="AE332" s="33" t="e">
        <f>VLOOKUP($B332,三大美股走勢!$A$4:$J$495,7,FALSE)</f>
        <v>#N/A</v>
      </c>
      <c r="AF332" s="33" t="e">
        <f>VLOOKUP($B332,三大美股走勢!$A$4:$J$495,10,FALSE)</f>
        <v>#N/A</v>
      </c>
    </row>
    <row r="333" spans="2:32">
      <c r="B333" s="32">
        <v>43112</v>
      </c>
      <c r="C333" s="33">
        <f>VLOOKUP($B333,大盤與近月台指!$A$4:$I$499,2,FALSE)</f>
        <v>0</v>
      </c>
      <c r="D333" s="34">
        <f>VLOOKUP($B333,大盤與近月台指!$A$4:$I$499,3,FALSE)</f>
        <v>0</v>
      </c>
      <c r="E333" s="35">
        <f>VLOOKUP($B333,大盤與近月台指!$A$4:$I$499,4,FALSE)</f>
        <v>0</v>
      </c>
      <c r="F333" s="33">
        <f>VLOOKUP($B333,大盤與近月台指!$A$4:$I$499,5,FALSE)</f>
        <v>0</v>
      </c>
      <c r="G333" s="49">
        <f>VLOOKUP($B333,三大法人買賣超!$A$4:$I$500,3,FALSE)</f>
        <v>0</v>
      </c>
      <c r="H333" s="34">
        <f>VLOOKUP($B333,三大法人買賣超!$A$4:$I$500,5,FALSE)</f>
        <v>0</v>
      </c>
      <c r="I333" s="27">
        <f>VLOOKUP($B333,三大法人買賣超!$A$4:$I$500,7,FALSE)</f>
        <v>0</v>
      </c>
      <c r="J333" s="27">
        <f>VLOOKUP($B333,三大法人買賣超!$A$4:$I$500,9,FALSE)</f>
        <v>0</v>
      </c>
      <c r="K333" s="37">
        <f>新台幣匯率美元指數!B334</f>
        <v>0</v>
      </c>
      <c r="L333" s="38">
        <f>新台幣匯率美元指數!C334</f>
        <v>0</v>
      </c>
      <c r="M333" s="39">
        <f>新台幣匯率美元指數!D334</f>
        <v>0</v>
      </c>
      <c r="N333" s="27" t="e">
        <f>VLOOKUP($B333,期貨未平倉口數!$A$4:$M$499,4,FALSE)</f>
        <v>#N/A</v>
      </c>
      <c r="O333" s="27" t="e">
        <f>VLOOKUP($B333,期貨未平倉口數!$A$4:$M$499,9,FALSE)</f>
        <v>#N/A</v>
      </c>
      <c r="P333" s="27" t="e">
        <f>VLOOKUP($B333,期貨未平倉口數!$A$4:$M$499,10,FALSE)</f>
        <v>#N/A</v>
      </c>
      <c r="Q333" s="27" t="e">
        <f>VLOOKUP($B333,期貨未平倉口數!$A$4:$M$499,11,FALSE)</f>
        <v>#N/A</v>
      </c>
      <c r="R333" s="64" t="e">
        <f>VLOOKUP($B333,選擇權未平倉餘額!$A$4:$I$500,6,FALSE)</f>
        <v>#N/A</v>
      </c>
      <c r="S333" s="64" t="e">
        <f>VLOOKUP($B333,選擇權未平倉餘額!$A$4:$I$500,7,FALSE)</f>
        <v>#N/A</v>
      </c>
      <c r="T333" s="64" t="e">
        <f>VLOOKUP($B333,選擇權未平倉餘額!$A$4:$I$500,8,FALSE)</f>
        <v>#N/A</v>
      </c>
      <c r="U333" s="64" t="e">
        <f>VLOOKUP($B333,選擇權未平倉餘額!$A$4:$I$500,9,FALSE)</f>
        <v>#N/A</v>
      </c>
      <c r="V333" s="39" t="e">
        <f>VLOOKUP($B333,臺指選擇權P_C_Ratios!$A$4:$C$500,3,FALSE)</f>
        <v>#N/A</v>
      </c>
      <c r="W333" s="41" t="e">
        <f>VLOOKUP($B333,散戶多空比!$A$6:$L$500,12,FALSE)</f>
        <v>#N/A</v>
      </c>
      <c r="X333" s="40" t="e">
        <f>VLOOKUP($B333,期貨大額交易人未沖銷部位!$A$4:$O$499,4,FALSE)</f>
        <v>#N/A</v>
      </c>
      <c r="Y333" s="40" t="e">
        <f>VLOOKUP($B333,期貨大額交易人未沖銷部位!$A$4:$O$499,7,FALSE)</f>
        <v>#N/A</v>
      </c>
      <c r="Z333" s="40" t="e">
        <f>VLOOKUP($B333,期貨大額交易人未沖銷部位!$A$4:$O$499,10,FALSE)</f>
        <v>#N/A</v>
      </c>
      <c r="AA333" s="40" t="e">
        <f>VLOOKUP($B333,期貨大額交易人未沖銷部位!$A$4:$O$499,13,FALSE)</f>
        <v>#N/A</v>
      </c>
      <c r="AB333" s="40" t="e">
        <f>VLOOKUP($B333,期貨大額交易人未沖銷部位!$A$4:$O$499,14,FALSE)</f>
        <v>#N/A</v>
      </c>
      <c r="AC333" s="40" t="e">
        <f>VLOOKUP($B333,期貨大額交易人未沖銷部位!$A$4:$O$499,15,FALSE)</f>
        <v>#N/A</v>
      </c>
      <c r="AD333" s="33" t="e">
        <f>VLOOKUP($B333,三大美股走勢!$A$4:$J$495,4,FALSE)</f>
        <v>#N/A</v>
      </c>
      <c r="AE333" s="33" t="e">
        <f>VLOOKUP($B333,三大美股走勢!$A$4:$J$495,7,FALSE)</f>
        <v>#N/A</v>
      </c>
      <c r="AF333" s="33" t="e">
        <f>VLOOKUP($B333,三大美股走勢!$A$4:$J$495,10,FALSE)</f>
        <v>#N/A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 t="e">
        <f>VLOOKUP($B334,期貨未平倉口數!$A$4:$M$499,4,FALSE)</f>
        <v>#N/A</v>
      </c>
      <c r="O334" s="27" t="e">
        <f>VLOOKUP($B334,期貨未平倉口數!$A$4:$M$499,9,FALSE)</f>
        <v>#N/A</v>
      </c>
      <c r="P334" s="27" t="e">
        <f>VLOOKUP($B334,期貨未平倉口數!$A$4:$M$499,10,FALSE)</f>
        <v>#N/A</v>
      </c>
      <c r="Q334" s="27" t="e">
        <f>VLOOKUP($B334,期貨未平倉口數!$A$4:$M$499,11,FALSE)</f>
        <v>#N/A</v>
      </c>
      <c r="R334" s="64" t="e">
        <f>VLOOKUP($B334,選擇權未平倉餘額!$A$4:$I$500,6,FALSE)</f>
        <v>#N/A</v>
      </c>
      <c r="S334" s="64" t="e">
        <f>VLOOKUP($B334,選擇權未平倉餘額!$A$4:$I$500,7,FALSE)</f>
        <v>#N/A</v>
      </c>
      <c r="T334" s="64" t="e">
        <f>VLOOKUP($B334,選擇權未平倉餘額!$A$4:$I$500,8,FALSE)</f>
        <v>#N/A</v>
      </c>
      <c r="U334" s="64" t="e">
        <f>VLOOKUP($B334,選擇權未平倉餘額!$A$4:$I$500,9,FALSE)</f>
        <v>#N/A</v>
      </c>
      <c r="V334" s="39" t="e">
        <f>VLOOKUP($B334,臺指選擇權P_C_Ratios!$A$4:$C$500,3,FALSE)</f>
        <v>#N/A</v>
      </c>
      <c r="W334" s="41" t="e">
        <f>VLOOKUP($B334,散戶多空比!$A$6:$L$500,12,FALSE)</f>
        <v>#N/A</v>
      </c>
      <c r="X334" s="40" t="e">
        <f>VLOOKUP($B334,期貨大額交易人未沖銷部位!$A$4:$O$499,4,FALSE)</f>
        <v>#N/A</v>
      </c>
      <c r="Y334" s="40" t="e">
        <f>VLOOKUP($B334,期貨大額交易人未沖銷部位!$A$4:$O$499,7,FALSE)</f>
        <v>#N/A</v>
      </c>
      <c r="Z334" s="40" t="e">
        <f>VLOOKUP($B334,期貨大額交易人未沖銷部位!$A$4:$O$499,10,FALSE)</f>
        <v>#N/A</v>
      </c>
      <c r="AA334" s="40" t="e">
        <f>VLOOKUP($B334,期貨大額交易人未沖銷部位!$A$4:$O$499,13,FALSE)</f>
        <v>#N/A</v>
      </c>
      <c r="AB334" s="40" t="e">
        <f>VLOOKUP($B334,期貨大額交易人未沖銷部位!$A$4:$O$499,14,FALSE)</f>
        <v>#N/A</v>
      </c>
      <c r="AC334" s="40" t="e">
        <f>VLOOKUP($B334,期貨大額交易人未沖銷部位!$A$4:$O$499,15,FALSE)</f>
        <v>#N/A</v>
      </c>
      <c r="AD334" s="33" t="e">
        <f>VLOOKUP($B334,三大美股走勢!$A$4:$J$495,4,FALSE)</f>
        <v>#N/A</v>
      </c>
      <c r="AE334" s="33" t="e">
        <f>VLOOKUP($B334,三大美股走勢!$A$4:$J$495,7,FALSE)</f>
        <v>#N/A</v>
      </c>
      <c r="AF334" s="33" t="e">
        <f>VLOOKUP($B334,三大美股走勢!$A$4:$J$495,10,FALSE)</f>
        <v>#N/A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 t="e">
        <f>VLOOKUP($B335,期貨未平倉口數!$A$4:$M$499,4,FALSE)</f>
        <v>#N/A</v>
      </c>
      <c r="O335" s="27" t="e">
        <f>VLOOKUP($B335,期貨未平倉口數!$A$4:$M$499,9,FALSE)</f>
        <v>#N/A</v>
      </c>
      <c r="P335" s="27" t="e">
        <f>VLOOKUP($B335,期貨未平倉口數!$A$4:$M$499,10,FALSE)</f>
        <v>#N/A</v>
      </c>
      <c r="Q335" s="27" t="e">
        <f>VLOOKUP($B335,期貨未平倉口數!$A$4:$M$499,11,FALSE)</f>
        <v>#N/A</v>
      </c>
      <c r="R335" s="64" t="e">
        <f>VLOOKUP($B335,選擇權未平倉餘額!$A$4:$I$500,6,FALSE)</f>
        <v>#N/A</v>
      </c>
      <c r="S335" s="64" t="e">
        <f>VLOOKUP($B335,選擇權未平倉餘額!$A$4:$I$500,7,FALSE)</f>
        <v>#N/A</v>
      </c>
      <c r="T335" s="64" t="e">
        <f>VLOOKUP($B335,選擇權未平倉餘額!$A$4:$I$500,8,FALSE)</f>
        <v>#N/A</v>
      </c>
      <c r="U335" s="64" t="e">
        <f>VLOOKUP($B335,選擇權未平倉餘額!$A$4:$I$500,9,FALSE)</f>
        <v>#N/A</v>
      </c>
      <c r="V335" s="39" t="e">
        <f>VLOOKUP($B335,臺指選擇權P_C_Ratios!$A$4:$C$500,3,FALSE)</f>
        <v>#N/A</v>
      </c>
      <c r="W335" s="41" t="e">
        <f>VLOOKUP($B335,散戶多空比!$A$6:$L$500,12,FALSE)</f>
        <v>#N/A</v>
      </c>
      <c r="X335" s="40" t="e">
        <f>VLOOKUP($B335,期貨大額交易人未沖銷部位!$A$4:$O$499,4,FALSE)</f>
        <v>#N/A</v>
      </c>
      <c r="Y335" s="40" t="e">
        <f>VLOOKUP($B335,期貨大額交易人未沖銷部位!$A$4:$O$499,7,FALSE)</f>
        <v>#N/A</v>
      </c>
      <c r="Z335" s="40" t="e">
        <f>VLOOKUP($B335,期貨大額交易人未沖銷部位!$A$4:$O$499,10,FALSE)</f>
        <v>#N/A</v>
      </c>
      <c r="AA335" s="40" t="e">
        <f>VLOOKUP($B335,期貨大額交易人未沖銷部位!$A$4:$O$499,13,FALSE)</f>
        <v>#N/A</v>
      </c>
      <c r="AB335" s="40" t="e">
        <f>VLOOKUP($B335,期貨大額交易人未沖銷部位!$A$4:$O$499,14,FALSE)</f>
        <v>#N/A</v>
      </c>
      <c r="AC335" s="40" t="e">
        <f>VLOOKUP($B335,期貨大額交易人未沖銷部位!$A$4:$O$499,15,FALSE)</f>
        <v>#N/A</v>
      </c>
      <c r="AD335" s="33" t="e">
        <f>VLOOKUP($B335,三大美股走勢!$A$4:$J$495,4,FALSE)</f>
        <v>#N/A</v>
      </c>
      <c r="AE335" s="33" t="e">
        <f>VLOOKUP($B335,三大美股走勢!$A$4:$J$495,7,FALSE)</f>
        <v>#N/A</v>
      </c>
      <c r="AF335" s="33" t="e">
        <f>VLOOKUP($B335,三大美股走勢!$A$4:$J$495,10,FALSE)</f>
        <v>#N/A</v>
      </c>
    </row>
    <row r="336" spans="2:32">
      <c r="B336" s="32">
        <v>43115</v>
      </c>
      <c r="C336" s="33">
        <f>VLOOKUP($B336,大盤與近月台指!$A$4:$I$499,2,FALSE)</f>
        <v>0</v>
      </c>
      <c r="D336" s="34">
        <f>VLOOKUP($B336,大盤與近月台指!$A$4:$I$499,3,FALSE)</f>
        <v>0</v>
      </c>
      <c r="E336" s="35">
        <f>VLOOKUP($B336,大盤與近月台指!$A$4:$I$499,4,FALSE)</f>
        <v>0</v>
      </c>
      <c r="F336" s="33">
        <f>VLOOKUP($B336,大盤與近月台指!$A$4:$I$499,5,FALSE)</f>
        <v>0</v>
      </c>
      <c r="G336" s="49">
        <f>VLOOKUP($B336,三大法人買賣超!$A$4:$I$500,3,FALSE)</f>
        <v>0</v>
      </c>
      <c r="H336" s="34">
        <f>VLOOKUP($B336,三大法人買賣超!$A$4:$I$500,5,FALSE)</f>
        <v>0</v>
      </c>
      <c r="I336" s="27">
        <f>VLOOKUP($B336,三大法人買賣超!$A$4:$I$500,7,FALSE)</f>
        <v>0</v>
      </c>
      <c r="J336" s="27">
        <f>VLOOKUP($B336,三大法人買賣超!$A$4:$I$500,9,FALSE)</f>
        <v>0</v>
      </c>
      <c r="K336" s="37">
        <f>新台幣匯率美元指數!B337</f>
        <v>0</v>
      </c>
      <c r="L336" s="38">
        <f>新台幣匯率美元指數!C337</f>
        <v>0</v>
      </c>
      <c r="M336" s="39">
        <f>新台幣匯率美元指數!D337</f>
        <v>0</v>
      </c>
      <c r="N336" s="27" t="e">
        <f>VLOOKUP($B336,期貨未平倉口數!$A$4:$M$499,4,FALSE)</f>
        <v>#N/A</v>
      </c>
      <c r="O336" s="27" t="e">
        <f>VLOOKUP($B336,期貨未平倉口數!$A$4:$M$499,9,FALSE)</f>
        <v>#N/A</v>
      </c>
      <c r="P336" s="27" t="e">
        <f>VLOOKUP($B336,期貨未平倉口數!$A$4:$M$499,10,FALSE)</f>
        <v>#N/A</v>
      </c>
      <c r="Q336" s="27" t="e">
        <f>VLOOKUP($B336,期貨未平倉口數!$A$4:$M$499,11,FALSE)</f>
        <v>#N/A</v>
      </c>
      <c r="R336" s="64" t="e">
        <f>VLOOKUP($B336,選擇權未平倉餘額!$A$4:$I$500,6,FALSE)</f>
        <v>#N/A</v>
      </c>
      <c r="S336" s="64" t="e">
        <f>VLOOKUP($B336,選擇權未平倉餘額!$A$4:$I$500,7,FALSE)</f>
        <v>#N/A</v>
      </c>
      <c r="T336" s="64" t="e">
        <f>VLOOKUP($B336,選擇權未平倉餘額!$A$4:$I$500,8,FALSE)</f>
        <v>#N/A</v>
      </c>
      <c r="U336" s="64" t="e">
        <f>VLOOKUP($B336,選擇權未平倉餘額!$A$4:$I$500,9,FALSE)</f>
        <v>#N/A</v>
      </c>
      <c r="V336" s="39" t="e">
        <f>VLOOKUP($B336,臺指選擇權P_C_Ratios!$A$4:$C$500,3,FALSE)</f>
        <v>#N/A</v>
      </c>
      <c r="W336" s="41" t="e">
        <f>VLOOKUP($B336,散戶多空比!$A$6:$L$500,12,FALSE)</f>
        <v>#N/A</v>
      </c>
      <c r="X336" s="40" t="e">
        <f>VLOOKUP($B336,期貨大額交易人未沖銷部位!$A$4:$O$499,4,FALSE)</f>
        <v>#N/A</v>
      </c>
      <c r="Y336" s="40" t="e">
        <f>VLOOKUP($B336,期貨大額交易人未沖銷部位!$A$4:$O$499,7,FALSE)</f>
        <v>#N/A</v>
      </c>
      <c r="Z336" s="40" t="e">
        <f>VLOOKUP($B336,期貨大額交易人未沖銷部位!$A$4:$O$499,10,FALSE)</f>
        <v>#N/A</v>
      </c>
      <c r="AA336" s="40" t="e">
        <f>VLOOKUP($B336,期貨大額交易人未沖銷部位!$A$4:$O$499,13,FALSE)</f>
        <v>#N/A</v>
      </c>
      <c r="AB336" s="40" t="e">
        <f>VLOOKUP($B336,期貨大額交易人未沖銷部位!$A$4:$O$499,14,FALSE)</f>
        <v>#N/A</v>
      </c>
      <c r="AC336" s="40" t="e">
        <f>VLOOKUP($B336,期貨大額交易人未沖銷部位!$A$4:$O$499,15,FALSE)</f>
        <v>#N/A</v>
      </c>
      <c r="AD336" s="33" t="e">
        <f>VLOOKUP($B336,三大美股走勢!$A$4:$J$495,4,FALSE)</f>
        <v>#N/A</v>
      </c>
      <c r="AE336" s="33" t="e">
        <f>VLOOKUP($B336,三大美股走勢!$A$4:$J$495,7,FALSE)</f>
        <v>#N/A</v>
      </c>
      <c r="AF336" s="33" t="e">
        <f>VLOOKUP($B336,三大美股走勢!$A$4:$J$495,10,FALSE)</f>
        <v>#N/A</v>
      </c>
    </row>
    <row r="337" spans="2:32">
      <c r="B337" s="32">
        <v>43116</v>
      </c>
      <c r="C337" s="33">
        <f>VLOOKUP($B337,大盤與近月台指!$A$4:$I$499,2,FALSE)</f>
        <v>0</v>
      </c>
      <c r="D337" s="34">
        <f>VLOOKUP($B337,大盤與近月台指!$A$4:$I$499,3,FALSE)</f>
        <v>0</v>
      </c>
      <c r="E337" s="35">
        <f>VLOOKUP($B337,大盤與近月台指!$A$4:$I$499,4,FALSE)</f>
        <v>0</v>
      </c>
      <c r="F337" s="33">
        <f>VLOOKUP($B337,大盤與近月台指!$A$4:$I$499,5,FALSE)</f>
        <v>0</v>
      </c>
      <c r="G337" s="49">
        <f>VLOOKUP($B337,三大法人買賣超!$A$4:$I$500,3,FALSE)</f>
        <v>0</v>
      </c>
      <c r="H337" s="34">
        <f>VLOOKUP($B337,三大法人買賣超!$A$4:$I$500,5,FALSE)</f>
        <v>0</v>
      </c>
      <c r="I337" s="27">
        <f>VLOOKUP($B337,三大法人買賣超!$A$4:$I$500,7,FALSE)</f>
        <v>0</v>
      </c>
      <c r="J337" s="27">
        <f>VLOOKUP($B337,三大法人買賣超!$A$4:$I$500,9,FALSE)</f>
        <v>0</v>
      </c>
      <c r="K337" s="37">
        <f>新台幣匯率美元指數!B338</f>
        <v>0</v>
      </c>
      <c r="L337" s="38">
        <f>新台幣匯率美元指數!C338</f>
        <v>0</v>
      </c>
      <c r="M337" s="39">
        <f>新台幣匯率美元指數!D338</f>
        <v>0</v>
      </c>
      <c r="N337" s="27" t="e">
        <f>VLOOKUP($B337,期貨未平倉口數!$A$4:$M$499,4,FALSE)</f>
        <v>#N/A</v>
      </c>
      <c r="O337" s="27" t="e">
        <f>VLOOKUP($B337,期貨未平倉口數!$A$4:$M$499,9,FALSE)</f>
        <v>#N/A</v>
      </c>
      <c r="P337" s="27" t="e">
        <f>VLOOKUP($B337,期貨未平倉口數!$A$4:$M$499,10,FALSE)</f>
        <v>#N/A</v>
      </c>
      <c r="Q337" s="27" t="e">
        <f>VLOOKUP($B337,期貨未平倉口數!$A$4:$M$499,11,FALSE)</f>
        <v>#N/A</v>
      </c>
      <c r="R337" s="64" t="e">
        <f>VLOOKUP($B337,選擇權未平倉餘額!$A$4:$I$500,6,FALSE)</f>
        <v>#N/A</v>
      </c>
      <c r="S337" s="64" t="e">
        <f>VLOOKUP($B337,選擇權未平倉餘額!$A$4:$I$500,7,FALSE)</f>
        <v>#N/A</v>
      </c>
      <c r="T337" s="64" t="e">
        <f>VLOOKUP($B337,選擇權未平倉餘額!$A$4:$I$500,8,FALSE)</f>
        <v>#N/A</v>
      </c>
      <c r="U337" s="64" t="e">
        <f>VLOOKUP($B337,選擇權未平倉餘額!$A$4:$I$500,9,FALSE)</f>
        <v>#N/A</v>
      </c>
      <c r="V337" s="39" t="e">
        <f>VLOOKUP($B337,臺指選擇權P_C_Ratios!$A$4:$C$500,3,FALSE)</f>
        <v>#N/A</v>
      </c>
      <c r="W337" s="41" t="e">
        <f>VLOOKUP($B337,散戶多空比!$A$6:$L$500,12,FALSE)</f>
        <v>#N/A</v>
      </c>
      <c r="X337" s="40" t="e">
        <f>VLOOKUP($B337,期貨大額交易人未沖銷部位!$A$4:$O$499,4,FALSE)</f>
        <v>#N/A</v>
      </c>
      <c r="Y337" s="40" t="e">
        <f>VLOOKUP($B337,期貨大額交易人未沖銷部位!$A$4:$O$499,7,FALSE)</f>
        <v>#N/A</v>
      </c>
      <c r="Z337" s="40" t="e">
        <f>VLOOKUP($B337,期貨大額交易人未沖銷部位!$A$4:$O$499,10,FALSE)</f>
        <v>#N/A</v>
      </c>
      <c r="AA337" s="40" t="e">
        <f>VLOOKUP($B337,期貨大額交易人未沖銷部位!$A$4:$O$499,13,FALSE)</f>
        <v>#N/A</v>
      </c>
      <c r="AB337" s="40" t="e">
        <f>VLOOKUP($B337,期貨大額交易人未沖銷部位!$A$4:$O$499,14,FALSE)</f>
        <v>#N/A</v>
      </c>
      <c r="AC337" s="40" t="e">
        <f>VLOOKUP($B337,期貨大額交易人未沖銷部位!$A$4:$O$499,15,FALSE)</f>
        <v>#N/A</v>
      </c>
      <c r="AD337" s="33" t="e">
        <f>VLOOKUP($B337,三大美股走勢!$A$4:$J$495,4,FALSE)</f>
        <v>#N/A</v>
      </c>
      <c r="AE337" s="33" t="e">
        <f>VLOOKUP($B337,三大美股走勢!$A$4:$J$495,7,FALSE)</f>
        <v>#N/A</v>
      </c>
      <c r="AF337" s="33" t="e">
        <f>VLOOKUP($B337,三大美股走勢!$A$4:$J$495,10,FALSE)</f>
        <v>#N/A</v>
      </c>
    </row>
    <row r="338" spans="2:32">
      <c r="B338" s="32">
        <v>43117</v>
      </c>
      <c r="C338" s="33">
        <f>VLOOKUP($B338,大盤與近月台指!$A$4:$I$499,2,FALSE)</f>
        <v>0</v>
      </c>
      <c r="D338" s="34">
        <f>VLOOKUP($B338,大盤與近月台指!$A$4:$I$499,3,FALSE)</f>
        <v>0</v>
      </c>
      <c r="E338" s="35">
        <f>VLOOKUP($B338,大盤與近月台指!$A$4:$I$499,4,FALSE)</f>
        <v>0</v>
      </c>
      <c r="F338" s="33">
        <f>VLOOKUP($B338,大盤與近月台指!$A$4:$I$499,5,FALSE)</f>
        <v>0</v>
      </c>
      <c r="G338" s="49">
        <f>VLOOKUP($B338,三大法人買賣超!$A$4:$I$500,3,FALSE)</f>
        <v>0</v>
      </c>
      <c r="H338" s="34">
        <f>VLOOKUP($B338,三大法人買賣超!$A$4:$I$500,5,FALSE)</f>
        <v>0</v>
      </c>
      <c r="I338" s="27">
        <f>VLOOKUP($B338,三大法人買賣超!$A$4:$I$500,7,FALSE)</f>
        <v>0</v>
      </c>
      <c r="J338" s="27">
        <f>VLOOKUP($B338,三大法人買賣超!$A$4:$I$500,9,FALSE)</f>
        <v>0</v>
      </c>
      <c r="K338" s="37">
        <f>新台幣匯率美元指數!B339</f>
        <v>0</v>
      </c>
      <c r="L338" s="38">
        <f>新台幣匯率美元指數!C339</f>
        <v>0</v>
      </c>
      <c r="M338" s="39">
        <f>新台幣匯率美元指數!D339</f>
        <v>0</v>
      </c>
      <c r="N338" s="27" t="e">
        <f>VLOOKUP($B338,期貨未平倉口數!$A$4:$M$499,4,FALSE)</f>
        <v>#N/A</v>
      </c>
      <c r="O338" s="27" t="e">
        <f>VLOOKUP($B338,期貨未平倉口數!$A$4:$M$499,9,FALSE)</f>
        <v>#N/A</v>
      </c>
      <c r="P338" s="27" t="e">
        <f>VLOOKUP($B338,期貨未平倉口數!$A$4:$M$499,10,FALSE)</f>
        <v>#N/A</v>
      </c>
      <c r="Q338" s="27" t="e">
        <f>VLOOKUP($B338,期貨未平倉口數!$A$4:$M$499,11,FALSE)</f>
        <v>#N/A</v>
      </c>
      <c r="R338" s="64" t="e">
        <f>VLOOKUP($B338,選擇權未平倉餘額!$A$4:$I$500,6,FALSE)</f>
        <v>#N/A</v>
      </c>
      <c r="S338" s="64" t="e">
        <f>VLOOKUP($B338,選擇權未平倉餘額!$A$4:$I$500,7,FALSE)</f>
        <v>#N/A</v>
      </c>
      <c r="T338" s="64" t="e">
        <f>VLOOKUP($B338,選擇權未平倉餘額!$A$4:$I$500,8,FALSE)</f>
        <v>#N/A</v>
      </c>
      <c r="U338" s="64" t="e">
        <f>VLOOKUP($B338,選擇權未平倉餘額!$A$4:$I$500,9,FALSE)</f>
        <v>#N/A</v>
      </c>
      <c r="V338" s="39" t="e">
        <f>VLOOKUP($B338,臺指選擇權P_C_Ratios!$A$4:$C$500,3,FALSE)</f>
        <v>#N/A</v>
      </c>
      <c r="W338" s="41" t="e">
        <f>VLOOKUP($B338,散戶多空比!$A$6:$L$500,12,FALSE)</f>
        <v>#N/A</v>
      </c>
      <c r="X338" s="40" t="e">
        <f>VLOOKUP($B338,期貨大額交易人未沖銷部位!$A$4:$O$499,4,FALSE)</f>
        <v>#N/A</v>
      </c>
      <c r="Y338" s="40" t="e">
        <f>VLOOKUP($B338,期貨大額交易人未沖銷部位!$A$4:$O$499,7,FALSE)</f>
        <v>#N/A</v>
      </c>
      <c r="Z338" s="40" t="e">
        <f>VLOOKUP($B338,期貨大額交易人未沖銷部位!$A$4:$O$499,10,FALSE)</f>
        <v>#N/A</v>
      </c>
      <c r="AA338" s="40" t="e">
        <f>VLOOKUP($B338,期貨大額交易人未沖銷部位!$A$4:$O$499,13,FALSE)</f>
        <v>#N/A</v>
      </c>
      <c r="AB338" s="40" t="e">
        <f>VLOOKUP($B338,期貨大額交易人未沖銷部位!$A$4:$O$499,14,FALSE)</f>
        <v>#N/A</v>
      </c>
      <c r="AC338" s="40" t="e">
        <f>VLOOKUP($B338,期貨大額交易人未沖銷部位!$A$4:$O$499,15,FALSE)</f>
        <v>#N/A</v>
      </c>
      <c r="AD338" s="33" t="e">
        <f>VLOOKUP($B338,三大美股走勢!$A$4:$J$495,4,FALSE)</f>
        <v>#N/A</v>
      </c>
      <c r="AE338" s="33" t="e">
        <f>VLOOKUP($B338,三大美股走勢!$A$4:$J$495,7,FALSE)</f>
        <v>#N/A</v>
      </c>
      <c r="AF338" s="33" t="e">
        <f>VLOOKUP($B338,三大美股走勢!$A$4:$J$495,10,FALSE)</f>
        <v>#N/A</v>
      </c>
    </row>
    <row r="339" spans="2:32">
      <c r="B339" s="32">
        <v>43118</v>
      </c>
      <c r="C339" s="33">
        <f>VLOOKUP($B339,大盤與近月台指!$A$4:$I$499,2,FALSE)</f>
        <v>0</v>
      </c>
      <c r="D339" s="34">
        <f>VLOOKUP($B339,大盤與近月台指!$A$4:$I$499,3,FALSE)</f>
        <v>0</v>
      </c>
      <c r="E339" s="35">
        <f>VLOOKUP($B339,大盤與近月台指!$A$4:$I$499,4,FALSE)</f>
        <v>0</v>
      </c>
      <c r="F339" s="33">
        <f>VLOOKUP($B339,大盤與近月台指!$A$4:$I$499,5,FALSE)</f>
        <v>0</v>
      </c>
      <c r="G339" s="49">
        <f>VLOOKUP($B339,三大法人買賣超!$A$4:$I$500,3,FALSE)</f>
        <v>0</v>
      </c>
      <c r="H339" s="34">
        <f>VLOOKUP($B339,三大法人買賣超!$A$4:$I$500,5,FALSE)</f>
        <v>0</v>
      </c>
      <c r="I339" s="27">
        <f>VLOOKUP($B339,三大法人買賣超!$A$4:$I$500,7,FALSE)</f>
        <v>0</v>
      </c>
      <c r="J339" s="27">
        <f>VLOOKUP($B339,三大法人買賣超!$A$4:$I$500,9,FALSE)</f>
        <v>0</v>
      </c>
      <c r="K339" s="37">
        <f>新台幣匯率美元指數!B340</f>
        <v>0</v>
      </c>
      <c r="L339" s="38">
        <f>新台幣匯率美元指數!C340</f>
        <v>0</v>
      </c>
      <c r="M339" s="39">
        <f>新台幣匯率美元指數!D340</f>
        <v>0</v>
      </c>
      <c r="N339" s="27" t="e">
        <f>VLOOKUP($B339,期貨未平倉口數!$A$4:$M$499,4,FALSE)</f>
        <v>#N/A</v>
      </c>
      <c r="O339" s="27" t="e">
        <f>VLOOKUP($B339,期貨未平倉口數!$A$4:$M$499,9,FALSE)</f>
        <v>#N/A</v>
      </c>
      <c r="P339" s="27" t="e">
        <f>VLOOKUP($B339,期貨未平倉口數!$A$4:$M$499,10,FALSE)</f>
        <v>#N/A</v>
      </c>
      <c r="Q339" s="27" t="e">
        <f>VLOOKUP($B339,期貨未平倉口數!$A$4:$M$499,11,FALSE)</f>
        <v>#N/A</v>
      </c>
      <c r="R339" s="64" t="e">
        <f>VLOOKUP($B339,選擇權未平倉餘額!$A$4:$I$500,6,FALSE)</f>
        <v>#N/A</v>
      </c>
      <c r="S339" s="64" t="e">
        <f>VLOOKUP($B339,選擇權未平倉餘額!$A$4:$I$500,7,FALSE)</f>
        <v>#N/A</v>
      </c>
      <c r="T339" s="64" t="e">
        <f>VLOOKUP($B339,選擇權未平倉餘額!$A$4:$I$500,8,FALSE)</f>
        <v>#N/A</v>
      </c>
      <c r="U339" s="64" t="e">
        <f>VLOOKUP($B339,選擇權未平倉餘額!$A$4:$I$500,9,FALSE)</f>
        <v>#N/A</v>
      </c>
      <c r="V339" s="39" t="e">
        <f>VLOOKUP($B339,臺指選擇權P_C_Ratios!$A$4:$C$500,3,FALSE)</f>
        <v>#N/A</v>
      </c>
      <c r="W339" s="41" t="e">
        <f>VLOOKUP($B339,散戶多空比!$A$6:$L$500,12,FALSE)</f>
        <v>#N/A</v>
      </c>
      <c r="X339" s="40" t="e">
        <f>VLOOKUP($B339,期貨大額交易人未沖銷部位!$A$4:$O$499,4,FALSE)</f>
        <v>#N/A</v>
      </c>
      <c r="Y339" s="40" t="e">
        <f>VLOOKUP($B339,期貨大額交易人未沖銷部位!$A$4:$O$499,7,FALSE)</f>
        <v>#N/A</v>
      </c>
      <c r="Z339" s="40" t="e">
        <f>VLOOKUP($B339,期貨大額交易人未沖銷部位!$A$4:$O$499,10,FALSE)</f>
        <v>#N/A</v>
      </c>
      <c r="AA339" s="40" t="e">
        <f>VLOOKUP($B339,期貨大額交易人未沖銷部位!$A$4:$O$499,13,FALSE)</f>
        <v>#N/A</v>
      </c>
      <c r="AB339" s="40" t="e">
        <f>VLOOKUP($B339,期貨大額交易人未沖銷部位!$A$4:$O$499,14,FALSE)</f>
        <v>#N/A</v>
      </c>
      <c r="AC339" s="40" t="e">
        <f>VLOOKUP($B339,期貨大額交易人未沖銷部位!$A$4:$O$499,15,FALSE)</f>
        <v>#N/A</v>
      </c>
      <c r="AD339" s="33" t="e">
        <f>VLOOKUP($B339,三大美股走勢!$A$4:$J$495,4,FALSE)</f>
        <v>#N/A</v>
      </c>
      <c r="AE339" s="33" t="e">
        <f>VLOOKUP($B339,三大美股走勢!$A$4:$J$495,7,FALSE)</f>
        <v>#N/A</v>
      </c>
      <c r="AF339" s="33" t="e">
        <f>VLOOKUP($B339,三大美股走勢!$A$4:$J$495,10,FALSE)</f>
        <v>#N/A</v>
      </c>
    </row>
    <row r="340" spans="2:32">
      <c r="B340" s="32">
        <v>43119</v>
      </c>
      <c r="C340" s="33">
        <f>VLOOKUP($B340,大盤與近月台指!$A$4:$I$499,2,FALSE)</f>
        <v>0</v>
      </c>
      <c r="D340" s="34">
        <f>VLOOKUP($B340,大盤與近月台指!$A$4:$I$499,3,FALSE)</f>
        <v>0</v>
      </c>
      <c r="E340" s="35">
        <f>VLOOKUP($B340,大盤與近月台指!$A$4:$I$499,4,FALSE)</f>
        <v>0</v>
      </c>
      <c r="F340" s="33">
        <f>VLOOKUP($B340,大盤與近月台指!$A$4:$I$499,5,FALSE)</f>
        <v>0</v>
      </c>
      <c r="G340" s="49">
        <f>VLOOKUP($B340,三大法人買賣超!$A$4:$I$500,3,FALSE)</f>
        <v>0</v>
      </c>
      <c r="H340" s="34">
        <f>VLOOKUP($B340,三大法人買賣超!$A$4:$I$500,5,FALSE)</f>
        <v>0</v>
      </c>
      <c r="I340" s="27">
        <f>VLOOKUP($B340,三大法人買賣超!$A$4:$I$500,7,FALSE)</f>
        <v>0</v>
      </c>
      <c r="J340" s="27">
        <f>VLOOKUP($B340,三大法人買賣超!$A$4:$I$500,9,FALSE)</f>
        <v>0</v>
      </c>
      <c r="K340" s="37">
        <f>新台幣匯率美元指數!B341</f>
        <v>0</v>
      </c>
      <c r="L340" s="38">
        <f>新台幣匯率美元指數!C341</f>
        <v>0</v>
      </c>
      <c r="M340" s="39">
        <f>新台幣匯率美元指數!D341</f>
        <v>0</v>
      </c>
      <c r="N340" s="27" t="e">
        <f>VLOOKUP($B340,期貨未平倉口數!$A$4:$M$499,4,FALSE)</f>
        <v>#N/A</v>
      </c>
      <c r="O340" s="27" t="e">
        <f>VLOOKUP($B340,期貨未平倉口數!$A$4:$M$499,9,FALSE)</f>
        <v>#N/A</v>
      </c>
      <c r="P340" s="27" t="e">
        <f>VLOOKUP($B340,期貨未平倉口數!$A$4:$M$499,10,FALSE)</f>
        <v>#N/A</v>
      </c>
      <c r="Q340" s="27" t="e">
        <f>VLOOKUP($B340,期貨未平倉口數!$A$4:$M$499,11,FALSE)</f>
        <v>#N/A</v>
      </c>
      <c r="R340" s="64" t="e">
        <f>VLOOKUP($B340,選擇權未平倉餘額!$A$4:$I$500,6,FALSE)</f>
        <v>#N/A</v>
      </c>
      <c r="S340" s="64" t="e">
        <f>VLOOKUP($B340,選擇權未平倉餘額!$A$4:$I$500,7,FALSE)</f>
        <v>#N/A</v>
      </c>
      <c r="T340" s="64" t="e">
        <f>VLOOKUP($B340,選擇權未平倉餘額!$A$4:$I$500,8,FALSE)</f>
        <v>#N/A</v>
      </c>
      <c r="U340" s="64" t="e">
        <f>VLOOKUP($B340,選擇權未平倉餘額!$A$4:$I$500,9,FALSE)</f>
        <v>#N/A</v>
      </c>
      <c r="V340" s="39" t="e">
        <f>VLOOKUP($B340,臺指選擇權P_C_Ratios!$A$4:$C$500,3,FALSE)</f>
        <v>#N/A</v>
      </c>
      <c r="W340" s="41" t="e">
        <f>VLOOKUP($B340,散戶多空比!$A$6:$L$500,12,FALSE)</f>
        <v>#N/A</v>
      </c>
      <c r="X340" s="40" t="e">
        <f>VLOOKUP($B340,期貨大額交易人未沖銷部位!$A$4:$O$499,4,FALSE)</f>
        <v>#N/A</v>
      </c>
      <c r="Y340" s="40" t="e">
        <f>VLOOKUP($B340,期貨大額交易人未沖銷部位!$A$4:$O$499,7,FALSE)</f>
        <v>#N/A</v>
      </c>
      <c r="Z340" s="40" t="e">
        <f>VLOOKUP($B340,期貨大額交易人未沖銷部位!$A$4:$O$499,10,FALSE)</f>
        <v>#N/A</v>
      </c>
      <c r="AA340" s="40" t="e">
        <f>VLOOKUP($B340,期貨大額交易人未沖銷部位!$A$4:$O$499,13,FALSE)</f>
        <v>#N/A</v>
      </c>
      <c r="AB340" s="40" t="e">
        <f>VLOOKUP($B340,期貨大額交易人未沖銷部位!$A$4:$O$499,14,FALSE)</f>
        <v>#N/A</v>
      </c>
      <c r="AC340" s="40" t="e">
        <f>VLOOKUP($B340,期貨大額交易人未沖銷部位!$A$4:$O$499,15,FALSE)</f>
        <v>#N/A</v>
      </c>
      <c r="AD340" s="33" t="e">
        <f>VLOOKUP($B340,三大美股走勢!$A$4:$J$495,4,FALSE)</f>
        <v>#N/A</v>
      </c>
      <c r="AE340" s="33" t="e">
        <f>VLOOKUP($B340,三大美股走勢!$A$4:$J$495,7,FALSE)</f>
        <v>#N/A</v>
      </c>
      <c r="AF340" s="33" t="e">
        <f>VLOOKUP($B340,三大美股走勢!$A$4:$J$495,10,FALSE)</f>
        <v>#N/A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 t="e">
        <f>VLOOKUP($B341,期貨未平倉口數!$A$4:$M$499,4,FALSE)</f>
        <v>#N/A</v>
      </c>
      <c r="O341" s="27" t="e">
        <f>VLOOKUP($B341,期貨未平倉口數!$A$4:$M$499,9,FALSE)</f>
        <v>#N/A</v>
      </c>
      <c r="P341" s="27" t="e">
        <f>VLOOKUP($B341,期貨未平倉口數!$A$4:$M$499,10,FALSE)</f>
        <v>#N/A</v>
      </c>
      <c r="Q341" s="27" t="e">
        <f>VLOOKUP($B341,期貨未平倉口數!$A$4:$M$499,11,FALSE)</f>
        <v>#N/A</v>
      </c>
      <c r="R341" s="64" t="e">
        <f>VLOOKUP($B341,選擇權未平倉餘額!$A$4:$I$500,6,FALSE)</f>
        <v>#N/A</v>
      </c>
      <c r="S341" s="64" t="e">
        <f>VLOOKUP($B341,選擇權未平倉餘額!$A$4:$I$500,7,FALSE)</f>
        <v>#N/A</v>
      </c>
      <c r="T341" s="64" t="e">
        <f>VLOOKUP($B341,選擇權未平倉餘額!$A$4:$I$500,8,FALSE)</f>
        <v>#N/A</v>
      </c>
      <c r="U341" s="64" t="e">
        <f>VLOOKUP($B341,選擇權未平倉餘額!$A$4:$I$500,9,FALSE)</f>
        <v>#N/A</v>
      </c>
      <c r="V341" s="39" t="e">
        <f>VLOOKUP($B341,臺指選擇權P_C_Ratios!$A$4:$C$500,3,FALSE)</f>
        <v>#N/A</v>
      </c>
      <c r="W341" s="41" t="e">
        <f>VLOOKUP($B341,散戶多空比!$A$6:$L$500,12,FALSE)</f>
        <v>#N/A</v>
      </c>
      <c r="X341" s="40" t="e">
        <f>VLOOKUP($B341,期貨大額交易人未沖銷部位!$A$4:$O$499,4,FALSE)</f>
        <v>#N/A</v>
      </c>
      <c r="Y341" s="40" t="e">
        <f>VLOOKUP($B341,期貨大額交易人未沖銷部位!$A$4:$O$499,7,FALSE)</f>
        <v>#N/A</v>
      </c>
      <c r="Z341" s="40" t="e">
        <f>VLOOKUP($B341,期貨大額交易人未沖銷部位!$A$4:$O$499,10,FALSE)</f>
        <v>#N/A</v>
      </c>
      <c r="AA341" s="40" t="e">
        <f>VLOOKUP($B341,期貨大額交易人未沖銷部位!$A$4:$O$499,13,FALSE)</f>
        <v>#N/A</v>
      </c>
      <c r="AB341" s="40" t="e">
        <f>VLOOKUP($B341,期貨大額交易人未沖銷部位!$A$4:$O$499,14,FALSE)</f>
        <v>#N/A</v>
      </c>
      <c r="AC341" s="40" t="e">
        <f>VLOOKUP($B341,期貨大額交易人未沖銷部位!$A$4:$O$499,15,FALSE)</f>
        <v>#N/A</v>
      </c>
      <c r="AD341" s="33" t="e">
        <f>VLOOKUP($B341,三大美股走勢!$A$4:$J$495,4,FALSE)</f>
        <v>#N/A</v>
      </c>
      <c r="AE341" s="33" t="e">
        <f>VLOOKUP($B341,三大美股走勢!$A$4:$J$495,7,FALSE)</f>
        <v>#N/A</v>
      </c>
      <c r="AF341" s="33" t="e">
        <f>VLOOKUP($B341,三大美股走勢!$A$4:$J$495,10,FALSE)</f>
        <v>#N/A</v>
      </c>
    </row>
    <row r="342" spans="2:32">
      <c r="B342" s="32">
        <v>43121</v>
      </c>
      <c r="C342" s="33" t="e">
        <f>VLOOKUP($B342,大盤與近月台指!$A$4:$I$499,2,FALSE)</f>
        <v>#N/A</v>
      </c>
      <c r="D342" s="34" t="e">
        <f>VLOOKUP($B342,大盤與近月台指!$A$4:$I$499,3,FALSE)</f>
        <v>#N/A</v>
      </c>
      <c r="E342" s="35" t="e">
        <f>VLOOKUP($B342,大盤與近月台指!$A$4:$I$499,4,FALSE)</f>
        <v>#N/A</v>
      </c>
      <c r="F342" s="33" t="e">
        <f>VLOOKUP($B342,大盤與近月台指!$A$4:$I$499,5,FALSE)</f>
        <v>#N/A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 t="e">
        <f>VLOOKUP($B342,期貨未平倉口數!$A$4:$M$499,4,FALSE)</f>
        <v>#N/A</v>
      </c>
      <c r="O342" s="27" t="e">
        <f>VLOOKUP($B342,期貨未平倉口數!$A$4:$M$499,9,FALSE)</f>
        <v>#N/A</v>
      </c>
      <c r="P342" s="27" t="e">
        <f>VLOOKUP($B342,期貨未平倉口數!$A$4:$M$499,10,FALSE)</f>
        <v>#N/A</v>
      </c>
      <c r="Q342" s="27" t="e">
        <f>VLOOKUP($B342,期貨未平倉口數!$A$4:$M$499,11,FALSE)</f>
        <v>#N/A</v>
      </c>
      <c r="R342" s="64" t="e">
        <f>VLOOKUP($B342,選擇權未平倉餘額!$A$4:$I$500,6,FALSE)</f>
        <v>#N/A</v>
      </c>
      <c r="S342" s="64" t="e">
        <f>VLOOKUP($B342,選擇權未平倉餘額!$A$4:$I$500,7,FALSE)</f>
        <v>#N/A</v>
      </c>
      <c r="T342" s="64" t="e">
        <f>VLOOKUP($B342,選擇權未平倉餘額!$A$4:$I$500,8,FALSE)</f>
        <v>#N/A</v>
      </c>
      <c r="U342" s="64" t="e">
        <f>VLOOKUP($B342,選擇權未平倉餘額!$A$4:$I$500,9,FALSE)</f>
        <v>#N/A</v>
      </c>
      <c r="V342" s="39" t="e">
        <f>VLOOKUP($B342,臺指選擇權P_C_Ratios!$A$4:$C$500,3,FALSE)</f>
        <v>#N/A</v>
      </c>
      <c r="W342" s="41" t="e">
        <f>VLOOKUP($B342,散戶多空比!$A$6:$L$500,12,FALSE)</f>
        <v>#N/A</v>
      </c>
      <c r="X342" s="40" t="e">
        <f>VLOOKUP($B342,期貨大額交易人未沖銷部位!$A$4:$O$499,4,FALSE)</f>
        <v>#N/A</v>
      </c>
      <c r="Y342" s="40" t="e">
        <f>VLOOKUP($B342,期貨大額交易人未沖銷部位!$A$4:$O$499,7,FALSE)</f>
        <v>#N/A</v>
      </c>
      <c r="Z342" s="40" t="e">
        <f>VLOOKUP($B342,期貨大額交易人未沖銷部位!$A$4:$O$499,10,FALSE)</f>
        <v>#N/A</v>
      </c>
      <c r="AA342" s="40" t="e">
        <f>VLOOKUP($B342,期貨大額交易人未沖銷部位!$A$4:$O$499,13,FALSE)</f>
        <v>#N/A</v>
      </c>
      <c r="AB342" s="40" t="e">
        <f>VLOOKUP($B342,期貨大額交易人未沖銷部位!$A$4:$O$499,14,FALSE)</f>
        <v>#N/A</v>
      </c>
      <c r="AC342" s="40" t="e">
        <f>VLOOKUP($B342,期貨大額交易人未沖銷部位!$A$4:$O$499,15,FALSE)</f>
        <v>#N/A</v>
      </c>
      <c r="AD342" s="33" t="e">
        <f>VLOOKUP($B342,三大美股走勢!$A$4:$J$495,4,FALSE)</f>
        <v>#N/A</v>
      </c>
      <c r="AE342" s="33" t="e">
        <f>VLOOKUP($B342,三大美股走勢!$A$4:$J$495,7,FALSE)</f>
        <v>#N/A</v>
      </c>
      <c r="AF342" s="33" t="e">
        <f>VLOOKUP($B342,三大美股走勢!$A$4:$J$495,10,FALSE)</f>
        <v>#N/A</v>
      </c>
    </row>
    <row r="343" spans="2:32">
      <c r="B343" s="32">
        <v>43122</v>
      </c>
      <c r="C343" s="33" t="e">
        <f>VLOOKUP($B343,大盤與近月台指!$A$4:$I$499,2,FALSE)</f>
        <v>#N/A</v>
      </c>
      <c r="D343" s="34" t="e">
        <f>VLOOKUP($B343,大盤與近月台指!$A$4:$I$499,3,FALSE)</f>
        <v>#N/A</v>
      </c>
      <c r="E343" s="35" t="e">
        <f>VLOOKUP($B343,大盤與近月台指!$A$4:$I$499,4,FALSE)</f>
        <v>#N/A</v>
      </c>
      <c r="F343" s="33" t="e">
        <f>VLOOKUP($B343,大盤與近月台指!$A$4:$I$499,5,FALSE)</f>
        <v>#N/A</v>
      </c>
      <c r="G343" s="49">
        <f>VLOOKUP($B343,三大法人買賣超!$A$4:$I$500,3,FALSE)</f>
        <v>0</v>
      </c>
      <c r="H343" s="34">
        <f>VLOOKUP($B343,三大法人買賣超!$A$4:$I$500,5,FALSE)</f>
        <v>0</v>
      </c>
      <c r="I343" s="27">
        <f>VLOOKUP($B343,三大法人買賣超!$A$4:$I$500,7,FALSE)</f>
        <v>0</v>
      </c>
      <c r="J343" s="27">
        <f>VLOOKUP($B343,三大法人買賣超!$A$4:$I$500,9,FALSE)</f>
        <v>0</v>
      </c>
      <c r="K343" s="37">
        <f>新台幣匯率美元指數!B344</f>
        <v>0</v>
      </c>
      <c r="L343" s="38">
        <f>新台幣匯率美元指數!C344</f>
        <v>0</v>
      </c>
      <c r="M343" s="39">
        <f>新台幣匯率美元指數!D344</f>
        <v>0</v>
      </c>
      <c r="N343" s="27" t="e">
        <f>VLOOKUP($B343,期貨未平倉口數!$A$4:$M$499,4,FALSE)</f>
        <v>#N/A</v>
      </c>
      <c r="O343" s="27" t="e">
        <f>VLOOKUP($B343,期貨未平倉口數!$A$4:$M$499,9,FALSE)</f>
        <v>#N/A</v>
      </c>
      <c r="P343" s="27" t="e">
        <f>VLOOKUP($B343,期貨未平倉口數!$A$4:$M$499,10,FALSE)</f>
        <v>#N/A</v>
      </c>
      <c r="Q343" s="27" t="e">
        <f>VLOOKUP($B343,期貨未平倉口數!$A$4:$M$499,11,FALSE)</f>
        <v>#N/A</v>
      </c>
      <c r="R343" s="64" t="e">
        <f>VLOOKUP($B343,選擇權未平倉餘額!$A$4:$I$500,6,FALSE)</f>
        <v>#N/A</v>
      </c>
      <c r="S343" s="64" t="e">
        <f>VLOOKUP($B343,選擇權未平倉餘額!$A$4:$I$500,7,FALSE)</f>
        <v>#N/A</v>
      </c>
      <c r="T343" s="64" t="e">
        <f>VLOOKUP($B343,選擇權未平倉餘額!$A$4:$I$500,8,FALSE)</f>
        <v>#N/A</v>
      </c>
      <c r="U343" s="64" t="e">
        <f>VLOOKUP($B343,選擇權未平倉餘額!$A$4:$I$500,9,FALSE)</f>
        <v>#N/A</v>
      </c>
      <c r="V343" s="39" t="e">
        <f>VLOOKUP($B343,臺指選擇權P_C_Ratios!$A$4:$C$500,3,FALSE)</f>
        <v>#N/A</v>
      </c>
      <c r="W343" s="41" t="e">
        <f>VLOOKUP($B343,散戶多空比!$A$6:$L$500,12,FALSE)</f>
        <v>#N/A</v>
      </c>
      <c r="X343" s="40" t="e">
        <f>VLOOKUP($B343,期貨大額交易人未沖銷部位!$A$4:$O$499,4,FALSE)</f>
        <v>#N/A</v>
      </c>
      <c r="Y343" s="40" t="e">
        <f>VLOOKUP($B343,期貨大額交易人未沖銷部位!$A$4:$O$499,7,FALSE)</f>
        <v>#N/A</v>
      </c>
      <c r="Z343" s="40" t="e">
        <f>VLOOKUP($B343,期貨大額交易人未沖銷部位!$A$4:$O$499,10,FALSE)</f>
        <v>#N/A</v>
      </c>
      <c r="AA343" s="40" t="e">
        <f>VLOOKUP($B343,期貨大額交易人未沖銷部位!$A$4:$O$499,13,FALSE)</f>
        <v>#N/A</v>
      </c>
      <c r="AB343" s="40" t="e">
        <f>VLOOKUP($B343,期貨大額交易人未沖銷部位!$A$4:$O$499,14,FALSE)</f>
        <v>#N/A</v>
      </c>
      <c r="AC343" s="40" t="e">
        <f>VLOOKUP($B343,期貨大額交易人未沖銷部位!$A$4:$O$499,15,FALSE)</f>
        <v>#N/A</v>
      </c>
      <c r="AD343" s="33" t="e">
        <f>VLOOKUP($B343,三大美股走勢!$A$4:$J$495,4,FALSE)</f>
        <v>#N/A</v>
      </c>
      <c r="AE343" s="33" t="e">
        <f>VLOOKUP($B343,三大美股走勢!$A$4:$J$495,7,FALSE)</f>
        <v>#N/A</v>
      </c>
      <c r="AF343" s="33" t="e">
        <f>VLOOKUP($B343,三大美股走勢!$A$4:$J$495,10,FALSE)</f>
        <v>#N/A</v>
      </c>
    </row>
    <row r="344" spans="2:32">
      <c r="B344" s="32">
        <v>43123</v>
      </c>
      <c r="C344" s="33" t="e">
        <f>VLOOKUP($B344,大盤與近月台指!$A$4:$I$499,2,FALSE)</f>
        <v>#N/A</v>
      </c>
      <c r="D344" s="34" t="e">
        <f>VLOOKUP($B344,大盤與近月台指!$A$4:$I$499,3,FALSE)</f>
        <v>#N/A</v>
      </c>
      <c r="E344" s="35" t="e">
        <f>VLOOKUP($B344,大盤與近月台指!$A$4:$I$499,4,FALSE)</f>
        <v>#N/A</v>
      </c>
      <c r="F344" s="33" t="e">
        <f>VLOOKUP($B344,大盤與近月台指!$A$4:$I$499,5,FALSE)</f>
        <v>#N/A</v>
      </c>
      <c r="G344" s="49">
        <f>VLOOKUP($B344,三大法人買賣超!$A$4:$I$500,3,FALSE)</f>
        <v>0</v>
      </c>
      <c r="H344" s="34">
        <f>VLOOKUP($B344,三大法人買賣超!$A$4:$I$500,5,FALSE)</f>
        <v>0</v>
      </c>
      <c r="I344" s="27">
        <f>VLOOKUP($B344,三大法人買賣超!$A$4:$I$500,7,FALSE)</f>
        <v>0</v>
      </c>
      <c r="J344" s="27">
        <f>VLOOKUP($B344,三大法人買賣超!$A$4:$I$500,9,FALSE)</f>
        <v>0</v>
      </c>
      <c r="K344" s="37">
        <f>新台幣匯率美元指數!B345</f>
        <v>0</v>
      </c>
      <c r="L344" s="38">
        <f>新台幣匯率美元指數!C345</f>
        <v>0</v>
      </c>
      <c r="M344" s="39">
        <f>新台幣匯率美元指數!D345</f>
        <v>0</v>
      </c>
      <c r="N344" s="27" t="e">
        <f>VLOOKUP($B344,期貨未平倉口數!$A$4:$M$499,4,FALSE)</f>
        <v>#N/A</v>
      </c>
      <c r="O344" s="27" t="e">
        <f>VLOOKUP($B344,期貨未平倉口數!$A$4:$M$499,9,FALSE)</f>
        <v>#N/A</v>
      </c>
      <c r="P344" s="27" t="e">
        <f>VLOOKUP($B344,期貨未平倉口數!$A$4:$M$499,10,FALSE)</f>
        <v>#N/A</v>
      </c>
      <c r="Q344" s="27" t="e">
        <f>VLOOKUP($B344,期貨未平倉口數!$A$4:$M$499,11,FALSE)</f>
        <v>#N/A</v>
      </c>
      <c r="R344" s="64" t="e">
        <f>VLOOKUP($B344,選擇權未平倉餘額!$A$4:$I$500,6,FALSE)</f>
        <v>#N/A</v>
      </c>
      <c r="S344" s="64" t="e">
        <f>VLOOKUP($B344,選擇權未平倉餘額!$A$4:$I$500,7,FALSE)</f>
        <v>#N/A</v>
      </c>
      <c r="T344" s="64" t="e">
        <f>VLOOKUP($B344,選擇權未平倉餘額!$A$4:$I$500,8,FALSE)</f>
        <v>#N/A</v>
      </c>
      <c r="U344" s="64" t="e">
        <f>VLOOKUP($B344,選擇權未平倉餘額!$A$4:$I$500,9,FALSE)</f>
        <v>#N/A</v>
      </c>
      <c r="V344" s="39" t="e">
        <f>VLOOKUP($B344,臺指選擇權P_C_Ratios!$A$4:$C$500,3,FALSE)</f>
        <v>#N/A</v>
      </c>
      <c r="W344" s="41" t="e">
        <f>VLOOKUP($B344,散戶多空比!$A$6:$L$500,12,FALSE)</f>
        <v>#N/A</v>
      </c>
      <c r="X344" s="40" t="e">
        <f>VLOOKUP($B344,期貨大額交易人未沖銷部位!$A$4:$O$499,4,FALSE)</f>
        <v>#N/A</v>
      </c>
      <c r="Y344" s="40" t="e">
        <f>VLOOKUP($B344,期貨大額交易人未沖銷部位!$A$4:$O$499,7,FALSE)</f>
        <v>#N/A</v>
      </c>
      <c r="Z344" s="40" t="e">
        <f>VLOOKUP($B344,期貨大額交易人未沖銷部位!$A$4:$O$499,10,FALSE)</f>
        <v>#N/A</v>
      </c>
      <c r="AA344" s="40" t="e">
        <f>VLOOKUP($B344,期貨大額交易人未沖銷部位!$A$4:$O$499,13,FALSE)</f>
        <v>#N/A</v>
      </c>
      <c r="AB344" s="40" t="e">
        <f>VLOOKUP($B344,期貨大額交易人未沖銷部位!$A$4:$O$499,14,FALSE)</f>
        <v>#N/A</v>
      </c>
      <c r="AC344" s="40" t="e">
        <f>VLOOKUP($B344,期貨大額交易人未沖銷部位!$A$4:$O$499,15,FALSE)</f>
        <v>#N/A</v>
      </c>
      <c r="AD344" s="33" t="e">
        <f>VLOOKUP($B344,三大美股走勢!$A$4:$J$495,4,FALSE)</f>
        <v>#N/A</v>
      </c>
      <c r="AE344" s="33" t="e">
        <f>VLOOKUP($B344,三大美股走勢!$A$4:$J$495,7,FALSE)</f>
        <v>#N/A</v>
      </c>
      <c r="AF344" s="33" t="e">
        <f>VLOOKUP($B344,三大美股走勢!$A$4:$J$495,10,FALSE)</f>
        <v>#N/A</v>
      </c>
    </row>
    <row r="345" spans="2:32">
      <c r="B345" s="32">
        <v>43124</v>
      </c>
      <c r="C345" s="33" t="e">
        <f>VLOOKUP($B345,大盤與近月台指!$A$4:$I$499,2,FALSE)</f>
        <v>#N/A</v>
      </c>
      <c r="D345" s="34" t="e">
        <f>VLOOKUP($B345,大盤與近月台指!$A$4:$I$499,3,FALSE)</f>
        <v>#N/A</v>
      </c>
      <c r="E345" s="35" t="e">
        <f>VLOOKUP($B345,大盤與近月台指!$A$4:$I$499,4,FALSE)</f>
        <v>#N/A</v>
      </c>
      <c r="F345" s="33" t="e">
        <f>VLOOKUP($B345,大盤與近月台指!$A$4:$I$499,5,FALSE)</f>
        <v>#N/A</v>
      </c>
      <c r="G345" s="49">
        <f>VLOOKUP($B345,三大法人買賣超!$A$4:$I$500,3,FALSE)</f>
        <v>0</v>
      </c>
      <c r="H345" s="34">
        <f>VLOOKUP($B345,三大法人買賣超!$A$4:$I$500,5,FALSE)</f>
        <v>0</v>
      </c>
      <c r="I345" s="27">
        <f>VLOOKUP($B345,三大法人買賣超!$A$4:$I$500,7,FALSE)</f>
        <v>0</v>
      </c>
      <c r="J345" s="27">
        <f>VLOOKUP($B345,三大法人買賣超!$A$4:$I$500,9,FALSE)</f>
        <v>0</v>
      </c>
      <c r="K345" s="37">
        <f>新台幣匯率美元指數!B346</f>
        <v>0</v>
      </c>
      <c r="L345" s="38">
        <f>新台幣匯率美元指數!C346</f>
        <v>0</v>
      </c>
      <c r="M345" s="39">
        <f>新台幣匯率美元指數!D346</f>
        <v>0</v>
      </c>
      <c r="N345" s="27" t="e">
        <f>VLOOKUP($B345,期貨未平倉口數!$A$4:$M$499,4,FALSE)</f>
        <v>#N/A</v>
      </c>
      <c r="O345" s="27" t="e">
        <f>VLOOKUP($B345,期貨未平倉口數!$A$4:$M$499,9,FALSE)</f>
        <v>#N/A</v>
      </c>
      <c r="P345" s="27" t="e">
        <f>VLOOKUP($B345,期貨未平倉口數!$A$4:$M$499,10,FALSE)</f>
        <v>#N/A</v>
      </c>
      <c r="Q345" s="27" t="e">
        <f>VLOOKUP($B345,期貨未平倉口數!$A$4:$M$499,11,FALSE)</f>
        <v>#N/A</v>
      </c>
      <c r="R345" s="64" t="e">
        <f>VLOOKUP($B345,選擇權未平倉餘額!$A$4:$I$500,6,FALSE)</f>
        <v>#N/A</v>
      </c>
      <c r="S345" s="64" t="e">
        <f>VLOOKUP($B345,選擇權未平倉餘額!$A$4:$I$500,7,FALSE)</f>
        <v>#N/A</v>
      </c>
      <c r="T345" s="64" t="e">
        <f>VLOOKUP($B345,選擇權未平倉餘額!$A$4:$I$500,8,FALSE)</f>
        <v>#N/A</v>
      </c>
      <c r="U345" s="64" t="e">
        <f>VLOOKUP($B345,選擇權未平倉餘額!$A$4:$I$500,9,FALSE)</f>
        <v>#N/A</v>
      </c>
      <c r="V345" s="39" t="e">
        <f>VLOOKUP($B345,臺指選擇權P_C_Ratios!$A$4:$C$500,3,FALSE)</f>
        <v>#N/A</v>
      </c>
      <c r="W345" s="41" t="e">
        <f>VLOOKUP($B345,散戶多空比!$A$6:$L$500,12,FALSE)</f>
        <v>#N/A</v>
      </c>
      <c r="X345" s="40" t="e">
        <f>VLOOKUP($B345,期貨大額交易人未沖銷部位!$A$4:$O$499,4,FALSE)</f>
        <v>#N/A</v>
      </c>
      <c r="Y345" s="40" t="e">
        <f>VLOOKUP($B345,期貨大額交易人未沖銷部位!$A$4:$O$499,7,FALSE)</f>
        <v>#N/A</v>
      </c>
      <c r="Z345" s="40" t="e">
        <f>VLOOKUP($B345,期貨大額交易人未沖銷部位!$A$4:$O$499,10,FALSE)</f>
        <v>#N/A</v>
      </c>
      <c r="AA345" s="40" t="e">
        <f>VLOOKUP($B345,期貨大額交易人未沖銷部位!$A$4:$O$499,13,FALSE)</f>
        <v>#N/A</v>
      </c>
      <c r="AB345" s="40" t="e">
        <f>VLOOKUP($B345,期貨大額交易人未沖銷部位!$A$4:$O$499,14,FALSE)</f>
        <v>#N/A</v>
      </c>
      <c r="AC345" s="40" t="e">
        <f>VLOOKUP($B345,期貨大額交易人未沖銷部位!$A$4:$O$499,15,FALSE)</f>
        <v>#N/A</v>
      </c>
      <c r="AD345" s="33" t="e">
        <f>VLOOKUP($B345,三大美股走勢!$A$4:$J$495,4,FALSE)</f>
        <v>#N/A</v>
      </c>
      <c r="AE345" s="33" t="e">
        <f>VLOOKUP($B345,三大美股走勢!$A$4:$J$495,7,FALSE)</f>
        <v>#N/A</v>
      </c>
      <c r="AF345" s="33" t="e">
        <f>VLOOKUP($B345,三大美股走勢!$A$4:$J$495,10,FALSE)</f>
        <v>#N/A</v>
      </c>
    </row>
    <row r="346" spans="2:32">
      <c r="B346" s="32">
        <v>43125</v>
      </c>
      <c r="C346" s="33" t="e">
        <f>VLOOKUP($B346,大盤與近月台指!$A$4:$I$499,2,FALSE)</f>
        <v>#N/A</v>
      </c>
      <c r="D346" s="34" t="e">
        <f>VLOOKUP($B346,大盤與近月台指!$A$4:$I$499,3,FALSE)</f>
        <v>#N/A</v>
      </c>
      <c r="E346" s="35" t="e">
        <f>VLOOKUP($B346,大盤與近月台指!$A$4:$I$499,4,FALSE)</f>
        <v>#N/A</v>
      </c>
      <c r="F346" s="33" t="e">
        <f>VLOOKUP($B346,大盤與近月台指!$A$4:$I$499,5,FALSE)</f>
        <v>#N/A</v>
      </c>
      <c r="G346" s="49">
        <f>VLOOKUP($B346,三大法人買賣超!$A$4:$I$500,3,FALSE)</f>
        <v>0</v>
      </c>
      <c r="H346" s="34">
        <f>VLOOKUP($B346,三大法人買賣超!$A$4:$I$500,5,FALSE)</f>
        <v>0</v>
      </c>
      <c r="I346" s="27">
        <f>VLOOKUP($B346,三大法人買賣超!$A$4:$I$500,7,FALSE)</f>
        <v>0</v>
      </c>
      <c r="J346" s="27">
        <f>VLOOKUP($B346,三大法人買賣超!$A$4:$I$500,9,FALSE)</f>
        <v>0</v>
      </c>
      <c r="K346" s="37">
        <f>新台幣匯率美元指數!B347</f>
        <v>0</v>
      </c>
      <c r="L346" s="38">
        <f>新台幣匯率美元指數!C347</f>
        <v>0</v>
      </c>
      <c r="M346" s="39">
        <f>新台幣匯率美元指數!D347</f>
        <v>0</v>
      </c>
      <c r="N346" s="27" t="e">
        <f>VLOOKUP($B346,期貨未平倉口數!$A$4:$M$499,4,FALSE)</f>
        <v>#N/A</v>
      </c>
      <c r="O346" s="27" t="e">
        <f>VLOOKUP($B346,期貨未平倉口數!$A$4:$M$499,9,FALSE)</f>
        <v>#N/A</v>
      </c>
      <c r="P346" s="27" t="e">
        <f>VLOOKUP($B346,期貨未平倉口數!$A$4:$M$499,10,FALSE)</f>
        <v>#N/A</v>
      </c>
      <c r="Q346" s="27" t="e">
        <f>VLOOKUP($B346,期貨未平倉口數!$A$4:$M$499,11,FALSE)</f>
        <v>#N/A</v>
      </c>
      <c r="R346" s="64" t="e">
        <f>VLOOKUP($B346,選擇權未平倉餘額!$A$4:$I$500,6,FALSE)</f>
        <v>#N/A</v>
      </c>
      <c r="S346" s="64" t="e">
        <f>VLOOKUP($B346,選擇權未平倉餘額!$A$4:$I$500,7,FALSE)</f>
        <v>#N/A</v>
      </c>
      <c r="T346" s="64" t="e">
        <f>VLOOKUP($B346,選擇權未平倉餘額!$A$4:$I$500,8,FALSE)</f>
        <v>#N/A</v>
      </c>
      <c r="U346" s="64" t="e">
        <f>VLOOKUP($B346,選擇權未平倉餘額!$A$4:$I$500,9,FALSE)</f>
        <v>#N/A</v>
      </c>
      <c r="V346" s="39" t="e">
        <f>VLOOKUP($B346,臺指選擇權P_C_Ratios!$A$4:$C$500,3,FALSE)</f>
        <v>#N/A</v>
      </c>
      <c r="W346" s="41" t="e">
        <f>VLOOKUP($B346,散戶多空比!$A$6:$L$500,12,FALSE)</f>
        <v>#N/A</v>
      </c>
      <c r="X346" s="40" t="e">
        <f>VLOOKUP($B346,期貨大額交易人未沖銷部位!$A$4:$O$499,4,FALSE)</f>
        <v>#N/A</v>
      </c>
      <c r="Y346" s="40" t="e">
        <f>VLOOKUP($B346,期貨大額交易人未沖銷部位!$A$4:$O$499,7,FALSE)</f>
        <v>#N/A</v>
      </c>
      <c r="Z346" s="40" t="e">
        <f>VLOOKUP($B346,期貨大額交易人未沖銷部位!$A$4:$O$499,10,FALSE)</f>
        <v>#N/A</v>
      </c>
      <c r="AA346" s="40" t="e">
        <f>VLOOKUP($B346,期貨大額交易人未沖銷部位!$A$4:$O$499,13,FALSE)</f>
        <v>#N/A</v>
      </c>
      <c r="AB346" s="40" t="e">
        <f>VLOOKUP($B346,期貨大額交易人未沖銷部位!$A$4:$O$499,14,FALSE)</f>
        <v>#N/A</v>
      </c>
      <c r="AC346" s="40" t="e">
        <f>VLOOKUP($B346,期貨大額交易人未沖銷部位!$A$4:$O$499,15,FALSE)</f>
        <v>#N/A</v>
      </c>
      <c r="AD346" s="33" t="e">
        <f>VLOOKUP($B346,三大美股走勢!$A$4:$J$495,4,FALSE)</f>
        <v>#N/A</v>
      </c>
      <c r="AE346" s="33" t="e">
        <f>VLOOKUP($B346,三大美股走勢!$A$4:$J$495,7,FALSE)</f>
        <v>#N/A</v>
      </c>
      <c r="AF346" s="33" t="e">
        <f>VLOOKUP($B346,三大美股走勢!$A$4:$J$495,10,FALSE)</f>
        <v>#N/A</v>
      </c>
    </row>
    <row r="347" spans="2:32">
      <c r="B347" s="32">
        <v>43126</v>
      </c>
      <c r="C347" s="33" t="e">
        <f>VLOOKUP($B347,大盤與近月台指!$A$4:$I$499,2,FALSE)</f>
        <v>#N/A</v>
      </c>
      <c r="D347" s="34" t="e">
        <f>VLOOKUP($B347,大盤與近月台指!$A$4:$I$499,3,FALSE)</f>
        <v>#N/A</v>
      </c>
      <c r="E347" s="35" t="e">
        <f>VLOOKUP($B347,大盤與近月台指!$A$4:$I$499,4,FALSE)</f>
        <v>#N/A</v>
      </c>
      <c r="F347" s="33" t="e">
        <f>VLOOKUP($B347,大盤與近月台指!$A$4:$I$499,5,FALSE)</f>
        <v>#N/A</v>
      </c>
      <c r="G347" s="49" t="e">
        <f>VLOOKUP($B347,三大法人買賣超!$A$4:$I$500,3,FALSE)</f>
        <v>#N/A</v>
      </c>
      <c r="H347" s="34" t="e">
        <f>VLOOKUP($B347,三大法人買賣超!$A$4:$I$500,5,FALSE)</f>
        <v>#N/A</v>
      </c>
      <c r="I347" s="27" t="e">
        <f>VLOOKUP($B347,三大法人買賣超!$A$4:$I$500,7,FALSE)</f>
        <v>#N/A</v>
      </c>
      <c r="J347" s="27" t="e">
        <f>VLOOKUP($B347,三大法人買賣超!$A$4:$I$500,9,FALSE)</f>
        <v>#N/A</v>
      </c>
      <c r="K347" s="37">
        <f>新台幣匯率美元指數!B348</f>
        <v>0</v>
      </c>
      <c r="L347" s="38">
        <f>新台幣匯率美元指數!C348</f>
        <v>0</v>
      </c>
      <c r="M347" s="39">
        <f>新台幣匯率美元指數!D348</f>
        <v>0</v>
      </c>
      <c r="N347" s="27" t="e">
        <f>VLOOKUP($B347,期貨未平倉口數!$A$4:$M$499,4,FALSE)</f>
        <v>#N/A</v>
      </c>
      <c r="O347" s="27" t="e">
        <f>VLOOKUP($B347,期貨未平倉口數!$A$4:$M$499,9,FALSE)</f>
        <v>#N/A</v>
      </c>
      <c r="P347" s="27" t="e">
        <f>VLOOKUP($B347,期貨未平倉口數!$A$4:$M$499,10,FALSE)</f>
        <v>#N/A</v>
      </c>
      <c r="Q347" s="27" t="e">
        <f>VLOOKUP($B347,期貨未平倉口數!$A$4:$M$499,11,FALSE)</f>
        <v>#N/A</v>
      </c>
      <c r="R347" s="64" t="e">
        <f>VLOOKUP($B347,選擇權未平倉餘額!$A$4:$I$500,6,FALSE)</f>
        <v>#N/A</v>
      </c>
      <c r="S347" s="64" t="e">
        <f>VLOOKUP($B347,選擇權未平倉餘額!$A$4:$I$500,7,FALSE)</f>
        <v>#N/A</v>
      </c>
      <c r="T347" s="64" t="e">
        <f>VLOOKUP($B347,選擇權未平倉餘額!$A$4:$I$500,8,FALSE)</f>
        <v>#N/A</v>
      </c>
      <c r="U347" s="64" t="e">
        <f>VLOOKUP($B347,選擇權未平倉餘額!$A$4:$I$500,9,FALSE)</f>
        <v>#N/A</v>
      </c>
      <c r="V347" s="39" t="e">
        <f>VLOOKUP($B347,臺指選擇權P_C_Ratios!$A$4:$C$500,3,FALSE)</f>
        <v>#N/A</v>
      </c>
      <c r="W347" s="41" t="e">
        <f>VLOOKUP($B347,散戶多空比!$A$6:$L$500,12,FALSE)</f>
        <v>#N/A</v>
      </c>
      <c r="X347" s="40" t="e">
        <f>VLOOKUP($B347,期貨大額交易人未沖銷部位!$A$4:$O$499,4,FALSE)</f>
        <v>#N/A</v>
      </c>
      <c r="Y347" s="40" t="e">
        <f>VLOOKUP($B347,期貨大額交易人未沖銷部位!$A$4:$O$499,7,FALSE)</f>
        <v>#N/A</v>
      </c>
      <c r="Z347" s="40" t="e">
        <f>VLOOKUP($B347,期貨大額交易人未沖銷部位!$A$4:$O$499,10,FALSE)</f>
        <v>#N/A</v>
      </c>
      <c r="AA347" s="40" t="e">
        <f>VLOOKUP($B347,期貨大額交易人未沖銷部位!$A$4:$O$499,13,FALSE)</f>
        <v>#N/A</v>
      </c>
      <c r="AB347" s="40" t="e">
        <f>VLOOKUP($B347,期貨大額交易人未沖銷部位!$A$4:$O$499,14,FALSE)</f>
        <v>#N/A</v>
      </c>
      <c r="AC347" s="40" t="e">
        <f>VLOOKUP($B347,期貨大額交易人未沖銷部位!$A$4:$O$499,15,FALSE)</f>
        <v>#N/A</v>
      </c>
      <c r="AD347" s="33" t="e">
        <f>VLOOKUP($B347,三大美股走勢!$A$4:$J$495,4,FALSE)</f>
        <v>#N/A</v>
      </c>
      <c r="AE347" s="33" t="e">
        <f>VLOOKUP($B347,三大美股走勢!$A$4:$J$495,7,FALSE)</f>
        <v>#N/A</v>
      </c>
      <c r="AF347" s="33" t="e">
        <f>VLOOKUP($B347,三大美股走勢!$A$4:$J$495,10,FALSE)</f>
        <v>#N/A</v>
      </c>
    </row>
    <row r="348" spans="2:32">
      <c r="B348" s="32">
        <v>43127</v>
      </c>
      <c r="C348" s="33" t="e">
        <f>VLOOKUP($B348,大盤與近月台指!$A$4:$I$499,2,FALSE)</f>
        <v>#N/A</v>
      </c>
      <c r="D348" s="34" t="e">
        <f>VLOOKUP($B348,大盤與近月台指!$A$4:$I$499,3,FALSE)</f>
        <v>#N/A</v>
      </c>
      <c r="E348" s="35" t="e">
        <f>VLOOKUP($B348,大盤與近月台指!$A$4:$I$499,4,FALSE)</f>
        <v>#N/A</v>
      </c>
      <c r="F348" s="33" t="e">
        <f>VLOOKUP($B348,大盤與近月台指!$A$4:$I$499,5,FALSE)</f>
        <v>#N/A</v>
      </c>
      <c r="G348" s="49" t="e">
        <f>VLOOKUP($B348,三大法人買賣超!$A$4:$I$500,3,FALSE)</f>
        <v>#N/A</v>
      </c>
      <c r="H348" s="34" t="e">
        <f>VLOOKUP($B348,三大法人買賣超!$A$4:$I$500,5,FALSE)</f>
        <v>#N/A</v>
      </c>
      <c r="I348" s="27" t="e">
        <f>VLOOKUP($B348,三大法人買賣超!$A$4:$I$500,7,FALSE)</f>
        <v>#N/A</v>
      </c>
      <c r="J348" s="27" t="e">
        <f>VLOOKUP($B348,三大法人買賣超!$A$4:$I$500,9,FALSE)</f>
        <v>#N/A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 t="e">
        <f>VLOOKUP($B348,期貨未平倉口數!$A$4:$M$499,4,FALSE)</f>
        <v>#N/A</v>
      </c>
      <c r="O348" s="27" t="e">
        <f>VLOOKUP($B348,期貨未平倉口數!$A$4:$M$499,9,FALSE)</f>
        <v>#N/A</v>
      </c>
      <c r="P348" s="27" t="e">
        <f>VLOOKUP($B348,期貨未平倉口數!$A$4:$M$499,10,FALSE)</f>
        <v>#N/A</v>
      </c>
      <c r="Q348" s="27" t="e">
        <f>VLOOKUP($B348,期貨未平倉口數!$A$4:$M$499,11,FALSE)</f>
        <v>#N/A</v>
      </c>
      <c r="R348" s="64" t="e">
        <f>VLOOKUP($B348,選擇權未平倉餘額!$A$4:$I$500,6,FALSE)</f>
        <v>#N/A</v>
      </c>
      <c r="S348" s="64" t="e">
        <f>VLOOKUP($B348,選擇權未平倉餘額!$A$4:$I$500,7,FALSE)</f>
        <v>#N/A</v>
      </c>
      <c r="T348" s="64" t="e">
        <f>VLOOKUP($B348,選擇權未平倉餘額!$A$4:$I$500,8,FALSE)</f>
        <v>#N/A</v>
      </c>
      <c r="U348" s="64" t="e">
        <f>VLOOKUP($B348,選擇權未平倉餘額!$A$4:$I$500,9,FALSE)</f>
        <v>#N/A</v>
      </c>
      <c r="V348" s="39" t="e">
        <f>VLOOKUP($B348,臺指選擇權P_C_Ratios!$A$4:$C$500,3,FALSE)</f>
        <v>#N/A</v>
      </c>
      <c r="W348" s="41" t="e">
        <f>VLOOKUP($B348,散戶多空比!$A$6:$L$500,12,FALSE)</f>
        <v>#N/A</v>
      </c>
      <c r="X348" s="40" t="e">
        <f>VLOOKUP($B348,期貨大額交易人未沖銷部位!$A$4:$O$499,4,FALSE)</f>
        <v>#N/A</v>
      </c>
      <c r="Y348" s="40" t="e">
        <f>VLOOKUP($B348,期貨大額交易人未沖銷部位!$A$4:$O$499,7,FALSE)</f>
        <v>#N/A</v>
      </c>
      <c r="Z348" s="40" t="e">
        <f>VLOOKUP($B348,期貨大額交易人未沖銷部位!$A$4:$O$499,10,FALSE)</f>
        <v>#N/A</v>
      </c>
      <c r="AA348" s="40" t="e">
        <f>VLOOKUP($B348,期貨大額交易人未沖銷部位!$A$4:$O$499,13,FALSE)</f>
        <v>#N/A</v>
      </c>
      <c r="AB348" s="40" t="e">
        <f>VLOOKUP($B348,期貨大額交易人未沖銷部位!$A$4:$O$499,14,FALSE)</f>
        <v>#N/A</v>
      </c>
      <c r="AC348" s="40" t="e">
        <f>VLOOKUP($B348,期貨大額交易人未沖銷部位!$A$4:$O$499,15,FALSE)</f>
        <v>#N/A</v>
      </c>
      <c r="AD348" s="33" t="e">
        <f>VLOOKUP($B348,三大美股走勢!$A$4:$J$495,4,FALSE)</f>
        <v>#N/A</v>
      </c>
      <c r="AE348" s="33" t="e">
        <f>VLOOKUP($B348,三大美股走勢!$A$4:$J$495,7,FALSE)</f>
        <v>#N/A</v>
      </c>
      <c r="AF348" s="33" t="e">
        <f>VLOOKUP($B348,三大美股走勢!$A$4:$J$495,10,FALSE)</f>
        <v>#N/A</v>
      </c>
    </row>
    <row r="349" spans="2:32">
      <c r="B349" s="32">
        <v>43128</v>
      </c>
      <c r="C349" s="33" t="e">
        <f>VLOOKUP($B349,大盤與近月台指!$A$4:$I$499,2,FALSE)</f>
        <v>#N/A</v>
      </c>
      <c r="D349" s="34" t="e">
        <f>VLOOKUP($B349,大盤與近月台指!$A$4:$I$499,3,FALSE)</f>
        <v>#N/A</v>
      </c>
      <c r="E349" s="35" t="e">
        <f>VLOOKUP($B349,大盤與近月台指!$A$4:$I$499,4,FALSE)</f>
        <v>#N/A</v>
      </c>
      <c r="F349" s="33" t="e">
        <f>VLOOKUP($B349,大盤與近月台指!$A$4:$I$499,5,FALSE)</f>
        <v>#N/A</v>
      </c>
      <c r="G349" s="49" t="e">
        <f>VLOOKUP($B349,三大法人買賣超!$A$4:$I$500,3,FALSE)</f>
        <v>#N/A</v>
      </c>
      <c r="H349" s="34" t="e">
        <f>VLOOKUP($B349,三大法人買賣超!$A$4:$I$500,5,FALSE)</f>
        <v>#N/A</v>
      </c>
      <c r="I349" s="27" t="e">
        <f>VLOOKUP($B349,三大法人買賣超!$A$4:$I$500,7,FALSE)</f>
        <v>#N/A</v>
      </c>
      <c r="J349" s="27" t="e">
        <f>VLOOKUP($B349,三大法人買賣超!$A$4:$I$500,9,FALSE)</f>
        <v>#N/A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 t="e">
        <f>VLOOKUP($B349,期貨未平倉口數!$A$4:$M$499,4,FALSE)</f>
        <v>#N/A</v>
      </c>
      <c r="O349" s="27" t="e">
        <f>VLOOKUP($B349,期貨未平倉口數!$A$4:$M$499,9,FALSE)</f>
        <v>#N/A</v>
      </c>
      <c r="P349" s="27" t="e">
        <f>VLOOKUP($B349,期貨未平倉口數!$A$4:$M$499,10,FALSE)</f>
        <v>#N/A</v>
      </c>
      <c r="Q349" s="27" t="e">
        <f>VLOOKUP($B349,期貨未平倉口數!$A$4:$M$499,11,FALSE)</f>
        <v>#N/A</v>
      </c>
      <c r="R349" s="64" t="e">
        <f>VLOOKUP($B349,選擇權未平倉餘額!$A$4:$I$500,6,FALSE)</f>
        <v>#N/A</v>
      </c>
      <c r="S349" s="64" t="e">
        <f>VLOOKUP($B349,選擇權未平倉餘額!$A$4:$I$500,7,FALSE)</f>
        <v>#N/A</v>
      </c>
      <c r="T349" s="64" t="e">
        <f>VLOOKUP($B349,選擇權未平倉餘額!$A$4:$I$500,8,FALSE)</f>
        <v>#N/A</v>
      </c>
      <c r="U349" s="64" t="e">
        <f>VLOOKUP($B349,選擇權未平倉餘額!$A$4:$I$500,9,FALSE)</f>
        <v>#N/A</v>
      </c>
      <c r="V349" s="39" t="e">
        <f>VLOOKUP($B349,臺指選擇權P_C_Ratios!$A$4:$C$500,3,FALSE)</f>
        <v>#N/A</v>
      </c>
      <c r="W349" s="41" t="e">
        <f>VLOOKUP($B349,散戶多空比!$A$6:$L$500,12,FALSE)</f>
        <v>#N/A</v>
      </c>
      <c r="X349" s="40" t="e">
        <f>VLOOKUP($B349,期貨大額交易人未沖銷部位!$A$4:$O$499,4,FALSE)</f>
        <v>#N/A</v>
      </c>
      <c r="Y349" s="40" t="e">
        <f>VLOOKUP($B349,期貨大額交易人未沖銷部位!$A$4:$O$499,7,FALSE)</f>
        <v>#N/A</v>
      </c>
      <c r="Z349" s="40" t="e">
        <f>VLOOKUP($B349,期貨大額交易人未沖銷部位!$A$4:$O$499,10,FALSE)</f>
        <v>#N/A</v>
      </c>
      <c r="AA349" s="40" t="e">
        <f>VLOOKUP($B349,期貨大額交易人未沖銷部位!$A$4:$O$499,13,FALSE)</f>
        <v>#N/A</v>
      </c>
      <c r="AB349" s="40" t="e">
        <f>VLOOKUP($B349,期貨大額交易人未沖銷部位!$A$4:$O$499,14,FALSE)</f>
        <v>#N/A</v>
      </c>
      <c r="AC349" s="40" t="e">
        <f>VLOOKUP($B349,期貨大額交易人未沖銷部位!$A$4:$O$499,15,FALSE)</f>
        <v>#N/A</v>
      </c>
      <c r="AD349" s="33" t="e">
        <f>VLOOKUP($B349,三大美股走勢!$A$4:$J$495,4,FALSE)</f>
        <v>#N/A</v>
      </c>
      <c r="AE349" s="33" t="e">
        <f>VLOOKUP($B349,三大美股走勢!$A$4:$J$495,7,FALSE)</f>
        <v>#N/A</v>
      </c>
      <c r="AF349" s="33" t="e">
        <f>VLOOKUP($B349,三大美股走勢!$A$4:$J$495,10,FALSE)</f>
        <v>#N/A</v>
      </c>
    </row>
    <row r="350" spans="2:32">
      <c r="B350" s="32">
        <v>43129</v>
      </c>
      <c r="C350" s="33" t="e">
        <f>VLOOKUP($B350,大盤與近月台指!$A$4:$I$499,2,FALSE)</f>
        <v>#N/A</v>
      </c>
      <c r="D350" s="34" t="e">
        <f>VLOOKUP($B350,大盤與近月台指!$A$4:$I$499,3,FALSE)</f>
        <v>#N/A</v>
      </c>
      <c r="E350" s="35" t="e">
        <f>VLOOKUP($B350,大盤與近月台指!$A$4:$I$499,4,FALSE)</f>
        <v>#N/A</v>
      </c>
      <c r="F350" s="33" t="e">
        <f>VLOOKUP($B350,大盤與近月台指!$A$4:$I$499,5,FALSE)</f>
        <v>#N/A</v>
      </c>
      <c r="G350" s="49" t="e">
        <f>VLOOKUP($B350,三大法人買賣超!$A$4:$I$500,3,FALSE)</f>
        <v>#N/A</v>
      </c>
      <c r="H350" s="34" t="e">
        <f>VLOOKUP($B350,三大法人買賣超!$A$4:$I$500,5,FALSE)</f>
        <v>#N/A</v>
      </c>
      <c r="I350" s="27" t="e">
        <f>VLOOKUP($B350,三大法人買賣超!$A$4:$I$500,7,FALSE)</f>
        <v>#N/A</v>
      </c>
      <c r="J350" s="27" t="e">
        <f>VLOOKUP($B350,三大法人買賣超!$A$4:$I$500,9,FALSE)</f>
        <v>#N/A</v>
      </c>
      <c r="K350" s="37">
        <f>新台幣匯率美元指數!B351</f>
        <v>0</v>
      </c>
      <c r="L350" s="38">
        <f>新台幣匯率美元指數!C351</f>
        <v>0</v>
      </c>
      <c r="M350" s="39">
        <f>新台幣匯率美元指數!D351</f>
        <v>0</v>
      </c>
      <c r="N350" s="27" t="e">
        <f>VLOOKUP($B350,期貨未平倉口數!$A$4:$M$499,4,FALSE)</f>
        <v>#N/A</v>
      </c>
      <c r="O350" s="27" t="e">
        <f>VLOOKUP($B350,期貨未平倉口數!$A$4:$M$499,9,FALSE)</f>
        <v>#N/A</v>
      </c>
      <c r="P350" s="27" t="e">
        <f>VLOOKUP($B350,期貨未平倉口數!$A$4:$M$499,10,FALSE)</f>
        <v>#N/A</v>
      </c>
      <c r="Q350" s="27" t="e">
        <f>VLOOKUP($B350,期貨未平倉口數!$A$4:$M$499,11,FALSE)</f>
        <v>#N/A</v>
      </c>
      <c r="R350" s="64" t="e">
        <f>VLOOKUP($B350,選擇權未平倉餘額!$A$4:$I$500,6,FALSE)</f>
        <v>#N/A</v>
      </c>
      <c r="S350" s="64" t="e">
        <f>VLOOKUP($B350,選擇權未平倉餘額!$A$4:$I$500,7,FALSE)</f>
        <v>#N/A</v>
      </c>
      <c r="T350" s="64" t="e">
        <f>VLOOKUP($B350,選擇權未平倉餘額!$A$4:$I$500,8,FALSE)</f>
        <v>#N/A</v>
      </c>
      <c r="U350" s="64" t="e">
        <f>VLOOKUP($B350,選擇權未平倉餘額!$A$4:$I$500,9,FALSE)</f>
        <v>#N/A</v>
      </c>
      <c r="V350" s="39" t="e">
        <f>VLOOKUP($B350,臺指選擇權P_C_Ratios!$A$4:$C$500,3,FALSE)</f>
        <v>#N/A</v>
      </c>
      <c r="W350" s="41" t="e">
        <f>VLOOKUP($B350,散戶多空比!$A$6:$L$500,12,FALSE)</f>
        <v>#N/A</v>
      </c>
      <c r="X350" s="40" t="e">
        <f>VLOOKUP($B350,期貨大額交易人未沖銷部位!$A$4:$O$499,4,FALSE)</f>
        <v>#N/A</v>
      </c>
      <c r="Y350" s="40" t="e">
        <f>VLOOKUP($B350,期貨大額交易人未沖銷部位!$A$4:$O$499,7,FALSE)</f>
        <v>#N/A</v>
      </c>
      <c r="Z350" s="40" t="e">
        <f>VLOOKUP($B350,期貨大額交易人未沖銷部位!$A$4:$O$499,10,FALSE)</f>
        <v>#N/A</v>
      </c>
      <c r="AA350" s="40" t="e">
        <f>VLOOKUP($B350,期貨大額交易人未沖銷部位!$A$4:$O$499,13,FALSE)</f>
        <v>#N/A</v>
      </c>
      <c r="AB350" s="40" t="e">
        <f>VLOOKUP($B350,期貨大額交易人未沖銷部位!$A$4:$O$499,14,FALSE)</f>
        <v>#N/A</v>
      </c>
      <c r="AC350" s="40" t="e">
        <f>VLOOKUP($B350,期貨大額交易人未沖銷部位!$A$4:$O$499,15,FALSE)</f>
        <v>#N/A</v>
      </c>
      <c r="AD350" s="33" t="e">
        <f>VLOOKUP($B350,三大美股走勢!$A$4:$J$495,4,FALSE)</f>
        <v>#N/A</v>
      </c>
      <c r="AE350" s="33" t="e">
        <f>VLOOKUP($B350,三大美股走勢!$A$4:$J$495,7,FALSE)</f>
        <v>#N/A</v>
      </c>
      <c r="AF350" s="33" t="e">
        <f>VLOOKUP($B350,三大美股走勢!$A$4:$J$495,10,FALSE)</f>
        <v>#N/A</v>
      </c>
    </row>
    <row r="351" spans="2:32">
      <c r="B351" s="32">
        <v>43130</v>
      </c>
      <c r="C351" s="33" t="e">
        <f>VLOOKUP($B351,大盤與近月台指!$A$4:$I$499,2,FALSE)</f>
        <v>#N/A</v>
      </c>
      <c r="D351" s="34" t="e">
        <f>VLOOKUP($B351,大盤與近月台指!$A$4:$I$499,3,FALSE)</f>
        <v>#N/A</v>
      </c>
      <c r="E351" s="35" t="e">
        <f>VLOOKUP($B351,大盤與近月台指!$A$4:$I$499,4,FALSE)</f>
        <v>#N/A</v>
      </c>
      <c r="F351" s="33" t="e">
        <f>VLOOKUP($B351,大盤與近月台指!$A$4:$I$499,5,FALSE)</f>
        <v>#N/A</v>
      </c>
      <c r="G351" s="49" t="e">
        <f>VLOOKUP($B351,三大法人買賣超!$A$4:$I$500,3,FALSE)</f>
        <v>#N/A</v>
      </c>
      <c r="H351" s="34" t="e">
        <f>VLOOKUP($B351,三大法人買賣超!$A$4:$I$500,5,FALSE)</f>
        <v>#N/A</v>
      </c>
      <c r="I351" s="27" t="e">
        <f>VLOOKUP($B351,三大法人買賣超!$A$4:$I$500,7,FALSE)</f>
        <v>#N/A</v>
      </c>
      <c r="J351" s="27" t="e">
        <f>VLOOKUP($B351,三大法人買賣超!$A$4:$I$500,9,FALSE)</f>
        <v>#N/A</v>
      </c>
      <c r="K351" s="37">
        <f>新台幣匯率美元指數!B352</f>
        <v>0</v>
      </c>
      <c r="L351" s="38">
        <f>新台幣匯率美元指數!C352</f>
        <v>0</v>
      </c>
      <c r="M351" s="39">
        <f>新台幣匯率美元指數!D352</f>
        <v>0</v>
      </c>
      <c r="N351" s="27" t="e">
        <f>VLOOKUP($B351,期貨未平倉口數!$A$4:$M$499,4,FALSE)</f>
        <v>#N/A</v>
      </c>
      <c r="O351" s="27" t="e">
        <f>VLOOKUP($B351,期貨未平倉口數!$A$4:$M$499,9,FALSE)</f>
        <v>#N/A</v>
      </c>
      <c r="P351" s="27" t="e">
        <f>VLOOKUP($B351,期貨未平倉口數!$A$4:$M$499,10,FALSE)</f>
        <v>#N/A</v>
      </c>
      <c r="Q351" s="27" t="e">
        <f>VLOOKUP($B351,期貨未平倉口數!$A$4:$M$499,11,FALSE)</f>
        <v>#N/A</v>
      </c>
      <c r="R351" s="64" t="e">
        <f>VLOOKUP($B351,選擇權未平倉餘額!$A$4:$I$500,6,FALSE)</f>
        <v>#N/A</v>
      </c>
      <c r="S351" s="64" t="e">
        <f>VLOOKUP($B351,選擇權未平倉餘額!$A$4:$I$500,7,FALSE)</f>
        <v>#N/A</v>
      </c>
      <c r="T351" s="64" t="e">
        <f>VLOOKUP($B351,選擇權未平倉餘額!$A$4:$I$500,8,FALSE)</f>
        <v>#N/A</v>
      </c>
      <c r="U351" s="64" t="e">
        <f>VLOOKUP($B351,選擇權未平倉餘額!$A$4:$I$500,9,FALSE)</f>
        <v>#N/A</v>
      </c>
      <c r="V351" s="39" t="e">
        <f>VLOOKUP($B351,臺指選擇權P_C_Ratios!$A$4:$C$500,3,FALSE)</f>
        <v>#N/A</v>
      </c>
      <c r="W351" s="41" t="e">
        <f>VLOOKUP($B351,散戶多空比!$A$6:$L$500,12,FALSE)</f>
        <v>#N/A</v>
      </c>
      <c r="X351" s="40" t="e">
        <f>VLOOKUP($B351,期貨大額交易人未沖銷部位!$A$4:$O$499,4,FALSE)</f>
        <v>#N/A</v>
      </c>
      <c r="Y351" s="40" t="e">
        <f>VLOOKUP($B351,期貨大額交易人未沖銷部位!$A$4:$O$499,7,FALSE)</f>
        <v>#N/A</v>
      </c>
      <c r="Z351" s="40" t="e">
        <f>VLOOKUP($B351,期貨大額交易人未沖銷部位!$A$4:$O$499,10,FALSE)</f>
        <v>#N/A</v>
      </c>
      <c r="AA351" s="40" t="e">
        <f>VLOOKUP($B351,期貨大額交易人未沖銷部位!$A$4:$O$499,13,FALSE)</f>
        <v>#N/A</v>
      </c>
      <c r="AB351" s="40" t="e">
        <f>VLOOKUP($B351,期貨大額交易人未沖銷部位!$A$4:$O$499,14,FALSE)</f>
        <v>#N/A</v>
      </c>
      <c r="AC351" s="40" t="e">
        <f>VLOOKUP($B351,期貨大額交易人未沖銷部位!$A$4:$O$499,15,FALSE)</f>
        <v>#N/A</v>
      </c>
      <c r="AD351" s="33" t="e">
        <f>VLOOKUP($B351,三大美股走勢!$A$4:$J$495,4,FALSE)</f>
        <v>#N/A</v>
      </c>
      <c r="AE351" s="33" t="e">
        <f>VLOOKUP($B351,三大美股走勢!$A$4:$J$495,7,FALSE)</f>
        <v>#N/A</v>
      </c>
      <c r="AF351" s="33" t="e">
        <f>VLOOKUP($B351,三大美股走勢!$A$4:$J$495,10,FALSE)</f>
        <v>#N/A</v>
      </c>
    </row>
    <row r="352" spans="2:32">
      <c r="B352" s="32">
        <v>43131</v>
      </c>
      <c r="C352" s="33" t="e">
        <f>VLOOKUP($B352,大盤與近月台指!$A$4:$I$499,2,FALSE)</f>
        <v>#N/A</v>
      </c>
      <c r="D352" s="34" t="e">
        <f>VLOOKUP($B352,大盤與近月台指!$A$4:$I$499,3,FALSE)</f>
        <v>#N/A</v>
      </c>
      <c r="E352" s="35" t="e">
        <f>VLOOKUP($B352,大盤與近月台指!$A$4:$I$499,4,FALSE)</f>
        <v>#N/A</v>
      </c>
      <c r="F352" s="33" t="e">
        <f>VLOOKUP($B352,大盤與近月台指!$A$4:$I$499,5,FALSE)</f>
        <v>#N/A</v>
      </c>
      <c r="G352" s="49" t="e">
        <f>VLOOKUP($B352,三大法人買賣超!$A$4:$I$500,3,FALSE)</f>
        <v>#N/A</v>
      </c>
      <c r="H352" s="34" t="e">
        <f>VLOOKUP($B352,三大法人買賣超!$A$4:$I$500,5,FALSE)</f>
        <v>#N/A</v>
      </c>
      <c r="I352" s="27" t="e">
        <f>VLOOKUP($B352,三大法人買賣超!$A$4:$I$500,7,FALSE)</f>
        <v>#N/A</v>
      </c>
      <c r="J352" s="27" t="e">
        <f>VLOOKUP($B352,三大法人買賣超!$A$4:$I$500,9,FALSE)</f>
        <v>#N/A</v>
      </c>
      <c r="K352" s="37">
        <f>新台幣匯率美元指數!B353</f>
        <v>0</v>
      </c>
      <c r="L352" s="38">
        <f>新台幣匯率美元指數!C353</f>
        <v>0</v>
      </c>
      <c r="M352" s="39">
        <f>新台幣匯率美元指數!D353</f>
        <v>0</v>
      </c>
      <c r="N352" s="27" t="e">
        <f>VLOOKUP($B352,期貨未平倉口數!$A$4:$M$499,4,FALSE)</f>
        <v>#N/A</v>
      </c>
      <c r="O352" s="27" t="e">
        <f>VLOOKUP($B352,期貨未平倉口數!$A$4:$M$499,9,FALSE)</f>
        <v>#N/A</v>
      </c>
      <c r="P352" s="27" t="e">
        <f>VLOOKUP($B352,期貨未平倉口數!$A$4:$M$499,10,FALSE)</f>
        <v>#N/A</v>
      </c>
      <c r="Q352" s="27" t="e">
        <f>VLOOKUP($B352,期貨未平倉口數!$A$4:$M$499,11,FALSE)</f>
        <v>#N/A</v>
      </c>
      <c r="R352" s="64" t="e">
        <f>VLOOKUP($B352,選擇權未平倉餘額!$A$4:$I$500,6,FALSE)</f>
        <v>#N/A</v>
      </c>
      <c r="S352" s="64" t="e">
        <f>VLOOKUP($B352,選擇權未平倉餘額!$A$4:$I$500,7,FALSE)</f>
        <v>#N/A</v>
      </c>
      <c r="T352" s="64" t="e">
        <f>VLOOKUP($B352,選擇權未平倉餘額!$A$4:$I$500,8,FALSE)</f>
        <v>#N/A</v>
      </c>
      <c r="U352" s="64" t="e">
        <f>VLOOKUP($B352,選擇權未平倉餘額!$A$4:$I$500,9,FALSE)</f>
        <v>#N/A</v>
      </c>
      <c r="V352" s="39" t="e">
        <f>VLOOKUP($B352,臺指選擇權P_C_Ratios!$A$4:$C$500,3,FALSE)</f>
        <v>#N/A</v>
      </c>
      <c r="W352" s="41" t="e">
        <f>VLOOKUP($B352,散戶多空比!$A$6:$L$500,12,FALSE)</f>
        <v>#N/A</v>
      </c>
      <c r="X352" s="40" t="e">
        <f>VLOOKUP($B352,期貨大額交易人未沖銷部位!$A$4:$O$499,4,FALSE)</f>
        <v>#N/A</v>
      </c>
      <c r="Y352" s="40" t="e">
        <f>VLOOKUP($B352,期貨大額交易人未沖銷部位!$A$4:$O$499,7,FALSE)</f>
        <v>#N/A</v>
      </c>
      <c r="Z352" s="40" t="e">
        <f>VLOOKUP($B352,期貨大額交易人未沖銷部位!$A$4:$O$499,10,FALSE)</f>
        <v>#N/A</v>
      </c>
      <c r="AA352" s="40" t="e">
        <f>VLOOKUP($B352,期貨大額交易人未沖銷部位!$A$4:$O$499,13,FALSE)</f>
        <v>#N/A</v>
      </c>
      <c r="AB352" s="40" t="e">
        <f>VLOOKUP($B352,期貨大額交易人未沖銷部位!$A$4:$O$499,14,FALSE)</f>
        <v>#N/A</v>
      </c>
      <c r="AC352" s="40" t="e">
        <f>VLOOKUP($B352,期貨大額交易人未沖銷部位!$A$4:$O$499,15,FALSE)</f>
        <v>#N/A</v>
      </c>
      <c r="AD352" s="33" t="e">
        <f>VLOOKUP($B352,三大美股走勢!$A$4:$J$495,4,FALSE)</f>
        <v>#N/A</v>
      </c>
      <c r="AE352" s="33" t="e">
        <f>VLOOKUP($B352,三大美股走勢!$A$4:$J$495,7,FALSE)</f>
        <v>#N/A</v>
      </c>
      <c r="AF352" s="33" t="e">
        <f>VLOOKUP($B352,三大美股走勢!$A$4:$J$495,10,FALSE)</f>
        <v>#N/A</v>
      </c>
    </row>
    <row r="353" spans="2:32">
      <c r="B353" s="32">
        <v>43132</v>
      </c>
      <c r="C353" s="33" t="e">
        <f>VLOOKUP($B353,大盤與近月台指!$A$4:$I$499,2,FALSE)</f>
        <v>#N/A</v>
      </c>
      <c r="D353" s="34" t="e">
        <f>VLOOKUP($B353,大盤與近月台指!$A$4:$I$499,3,FALSE)</f>
        <v>#N/A</v>
      </c>
      <c r="E353" s="35" t="e">
        <f>VLOOKUP($B353,大盤與近月台指!$A$4:$I$499,4,FALSE)</f>
        <v>#N/A</v>
      </c>
      <c r="F353" s="33" t="e">
        <f>VLOOKUP($B353,大盤與近月台指!$A$4:$I$499,5,FALSE)</f>
        <v>#N/A</v>
      </c>
      <c r="G353" s="49" t="e">
        <f>VLOOKUP($B353,三大法人買賣超!$A$4:$I$500,3,FALSE)</f>
        <v>#N/A</v>
      </c>
      <c r="H353" s="34" t="e">
        <f>VLOOKUP($B353,三大法人買賣超!$A$4:$I$500,5,FALSE)</f>
        <v>#N/A</v>
      </c>
      <c r="I353" s="27" t="e">
        <f>VLOOKUP($B353,三大法人買賣超!$A$4:$I$500,7,FALSE)</f>
        <v>#N/A</v>
      </c>
      <c r="J353" s="27" t="e">
        <f>VLOOKUP($B353,三大法人買賣超!$A$4:$I$500,9,FALSE)</f>
        <v>#N/A</v>
      </c>
      <c r="K353" s="37">
        <f>新台幣匯率美元指數!B354</f>
        <v>0</v>
      </c>
      <c r="L353" s="38">
        <f>新台幣匯率美元指數!C354</f>
        <v>0</v>
      </c>
      <c r="M353" s="39">
        <f>新台幣匯率美元指數!D354</f>
        <v>0</v>
      </c>
      <c r="N353" s="27" t="e">
        <f>VLOOKUP($B353,期貨未平倉口數!$A$4:$M$499,4,FALSE)</f>
        <v>#N/A</v>
      </c>
      <c r="O353" s="27" t="e">
        <f>VLOOKUP($B353,期貨未平倉口數!$A$4:$M$499,9,FALSE)</f>
        <v>#N/A</v>
      </c>
      <c r="P353" s="27" t="e">
        <f>VLOOKUP($B353,期貨未平倉口數!$A$4:$M$499,10,FALSE)</f>
        <v>#N/A</v>
      </c>
      <c r="Q353" s="27" t="e">
        <f>VLOOKUP($B353,期貨未平倉口數!$A$4:$M$499,11,FALSE)</f>
        <v>#N/A</v>
      </c>
      <c r="R353" s="64" t="e">
        <f>VLOOKUP($B353,選擇權未平倉餘額!$A$4:$I$500,6,FALSE)</f>
        <v>#N/A</v>
      </c>
      <c r="S353" s="64" t="e">
        <f>VLOOKUP($B353,選擇權未平倉餘額!$A$4:$I$500,7,FALSE)</f>
        <v>#N/A</v>
      </c>
      <c r="T353" s="64" t="e">
        <f>VLOOKUP($B353,選擇權未平倉餘額!$A$4:$I$500,8,FALSE)</f>
        <v>#N/A</v>
      </c>
      <c r="U353" s="64" t="e">
        <f>VLOOKUP($B353,選擇權未平倉餘額!$A$4:$I$500,9,FALSE)</f>
        <v>#N/A</v>
      </c>
      <c r="V353" s="39" t="e">
        <f>VLOOKUP($B353,臺指選擇權P_C_Ratios!$A$4:$C$500,3,FALSE)</f>
        <v>#N/A</v>
      </c>
      <c r="W353" s="41" t="e">
        <f>VLOOKUP($B353,散戶多空比!$A$6:$L$500,12,FALSE)</f>
        <v>#N/A</v>
      </c>
      <c r="X353" s="40" t="e">
        <f>VLOOKUP($B353,期貨大額交易人未沖銷部位!$A$4:$O$499,4,FALSE)</f>
        <v>#N/A</v>
      </c>
      <c r="Y353" s="40" t="e">
        <f>VLOOKUP($B353,期貨大額交易人未沖銷部位!$A$4:$O$499,7,FALSE)</f>
        <v>#N/A</v>
      </c>
      <c r="Z353" s="40" t="e">
        <f>VLOOKUP($B353,期貨大額交易人未沖銷部位!$A$4:$O$499,10,FALSE)</f>
        <v>#N/A</v>
      </c>
      <c r="AA353" s="40" t="e">
        <f>VLOOKUP($B353,期貨大額交易人未沖銷部位!$A$4:$O$499,13,FALSE)</f>
        <v>#N/A</v>
      </c>
      <c r="AB353" s="40" t="e">
        <f>VLOOKUP($B353,期貨大額交易人未沖銷部位!$A$4:$O$499,14,FALSE)</f>
        <v>#N/A</v>
      </c>
      <c r="AC353" s="40" t="e">
        <f>VLOOKUP($B353,期貨大額交易人未沖銷部位!$A$4:$O$499,15,FALSE)</f>
        <v>#N/A</v>
      </c>
      <c r="AD353" s="33" t="e">
        <f>VLOOKUP($B353,三大美股走勢!$A$4:$J$495,4,FALSE)</f>
        <v>#N/A</v>
      </c>
      <c r="AE353" s="33" t="e">
        <f>VLOOKUP($B353,三大美股走勢!$A$4:$J$495,7,FALSE)</f>
        <v>#N/A</v>
      </c>
      <c r="AF353" s="33" t="e">
        <f>VLOOKUP($B353,三大美股走勢!$A$4:$J$495,10,FALSE)</f>
        <v>#N/A</v>
      </c>
    </row>
    <row r="354" spans="2:32">
      <c r="B354" s="32">
        <v>43133</v>
      </c>
      <c r="C354" s="33" t="e">
        <f>VLOOKUP($B354,大盤與近月台指!$A$4:$I$499,2,FALSE)</f>
        <v>#N/A</v>
      </c>
      <c r="D354" s="34" t="e">
        <f>VLOOKUP($B354,大盤與近月台指!$A$4:$I$499,3,FALSE)</f>
        <v>#N/A</v>
      </c>
      <c r="E354" s="35" t="e">
        <f>VLOOKUP($B354,大盤與近月台指!$A$4:$I$499,4,FALSE)</f>
        <v>#N/A</v>
      </c>
      <c r="F354" s="33" t="e">
        <f>VLOOKUP($B354,大盤與近月台指!$A$4:$I$499,5,FALSE)</f>
        <v>#N/A</v>
      </c>
      <c r="G354" s="49" t="e">
        <f>VLOOKUP($B354,三大法人買賣超!$A$4:$I$500,3,FALSE)</f>
        <v>#N/A</v>
      </c>
      <c r="H354" s="34" t="e">
        <f>VLOOKUP($B354,三大法人買賣超!$A$4:$I$500,5,FALSE)</f>
        <v>#N/A</v>
      </c>
      <c r="I354" s="27" t="e">
        <f>VLOOKUP($B354,三大法人買賣超!$A$4:$I$500,7,FALSE)</f>
        <v>#N/A</v>
      </c>
      <c r="J354" s="27" t="e">
        <f>VLOOKUP($B354,三大法人買賣超!$A$4:$I$500,9,FALSE)</f>
        <v>#N/A</v>
      </c>
      <c r="K354" s="37">
        <f>新台幣匯率美元指數!B355</f>
        <v>0</v>
      </c>
      <c r="L354" s="38">
        <f>新台幣匯率美元指數!C355</f>
        <v>0</v>
      </c>
      <c r="M354" s="39">
        <f>新台幣匯率美元指數!D355</f>
        <v>0</v>
      </c>
      <c r="N354" s="27" t="e">
        <f>VLOOKUP($B354,期貨未平倉口數!$A$4:$M$499,4,FALSE)</f>
        <v>#N/A</v>
      </c>
      <c r="O354" s="27" t="e">
        <f>VLOOKUP($B354,期貨未平倉口數!$A$4:$M$499,9,FALSE)</f>
        <v>#N/A</v>
      </c>
      <c r="P354" s="27" t="e">
        <f>VLOOKUP($B354,期貨未平倉口數!$A$4:$M$499,10,FALSE)</f>
        <v>#N/A</v>
      </c>
      <c r="Q354" s="27" t="e">
        <f>VLOOKUP($B354,期貨未平倉口數!$A$4:$M$499,11,FALSE)</f>
        <v>#N/A</v>
      </c>
      <c r="R354" s="64" t="e">
        <f>VLOOKUP($B354,選擇權未平倉餘額!$A$4:$I$500,6,FALSE)</f>
        <v>#N/A</v>
      </c>
      <c r="S354" s="64" t="e">
        <f>VLOOKUP($B354,選擇權未平倉餘額!$A$4:$I$500,7,FALSE)</f>
        <v>#N/A</v>
      </c>
      <c r="T354" s="64" t="e">
        <f>VLOOKUP($B354,選擇權未平倉餘額!$A$4:$I$500,8,FALSE)</f>
        <v>#N/A</v>
      </c>
      <c r="U354" s="64" t="e">
        <f>VLOOKUP($B354,選擇權未平倉餘額!$A$4:$I$500,9,FALSE)</f>
        <v>#N/A</v>
      </c>
      <c r="V354" s="39" t="e">
        <f>VLOOKUP($B354,臺指選擇權P_C_Ratios!$A$4:$C$500,3,FALSE)</f>
        <v>#N/A</v>
      </c>
      <c r="W354" s="41" t="e">
        <f>VLOOKUP($B354,散戶多空比!$A$6:$L$500,12,FALSE)</f>
        <v>#N/A</v>
      </c>
      <c r="X354" s="40" t="e">
        <f>VLOOKUP($B354,期貨大額交易人未沖銷部位!$A$4:$O$499,4,FALSE)</f>
        <v>#N/A</v>
      </c>
      <c r="Y354" s="40" t="e">
        <f>VLOOKUP($B354,期貨大額交易人未沖銷部位!$A$4:$O$499,7,FALSE)</f>
        <v>#N/A</v>
      </c>
      <c r="Z354" s="40" t="e">
        <f>VLOOKUP($B354,期貨大額交易人未沖銷部位!$A$4:$O$499,10,FALSE)</f>
        <v>#N/A</v>
      </c>
      <c r="AA354" s="40" t="e">
        <f>VLOOKUP($B354,期貨大額交易人未沖銷部位!$A$4:$O$499,13,FALSE)</f>
        <v>#N/A</v>
      </c>
      <c r="AB354" s="40" t="e">
        <f>VLOOKUP($B354,期貨大額交易人未沖銷部位!$A$4:$O$499,14,FALSE)</f>
        <v>#N/A</v>
      </c>
      <c r="AC354" s="40" t="e">
        <f>VLOOKUP($B354,期貨大額交易人未沖銷部位!$A$4:$O$499,15,FALSE)</f>
        <v>#N/A</v>
      </c>
      <c r="AD354" s="33" t="e">
        <f>VLOOKUP($B354,三大美股走勢!$A$4:$J$495,4,FALSE)</f>
        <v>#N/A</v>
      </c>
      <c r="AE354" s="33" t="e">
        <f>VLOOKUP($B354,三大美股走勢!$A$4:$J$495,7,FALSE)</f>
        <v>#N/A</v>
      </c>
      <c r="AF354" s="33" t="e">
        <f>VLOOKUP($B354,三大美股走勢!$A$4:$J$495,10,FALSE)</f>
        <v>#N/A</v>
      </c>
    </row>
    <row r="355" spans="2:32">
      <c r="B355" s="32">
        <v>43134</v>
      </c>
      <c r="C355" s="33" t="e">
        <f>VLOOKUP($B355,大盤與近月台指!$A$4:$I$499,2,FALSE)</f>
        <v>#N/A</v>
      </c>
      <c r="D355" s="34" t="e">
        <f>VLOOKUP($B355,大盤與近月台指!$A$4:$I$499,3,FALSE)</f>
        <v>#N/A</v>
      </c>
      <c r="E355" s="35" t="e">
        <f>VLOOKUP($B355,大盤與近月台指!$A$4:$I$499,4,FALSE)</f>
        <v>#N/A</v>
      </c>
      <c r="F355" s="33" t="e">
        <f>VLOOKUP($B355,大盤與近月台指!$A$4:$I$499,5,FALSE)</f>
        <v>#N/A</v>
      </c>
      <c r="G355" s="49" t="e">
        <f>VLOOKUP($B355,三大法人買賣超!$A$4:$I$500,3,FALSE)</f>
        <v>#N/A</v>
      </c>
      <c r="H355" s="34" t="e">
        <f>VLOOKUP($B355,三大法人買賣超!$A$4:$I$500,5,FALSE)</f>
        <v>#N/A</v>
      </c>
      <c r="I355" s="27" t="e">
        <f>VLOOKUP($B355,三大法人買賣超!$A$4:$I$500,7,FALSE)</f>
        <v>#N/A</v>
      </c>
      <c r="J355" s="27" t="e">
        <f>VLOOKUP($B355,三大法人買賣超!$A$4:$I$500,9,FALSE)</f>
        <v>#N/A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 t="e">
        <f>VLOOKUP($B355,期貨未平倉口數!$A$4:$M$499,4,FALSE)</f>
        <v>#N/A</v>
      </c>
      <c r="O355" s="27" t="e">
        <f>VLOOKUP($B355,期貨未平倉口數!$A$4:$M$499,9,FALSE)</f>
        <v>#N/A</v>
      </c>
      <c r="P355" s="27" t="e">
        <f>VLOOKUP($B355,期貨未平倉口數!$A$4:$M$499,10,FALSE)</f>
        <v>#N/A</v>
      </c>
      <c r="Q355" s="27" t="e">
        <f>VLOOKUP($B355,期貨未平倉口數!$A$4:$M$499,11,FALSE)</f>
        <v>#N/A</v>
      </c>
      <c r="R355" s="64" t="e">
        <f>VLOOKUP($B355,選擇權未平倉餘額!$A$4:$I$500,6,FALSE)</f>
        <v>#N/A</v>
      </c>
      <c r="S355" s="64" t="e">
        <f>VLOOKUP($B355,選擇權未平倉餘額!$A$4:$I$500,7,FALSE)</f>
        <v>#N/A</v>
      </c>
      <c r="T355" s="64" t="e">
        <f>VLOOKUP($B355,選擇權未平倉餘額!$A$4:$I$500,8,FALSE)</f>
        <v>#N/A</v>
      </c>
      <c r="U355" s="64" t="e">
        <f>VLOOKUP($B355,選擇權未平倉餘額!$A$4:$I$500,9,FALSE)</f>
        <v>#N/A</v>
      </c>
      <c r="V355" s="39" t="e">
        <f>VLOOKUP($B355,臺指選擇權P_C_Ratios!$A$4:$C$500,3,FALSE)</f>
        <v>#N/A</v>
      </c>
      <c r="W355" s="41" t="e">
        <f>VLOOKUP($B355,散戶多空比!$A$6:$L$500,12,FALSE)</f>
        <v>#N/A</v>
      </c>
      <c r="X355" s="40" t="e">
        <f>VLOOKUP($B355,期貨大額交易人未沖銷部位!$A$4:$O$499,4,FALSE)</f>
        <v>#N/A</v>
      </c>
      <c r="Y355" s="40" t="e">
        <f>VLOOKUP($B355,期貨大額交易人未沖銷部位!$A$4:$O$499,7,FALSE)</f>
        <v>#N/A</v>
      </c>
      <c r="Z355" s="40" t="e">
        <f>VLOOKUP($B355,期貨大額交易人未沖銷部位!$A$4:$O$499,10,FALSE)</f>
        <v>#N/A</v>
      </c>
      <c r="AA355" s="40" t="e">
        <f>VLOOKUP($B355,期貨大額交易人未沖銷部位!$A$4:$O$499,13,FALSE)</f>
        <v>#N/A</v>
      </c>
      <c r="AB355" s="40" t="e">
        <f>VLOOKUP($B355,期貨大額交易人未沖銷部位!$A$4:$O$499,14,FALSE)</f>
        <v>#N/A</v>
      </c>
      <c r="AC355" s="40" t="e">
        <f>VLOOKUP($B355,期貨大額交易人未沖銷部位!$A$4:$O$499,15,FALSE)</f>
        <v>#N/A</v>
      </c>
      <c r="AD355" s="33" t="e">
        <f>VLOOKUP($B355,三大美股走勢!$A$4:$J$495,4,FALSE)</f>
        <v>#N/A</v>
      </c>
      <c r="AE355" s="33" t="e">
        <f>VLOOKUP($B355,三大美股走勢!$A$4:$J$495,7,FALSE)</f>
        <v>#N/A</v>
      </c>
      <c r="AF355" s="33" t="e">
        <f>VLOOKUP($B355,三大美股走勢!$A$4:$J$495,10,FALSE)</f>
        <v>#N/A</v>
      </c>
    </row>
    <row r="356" spans="2:32">
      <c r="B356" s="32">
        <v>43135</v>
      </c>
      <c r="C356" s="33" t="e">
        <f>VLOOKUP($B356,大盤與近月台指!$A$4:$I$499,2,FALSE)</f>
        <v>#N/A</v>
      </c>
      <c r="D356" s="34" t="e">
        <f>VLOOKUP($B356,大盤與近月台指!$A$4:$I$499,3,FALSE)</f>
        <v>#N/A</v>
      </c>
      <c r="E356" s="35" t="e">
        <f>VLOOKUP($B356,大盤與近月台指!$A$4:$I$499,4,FALSE)</f>
        <v>#N/A</v>
      </c>
      <c r="F356" s="33" t="e">
        <f>VLOOKUP($B356,大盤與近月台指!$A$4:$I$499,5,FALSE)</f>
        <v>#N/A</v>
      </c>
      <c r="G356" s="49" t="e">
        <f>VLOOKUP($B356,三大法人買賣超!$A$4:$I$500,3,FALSE)</f>
        <v>#N/A</v>
      </c>
      <c r="H356" s="34" t="e">
        <f>VLOOKUP($B356,三大法人買賣超!$A$4:$I$500,5,FALSE)</f>
        <v>#N/A</v>
      </c>
      <c r="I356" s="27" t="e">
        <f>VLOOKUP($B356,三大法人買賣超!$A$4:$I$500,7,FALSE)</f>
        <v>#N/A</v>
      </c>
      <c r="J356" s="27" t="e">
        <f>VLOOKUP($B356,三大法人買賣超!$A$4:$I$500,9,FALSE)</f>
        <v>#N/A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 t="e">
        <f>VLOOKUP($B356,期貨未平倉口數!$A$4:$M$499,4,FALSE)</f>
        <v>#N/A</v>
      </c>
      <c r="O356" s="27" t="e">
        <f>VLOOKUP($B356,期貨未平倉口數!$A$4:$M$499,9,FALSE)</f>
        <v>#N/A</v>
      </c>
      <c r="P356" s="27" t="e">
        <f>VLOOKUP($B356,期貨未平倉口數!$A$4:$M$499,10,FALSE)</f>
        <v>#N/A</v>
      </c>
      <c r="Q356" s="27" t="e">
        <f>VLOOKUP($B356,期貨未平倉口數!$A$4:$M$499,11,FALSE)</f>
        <v>#N/A</v>
      </c>
      <c r="R356" s="64" t="e">
        <f>VLOOKUP($B356,選擇權未平倉餘額!$A$4:$I$500,6,FALSE)</f>
        <v>#N/A</v>
      </c>
      <c r="S356" s="64" t="e">
        <f>VLOOKUP($B356,選擇權未平倉餘額!$A$4:$I$500,7,FALSE)</f>
        <v>#N/A</v>
      </c>
      <c r="T356" s="64" t="e">
        <f>VLOOKUP($B356,選擇權未平倉餘額!$A$4:$I$500,8,FALSE)</f>
        <v>#N/A</v>
      </c>
      <c r="U356" s="64" t="e">
        <f>VLOOKUP($B356,選擇權未平倉餘額!$A$4:$I$500,9,FALSE)</f>
        <v>#N/A</v>
      </c>
      <c r="V356" s="39" t="e">
        <f>VLOOKUP($B356,臺指選擇權P_C_Ratios!$A$4:$C$500,3,FALSE)</f>
        <v>#N/A</v>
      </c>
      <c r="W356" s="41" t="e">
        <f>VLOOKUP($B356,散戶多空比!$A$6:$L$500,12,FALSE)</f>
        <v>#N/A</v>
      </c>
      <c r="X356" s="40" t="e">
        <f>VLOOKUP($B356,期貨大額交易人未沖銷部位!$A$4:$O$499,4,FALSE)</f>
        <v>#N/A</v>
      </c>
      <c r="Y356" s="40" t="e">
        <f>VLOOKUP($B356,期貨大額交易人未沖銷部位!$A$4:$O$499,7,FALSE)</f>
        <v>#N/A</v>
      </c>
      <c r="Z356" s="40" t="e">
        <f>VLOOKUP($B356,期貨大額交易人未沖銷部位!$A$4:$O$499,10,FALSE)</f>
        <v>#N/A</v>
      </c>
      <c r="AA356" s="40" t="e">
        <f>VLOOKUP($B356,期貨大額交易人未沖銷部位!$A$4:$O$499,13,FALSE)</f>
        <v>#N/A</v>
      </c>
      <c r="AB356" s="40" t="e">
        <f>VLOOKUP($B356,期貨大額交易人未沖銷部位!$A$4:$O$499,14,FALSE)</f>
        <v>#N/A</v>
      </c>
      <c r="AC356" s="40" t="e">
        <f>VLOOKUP($B356,期貨大額交易人未沖銷部位!$A$4:$O$499,15,FALSE)</f>
        <v>#N/A</v>
      </c>
      <c r="AD356" s="33" t="e">
        <f>VLOOKUP($B356,三大美股走勢!$A$4:$J$495,4,FALSE)</f>
        <v>#N/A</v>
      </c>
      <c r="AE356" s="33" t="e">
        <f>VLOOKUP($B356,三大美股走勢!$A$4:$J$495,7,FALSE)</f>
        <v>#N/A</v>
      </c>
      <c r="AF356" s="33" t="e">
        <f>VLOOKUP($B356,三大美股走勢!$A$4:$J$495,10,FALSE)</f>
        <v>#N/A</v>
      </c>
    </row>
    <row r="357" spans="2:32">
      <c r="B357" s="32">
        <v>43136</v>
      </c>
      <c r="C357" s="33" t="e">
        <f>VLOOKUP($B357,大盤與近月台指!$A$4:$I$499,2,FALSE)</f>
        <v>#N/A</v>
      </c>
      <c r="D357" s="34" t="e">
        <f>VLOOKUP($B357,大盤與近月台指!$A$4:$I$499,3,FALSE)</f>
        <v>#N/A</v>
      </c>
      <c r="E357" s="35" t="e">
        <f>VLOOKUP($B357,大盤與近月台指!$A$4:$I$499,4,FALSE)</f>
        <v>#N/A</v>
      </c>
      <c r="F357" s="33" t="e">
        <f>VLOOKUP($B357,大盤與近月台指!$A$4:$I$499,5,FALSE)</f>
        <v>#N/A</v>
      </c>
      <c r="G357" s="49" t="e">
        <f>VLOOKUP($B357,三大法人買賣超!$A$4:$I$500,3,FALSE)</f>
        <v>#N/A</v>
      </c>
      <c r="H357" s="34" t="e">
        <f>VLOOKUP($B357,三大法人買賣超!$A$4:$I$500,5,FALSE)</f>
        <v>#N/A</v>
      </c>
      <c r="I357" s="27" t="e">
        <f>VLOOKUP($B357,三大法人買賣超!$A$4:$I$500,7,FALSE)</f>
        <v>#N/A</v>
      </c>
      <c r="J357" s="27" t="e">
        <f>VLOOKUP($B357,三大法人買賣超!$A$4:$I$500,9,FALSE)</f>
        <v>#N/A</v>
      </c>
      <c r="K357" s="37">
        <f>新台幣匯率美元指數!B358</f>
        <v>0</v>
      </c>
      <c r="L357" s="38">
        <f>新台幣匯率美元指數!C358</f>
        <v>0</v>
      </c>
      <c r="M357" s="39">
        <f>新台幣匯率美元指數!D358</f>
        <v>0</v>
      </c>
      <c r="N357" s="27" t="e">
        <f>VLOOKUP($B357,期貨未平倉口數!$A$4:$M$499,4,FALSE)</f>
        <v>#N/A</v>
      </c>
      <c r="O357" s="27" t="e">
        <f>VLOOKUP($B357,期貨未平倉口數!$A$4:$M$499,9,FALSE)</f>
        <v>#N/A</v>
      </c>
      <c r="P357" s="27" t="e">
        <f>VLOOKUP($B357,期貨未平倉口數!$A$4:$M$499,10,FALSE)</f>
        <v>#N/A</v>
      </c>
      <c r="Q357" s="27" t="e">
        <f>VLOOKUP($B357,期貨未平倉口數!$A$4:$M$499,11,FALSE)</f>
        <v>#N/A</v>
      </c>
      <c r="R357" s="64" t="e">
        <f>VLOOKUP($B357,選擇權未平倉餘額!$A$4:$I$500,6,FALSE)</f>
        <v>#N/A</v>
      </c>
      <c r="S357" s="64" t="e">
        <f>VLOOKUP($B357,選擇權未平倉餘額!$A$4:$I$500,7,FALSE)</f>
        <v>#N/A</v>
      </c>
      <c r="T357" s="64" t="e">
        <f>VLOOKUP($B357,選擇權未平倉餘額!$A$4:$I$500,8,FALSE)</f>
        <v>#N/A</v>
      </c>
      <c r="U357" s="64" t="e">
        <f>VLOOKUP($B357,選擇權未平倉餘額!$A$4:$I$500,9,FALSE)</f>
        <v>#N/A</v>
      </c>
      <c r="V357" s="39" t="e">
        <f>VLOOKUP($B357,臺指選擇權P_C_Ratios!$A$4:$C$500,3,FALSE)</f>
        <v>#N/A</v>
      </c>
      <c r="W357" s="41" t="e">
        <f>VLOOKUP($B357,散戶多空比!$A$6:$L$500,12,FALSE)</f>
        <v>#N/A</v>
      </c>
      <c r="X357" s="40" t="e">
        <f>VLOOKUP($B357,期貨大額交易人未沖銷部位!$A$4:$O$499,4,FALSE)</f>
        <v>#N/A</v>
      </c>
      <c r="Y357" s="40" t="e">
        <f>VLOOKUP($B357,期貨大額交易人未沖銷部位!$A$4:$O$499,7,FALSE)</f>
        <v>#N/A</v>
      </c>
      <c r="Z357" s="40" t="e">
        <f>VLOOKUP($B357,期貨大額交易人未沖銷部位!$A$4:$O$499,10,FALSE)</f>
        <v>#N/A</v>
      </c>
      <c r="AA357" s="40" t="e">
        <f>VLOOKUP($B357,期貨大額交易人未沖銷部位!$A$4:$O$499,13,FALSE)</f>
        <v>#N/A</v>
      </c>
      <c r="AB357" s="40" t="e">
        <f>VLOOKUP($B357,期貨大額交易人未沖銷部位!$A$4:$O$499,14,FALSE)</f>
        <v>#N/A</v>
      </c>
      <c r="AC357" s="40" t="e">
        <f>VLOOKUP($B357,期貨大額交易人未沖銷部位!$A$4:$O$499,15,FALSE)</f>
        <v>#N/A</v>
      </c>
      <c r="AD357" s="33" t="e">
        <f>VLOOKUP($B357,三大美股走勢!$A$4:$J$495,4,FALSE)</f>
        <v>#N/A</v>
      </c>
      <c r="AE357" s="33" t="e">
        <f>VLOOKUP($B357,三大美股走勢!$A$4:$J$495,7,FALSE)</f>
        <v>#N/A</v>
      </c>
      <c r="AF357" s="33" t="e">
        <f>VLOOKUP($B357,三大美股走勢!$A$4:$J$495,10,FALSE)</f>
        <v>#N/A</v>
      </c>
    </row>
    <row r="358" spans="2:32">
      <c r="B358" s="32">
        <v>43137</v>
      </c>
      <c r="C358" s="33" t="e">
        <f>VLOOKUP($B358,大盤與近月台指!$A$4:$I$499,2,FALSE)</f>
        <v>#N/A</v>
      </c>
      <c r="D358" s="34" t="e">
        <f>VLOOKUP($B358,大盤與近月台指!$A$4:$I$499,3,FALSE)</f>
        <v>#N/A</v>
      </c>
      <c r="E358" s="35" t="e">
        <f>VLOOKUP($B358,大盤與近月台指!$A$4:$I$499,4,FALSE)</f>
        <v>#N/A</v>
      </c>
      <c r="F358" s="33" t="e">
        <f>VLOOKUP($B358,大盤與近月台指!$A$4:$I$499,5,FALSE)</f>
        <v>#N/A</v>
      </c>
      <c r="G358" s="49" t="e">
        <f>VLOOKUP($B358,三大法人買賣超!$A$4:$I$500,3,FALSE)</f>
        <v>#N/A</v>
      </c>
      <c r="H358" s="34" t="e">
        <f>VLOOKUP($B358,三大法人買賣超!$A$4:$I$500,5,FALSE)</f>
        <v>#N/A</v>
      </c>
      <c r="I358" s="27" t="e">
        <f>VLOOKUP($B358,三大法人買賣超!$A$4:$I$500,7,FALSE)</f>
        <v>#N/A</v>
      </c>
      <c r="J358" s="27" t="e">
        <f>VLOOKUP($B358,三大法人買賣超!$A$4:$I$500,9,FALSE)</f>
        <v>#N/A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 t="e">
        <f>VLOOKUP($B358,期貨未平倉口數!$A$4:$M$499,4,FALSE)</f>
        <v>#N/A</v>
      </c>
      <c r="O358" s="27" t="e">
        <f>VLOOKUP($B358,期貨未平倉口數!$A$4:$M$499,9,FALSE)</f>
        <v>#N/A</v>
      </c>
      <c r="P358" s="27" t="e">
        <f>VLOOKUP($B358,期貨未平倉口數!$A$4:$M$499,10,FALSE)</f>
        <v>#N/A</v>
      </c>
      <c r="Q358" s="27" t="e">
        <f>VLOOKUP($B358,期貨未平倉口數!$A$4:$M$499,11,FALSE)</f>
        <v>#N/A</v>
      </c>
      <c r="R358" s="64" t="e">
        <f>VLOOKUP($B358,選擇權未平倉餘額!$A$4:$I$500,6,FALSE)</f>
        <v>#N/A</v>
      </c>
      <c r="S358" s="64" t="e">
        <f>VLOOKUP($B358,選擇權未平倉餘額!$A$4:$I$500,7,FALSE)</f>
        <v>#N/A</v>
      </c>
      <c r="T358" s="64" t="e">
        <f>VLOOKUP($B358,選擇權未平倉餘額!$A$4:$I$500,8,FALSE)</f>
        <v>#N/A</v>
      </c>
      <c r="U358" s="64" t="e">
        <f>VLOOKUP($B358,選擇權未平倉餘額!$A$4:$I$500,9,FALSE)</f>
        <v>#N/A</v>
      </c>
      <c r="V358" s="39" t="e">
        <f>VLOOKUP($B358,臺指選擇權P_C_Ratios!$A$4:$C$500,3,FALSE)</f>
        <v>#N/A</v>
      </c>
      <c r="W358" s="41" t="e">
        <f>VLOOKUP($B358,散戶多空比!$A$6:$L$500,12,FALSE)</f>
        <v>#N/A</v>
      </c>
      <c r="X358" s="40" t="e">
        <f>VLOOKUP($B358,期貨大額交易人未沖銷部位!$A$4:$O$499,4,FALSE)</f>
        <v>#N/A</v>
      </c>
      <c r="Y358" s="40" t="e">
        <f>VLOOKUP($B358,期貨大額交易人未沖銷部位!$A$4:$O$499,7,FALSE)</f>
        <v>#N/A</v>
      </c>
      <c r="Z358" s="40" t="e">
        <f>VLOOKUP($B358,期貨大額交易人未沖銷部位!$A$4:$O$499,10,FALSE)</f>
        <v>#N/A</v>
      </c>
      <c r="AA358" s="40" t="e">
        <f>VLOOKUP($B358,期貨大額交易人未沖銷部位!$A$4:$O$499,13,FALSE)</f>
        <v>#N/A</v>
      </c>
      <c r="AB358" s="40" t="e">
        <f>VLOOKUP($B358,期貨大額交易人未沖銷部位!$A$4:$O$499,14,FALSE)</f>
        <v>#N/A</v>
      </c>
      <c r="AC358" s="40" t="e">
        <f>VLOOKUP($B358,期貨大額交易人未沖銷部位!$A$4:$O$499,15,FALSE)</f>
        <v>#N/A</v>
      </c>
      <c r="AD358" s="33" t="e">
        <f>VLOOKUP($B358,三大美股走勢!$A$4:$J$495,4,FALSE)</f>
        <v>#N/A</v>
      </c>
      <c r="AE358" s="33" t="e">
        <f>VLOOKUP($B358,三大美股走勢!$A$4:$J$495,7,FALSE)</f>
        <v>#N/A</v>
      </c>
      <c r="AF358" s="33" t="e">
        <f>VLOOKUP($B358,三大美股走勢!$A$4:$J$495,10,FALSE)</f>
        <v>#N/A</v>
      </c>
    </row>
    <row r="359" spans="2:32">
      <c r="B359" s="32">
        <v>43138</v>
      </c>
      <c r="C359" s="33" t="e">
        <f>VLOOKUP($B359,大盤與近月台指!$A$4:$I$499,2,FALSE)</f>
        <v>#N/A</v>
      </c>
      <c r="D359" s="34" t="e">
        <f>VLOOKUP($B359,大盤與近月台指!$A$4:$I$499,3,FALSE)</f>
        <v>#N/A</v>
      </c>
      <c r="E359" s="35" t="e">
        <f>VLOOKUP($B359,大盤與近月台指!$A$4:$I$499,4,FALSE)</f>
        <v>#N/A</v>
      </c>
      <c r="F359" s="33" t="e">
        <f>VLOOKUP($B359,大盤與近月台指!$A$4:$I$499,5,FALSE)</f>
        <v>#N/A</v>
      </c>
      <c r="G359" s="49" t="e">
        <f>VLOOKUP($B359,三大法人買賣超!$A$4:$I$500,3,FALSE)</f>
        <v>#N/A</v>
      </c>
      <c r="H359" s="34" t="e">
        <f>VLOOKUP($B359,三大法人買賣超!$A$4:$I$500,5,FALSE)</f>
        <v>#N/A</v>
      </c>
      <c r="I359" s="27" t="e">
        <f>VLOOKUP($B359,三大法人買賣超!$A$4:$I$500,7,FALSE)</f>
        <v>#N/A</v>
      </c>
      <c r="J359" s="27" t="e">
        <f>VLOOKUP($B359,三大法人買賣超!$A$4:$I$500,9,FALSE)</f>
        <v>#N/A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 t="e">
        <f>VLOOKUP($B359,期貨未平倉口數!$A$4:$M$499,4,FALSE)</f>
        <v>#N/A</v>
      </c>
      <c r="O359" s="27" t="e">
        <f>VLOOKUP($B359,期貨未平倉口數!$A$4:$M$499,9,FALSE)</f>
        <v>#N/A</v>
      </c>
      <c r="P359" s="27" t="e">
        <f>VLOOKUP($B359,期貨未平倉口數!$A$4:$M$499,10,FALSE)</f>
        <v>#N/A</v>
      </c>
      <c r="Q359" s="27" t="e">
        <f>VLOOKUP($B359,期貨未平倉口數!$A$4:$M$499,11,FALSE)</f>
        <v>#N/A</v>
      </c>
      <c r="R359" s="64" t="e">
        <f>VLOOKUP($B359,選擇權未平倉餘額!$A$4:$I$500,6,FALSE)</f>
        <v>#N/A</v>
      </c>
      <c r="S359" s="64" t="e">
        <f>VLOOKUP($B359,選擇權未平倉餘額!$A$4:$I$500,7,FALSE)</f>
        <v>#N/A</v>
      </c>
      <c r="T359" s="64" t="e">
        <f>VLOOKUP($B359,選擇權未平倉餘額!$A$4:$I$500,8,FALSE)</f>
        <v>#N/A</v>
      </c>
      <c r="U359" s="64" t="e">
        <f>VLOOKUP($B359,選擇權未平倉餘額!$A$4:$I$500,9,FALSE)</f>
        <v>#N/A</v>
      </c>
      <c r="V359" s="39" t="e">
        <f>VLOOKUP($B359,臺指選擇權P_C_Ratios!$A$4:$C$500,3,FALSE)</f>
        <v>#N/A</v>
      </c>
      <c r="W359" s="41" t="e">
        <f>VLOOKUP($B359,散戶多空比!$A$6:$L$500,12,FALSE)</f>
        <v>#N/A</v>
      </c>
      <c r="X359" s="40" t="e">
        <f>VLOOKUP($B359,期貨大額交易人未沖銷部位!$A$4:$O$499,4,FALSE)</f>
        <v>#N/A</v>
      </c>
      <c r="Y359" s="40" t="e">
        <f>VLOOKUP($B359,期貨大額交易人未沖銷部位!$A$4:$O$499,7,FALSE)</f>
        <v>#N/A</v>
      </c>
      <c r="Z359" s="40" t="e">
        <f>VLOOKUP($B359,期貨大額交易人未沖銷部位!$A$4:$O$499,10,FALSE)</f>
        <v>#N/A</v>
      </c>
      <c r="AA359" s="40" t="e">
        <f>VLOOKUP($B359,期貨大額交易人未沖銷部位!$A$4:$O$499,13,FALSE)</f>
        <v>#N/A</v>
      </c>
      <c r="AB359" s="40" t="e">
        <f>VLOOKUP($B359,期貨大額交易人未沖銷部位!$A$4:$O$499,14,FALSE)</f>
        <v>#N/A</v>
      </c>
      <c r="AC359" s="40" t="e">
        <f>VLOOKUP($B359,期貨大額交易人未沖銷部位!$A$4:$O$499,15,FALSE)</f>
        <v>#N/A</v>
      </c>
      <c r="AD359" s="33" t="e">
        <f>VLOOKUP($B359,三大美股走勢!$A$4:$J$495,4,FALSE)</f>
        <v>#N/A</v>
      </c>
      <c r="AE359" s="33" t="e">
        <f>VLOOKUP($B359,三大美股走勢!$A$4:$J$495,7,FALSE)</f>
        <v>#N/A</v>
      </c>
      <c r="AF359" s="33" t="e">
        <f>VLOOKUP($B359,三大美股走勢!$A$4:$J$495,10,FALSE)</f>
        <v>#N/A</v>
      </c>
    </row>
    <row r="360" spans="2:32">
      <c r="B360" s="32">
        <v>43139</v>
      </c>
      <c r="C360" s="33" t="e">
        <f>VLOOKUP($B360,大盤與近月台指!$A$4:$I$499,2,FALSE)</f>
        <v>#N/A</v>
      </c>
      <c r="D360" s="34" t="e">
        <f>VLOOKUP($B360,大盤與近月台指!$A$4:$I$499,3,FALSE)</f>
        <v>#N/A</v>
      </c>
      <c r="E360" s="35" t="e">
        <f>VLOOKUP($B360,大盤與近月台指!$A$4:$I$499,4,FALSE)</f>
        <v>#N/A</v>
      </c>
      <c r="F360" s="33" t="e">
        <f>VLOOKUP($B360,大盤與近月台指!$A$4:$I$499,5,FALSE)</f>
        <v>#N/A</v>
      </c>
      <c r="G360" s="49" t="e">
        <f>VLOOKUP($B360,三大法人買賣超!$A$4:$I$500,3,FALSE)</f>
        <v>#N/A</v>
      </c>
      <c r="H360" s="34" t="e">
        <f>VLOOKUP($B360,三大法人買賣超!$A$4:$I$500,5,FALSE)</f>
        <v>#N/A</v>
      </c>
      <c r="I360" s="27" t="e">
        <f>VLOOKUP($B360,三大法人買賣超!$A$4:$I$500,7,FALSE)</f>
        <v>#N/A</v>
      </c>
      <c r="J360" s="27" t="e">
        <f>VLOOKUP($B360,三大法人買賣超!$A$4:$I$500,9,FALSE)</f>
        <v>#N/A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0</v>
      </c>
      <c r="N360" s="27" t="e">
        <f>VLOOKUP($B360,期貨未平倉口數!$A$4:$M$499,4,FALSE)</f>
        <v>#N/A</v>
      </c>
      <c r="O360" s="27" t="e">
        <f>VLOOKUP($B360,期貨未平倉口數!$A$4:$M$499,9,FALSE)</f>
        <v>#N/A</v>
      </c>
      <c r="P360" s="27" t="e">
        <f>VLOOKUP($B360,期貨未平倉口數!$A$4:$M$499,10,FALSE)</f>
        <v>#N/A</v>
      </c>
      <c r="Q360" s="27" t="e">
        <f>VLOOKUP($B360,期貨未平倉口數!$A$4:$M$499,11,FALSE)</f>
        <v>#N/A</v>
      </c>
      <c r="R360" s="64" t="e">
        <f>VLOOKUP($B360,選擇權未平倉餘額!$A$4:$I$500,6,FALSE)</f>
        <v>#N/A</v>
      </c>
      <c r="S360" s="64" t="e">
        <f>VLOOKUP($B360,選擇權未平倉餘額!$A$4:$I$500,7,FALSE)</f>
        <v>#N/A</v>
      </c>
      <c r="T360" s="64" t="e">
        <f>VLOOKUP($B360,選擇權未平倉餘額!$A$4:$I$500,8,FALSE)</f>
        <v>#N/A</v>
      </c>
      <c r="U360" s="64" t="e">
        <f>VLOOKUP($B360,選擇權未平倉餘額!$A$4:$I$500,9,FALSE)</f>
        <v>#N/A</v>
      </c>
      <c r="V360" s="39" t="e">
        <f>VLOOKUP($B360,臺指選擇權P_C_Ratios!$A$4:$C$500,3,FALSE)</f>
        <v>#N/A</v>
      </c>
      <c r="W360" s="41" t="e">
        <f>VLOOKUP($B360,散戶多空比!$A$6:$L$500,12,FALSE)</f>
        <v>#N/A</v>
      </c>
      <c r="X360" s="40" t="e">
        <f>VLOOKUP($B360,期貨大額交易人未沖銷部位!$A$4:$O$499,4,FALSE)</f>
        <v>#N/A</v>
      </c>
      <c r="Y360" s="40" t="e">
        <f>VLOOKUP($B360,期貨大額交易人未沖銷部位!$A$4:$O$499,7,FALSE)</f>
        <v>#N/A</v>
      </c>
      <c r="Z360" s="40" t="e">
        <f>VLOOKUP($B360,期貨大額交易人未沖銷部位!$A$4:$O$499,10,FALSE)</f>
        <v>#N/A</v>
      </c>
      <c r="AA360" s="40" t="e">
        <f>VLOOKUP($B360,期貨大額交易人未沖銷部位!$A$4:$O$499,13,FALSE)</f>
        <v>#N/A</v>
      </c>
      <c r="AB360" s="40" t="e">
        <f>VLOOKUP($B360,期貨大額交易人未沖銷部位!$A$4:$O$499,14,FALSE)</f>
        <v>#N/A</v>
      </c>
      <c r="AC360" s="40" t="e">
        <f>VLOOKUP($B360,期貨大額交易人未沖銷部位!$A$4:$O$499,15,FALSE)</f>
        <v>#N/A</v>
      </c>
      <c r="AD360" s="33" t="e">
        <f>VLOOKUP($B360,三大美股走勢!$A$4:$J$495,4,FALSE)</f>
        <v>#N/A</v>
      </c>
      <c r="AE360" s="33" t="e">
        <f>VLOOKUP($B360,三大美股走勢!$A$4:$J$495,7,FALSE)</f>
        <v>#N/A</v>
      </c>
      <c r="AF360" s="33" t="e">
        <f>VLOOKUP($B360,三大美股走勢!$A$4:$J$495,10,FALSE)</f>
        <v>#N/A</v>
      </c>
    </row>
    <row r="361" spans="2:32">
      <c r="B361" s="32">
        <v>43140</v>
      </c>
      <c r="C361" s="33" t="e">
        <f>VLOOKUP($B361,大盤與近月台指!$A$4:$I$499,2,FALSE)</f>
        <v>#N/A</v>
      </c>
      <c r="D361" s="34" t="e">
        <f>VLOOKUP($B361,大盤與近月台指!$A$4:$I$499,3,FALSE)</f>
        <v>#N/A</v>
      </c>
      <c r="E361" s="35" t="e">
        <f>VLOOKUP($B361,大盤與近月台指!$A$4:$I$499,4,FALSE)</f>
        <v>#N/A</v>
      </c>
      <c r="F361" s="33" t="e">
        <f>VLOOKUP($B361,大盤與近月台指!$A$4:$I$499,5,FALSE)</f>
        <v>#N/A</v>
      </c>
      <c r="G361" s="49" t="e">
        <f>VLOOKUP($B361,三大法人買賣超!$A$4:$I$500,3,FALSE)</f>
        <v>#N/A</v>
      </c>
      <c r="H361" s="34" t="e">
        <f>VLOOKUP($B361,三大法人買賣超!$A$4:$I$500,5,FALSE)</f>
        <v>#N/A</v>
      </c>
      <c r="I361" s="27" t="e">
        <f>VLOOKUP($B361,三大法人買賣超!$A$4:$I$500,7,FALSE)</f>
        <v>#N/A</v>
      </c>
      <c r="J361" s="27" t="e">
        <f>VLOOKUP($B361,三大法人買賣超!$A$4:$I$500,9,FALSE)</f>
        <v>#N/A</v>
      </c>
      <c r="K361" s="37">
        <f>新台幣匯率美元指數!B362</f>
        <v>0</v>
      </c>
      <c r="L361" s="38">
        <f>新台幣匯率美元指數!C362</f>
        <v>0</v>
      </c>
      <c r="M361" s="39">
        <f>新台幣匯率美元指數!D362</f>
        <v>0</v>
      </c>
      <c r="N361" s="27" t="e">
        <f>VLOOKUP($B361,期貨未平倉口數!$A$4:$M$499,4,FALSE)</f>
        <v>#N/A</v>
      </c>
      <c r="O361" s="27" t="e">
        <f>VLOOKUP($B361,期貨未平倉口數!$A$4:$M$499,9,FALSE)</f>
        <v>#N/A</v>
      </c>
      <c r="P361" s="27" t="e">
        <f>VLOOKUP($B361,期貨未平倉口數!$A$4:$M$499,10,FALSE)</f>
        <v>#N/A</v>
      </c>
      <c r="Q361" s="27" t="e">
        <f>VLOOKUP($B361,期貨未平倉口數!$A$4:$M$499,11,FALSE)</f>
        <v>#N/A</v>
      </c>
      <c r="R361" s="64" t="e">
        <f>VLOOKUP($B361,選擇權未平倉餘額!$A$4:$I$500,6,FALSE)</f>
        <v>#N/A</v>
      </c>
      <c r="S361" s="64" t="e">
        <f>VLOOKUP($B361,選擇權未平倉餘額!$A$4:$I$500,7,FALSE)</f>
        <v>#N/A</v>
      </c>
      <c r="T361" s="64" t="e">
        <f>VLOOKUP($B361,選擇權未平倉餘額!$A$4:$I$500,8,FALSE)</f>
        <v>#N/A</v>
      </c>
      <c r="U361" s="64" t="e">
        <f>VLOOKUP($B361,選擇權未平倉餘額!$A$4:$I$500,9,FALSE)</f>
        <v>#N/A</v>
      </c>
      <c r="V361" s="39" t="e">
        <f>VLOOKUP($B361,臺指選擇權P_C_Ratios!$A$4:$C$500,3,FALSE)</f>
        <v>#N/A</v>
      </c>
      <c r="W361" s="41" t="e">
        <f>VLOOKUP($B361,散戶多空比!$A$6:$L$500,12,FALSE)</f>
        <v>#N/A</v>
      </c>
      <c r="X361" s="40" t="e">
        <f>VLOOKUP($B361,期貨大額交易人未沖銷部位!$A$4:$O$499,4,FALSE)</f>
        <v>#N/A</v>
      </c>
      <c r="Y361" s="40" t="e">
        <f>VLOOKUP($B361,期貨大額交易人未沖銷部位!$A$4:$O$499,7,FALSE)</f>
        <v>#N/A</v>
      </c>
      <c r="Z361" s="40" t="e">
        <f>VLOOKUP($B361,期貨大額交易人未沖銷部位!$A$4:$O$499,10,FALSE)</f>
        <v>#N/A</v>
      </c>
      <c r="AA361" s="40" t="e">
        <f>VLOOKUP($B361,期貨大額交易人未沖銷部位!$A$4:$O$499,13,FALSE)</f>
        <v>#N/A</v>
      </c>
      <c r="AB361" s="40" t="e">
        <f>VLOOKUP($B361,期貨大額交易人未沖銷部位!$A$4:$O$499,14,FALSE)</f>
        <v>#N/A</v>
      </c>
      <c r="AC361" s="40" t="e">
        <f>VLOOKUP($B361,期貨大額交易人未沖銷部位!$A$4:$O$499,15,FALSE)</f>
        <v>#N/A</v>
      </c>
      <c r="AD361" s="33" t="e">
        <f>VLOOKUP($B361,三大美股走勢!$A$4:$J$495,4,FALSE)</f>
        <v>#N/A</v>
      </c>
      <c r="AE361" s="33" t="e">
        <f>VLOOKUP($B361,三大美股走勢!$A$4:$J$495,7,FALSE)</f>
        <v>#N/A</v>
      </c>
      <c r="AF361" s="33" t="e">
        <f>VLOOKUP($B361,三大美股走勢!$A$4:$J$495,10,FALSE)</f>
        <v>#N/A</v>
      </c>
    </row>
    <row r="362" spans="2:32">
      <c r="B362" s="32">
        <v>43141</v>
      </c>
      <c r="C362" s="33" t="e">
        <f>VLOOKUP($B362,大盤與近月台指!$A$4:$I$499,2,FALSE)</f>
        <v>#N/A</v>
      </c>
      <c r="D362" s="34" t="e">
        <f>VLOOKUP($B362,大盤與近月台指!$A$4:$I$499,3,FALSE)</f>
        <v>#N/A</v>
      </c>
      <c r="E362" s="35" t="e">
        <f>VLOOKUP($B362,大盤與近月台指!$A$4:$I$499,4,FALSE)</f>
        <v>#N/A</v>
      </c>
      <c r="F362" s="33" t="e">
        <f>VLOOKUP($B362,大盤與近月台指!$A$4:$I$499,5,FALSE)</f>
        <v>#N/A</v>
      </c>
      <c r="G362" s="49" t="e">
        <f>VLOOKUP($B362,三大法人買賣超!$A$4:$I$500,3,FALSE)</f>
        <v>#N/A</v>
      </c>
      <c r="H362" s="34" t="e">
        <f>VLOOKUP($B362,三大法人買賣超!$A$4:$I$500,5,FALSE)</f>
        <v>#N/A</v>
      </c>
      <c r="I362" s="27" t="e">
        <f>VLOOKUP($B362,三大法人買賣超!$A$4:$I$500,7,FALSE)</f>
        <v>#N/A</v>
      </c>
      <c r="J362" s="27" t="e">
        <f>VLOOKUP($B362,三大法人買賣超!$A$4:$I$500,9,FALSE)</f>
        <v>#N/A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 t="e">
        <f>VLOOKUP($B362,期貨未平倉口數!$A$4:$M$499,4,FALSE)</f>
        <v>#N/A</v>
      </c>
      <c r="O362" s="27" t="e">
        <f>VLOOKUP($B362,期貨未平倉口數!$A$4:$M$499,9,FALSE)</f>
        <v>#N/A</v>
      </c>
      <c r="P362" s="27" t="e">
        <f>VLOOKUP($B362,期貨未平倉口數!$A$4:$M$499,10,FALSE)</f>
        <v>#N/A</v>
      </c>
      <c r="Q362" s="27" t="e">
        <f>VLOOKUP($B362,期貨未平倉口數!$A$4:$M$499,11,FALSE)</f>
        <v>#N/A</v>
      </c>
      <c r="R362" s="64" t="e">
        <f>VLOOKUP($B362,選擇權未平倉餘額!$A$4:$I$500,6,FALSE)</f>
        <v>#N/A</v>
      </c>
      <c r="S362" s="64" t="e">
        <f>VLOOKUP($B362,選擇權未平倉餘額!$A$4:$I$500,7,FALSE)</f>
        <v>#N/A</v>
      </c>
      <c r="T362" s="64" t="e">
        <f>VLOOKUP($B362,選擇權未平倉餘額!$A$4:$I$500,8,FALSE)</f>
        <v>#N/A</v>
      </c>
      <c r="U362" s="64" t="e">
        <f>VLOOKUP($B362,選擇權未平倉餘額!$A$4:$I$500,9,FALSE)</f>
        <v>#N/A</v>
      </c>
      <c r="V362" s="39" t="e">
        <f>VLOOKUP($B362,臺指選擇權P_C_Ratios!$A$4:$C$500,3,FALSE)</f>
        <v>#N/A</v>
      </c>
      <c r="W362" s="41" t="e">
        <f>VLOOKUP($B362,散戶多空比!$A$6:$L$500,12,FALSE)</f>
        <v>#N/A</v>
      </c>
      <c r="X362" s="40" t="e">
        <f>VLOOKUP($B362,期貨大額交易人未沖銷部位!$A$4:$O$499,4,FALSE)</f>
        <v>#N/A</v>
      </c>
      <c r="Y362" s="40" t="e">
        <f>VLOOKUP($B362,期貨大額交易人未沖銷部位!$A$4:$O$499,7,FALSE)</f>
        <v>#N/A</v>
      </c>
      <c r="Z362" s="40" t="e">
        <f>VLOOKUP($B362,期貨大額交易人未沖銷部位!$A$4:$O$499,10,FALSE)</f>
        <v>#N/A</v>
      </c>
      <c r="AA362" s="40" t="e">
        <f>VLOOKUP($B362,期貨大額交易人未沖銷部位!$A$4:$O$499,13,FALSE)</f>
        <v>#N/A</v>
      </c>
      <c r="AB362" s="40" t="e">
        <f>VLOOKUP($B362,期貨大額交易人未沖銷部位!$A$4:$O$499,14,FALSE)</f>
        <v>#N/A</v>
      </c>
      <c r="AC362" s="40" t="e">
        <f>VLOOKUP($B362,期貨大額交易人未沖銷部位!$A$4:$O$499,15,FALSE)</f>
        <v>#N/A</v>
      </c>
      <c r="AD362" s="33" t="e">
        <f>VLOOKUP($B362,三大美股走勢!$A$4:$J$495,4,FALSE)</f>
        <v>#N/A</v>
      </c>
      <c r="AE362" s="33" t="e">
        <f>VLOOKUP($B362,三大美股走勢!$A$4:$J$495,7,FALSE)</f>
        <v>#N/A</v>
      </c>
      <c r="AF362" s="33" t="e">
        <f>VLOOKUP($B362,三大美股走勢!$A$4:$J$495,10,FALSE)</f>
        <v>#N/A</v>
      </c>
    </row>
    <row r="363" spans="2:32">
      <c r="B363" s="32">
        <v>43142</v>
      </c>
      <c r="C363" s="33" t="e">
        <f>VLOOKUP($B363,大盤與近月台指!$A$4:$I$499,2,FALSE)</f>
        <v>#N/A</v>
      </c>
      <c r="D363" s="34" t="e">
        <f>VLOOKUP($B363,大盤與近月台指!$A$4:$I$499,3,FALSE)</f>
        <v>#N/A</v>
      </c>
      <c r="E363" s="35" t="e">
        <f>VLOOKUP($B363,大盤與近月台指!$A$4:$I$499,4,FALSE)</f>
        <v>#N/A</v>
      </c>
      <c r="F363" s="33" t="e">
        <f>VLOOKUP($B363,大盤與近月台指!$A$4:$I$499,5,FALSE)</f>
        <v>#N/A</v>
      </c>
      <c r="G363" s="49" t="e">
        <f>VLOOKUP($B363,三大法人買賣超!$A$4:$I$500,3,FALSE)</f>
        <v>#N/A</v>
      </c>
      <c r="H363" s="34" t="e">
        <f>VLOOKUP($B363,三大法人買賣超!$A$4:$I$500,5,FALSE)</f>
        <v>#N/A</v>
      </c>
      <c r="I363" s="27" t="e">
        <f>VLOOKUP($B363,三大法人買賣超!$A$4:$I$500,7,FALSE)</f>
        <v>#N/A</v>
      </c>
      <c r="J363" s="27" t="e">
        <f>VLOOKUP($B363,三大法人買賣超!$A$4:$I$500,9,FALSE)</f>
        <v>#N/A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 t="e">
        <f>VLOOKUP($B363,期貨未平倉口數!$A$4:$M$499,4,FALSE)</f>
        <v>#N/A</v>
      </c>
      <c r="O363" s="27" t="e">
        <f>VLOOKUP($B363,期貨未平倉口數!$A$4:$M$499,9,FALSE)</f>
        <v>#N/A</v>
      </c>
      <c r="P363" s="27" t="e">
        <f>VLOOKUP($B363,期貨未平倉口數!$A$4:$M$499,10,FALSE)</f>
        <v>#N/A</v>
      </c>
      <c r="Q363" s="27" t="e">
        <f>VLOOKUP($B363,期貨未平倉口數!$A$4:$M$499,11,FALSE)</f>
        <v>#N/A</v>
      </c>
      <c r="R363" s="64" t="e">
        <f>VLOOKUP($B363,選擇權未平倉餘額!$A$4:$I$500,6,FALSE)</f>
        <v>#N/A</v>
      </c>
      <c r="S363" s="64" t="e">
        <f>VLOOKUP($B363,選擇權未平倉餘額!$A$4:$I$500,7,FALSE)</f>
        <v>#N/A</v>
      </c>
      <c r="T363" s="64" t="e">
        <f>VLOOKUP($B363,選擇權未平倉餘額!$A$4:$I$500,8,FALSE)</f>
        <v>#N/A</v>
      </c>
      <c r="U363" s="64" t="e">
        <f>VLOOKUP($B363,選擇權未平倉餘額!$A$4:$I$500,9,FALSE)</f>
        <v>#N/A</v>
      </c>
      <c r="V363" s="39" t="e">
        <f>VLOOKUP($B363,臺指選擇權P_C_Ratios!$A$4:$C$500,3,FALSE)</f>
        <v>#N/A</v>
      </c>
      <c r="W363" s="41" t="e">
        <f>VLOOKUP($B363,散戶多空比!$A$6:$L$500,12,FALSE)</f>
        <v>#N/A</v>
      </c>
      <c r="X363" s="40" t="e">
        <f>VLOOKUP($B363,期貨大額交易人未沖銷部位!$A$4:$O$499,4,FALSE)</f>
        <v>#N/A</v>
      </c>
      <c r="Y363" s="40" t="e">
        <f>VLOOKUP($B363,期貨大額交易人未沖銷部位!$A$4:$O$499,7,FALSE)</f>
        <v>#N/A</v>
      </c>
      <c r="Z363" s="40" t="e">
        <f>VLOOKUP($B363,期貨大額交易人未沖銷部位!$A$4:$O$499,10,FALSE)</f>
        <v>#N/A</v>
      </c>
      <c r="AA363" s="40" t="e">
        <f>VLOOKUP($B363,期貨大額交易人未沖銷部位!$A$4:$O$499,13,FALSE)</f>
        <v>#N/A</v>
      </c>
      <c r="AB363" s="40" t="e">
        <f>VLOOKUP($B363,期貨大額交易人未沖銷部位!$A$4:$O$499,14,FALSE)</f>
        <v>#N/A</v>
      </c>
      <c r="AC363" s="40" t="e">
        <f>VLOOKUP($B363,期貨大額交易人未沖銷部位!$A$4:$O$499,15,FALSE)</f>
        <v>#N/A</v>
      </c>
      <c r="AD363" s="33" t="e">
        <f>VLOOKUP($B363,三大美股走勢!$A$4:$J$495,4,FALSE)</f>
        <v>#N/A</v>
      </c>
      <c r="AE363" s="33" t="e">
        <f>VLOOKUP($B363,三大美股走勢!$A$4:$J$495,7,FALSE)</f>
        <v>#N/A</v>
      </c>
      <c r="AF363" s="33" t="e">
        <f>VLOOKUP($B363,三大美股走勢!$A$4:$J$495,10,FALSE)</f>
        <v>#N/A</v>
      </c>
    </row>
    <row r="364" spans="2:32">
      <c r="B364" s="32">
        <v>43143</v>
      </c>
      <c r="C364" s="33" t="e">
        <f>VLOOKUP($B364,大盤與近月台指!$A$4:$I$499,2,FALSE)</f>
        <v>#N/A</v>
      </c>
      <c r="D364" s="34" t="e">
        <f>VLOOKUP($B364,大盤與近月台指!$A$4:$I$499,3,FALSE)</f>
        <v>#N/A</v>
      </c>
      <c r="E364" s="35" t="e">
        <f>VLOOKUP($B364,大盤與近月台指!$A$4:$I$499,4,FALSE)</f>
        <v>#N/A</v>
      </c>
      <c r="F364" s="33" t="e">
        <f>VLOOKUP($B364,大盤與近月台指!$A$4:$I$499,5,FALSE)</f>
        <v>#N/A</v>
      </c>
      <c r="G364" s="49" t="e">
        <f>VLOOKUP($B364,三大法人買賣超!$A$4:$I$500,3,FALSE)</f>
        <v>#N/A</v>
      </c>
      <c r="H364" s="34" t="e">
        <f>VLOOKUP($B364,三大法人買賣超!$A$4:$I$500,5,FALSE)</f>
        <v>#N/A</v>
      </c>
      <c r="I364" s="27" t="e">
        <f>VLOOKUP($B364,三大法人買賣超!$A$4:$I$500,7,FALSE)</f>
        <v>#N/A</v>
      </c>
      <c r="J364" s="27" t="e">
        <f>VLOOKUP($B364,三大法人買賣超!$A$4:$I$500,9,FALSE)</f>
        <v>#N/A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 t="e">
        <f>VLOOKUP($B364,期貨未平倉口數!$A$4:$M$499,4,FALSE)</f>
        <v>#N/A</v>
      </c>
      <c r="O364" s="27" t="e">
        <f>VLOOKUP($B364,期貨未平倉口數!$A$4:$M$499,9,FALSE)</f>
        <v>#N/A</v>
      </c>
      <c r="P364" s="27" t="e">
        <f>VLOOKUP($B364,期貨未平倉口數!$A$4:$M$499,10,FALSE)</f>
        <v>#N/A</v>
      </c>
      <c r="Q364" s="27" t="e">
        <f>VLOOKUP($B364,期貨未平倉口數!$A$4:$M$499,11,FALSE)</f>
        <v>#N/A</v>
      </c>
      <c r="R364" s="64" t="e">
        <f>VLOOKUP($B364,選擇權未平倉餘額!$A$4:$I$500,6,FALSE)</f>
        <v>#N/A</v>
      </c>
      <c r="S364" s="64" t="e">
        <f>VLOOKUP($B364,選擇權未平倉餘額!$A$4:$I$500,7,FALSE)</f>
        <v>#N/A</v>
      </c>
      <c r="T364" s="64" t="e">
        <f>VLOOKUP($B364,選擇權未平倉餘額!$A$4:$I$500,8,FALSE)</f>
        <v>#N/A</v>
      </c>
      <c r="U364" s="64" t="e">
        <f>VLOOKUP($B364,選擇權未平倉餘額!$A$4:$I$500,9,FALSE)</f>
        <v>#N/A</v>
      </c>
      <c r="V364" s="39" t="e">
        <f>VLOOKUP($B364,臺指選擇權P_C_Ratios!$A$4:$C$500,3,FALSE)</f>
        <v>#N/A</v>
      </c>
      <c r="W364" s="41" t="e">
        <f>VLOOKUP($B364,散戶多空比!$A$6:$L$500,12,FALSE)</f>
        <v>#N/A</v>
      </c>
      <c r="X364" s="40" t="e">
        <f>VLOOKUP($B364,期貨大額交易人未沖銷部位!$A$4:$O$499,4,FALSE)</f>
        <v>#N/A</v>
      </c>
      <c r="Y364" s="40" t="e">
        <f>VLOOKUP($B364,期貨大額交易人未沖銷部位!$A$4:$O$499,7,FALSE)</f>
        <v>#N/A</v>
      </c>
      <c r="Z364" s="40" t="e">
        <f>VLOOKUP($B364,期貨大額交易人未沖銷部位!$A$4:$O$499,10,FALSE)</f>
        <v>#N/A</v>
      </c>
      <c r="AA364" s="40" t="e">
        <f>VLOOKUP($B364,期貨大額交易人未沖銷部位!$A$4:$O$499,13,FALSE)</f>
        <v>#N/A</v>
      </c>
      <c r="AB364" s="40" t="e">
        <f>VLOOKUP($B364,期貨大額交易人未沖銷部位!$A$4:$O$499,14,FALSE)</f>
        <v>#N/A</v>
      </c>
      <c r="AC364" s="40" t="e">
        <f>VLOOKUP($B364,期貨大額交易人未沖銷部位!$A$4:$O$499,15,FALSE)</f>
        <v>#N/A</v>
      </c>
      <c r="AD364" s="33" t="e">
        <f>VLOOKUP($B364,三大美股走勢!$A$4:$J$495,4,FALSE)</f>
        <v>#N/A</v>
      </c>
      <c r="AE364" s="33" t="e">
        <f>VLOOKUP($B364,三大美股走勢!$A$4:$J$495,7,FALSE)</f>
        <v>#N/A</v>
      </c>
      <c r="AF364" s="33" t="e">
        <f>VLOOKUP($B364,三大美股走勢!$A$4:$J$495,10,FALSE)</f>
        <v>#N/A</v>
      </c>
    </row>
    <row r="365" spans="2:32">
      <c r="B365" s="32">
        <v>43144</v>
      </c>
      <c r="C365" s="33" t="e">
        <f>VLOOKUP($B365,大盤與近月台指!$A$4:$I$499,2,FALSE)</f>
        <v>#N/A</v>
      </c>
      <c r="D365" s="34" t="e">
        <f>VLOOKUP($B365,大盤與近月台指!$A$4:$I$499,3,FALSE)</f>
        <v>#N/A</v>
      </c>
      <c r="E365" s="35" t="e">
        <f>VLOOKUP($B365,大盤與近月台指!$A$4:$I$499,4,FALSE)</f>
        <v>#N/A</v>
      </c>
      <c r="F365" s="33" t="e">
        <f>VLOOKUP($B365,大盤與近月台指!$A$4:$I$499,5,FALSE)</f>
        <v>#N/A</v>
      </c>
      <c r="G365" s="49" t="e">
        <f>VLOOKUP($B365,三大法人買賣超!$A$4:$I$500,3,FALSE)</f>
        <v>#N/A</v>
      </c>
      <c r="H365" s="34" t="e">
        <f>VLOOKUP($B365,三大法人買賣超!$A$4:$I$500,5,FALSE)</f>
        <v>#N/A</v>
      </c>
      <c r="I365" s="27" t="e">
        <f>VLOOKUP($B365,三大法人買賣超!$A$4:$I$500,7,FALSE)</f>
        <v>#N/A</v>
      </c>
      <c r="J365" s="27" t="e">
        <f>VLOOKUP($B365,三大法人買賣超!$A$4:$I$500,9,FALSE)</f>
        <v>#N/A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 t="e">
        <f>VLOOKUP($B365,期貨未平倉口數!$A$4:$M$499,4,FALSE)</f>
        <v>#N/A</v>
      </c>
      <c r="O365" s="27" t="e">
        <f>VLOOKUP($B365,期貨未平倉口數!$A$4:$M$499,9,FALSE)</f>
        <v>#N/A</v>
      </c>
      <c r="P365" s="27" t="e">
        <f>VLOOKUP($B365,期貨未平倉口數!$A$4:$M$499,10,FALSE)</f>
        <v>#N/A</v>
      </c>
      <c r="Q365" s="27" t="e">
        <f>VLOOKUP($B365,期貨未平倉口數!$A$4:$M$499,11,FALSE)</f>
        <v>#N/A</v>
      </c>
      <c r="R365" s="64" t="e">
        <f>VLOOKUP($B365,選擇權未平倉餘額!$A$4:$I$500,6,FALSE)</f>
        <v>#N/A</v>
      </c>
      <c r="S365" s="64" t="e">
        <f>VLOOKUP($B365,選擇權未平倉餘額!$A$4:$I$500,7,FALSE)</f>
        <v>#N/A</v>
      </c>
      <c r="T365" s="64" t="e">
        <f>VLOOKUP($B365,選擇權未平倉餘額!$A$4:$I$500,8,FALSE)</f>
        <v>#N/A</v>
      </c>
      <c r="U365" s="64" t="e">
        <f>VLOOKUP($B365,選擇權未平倉餘額!$A$4:$I$500,9,FALSE)</f>
        <v>#N/A</v>
      </c>
      <c r="V365" s="39" t="e">
        <f>VLOOKUP($B365,臺指選擇權P_C_Ratios!$A$4:$C$500,3,FALSE)</f>
        <v>#N/A</v>
      </c>
      <c r="W365" s="41" t="e">
        <f>VLOOKUP($B365,散戶多空比!$A$6:$L$500,12,FALSE)</f>
        <v>#N/A</v>
      </c>
      <c r="X365" s="40" t="e">
        <f>VLOOKUP($B365,期貨大額交易人未沖銷部位!$A$4:$O$499,4,FALSE)</f>
        <v>#N/A</v>
      </c>
      <c r="Y365" s="40" t="e">
        <f>VLOOKUP($B365,期貨大額交易人未沖銷部位!$A$4:$O$499,7,FALSE)</f>
        <v>#N/A</v>
      </c>
      <c r="Z365" s="40" t="e">
        <f>VLOOKUP($B365,期貨大額交易人未沖銷部位!$A$4:$O$499,10,FALSE)</f>
        <v>#N/A</v>
      </c>
      <c r="AA365" s="40" t="e">
        <f>VLOOKUP($B365,期貨大額交易人未沖銷部位!$A$4:$O$499,13,FALSE)</f>
        <v>#N/A</v>
      </c>
      <c r="AB365" s="40" t="e">
        <f>VLOOKUP($B365,期貨大額交易人未沖銷部位!$A$4:$O$499,14,FALSE)</f>
        <v>#N/A</v>
      </c>
      <c r="AC365" s="40" t="e">
        <f>VLOOKUP($B365,期貨大額交易人未沖銷部位!$A$4:$O$499,15,FALSE)</f>
        <v>#N/A</v>
      </c>
      <c r="AD365" s="33" t="e">
        <f>VLOOKUP($B365,三大美股走勢!$A$4:$J$495,4,FALSE)</f>
        <v>#N/A</v>
      </c>
      <c r="AE365" s="33" t="e">
        <f>VLOOKUP($B365,三大美股走勢!$A$4:$J$495,7,FALSE)</f>
        <v>#N/A</v>
      </c>
      <c r="AF365" s="33" t="e">
        <f>VLOOKUP($B365,三大美股走勢!$A$4:$J$495,10,FALSE)</f>
        <v>#N/A</v>
      </c>
    </row>
    <row r="366" spans="2:32">
      <c r="B366" s="32">
        <v>43145</v>
      </c>
      <c r="C366" s="33" t="e">
        <f>VLOOKUP($B366,大盤與近月台指!$A$4:$I$499,2,FALSE)</f>
        <v>#N/A</v>
      </c>
      <c r="D366" s="34" t="e">
        <f>VLOOKUP($B366,大盤與近月台指!$A$4:$I$499,3,FALSE)</f>
        <v>#N/A</v>
      </c>
      <c r="E366" s="35" t="e">
        <f>VLOOKUP($B366,大盤與近月台指!$A$4:$I$499,4,FALSE)</f>
        <v>#N/A</v>
      </c>
      <c r="F366" s="33" t="e">
        <f>VLOOKUP($B366,大盤與近月台指!$A$4:$I$499,5,FALSE)</f>
        <v>#N/A</v>
      </c>
      <c r="G366" s="49" t="e">
        <f>VLOOKUP($B366,三大法人買賣超!$A$4:$I$500,3,FALSE)</f>
        <v>#N/A</v>
      </c>
      <c r="H366" s="34" t="e">
        <f>VLOOKUP($B366,三大法人買賣超!$A$4:$I$500,5,FALSE)</f>
        <v>#N/A</v>
      </c>
      <c r="I366" s="27" t="e">
        <f>VLOOKUP($B366,三大法人買賣超!$A$4:$I$500,7,FALSE)</f>
        <v>#N/A</v>
      </c>
      <c r="J366" s="27" t="e">
        <f>VLOOKUP($B366,三大法人買賣超!$A$4:$I$500,9,FALSE)</f>
        <v>#N/A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 t="e">
        <f>VLOOKUP($B366,期貨未平倉口數!$A$4:$M$499,4,FALSE)</f>
        <v>#N/A</v>
      </c>
      <c r="O366" s="27" t="e">
        <f>VLOOKUP($B366,期貨未平倉口數!$A$4:$M$499,9,FALSE)</f>
        <v>#N/A</v>
      </c>
      <c r="P366" s="27" t="e">
        <f>VLOOKUP($B366,期貨未平倉口數!$A$4:$M$499,10,FALSE)</f>
        <v>#N/A</v>
      </c>
      <c r="Q366" s="27" t="e">
        <f>VLOOKUP($B366,期貨未平倉口數!$A$4:$M$499,11,FALSE)</f>
        <v>#N/A</v>
      </c>
      <c r="R366" s="64" t="e">
        <f>VLOOKUP($B366,選擇權未平倉餘額!$A$4:$I$500,6,FALSE)</f>
        <v>#N/A</v>
      </c>
      <c r="S366" s="64" t="e">
        <f>VLOOKUP($B366,選擇權未平倉餘額!$A$4:$I$500,7,FALSE)</f>
        <v>#N/A</v>
      </c>
      <c r="T366" s="64" t="e">
        <f>VLOOKUP($B366,選擇權未平倉餘額!$A$4:$I$500,8,FALSE)</f>
        <v>#N/A</v>
      </c>
      <c r="U366" s="64" t="e">
        <f>VLOOKUP($B366,選擇權未平倉餘額!$A$4:$I$500,9,FALSE)</f>
        <v>#N/A</v>
      </c>
      <c r="V366" s="39" t="e">
        <f>VLOOKUP($B366,臺指選擇權P_C_Ratios!$A$4:$C$500,3,FALSE)</f>
        <v>#N/A</v>
      </c>
      <c r="W366" s="41" t="e">
        <f>VLOOKUP($B366,散戶多空比!$A$6:$L$500,12,FALSE)</f>
        <v>#N/A</v>
      </c>
      <c r="X366" s="40" t="e">
        <f>VLOOKUP($B366,期貨大額交易人未沖銷部位!$A$4:$O$499,4,FALSE)</f>
        <v>#N/A</v>
      </c>
      <c r="Y366" s="40" t="e">
        <f>VLOOKUP($B366,期貨大額交易人未沖銷部位!$A$4:$O$499,7,FALSE)</f>
        <v>#N/A</v>
      </c>
      <c r="Z366" s="40" t="e">
        <f>VLOOKUP($B366,期貨大額交易人未沖銷部位!$A$4:$O$499,10,FALSE)</f>
        <v>#N/A</v>
      </c>
      <c r="AA366" s="40" t="e">
        <f>VLOOKUP($B366,期貨大額交易人未沖銷部位!$A$4:$O$499,13,FALSE)</f>
        <v>#N/A</v>
      </c>
      <c r="AB366" s="40" t="e">
        <f>VLOOKUP($B366,期貨大額交易人未沖銷部位!$A$4:$O$499,14,FALSE)</f>
        <v>#N/A</v>
      </c>
      <c r="AC366" s="40" t="e">
        <f>VLOOKUP($B366,期貨大額交易人未沖銷部位!$A$4:$O$499,15,FALSE)</f>
        <v>#N/A</v>
      </c>
      <c r="AD366" s="33" t="e">
        <f>VLOOKUP($B366,三大美股走勢!$A$4:$J$495,4,FALSE)</f>
        <v>#N/A</v>
      </c>
      <c r="AE366" s="33" t="e">
        <f>VLOOKUP($B366,三大美股走勢!$A$4:$J$495,7,FALSE)</f>
        <v>#N/A</v>
      </c>
      <c r="AF366" s="33" t="e">
        <f>VLOOKUP($B366,三大美股走勢!$A$4:$J$495,10,FALSE)</f>
        <v>#N/A</v>
      </c>
    </row>
    <row r="367" spans="2:32">
      <c r="B367" s="32">
        <v>43146</v>
      </c>
      <c r="C367" s="33" t="e">
        <f>VLOOKUP($B367,大盤與近月台指!$A$4:$I$499,2,FALSE)</f>
        <v>#N/A</v>
      </c>
      <c r="D367" s="34" t="e">
        <f>VLOOKUP($B367,大盤與近月台指!$A$4:$I$499,3,FALSE)</f>
        <v>#N/A</v>
      </c>
      <c r="E367" s="35" t="e">
        <f>VLOOKUP($B367,大盤與近月台指!$A$4:$I$499,4,FALSE)</f>
        <v>#N/A</v>
      </c>
      <c r="F367" s="33" t="e">
        <f>VLOOKUP($B367,大盤與近月台指!$A$4:$I$499,5,FALSE)</f>
        <v>#N/A</v>
      </c>
      <c r="G367" s="49" t="e">
        <f>VLOOKUP($B367,三大法人買賣超!$A$4:$I$500,3,FALSE)</f>
        <v>#N/A</v>
      </c>
      <c r="H367" s="34" t="e">
        <f>VLOOKUP($B367,三大法人買賣超!$A$4:$I$500,5,FALSE)</f>
        <v>#N/A</v>
      </c>
      <c r="I367" s="27" t="e">
        <f>VLOOKUP($B367,三大法人買賣超!$A$4:$I$500,7,FALSE)</f>
        <v>#N/A</v>
      </c>
      <c r="J367" s="27" t="e">
        <f>VLOOKUP($B367,三大法人買賣超!$A$4:$I$500,9,FALSE)</f>
        <v>#N/A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 t="e">
        <f>VLOOKUP($B367,期貨未平倉口數!$A$4:$M$499,4,FALSE)</f>
        <v>#N/A</v>
      </c>
      <c r="O367" s="27" t="e">
        <f>VLOOKUP($B367,期貨未平倉口數!$A$4:$M$499,9,FALSE)</f>
        <v>#N/A</v>
      </c>
      <c r="P367" s="27" t="e">
        <f>VLOOKUP($B367,期貨未平倉口數!$A$4:$M$499,10,FALSE)</f>
        <v>#N/A</v>
      </c>
      <c r="Q367" s="27" t="e">
        <f>VLOOKUP($B367,期貨未平倉口數!$A$4:$M$499,11,FALSE)</f>
        <v>#N/A</v>
      </c>
      <c r="R367" s="64" t="e">
        <f>VLOOKUP($B367,選擇權未平倉餘額!$A$4:$I$500,6,FALSE)</f>
        <v>#N/A</v>
      </c>
      <c r="S367" s="64" t="e">
        <f>VLOOKUP($B367,選擇權未平倉餘額!$A$4:$I$500,7,FALSE)</f>
        <v>#N/A</v>
      </c>
      <c r="T367" s="64" t="e">
        <f>VLOOKUP($B367,選擇權未平倉餘額!$A$4:$I$500,8,FALSE)</f>
        <v>#N/A</v>
      </c>
      <c r="U367" s="64" t="e">
        <f>VLOOKUP($B367,選擇權未平倉餘額!$A$4:$I$500,9,FALSE)</f>
        <v>#N/A</v>
      </c>
      <c r="V367" s="39" t="e">
        <f>VLOOKUP($B367,臺指選擇權P_C_Ratios!$A$4:$C$500,3,FALSE)</f>
        <v>#N/A</v>
      </c>
      <c r="W367" s="41" t="e">
        <f>VLOOKUP($B367,散戶多空比!$A$6:$L$500,12,FALSE)</f>
        <v>#N/A</v>
      </c>
      <c r="X367" s="40" t="e">
        <f>VLOOKUP($B367,期貨大額交易人未沖銷部位!$A$4:$O$499,4,FALSE)</f>
        <v>#N/A</v>
      </c>
      <c r="Y367" s="40" t="e">
        <f>VLOOKUP($B367,期貨大額交易人未沖銷部位!$A$4:$O$499,7,FALSE)</f>
        <v>#N/A</v>
      </c>
      <c r="Z367" s="40" t="e">
        <f>VLOOKUP($B367,期貨大額交易人未沖銷部位!$A$4:$O$499,10,FALSE)</f>
        <v>#N/A</v>
      </c>
      <c r="AA367" s="40" t="e">
        <f>VLOOKUP($B367,期貨大額交易人未沖銷部位!$A$4:$O$499,13,FALSE)</f>
        <v>#N/A</v>
      </c>
      <c r="AB367" s="40" t="e">
        <f>VLOOKUP($B367,期貨大額交易人未沖銷部位!$A$4:$O$499,14,FALSE)</f>
        <v>#N/A</v>
      </c>
      <c r="AC367" s="40" t="e">
        <f>VLOOKUP($B367,期貨大額交易人未沖銷部位!$A$4:$O$499,15,FALSE)</f>
        <v>#N/A</v>
      </c>
      <c r="AD367" s="33" t="e">
        <f>VLOOKUP($B367,三大美股走勢!$A$4:$J$495,4,FALSE)</f>
        <v>#N/A</v>
      </c>
      <c r="AE367" s="33" t="e">
        <f>VLOOKUP($B367,三大美股走勢!$A$4:$J$495,7,FALSE)</f>
        <v>#N/A</v>
      </c>
      <c r="AF367" s="33" t="e">
        <f>VLOOKUP($B367,三大美股走勢!$A$4:$J$495,10,FALSE)</f>
        <v>#N/A</v>
      </c>
    </row>
    <row r="368" spans="2:32">
      <c r="B368" s="32">
        <v>43147</v>
      </c>
      <c r="C368" s="33" t="e">
        <f>VLOOKUP($B368,大盤與近月台指!$A$4:$I$499,2,FALSE)</f>
        <v>#N/A</v>
      </c>
      <c r="D368" s="34" t="e">
        <f>VLOOKUP($B368,大盤與近月台指!$A$4:$I$499,3,FALSE)</f>
        <v>#N/A</v>
      </c>
      <c r="E368" s="35" t="e">
        <f>VLOOKUP($B368,大盤與近月台指!$A$4:$I$499,4,FALSE)</f>
        <v>#N/A</v>
      </c>
      <c r="F368" s="33" t="e">
        <f>VLOOKUP($B368,大盤與近月台指!$A$4:$I$499,5,FALSE)</f>
        <v>#N/A</v>
      </c>
      <c r="G368" s="49" t="e">
        <f>VLOOKUP($B368,三大法人買賣超!$A$4:$I$500,3,FALSE)</f>
        <v>#N/A</v>
      </c>
      <c r="H368" s="34" t="e">
        <f>VLOOKUP($B368,三大法人買賣超!$A$4:$I$500,5,FALSE)</f>
        <v>#N/A</v>
      </c>
      <c r="I368" s="27" t="e">
        <f>VLOOKUP($B368,三大法人買賣超!$A$4:$I$500,7,FALSE)</f>
        <v>#N/A</v>
      </c>
      <c r="J368" s="27" t="e">
        <f>VLOOKUP($B368,三大法人買賣超!$A$4:$I$500,9,FALSE)</f>
        <v>#N/A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 t="e">
        <f>VLOOKUP($B368,期貨未平倉口數!$A$4:$M$499,4,FALSE)</f>
        <v>#N/A</v>
      </c>
      <c r="O368" s="27" t="e">
        <f>VLOOKUP($B368,期貨未平倉口數!$A$4:$M$499,9,FALSE)</f>
        <v>#N/A</v>
      </c>
      <c r="P368" s="27" t="e">
        <f>VLOOKUP($B368,期貨未平倉口數!$A$4:$M$499,10,FALSE)</f>
        <v>#N/A</v>
      </c>
      <c r="Q368" s="27" t="e">
        <f>VLOOKUP($B368,期貨未平倉口數!$A$4:$M$499,11,FALSE)</f>
        <v>#N/A</v>
      </c>
      <c r="R368" s="64" t="e">
        <f>VLOOKUP($B368,選擇權未平倉餘額!$A$4:$I$500,6,FALSE)</f>
        <v>#N/A</v>
      </c>
      <c r="S368" s="64" t="e">
        <f>VLOOKUP($B368,選擇權未平倉餘額!$A$4:$I$500,7,FALSE)</f>
        <v>#N/A</v>
      </c>
      <c r="T368" s="64" t="e">
        <f>VLOOKUP($B368,選擇權未平倉餘額!$A$4:$I$500,8,FALSE)</f>
        <v>#N/A</v>
      </c>
      <c r="U368" s="64" t="e">
        <f>VLOOKUP($B368,選擇權未平倉餘額!$A$4:$I$500,9,FALSE)</f>
        <v>#N/A</v>
      </c>
      <c r="V368" s="39" t="e">
        <f>VLOOKUP($B368,臺指選擇權P_C_Ratios!$A$4:$C$500,3,FALSE)</f>
        <v>#N/A</v>
      </c>
      <c r="W368" s="41" t="e">
        <f>VLOOKUP($B368,散戶多空比!$A$6:$L$500,12,FALSE)</f>
        <v>#N/A</v>
      </c>
      <c r="X368" s="40" t="e">
        <f>VLOOKUP($B368,期貨大額交易人未沖銷部位!$A$4:$O$499,4,FALSE)</f>
        <v>#N/A</v>
      </c>
      <c r="Y368" s="40" t="e">
        <f>VLOOKUP($B368,期貨大額交易人未沖銷部位!$A$4:$O$499,7,FALSE)</f>
        <v>#N/A</v>
      </c>
      <c r="Z368" s="40" t="e">
        <f>VLOOKUP($B368,期貨大額交易人未沖銷部位!$A$4:$O$499,10,FALSE)</f>
        <v>#N/A</v>
      </c>
      <c r="AA368" s="40" t="e">
        <f>VLOOKUP($B368,期貨大額交易人未沖銷部位!$A$4:$O$499,13,FALSE)</f>
        <v>#N/A</v>
      </c>
      <c r="AB368" s="40" t="e">
        <f>VLOOKUP($B368,期貨大額交易人未沖銷部位!$A$4:$O$499,14,FALSE)</f>
        <v>#N/A</v>
      </c>
      <c r="AC368" s="40" t="e">
        <f>VLOOKUP($B368,期貨大額交易人未沖銷部位!$A$4:$O$499,15,FALSE)</f>
        <v>#N/A</v>
      </c>
      <c r="AD368" s="33" t="e">
        <f>VLOOKUP($B368,三大美股走勢!$A$4:$J$495,4,FALSE)</f>
        <v>#N/A</v>
      </c>
      <c r="AE368" s="33" t="e">
        <f>VLOOKUP($B368,三大美股走勢!$A$4:$J$495,7,FALSE)</f>
        <v>#N/A</v>
      </c>
      <c r="AF368" s="33" t="e">
        <f>VLOOKUP($B368,三大美股走勢!$A$4:$J$495,10,FALSE)</f>
        <v>#N/A</v>
      </c>
    </row>
    <row r="369" spans="2:32">
      <c r="B369" s="32">
        <v>43148</v>
      </c>
      <c r="C369" s="33" t="e">
        <f>VLOOKUP($B369,大盤與近月台指!$A$4:$I$499,2,FALSE)</f>
        <v>#N/A</v>
      </c>
      <c r="D369" s="34" t="e">
        <f>VLOOKUP($B369,大盤與近月台指!$A$4:$I$499,3,FALSE)</f>
        <v>#N/A</v>
      </c>
      <c r="E369" s="35" t="e">
        <f>VLOOKUP($B369,大盤與近月台指!$A$4:$I$499,4,FALSE)</f>
        <v>#N/A</v>
      </c>
      <c r="F369" s="33" t="e">
        <f>VLOOKUP($B369,大盤與近月台指!$A$4:$I$499,5,FALSE)</f>
        <v>#N/A</v>
      </c>
      <c r="G369" s="49" t="e">
        <f>VLOOKUP($B369,三大法人買賣超!$A$4:$I$500,3,FALSE)</f>
        <v>#N/A</v>
      </c>
      <c r="H369" s="34" t="e">
        <f>VLOOKUP($B369,三大法人買賣超!$A$4:$I$500,5,FALSE)</f>
        <v>#N/A</v>
      </c>
      <c r="I369" s="27" t="e">
        <f>VLOOKUP($B369,三大法人買賣超!$A$4:$I$500,7,FALSE)</f>
        <v>#N/A</v>
      </c>
      <c r="J369" s="27" t="e">
        <f>VLOOKUP($B369,三大法人買賣超!$A$4:$I$500,9,FALSE)</f>
        <v>#N/A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 t="e">
        <f>VLOOKUP($B369,期貨未平倉口數!$A$4:$M$499,4,FALSE)</f>
        <v>#N/A</v>
      </c>
      <c r="O369" s="27" t="e">
        <f>VLOOKUP($B369,期貨未平倉口數!$A$4:$M$499,9,FALSE)</f>
        <v>#N/A</v>
      </c>
      <c r="P369" s="27" t="e">
        <f>VLOOKUP($B369,期貨未平倉口數!$A$4:$M$499,10,FALSE)</f>
        <v>#N/A</v>
      </c>
      <c r="Q369" s="27" t="e">
        <f>VLOOKUP($B369,期貨未平倉口數!$A$4:$M$499,11,FALSE)</f>
        <v>#N/A</v>
      </c>
      <c r="R369" s="64" t="e">
        <f>VLOOKUP($B369,選擇權未平倉餘額!$A$4:$I$500,6,FALSE)</f>
        <v>#N/A</v>
      </c>
      <c r="S369" s="64" t="e">
        <f>VLOOKUP($B369,選擇權未平倉餘額!$A$4:$I$500,7,FALSE)</f>
        <v>#N/A</v>
      </c>
      <c r="T369" s="64" t="e">
        <f>VLOOKUP($B369,選擇權未平倉餘額!$A$4:$I$500,8,FALSE)</f>
        <v>#N/A</v>
      </c>
      <c r="U369" s="64" t="e">
        <f>VLOOKUP($B369,選擇權未平倉餘額!$A$4:$I$500,9,FALSE)</f>
        <v>#N/A</v>
      </c>
      <c r="V369" s="39" t="e">
        <f>VLOOKUP($B369,臺指選擇權P_C_Ratios!$A$4:$C$500,3,FALSE)</f>
        <v>#N/A</v>
      </c>
      <c r="W369" s="41" t="e">
        <f>VLOOKUP($B369,散戶多空比!$A$6:$L$500,12,FALSE)</f>
        <v>#N/A</v>
      </c>
      <c r="X369" s="40" t="e">
        <f>VLOOKUP($B369,期貨大額交易人未沖銷部位!$A$4:$O$499,4,FALSE)</f>
        <v>#N/A</v>
      </c>
      <c r="Y369" s="40" t="e">
        <f>VLOOKUP($B369,期貨大額交易人未沖銷部位!$A$4:$O$499,7,FALSE)</f>
        <v>#N/A</v>
      </c>
      <c r="Z369" s="40" t="e">
        <f>VLOOKUP($B369,期貨大額交易人未沖銷部位!$A$4:$O$499,10,FALSE)</f>
        <v>#N/A</v>
      </c>
      <c r="AA369" s="40" t="e">
        <f>VLOOKUP($B369,期貨大額交易人未沖銷部位!$A$4:$O$499,13,FALSE)</f>
        <v>#N/A</v>
      </c>
      <c r="AB369" s="40" t="e">
        <f>VLOOKUP($B369,期貨大額交易人未沖銷部位!$A$4:$O$499,14,FALSE)</f>
        <v>#N/A</v>
      </c>
      <c r="AC369" s="40" t="e">
        <f>VLOOKUP($B369,期貨大額交易人未沖銷部位!$A$4:$O$499,15,FALSE)</f>
        <v>#N/A</v>
      </c>
      <c r="AD369" s="33" t="e">
        <f>VLOOKUP($B369,三大美股走勢!$A$4:$J$495,4,FALSE)</f>
        <v>#N/A</v>
      </c>
      <c r="AE369" s="33" t="e">
        <f>VLOOKUP($B369,三大美股走勢!$A$4:$J$495,7,FALSE)</f>
        <v>#N/A</v>
      </c>
      <c r="AF369" s="33" t="e">
        <f>VLOOKUP($B369,三大美股走勢!$A$4:$J$495,10,FALSE)</f>
        <v>#N/A</v>
      </c>
    </row>
    <row r="370" spans="2:32">
      <c r="B370" s="32">
        <v>43149</v>
      </c>
      <c r="C370" s="33" t="e">
        <f>VLOOKUP($B370,大盤與近月台指!$A$4:$I$499,2,FALSE)</f>
        <v>#N/A</v>
      </c>
      <c r="D370" s="34" t="e">
        <f>VLOOKUP($B370,大盤與近月台指!$A$4:$I$499,3,FALSE)</f>
        <v>#N/A</v>
      </c>
      <c r="E370" s="35" t="e">
        <f>VLOOKUP($B370,大盤與近月台指!$A$4:$I$499,4,FALSE)</f>
        <v>#N/A</v>
      </c>
      <c r="F370" s="33" t="e">
        <f>VLOOKUP($B370,大盤與近月台指!$A$4:$I$499,5,FALSE)</f>
        <v>#N/A</v>
      </c>
      <c r="G370" s="49" t="e">
        <f>VLOOKUP($B370,三大法人買賣超!$A$4:$I$500,3,FALSE)</f>
        <v>#N/A</v>
      </c>
      <c r="H370" s="34" t="e">
        <f>VLOOKUP($B370,三大法人買賣超!$A$4:$I$500,5,FALSE)</f>
        <v>#N/A</v>
      </c>
      <c r="I370" s="27" t="e">
        <f>VLOOKUP($B370,三大法人買賣超!$A$4:$I$500,7,FALSE)</f>
        <v>#N/A</v>
      </c>
      <c r="J370" s="27" t="e">
        <f>VLOOKUP($B370,三大法人買賣超!$A$4:$I$500,9,FALSE)</f>
        <v>#N/A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 t="e">
        <f>VLOOKUP($B370,期貨未平倉口數!$A$4:$M$499,4,FALSE)</f>
        <v>#N/A</v>
      </c>
      <c r="O370" s="27" t="e">
        <f>VLOOKUP($B370,期貨未平倉口數!$A$4:$M$499,9,FALSE)</f>
        <v>#N/A</v>
      </c>
      <c r="P370" s="27" t="e">
        <f>VLOOKUP($B370,期貨未平倉口數!$A$4:$M$499,10,FALSE)</f>
        <v>#N/A</v>
      </c>
      <c r="Q370" s="27" t="e">
        <f>VLOOKUP($B370,期貨未平倉口數!$A$4:$M$499,11,FALSE)</f>
        <v>#N/A</v>
      </c>
      <c r="R370" s="64" t="e">
        <f>VLOOKUP($B370,選擇權未平倉餘額!$A$4:$I$500,6,FALSE)</f>
        <v>#N/A</v>
      </c>
      <c r="S370" s="64" t="e">
        <f>VLOOKUP($B370,選擇權未平倉餘額!$A$4:$I$500,7,FALSE)</f>
        <v>#N/A</v>
      </c>
      <c r="T370" s="64" t="e">
        <f>VLOOKUP($B370,選擇權未平倉餘額!$A$4:$I$500,8,FALSE)</f>
        <v>#N/A</v>
      </c>
      <c r="U370" s="64" t="e">
        <f>VLOOKUP($B370,選擇權未平倉餘額!$A$4:$I$500,9,FALSE)</f>
        <v>#N/A</v>
      </c>
      <c r="V370" s="39" t="e">
        <f>VLOOKUP($B370,臺指選擇權P_C_Ratios!$A$4:$C$500,3,FALSE)</f>
        <v>#N/A</v>
      </c>
      <c r="W370" s="41" t="e">
        <f>VLOOKUP($B370,散戶多空比!$A$6:$L$500,12,FALSE)</f>
        <v>#N/A</v>
      </c>
      <c r="X370" s="40" t="e">
        <f>VLOOKUP($B370,期貨大額交易人未沖銷部位!$A$4:$O$499,4,FALSE)</f>
        <v>#N/A</v>
      </c>
      <c r="Y370" s="40" t="e">
        <f>VLOOKUP($B370,期貨大額交易人未沖銷部位!$A$4:$O$499,7,FALSE)</f>
        <v>#N/A</v>
      </c>
      <c r="Z370" s="40" t="e">
        <f>VLOOKUP($B370,期貨大額交易人未沖銷部位!$A$4:$O$499,10,FALSE)</f>
        <v>#N/A</v>
      </c>
      <c r="AA370" s="40" t="e">
        <f>VLOOKUP($B370,期貨大額交易人未沖銷部位!$A$4:$O$499,13,FALSE)</f>
        <v>#N/A</v>
      </c>
      <c r="AB370" s="40" t="e">
        <f>VLOOKUP($B370,期貨大額交易人未沖銷部位!$A$4:$O$499,14,FALSE)</f>
        <v>#N/A</v>
      </c>
      <c r="AC370" s="40" t="e">
        <f>VLOOKUP($B370,期貨大額交易人未沖銷部位!$A$4:$O$499,15,FALSE)</f>
        <v>#N/A</v>
      </c>
      <c r="AD370" s="33" t="e">
        <f>VLOOKUP($B370,三大美股走勢!$A$4:$J$495,4,FALSE)</f>
        <v>#N/A</v>
      </c>
      <c r="AE370" s="33" t="e">
        <f>VLOOKUP($B370,三大美股走勢!$A$4:$J$495,7,FALSE)</f>
        <v>#N/A</v>
      </c>
      <c r="AF370" s="33" t="e">
        <f>VLOOKUP($B370,三大美股走勢!$A$4:$J$495,10,FALSE)</f>
        <v>#N/A</v>
      </c>
    </row>
    <row r="371" spans="2:32">
      <c r="B371" s="32">
        <v>43150</v>
      </c>
      <c r="C371" s="33" t="e">
        <f>VLOOKUP($B371,大盤與近月台指!$A$4:$I$499,2,FALSE)</f>
        <v>#N/A</v>
      </c>
      <c r="D371" s="34" t="e">
        <f>VLOOKUP($B371,大盤與近月台指!$A$4:$I$499,3,FALSE)</f>
        <v>#N/A</v>
      </c>
      <c r="E371" s="35" t="e">
        <f>VLOOKUP($B371,大盤與近月台指!$A$4:$I$499,4,FALSE)</f>
        <v>#N/A</v>
      </c>
      <c r="F371" s="33" t="e">
        <f>VLOOKUP($B371,大盤與近月台指!$A$4:$I$499,5,FALSE)</f>
        <v>#N/A</v>
      </c>
      <c r="G371" s="49" t="e">
        <f>VLOOKUP($B371,三大法人買賣超!$A$4:$I$500,3,FALSE)</f>
        <v>#N/A</v>
      </c>
      <c r="H371" s="34" t="e">
        <f>VLOOKUP($B371,三大法人買賣超!$A$4:$I$500,5,FALSE)</f>
        <v>#N/A</v>
      </c>
      <c r="I371" s="27" t="e">
        <f>VLOOKUP($B371,三大法人買賣超!$A$4:$I$500,7,FALSE)</f>
        <v>#N/A</v>
      </c>
      <c r="J371" s="27" t="e">
        <f>VLOOKUP($B371,三大法人買賣超!$A$4:$I$500,9,FALSE)</f>
        <v>#N/A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 t="e">
        <f>VLOOKUP($B371,期貨未平倉口數!$A$4:$M$499,4,FALSE)</f>
        <v>#N/A</v>
      </c>
      <c r="O371" s="27" t="e">
        <f>VLOOKUP($B371,期貨未平倉口數!$A$4:$M$499,9,FALSE)</f>
        <v>#N/A</v>
      </c>
      <c r="P371" s="27" t="e">
        <f>VLOOKUP($B371,期貨未平倉口數!$A$4:$M$499,10,FALSE)</f>
        <v>#N/A</v>
      </c>
      <c r="Q371" s="27" t="e">
        <f>VLOOKUP($B371,期貨未平倉口數!$A$4:$M$499,11,FALSE)</f>
        <v>#N/A</v>
      </c>
      <c r="R371" s="64" t="e">
        <f>VLOOKUP($B371,選擇權未平倉餘額!$A$4:$I$500,6,FALSE)</f>
        <v>#N/A</v>
      </c>
      <c r="S371" s="64" t="e">
        <f>VLOOKUP($B371,選擇權未平倉餘額!$A$4:$I$500,7,FALSE)</f>
        <v>#N/A</v>
      </c>
      <c r="T371" s="64" t="e">
        <f>VLOOKUP($B371,選擇權未平倉餘額!$A$4:$I$500,8,FALSE)</f>
        <v>#N/A</v>
      </c>
      <c r="U371" s="64" t="e">
        <f>VLOOKUP($B371,選擇權未平倉餘額!$A$4:$I$500,9,FALSE)</f>
        <v>#N/A</v>
      </c>
      <c r="V371" s="39" t="e">
        <f>VLOOKUP($B371,臺指選擇權P_C_Ratios!$A$4:$C$500,3,FALSE)</f>
        <v>#N/A</v>
      </c>
      <c r="W371" s="41" t="e">
        <f>VLOOKUP($B371,散戶多空比!$A$6:$L$500,12,FALSE)</f>
        <v>#N/A</v>
      </c>
      <c r="X371" s="40" t="e">
        <f>VLOOKUP($B371,期貨大額交易人未沖銷部位!$A$4:$O$499,4,FALSE)</f>
        <v>#N/A</v>
      </c>
      <c r="Y371" s="40" t="e">
        <f>VLOOKUP($B371,期貨大額交易人未沖銷部位!$A$4:$O$499,7,FALSE)</f>
        <v>#N/A</v>
      </c>
      <c r="Z371" s="40" t="e">
        <f>VLOOKUP($B371,期貨大額交易人未沖銷部位!$A$4:$O$499,10,FALSE)</f>
        <v>#N/A</v>
      </c>
      <c r="AA371" s="40" t="e">
        <f>VLOOKUP($B371,期貨大額交易人未沖銷部位!$A$4:$O$499,13,FALSE)</f>
        <v>#N/A</v>
      </c>
      <c r="AB371" s="40" t="e">
        <f>VLOOKUP($B371,期貨大額交易人未沖銷部位!$A$4:$O$499,14,FALSE)</f>
        <v>#N/A</v>
      </c>
      <c r="AC371" s="40" t="e">
        <f>VLOOKUP($B371,期貨大額交易人未沖銷部位!$A$4:$O$499,15,FALSE)</f>
        <v>#N/A</v>
      </c>
      <c r="AD371" s="33" t="e">
        <f>VLOOKUP($B371,三大美股走勢!$A$4:$J$495,4,FALSE)</f>
        <v>#N/A</v>
      </c>
      <c r="AE371" s="33" t="e">
        <f>VLOOKUP($B371,三大美股走勢!$A$4:$J$495,7,FALSE)</f>
        <v>#N/A</v>
      </c>
      <c r="AF371" s="33" t="e">
        <f>VLOOKUP($B371,三大美股走勢!$A$4:$J$495,10,FALSE)</f>
        <v>#N/A</v>
      </c>
    </row>
    <row r="372" spans="2:32">
      <c r="B372" s="32">
        <v>43151</v>
      </c>
      <c r="C372" s="33" t="e">
        <f>VLOOKUP($B372,大盤與近月台指!$A$4:$I$499,2,FALSE)</f>
        <v>#N/A</v>
      </c>
      <c r="D372" s="34" t="e">
        <f>VLOOKUP($B372,大盤與近月台指!$A$4:$I$499,3,FALSE)</f>
        <v>#N/A</v>
      </c>
      <c r="E372" s="35" t="e">
        <f>VLOOKUP($B372,大盤與近月台指!$A$4:$I$499,4,FALSE)</f>
        <v>#N/A</v>
      </c>
      <c r="F372" s="33" t="e">
        <f>VLOOKUP($B372,大盤與近月台指!$A$4:$I$499,5,FALSE)</f>
        <v>#N/A</v>
      </c>
      <c r="G372" s="49" t="e">
        <f>VLOOKUP($B372,三大法人買賣超!$A$4:$I$500,3,FALSE)</f>
        <v>#N/A</v>
      </c>
      <c r="H372" s="34" t="e">
        <f>VLOOKUP($B372,三大法人買賣超!$A$4:$I$500,5,FALSE)</f>
        <v>#N/A</v>
      </c>
      <c r="I372" s="27" t="e">
        <f>VLOOKUP($B372,三大法人買賣超!$A$4:$I$500,7,FALSE)</f>
        <v>#N/A</v>
      </c>
      <c r="J372" s="27" t="e">
        <f>VLOOKUP($B372,三大法人買賣超!$A$4:$I$500,9,FALSE)</f>
        <v>#N/A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0</v>
      </c>
      <c r="N372" s="27" t="e">
        <f>VLOOKUP($B372,期貨未平倉口數!$A$4:$M$499,4,FALSE)</f>
        <v>#N/A</v>
      </c>
      <c r="O372" s="27" t="e">
        <f>VLOOKUP($B372,期貨未平倉口數!$A$4:$M$499,9,FALSE)</f>
        <v>#N/A</v>
      </c>
      <c r="P372" s="27" t="e">
        <f>VLOOKUP($B372,期貨未平倉口數!$A$4:$M$499,10,FALSE)</f>
        <v>#N/A</v>
      </c>
      <c r="Q372" s="27" t="e">
        <f>VLOOKUP($B372,期貨未平倉口數!$A$4:$M$499,11,FALSE)</f>
        <v>#N/A</v>
      </c>
      <c r="R372" s="64" t="e">
        <f>VLOOKUP($B372,選擇權未平倉餘額!$A$4:$I$500,6,FALSE)</f>
        <v>#N/A</v>
      </c>
      <c r="S372" s="64" t="e">
        <f>VLOOKUP($B372,選擇權未平倉餘額!$A$4:$I$500,7,FALSE)</f>
        <v>#N/A</v>
      </c>
      <c r="T372" s="64" t="e">
        <f>VLOOKUP($B372,選擇權未平倉餘額!$A$4:$I$500,8,FALSE)</f>
        <v>#N/A</v>
      </c>
      <c r="U372" s="64" t="e">
        <f>VLOOKUP($B372,選擇權未平倉餘額!$A$4:$I$500,9,FALSE)</f>
        <v>#N/A</v>
      </c>
      <c r="V372" s="39" t="e">
        <f>VLOOKUP($B372,臺指選擇權P_C_Ratios!$A$4:$C$500,3,FALSE)</f>
        <v>#N/A</v>
      </c>
      <c r="W372" s="41" t="e">
        <f>VLOOKUP($B372,散戶多空比!$A$6:$L$500,12,FALSE)</f>
        <v>#N/A</v>
      </c>
      <c r="X372" s="40" t="e">
        <f>VLOOKUP($B372,期貨大額交易人未沖銷部位!$A$4:$O$499,4,FALSE)</f>
        <v>#N/A</v>
      </c>
      <c r="Y372" s="40" t="e">
        <f>VLOOKUP($B372,期貨大額交易人未沖銷部位!$A$4:$O$499,7,FALSE)</f>
        <v>#N/A</v>
      </c>
      <c r="Z372" s="40" t="e">
        <f>VLOOKUP($B372,期貨大額交易人未沖銷部位!$A$4:$O$499,10,FALSE)</f>
        <v>#N/A</v>
      </c>
      <c r="AA372" s="40" t="e">
        <f>VLOOKUP($B372,期貨大額交易人未沖銷部位!$A$4:$O$499,13,FALSE)</f>
        <v>#N/A</v>
      </c>
      <c r="AB372" s="40" t="e">
        <f>VLOOKUP($B372,期貨大額交易人未沖銷部位!$A$4:$O$499,14,FALSE)</f>
        <v>#N/A</v>
      </c>
      <c r="AC372" s="40" t="e">
        <f>VLOOKUP($B372,期貨大額交易人未沖銷部位!$A$4:$O$499,15,FALSE)</f>
        <v>#N/A</v>
      </c>
      <c r="AD372" s="33" t="e">
        <f>VLOOKUP($B372,三大美股走勢!$A$4:$J$495,4,FALSE)</f>
        <v>#N/A</v>
      </c>
      <c r="AE372" s="33" t="e">
        <f>VLOOKUP($B372,三大美股走勢!$A$4:$J$495,7,FALSE)</f>
        <v>#N/A</v>
      </c>
      <c r="AF372" s="33" t="e">
        <f>VLOOKUP($B372,三大美股走勢!$A$4:$J$495,10,FALSE)</f>
        <v>#N/A</v>
      </c>
    </row>
    <row r="373" spans="2:32">
      <c r="B373" s="32">
        <v>43152</v>
      </c>
      <c r="C373" s="33" t="e">
        <f>VLOOKUP($B373,大盤與近月台指!$A$4:$I$499,2,FALSE)</f>
        <v>#N/A</v>
      </c>
      <c r="D373" s="34" t="e">
        <f>VLOOKUP($B373,大盤與近月台指!$A$4:$I$499,3,FALSE)</f>
        <v>#N/A</v>
      </c>
      <c r="E373" s="35" t="e">
        <f>VLOOKUP($B373,大盤與近月台指!$A$4:$I$499,4,FALSE)</f>
        <v>#N/A</v>
      </c>
      <c r="F373" s="33" t="e">
        <f>VLOOKUP($B373,大盤與近月台指!$A$4:$I$499,5,FALSE)</f>
        <v>#N/A</v>
      </c>
      <c r="G373" s="49" t="e">
        <f>VLOOKUP($B373,三大法人買賣超!$A$4:$I$500,3,FALSE)</f>
        <v>#N/A</v>
      </c>
      <c r="H373" s="34" t="e">
        <f>VLOOKUP($B373,三大法人買賣超!$A$4:$I$500,5,FALSE)</f>
        <v>#N/A</v>
      </c>
      <c r="I373" s="27" t="e">
        <f>VLOOKUP($B373,三大法人買賣超!$A$4:$I$500,7,FALSE)</f>
        <v>#N/A</v>
      </c>
      <c r="J373" s="27" t="e">
        <f>VLOOKUP($B373,三大法人買賣超!$A$4:$I$500,9,FALSE)</f>
        <v>#N/A</v>
      </c>
      <c r="K373" s="37">
        <f>新台幣匯率美元指數!B374</f>
        <v>0</v>
      </c>
      <c r="L373" s="38">
        <f>新台幣匯率美元指數!C374</f>
        <v>0</v>
      </c>
      <c r="M373" s="39">
        <f>新台幣匯率美元指數!D374</f>
        <v>0</v>
      </c>
      <c r="N373" s="27" t="e">
        <f>VLOOKUP($B373,期貨未平倉口數!$A$4:$M$499,4,FALSE)</f>
        <v>#N/A</v>
      </c>
      <c r="O373" s="27" t="e">
        <f>VLOOKUP($B373,期貨未平倉口數!$A$4:$M$499,9,FALSE)</f>
        <v>#N/A</v>
      </c>
      <c r="P373" s="27" t="e">
        <f>VLOOKUP($B373,期貨未平倉口數!$A$4:$M$499,10,FALSE)</f>
        <v>#N/A</v>
      </c>
      <c r="Q373" s="27" t="e">
        <f>VLOOKUP($B373,期貨未平倉口數!$A$4:$M$499,11,FALSE)</f>
        <v>#N/A</v>
      </c>
      <c r="R373" s="64" t="e">
        <f>VLOOKUP($B373,選擇權未平倉餘額!$A$4:$I$500,6,FALSE)</f>
        <v>#N/A</v>
      </c>
      <c r="S373" s="64" t="e">
        <f>VLOOKUP($B373,選擇權未平倉餘額!$A$4:$I$500,7,FALSE)</f>
        <v>#N/A</v>
      </c>
      <c r="T373" s="64" t="e">
        <f>VLOOKUP($B373,選擇權未平倉餘額!$A$4:$I$500,8,FALSE)</f>
        <v>#N/A</v>
      </c>
      <c r="U373" s="64" t="e">
        <f>VLOOKUP($B373,選擇權未平倉餘額!$A$4:$I$500,9,FALSE)</f>
        <v>#N/A</v>
      </c>
      <c r="V373" s="39" t="e">
        <f>VLOOKUP($B373,臺指選擇權P_C_Ratios!$A$4:$C$500,3,FALSE)</f>
        <v>#N/A</v>
      </c>
      <c r="W373" s="41" t="e">
        <f>VLOOKUP($B373,散戶多空比!$A$6:$L$500,12,FALSE)</f>
        <v>#N/A</v>
      </c>
      <c r="X373" s="40" t="e">
        <f>VLOOKUP($B373,期貨大額交易人未沖銷部位!$A$4:$O$499,4,FALSE)</f>
        <v>#N/A</v>
      </c>
      <c r="Y373" s="40" t="e">
        <f>VLOOKUP($B373,期貨大額交易人未沖銷部位!$A$4:$O$499,7,FALSE)</f>
        <v>#N/A</v>
      </c>
      <c r="Z373" s="40" t="e">
        <f>VLOOKUP($B373,期貨大額交易人未沖銷部位!$A$4:$O$499,10,FALSE)</f>
        <v>#N/A</v>
      </c>
      <c r="AA373" s="40" t="e">
        <f>VLOOKUP($B373,期貨大額交易人未沖銷部位!$A$4:$O$499,13,FALSE)</f>
        <v>#N/A</v>
      </c>
      <c r="AB373" s="40" t="e">
        <f>VLOOKUP($B373,期貨大額交易人未沖銷部位!$A$4:$O$499,14,FALSE)</f>
        <v>#N/A</v>
      </c>
      <c r="AC373" s="40" t="e">
        <f>VLOOKUP($B373,期貨大額交易人未沖銷部位!$A$4:$O$499,15,FALSE)</f>
        <v>#N/A</v>
      </c>
      <c r="AD373" s="33" t="e">
        <f>VLOOKUP($B373,三大美股走勢!$A$4:$J$495,4,FALSE)</f>
        <v>#N/A</v>
      </c>
      <c r="AE373" s="33" t="e">
        <f>VLOOKUP($B373,三大美股走勢!$A$4:$J$495,7,FALSE)</f>
        <v>#N/A</v>
      </c>
      <c r="AF373" s="33" t="e">
        <f>VLOOKUP($B373,三大美股走勢!$A$4:$J$495,10,FALSE)</f>
        <v>#N/A</v>
      </c>
    </row>
    <row r="374" spans="2:32">
      <c r="B374" s="32">
        <v>43153</v>
      </c>
      <c r="C374" s="33" t="e">
        <f>VLOOKUP($B374,大盤與近月台指!$A$4:$I$499,2,FALSE)</f>
        <v>#N/A</v>
      </c>
      <c r="D374" s="34" t="e">
        <f>VLOOKUP($B374,大盤與近月台指!$A$4:$I$499,3,FALSE)</f>
        <v>#N/A</v>
      </c>
      <c r="E374" s="35" t="e">
        <f>VLOOKUP($B374,大盤與近月台指!$A$4:$I$499,4,FALSE)</f>
        <v>#N/A</v>
      </c>
      <c r="F374" s="33" t="e">
        <f>VLOOKUP($B374,大盤與近月台指!$A$4:$I$499,5,FALSE)</f>
        <v>#N/A</v>
      </c>
      <c r="G374" s="49" t="e">
        <f>VLOOKUP($B374,三大法人買賣超!$A$4:$I$500,3,FALSE)</f>
        <v>#N/A</v>
      </c>
      <c r="H374" s="34" t="e">
        <f>VLOOKUP($B374,三大法人買賣超!$A$4:$I$500,5,FALSE)</f>
        <v>#N/A</v>
      </c>
      <c r="I374" s="27" t="e">
        <f>VLOOKUP($B374,三大法人買賣超!$A$4:$I$500,7,FALSE)</f>
        <v>#N/A</v>
      </c>
      <c r="J374" s="27" t="e">
        <f>VLOOKUP($B374,三大法人買賣超!$A$4:$I$500,9,FALSE)</f>
        <v>#N/A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0</v>
      </c>
      <c r="N374" s="27" t="e">
        <f>VLOOKUP($B374,期貨未平倉口數!$A$4:$M$499,4,FALSE)</f>
        <v>#N/A</v>
      </c>
      <c r="O374" s="27" t="e">
        <f>VLOOKUP($B374,期貨未平倉口數!$A$4:$M$499,9,FALSE)</f>
        <v>#N/A</v>
      </c>
      <c r="P374" s="27" t="e">
        <f>VLOOKUP($B374,期貨未平倉口數!$A$4:$M$499,10,FALSE)</f>
        <v>#N/A</v>
      </c>
      <c r="Q374" s="27" t="e">
        <f>VLOOKUP($B374,期貨未平倉口數!$A$4:$M$499,11,FALSE)</f>
        <v>#N/A</v>
      </c>
      <c r="R374" s="64" t="e">
        <f>VLOOKUP($B374,選擇權未平倉餘額!$A$4:$I$500,6,FALSE)</f>
        <v>#N/A</v>
      </c>
      <c r="S374" s="64" t="e">
        <f>VLOOKUP($B374,選擇權未平倉餘額!$A$4:$I$500,7,FALSE)</f>
        <v>#N/A</v>
      </c>
      <c r="T374" s="64" t="e">
        <f>VLOOKUP($B374,選擇權未平倉餘額!$A$4:$I$500,8,FALSE)</f>
        <v>#N/A</v>
      </c>
      <c r="U374" s="64" t="e">
        <f>VLOOKUP($B374,選擇權未平倉餘額!$A$4:$I$500,9,FALSE)</f>
        <v>#N/A</v>
      </c>
      <c r="V374" s="39" t="e">
        <f>VLOOKUP($B374,臺指選擇權P_C_Ratios!$A$4:$C$500,3,FALSE)</f>
        <v>#N/A</v>
      </c>
      <c r="W374" s="41" t="e">
        <f>VLOOKUP($B374,散戶多空比!$A$6:$L$500,12,FALSE)</f>
        <v>#N/A</v>
      </c>
      <c r="X374" s="40" t="e">
        <f>VLOOKUP($B374,期貨大額交易人未沖銷部位!$A$4:$O$499,4,FALSE)</f>
        <v>#N/A</v>
      </c>
      <c r="Y374" s="40" t="e">
        <f>VLOOKUP($B374,期貨大額交易人未沖銷部位!$A$4:$O$499,7,FALSE)</f>
        <v>#N/A</v>
      </c>
      <c r="Z374" s="40" t="e">
        <f>VLOOKUP($B374,期貨大額交易人未沖銷部位!$A$4:$O$499,10,FALSE)</f>
        <v>#N/A</v>
      </c>
      <c r="AA374" s="40" t="e">
        <f>VLOOKUP($B374,期貨大額交易人未沖銷部位!$A$4:$O$499,13,FALSE)</f>
        <v>#N/A</v>
      </c>
      <c r="AB374" s="40" t="e">
        <f>VLOOKUP($B374,期貨大額交易人未沖銷部位!$A$4:$O$499,14,FALSE)</f>
        <v>#N/A</v>
      </c>
      <c r="AC374" s="40" t="e">
        <f>VLOOKUP($B374,期貨大額交易人未沖銷部位!$A$4:$O$499,15,FALSE)</f>
        <v>#N/A</v>
      </c>
      <c r="AD374" s="33" t="e">
        <f>VLOOKUP($B374,三大美股走勢!$A$4:$J$495,4,FALSE)</f>
        <v>#N/A</v>
      </c>
      <c r="AE374" s="33" t="e">
        <f>VLOOKUP($B374,三大美股走勢!$A$4:$J$495,7,FALSE)</f>
        <v>#N/A</v>
      </c>
      <c r="AF374" s="33" t="e">
        <f>VLOOKUP($B374,三大美股走勢!$A$4:$J$495,10,FALSE)</f>
        <v>#N/A</v>
      </c>
    </row>
    <row r="375" spans="2:32">
      <c r="B375" s="32">
        <v>43154</v>
      </c>
      <c r="C375" s="33" t="e">
        <f>VLOOKUP($B375,大盤與近月台指!$A$4:$I$499,2,FALSE)</f>
        <v>#N/A</v>
      </c>
      <c r="D375" s="34" t="e">
        <f>VLOOKUP($B375,大盤與近月台指!$A$4:$I$499,3,FALSE)</f>
        <v>#N/A</v>
      </c>
      <c r="E375" s="35" t="e">
        <f>VLOOKUP($B375,大盤與近月台指!$A$4:$I$499,4,FALSE)</f>
        <v>#N/A</v>
      </c>
      <c r="F375" s="33" t="e">
        <f>VLOOKUP($B375,大盤與近月台指!$A$4:$I$499,5,FALSE)</f>
        <v>#N/A</v>
      </c>
      <c r="G375" s="49" t="e">
        <f>VLOOKUP($B375,三大法人買賣超!$A$4:$I$500,3,FALSE)</f>
        <v>#N/A</v>
      </c>
      <c r="H375" s="34" t="e">
        <f>VLOOKUP($B375,三大法人買賣超!$A$4:$I$500,5,FALSE)</f>
        <v>#N/A</v>
      </c>
      <c r="I375" s="27" t="e">
        <f>VLOOKUP($B375,三大法人買賣超!$A$4:$I$500,7,FALSE)</f>
        <v>#N/A</v>
      </c>
      <c r="J375" s="27" t="e">
        <f>VLOOKUP($B375,三大法人買賣超!$A$4:$I$500,9,FALSE)</f>
        <v>#N/A</v>
      </c>
      <c r="K375" s="37">
        <f>新台幣匯率美元指數!B376</f>
        <v>0</v>
      </c>
      <c r="L375" s="38">
        <f>新台幣匯率美元指數!C376</f>
        <v>0</v>
      </c>
      <c r="M375" s="39">
        <f>新台幣匯率美元指數!D376</f>
        <v>0</v>
      </c>
      <c r="N375" s="27" t="e">
        <f>VLOOKUP($B375,期貨未平倉口數!$A$4:$M$499,4,FALSE)</f>
        <v>#N/A</v>
      </c>
      <c r="O375" s="27" t="e">
        <f>VLOOKUP($B375,期貨未平倉口數!$A$4:$M$499,9,FALSE)</f>
        <v>#N/A</v>
      </c>
      <c r="P375" s="27" t="e">
        <f>VLOOKUP($B375,期貨未平倉口數!$A$4:$M$499,10,FALSE)</f>
        <v>#N/A</v>
      </c>
      <c r="Q375" s="27" t="e">
        <f>VLOOKUP($B375,期貨未平倉口數!$A$4:$M$499,11,FALSE)</f>
        <v>#N/A</v>
      </c>
      <c r="R375" s="64" t="e">
        <f>VLOOKUP($B375,選擇權未平倉餘額!$A$4:$I$500,6,FALSE)</f>
        <v>#N/A</v>
      </c>
      <c r="S375" s="64" t="e">
        <f>VLOOKUP($B375,選擇權未平倉餘額!$A$4:$I$500,7,FALSE)</f>
        <v>#N/A</v>
      </c>
      <c r="T375" s="64" t="e">
        <f>VLOOKUP($B375,選擇權未平倉餘額!$A$4:$I$500,8,FALSE)</f>
        <v>#N/A</v>
      </c>
      <c r="U375" s="64" t="e">
        <f>VLOOKUP($B375,選擇權未平倉餘額!$A$4:$I$500,9,FALSE)</f>
        <v>#N/A</v>
      </c>
      <c r="V375" s="39" t="e">
        <f>VLOOKUP($B375,臺指選擇權P_C_Ratios!$A$4:$C$500,3,FALSE)</f>
        <v>#N/A</v>
      </c>
      <c r="W375" s="41" t="e">
        <f>VLOOKUP($B375,散戶多空比!$A$6:$L$500,12,FALSE)</f>
        <v>#N/A</v>
      </c>
      <c r="X375" s="40" t="e">
        <f>VLOOKUP($B375,期貨大額交易人未沖銷部位!$A$4:$O$499,4,FALSE)</f>
        <v>#N/A</v>
      </c>
      <c r="Y375" s="40" t="e">
        <f>VLOOKUP($B375,期貨大額交易人未沖銷部位!$A$4:$O$499,7,FALSE)</f>
        <v>#N/A</v>
      </c>
      <c r="Z375" s="40" t="e">
        <f>VLOOKUP($B375,期貨大額交易人未沖銷部位!$A$4:$O$499,10,FALSE)</f>
        <v>#N/A</v>
      </c>
      <c r="AA375" s="40" t="e">
        <f>VLOOKUP($B375,期貨大額交易人未沖銷部位!$A$4:$O$499,13,FALSE)</f>
        <v>#N/A</v>
      </c>
      <c r="AB375" s="40" t="e">
        <f>VLOOKUP($B375,期貨大額交易人未沖銷部位!$A$4:$O$499,14,FALSE)</f>
        <v>#N/A</v>
      </c>
      <c r="AC375" s="40" t="e">
        <f>VLOOKUP($B375,期貨大額交易人未沖銷部位!$A$4:$O$499,15,FALSE)</f>
        <v>#N/A</v>
      </c>
      <c r="AD375" s="33" t="e">
        <f>VLOOKUP($B375,三大美股走勢!$A$4:$J$495,4,FALSE)</f>
        <v>#N/A</v>
      </c>
      <c r="AE375" s="33" t="e">
        <f>VLOOKUP($B375,三大美股走勢!$A$4:$J$495,7,FALSE)</f>
        <v>#N/A</v>
      </c>
      <c r="AF375" s="33" t="e">
        <f>VLOOKUP($B375,三大美股走勢!$A$4:$J$495,10,FALSE)</f>
        <v>#N/A</v>
      </c>
    </row>
    <row r="376" spans="2:32">
      <c r="B376" s="32">
        <v>43155</v>
      </c>
      <c r="C376" s="33" t="e">
        <f>VLOOKUP($B376,大盤與近月台指!$A$4:$I$499,2,FALSE)</f>
        <v>#N/A</v>
      </c>
      <c r="D376" s="34" t="e">
        <f>VLOOKUP($B376,大盤與近月台指!$A$4:$I$499,3,FALSE)</f>
        <v>#N/A</v>
      </c>
      <c r="E376" s="35" t="e">
        <f>VLOOKUP($B376,大盤與近月台指!$A$4:$I$499,4,FALSE)</f>
        <v>#N/A</v>
      </c>
      <c r="F376" s="33" t="e">
        <f>VLOOKUP($B376,大盤與近月台指!$A$4:$I$499,5,FALSE)</f>
        <v>#N/A</v>
      </c>
      <c r="G376" s="49" t="e">
        <f>VLOOKUP($B376,三大法人買賣超!$A$4:$I$500,3,FALSE)</f>
        <v>#N/A</v>
      </c>
      <c r="H376" s="34" t="e">
        <f>VLOOKUP($B376,三大法人買賣超!$A$4:$I$500,5,FALSE)</f>
        <v>#N/A</v>
      </c>
      <c r="I376" s="27" t="e">
        <f>VLOOKUP($B376,三大法人買賣超!$A$4:$I$500,7,FALSE)</f>
        <v>#N/A</v>
      </c>
      <c r="J376" s="27" t="e">
        <f>VLOOKUP($B376,三大法人買賣超!$A$4:$I$500,9,FALSE)</f>
        <v>#N/A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 t="e">
        <f>VLOOKUP($B376,期貨未平倉口數!$A$4:$M$499,4,FALSE)</f>
        <v>#N/A</v>
      </c>
      <c r="O376" s="27" t="e">
        <f>VLOOKUP($B376,期貨未平倉口數!$A$4:$M$499,9,FALSE)</f>
        <v>#N/A</v>
      </c>
      <c r="P376" s="27" t="e">
        <f>VLOOKUP($B376,期貨未平倉口數!$A$4:$M$499,10,FALSE)</f>
        <v>#N/A</v>
      </c>
      <c r="Q376" s="27" t="e">
        <f>VLOOKUP($B376,期貨未平倉口數!$A$4:$M$499,11,FALSE)</f>
        <v>#N/A</v>
      </c>
      <c r="R376" s="64" t="e">
        <f>VLOOKUP($B376,選擇權未平倉餘額!$A$4:$I$500,6,FALSE)</f>
        <v>#N/A</v>
      </c>
      <c r="S376" s="64" t="e">
        <f>VLOOKUP($B376,選擇權未平倉餘額!$A$4:$I$500,7,FALSE)</f>
        <v>#N/A</v>
      </c>
      <c r="T376" s="64" t="e">
        <f>VLOOKUP($B376,選擇權未平倉餘額!$A$4:$I$500,8,FALSE)</f>
        <v>#N/A</v>
      </c>
      <c r="U376" s="64" t="e">
        <f>VLOOKUP($B376,選擇權未平倉餘額!$A$4:$I$500,9,FALSE)</f>
        <v>#N/A</v>
      </c>
      <c r="V376" s="39" t="e">
        <f>VLOOKUP($B376,臺指選擇權P_C_Ratios!$A$4:$C$500,3,FALSE)</f>
        <v>#N/A</v>
      </c>
      <c r="W376" s="41" t="e">
        <f>VLOOKUP($B376,散戶多空比!$A$6:$L$500,12,FALSE)</f>
        <v>#N/A</v>
      </c>
      <c r="X376" s="40" t="e">
        <f>VLOOKUP($B376,期貨大額交易人未沖銷部位!$A$4:$O$499,4,FALSE)</f>
        <v>#N/A</v>
      </c>
      <c r="Y376" s="40" t="e">
        <f>VLOOKUP($B376,期貨大額交易人未沖銷部位!$A$4:$O$499,7,FALSE)</f>
        <v>#N/A</v>
      </c>
      <c r="Z376" s="40" t="e">
        <f>VLOOKUP($B376,期貨大額交易人未沖銷部位!$A$4:$O$499,10,FALSE)</f>
        <v>#N/A</v>
      </c>
      <c r="AA376" s="40" t="e">
        <f>VLOOKUP($B376,期貨大額交易人未沖銷部位!$A$4:$O$499,13,FALSE)</f>
        <v>#N/A</v>
      </c>
      <c r="AB376" s="40" t="e">
        <f>VLOOKUP($B376,期貨大額交易人未沖銷部位!$A$4:$O$499,14,FALSE)</f>
        <v>#N/A</v>
      </c>
      <c r="AC376" s="40" t="e">
        <f>VLOOKUP($B376,期貨大額交易人未沖銷部位!$A$4:$O$499,15,FALSE)</f>
        <v>#N/A</v>
      </c>
      <c r="AD376" s="33" t="e">
        <f>VLOOKUP($B376,三大美股走勢!$A$4:$J$495,4,FALSE)</f>
        <v>#N/A</v>
      </c>
      <c r="AE376" s="33" t="e">
        <f>VLOOKUP($B376,三大美股走勢!$A$4:$J$495,7,FALSE)</f>
        <v>#N/A</v>
      </c>
      <c r="AF376" s="33" t="e">
        <f>VLOOKUP($B376,三大美股走勢!$A$4:$J$495,10,FALSE)</f>
        <v>#N/A</v>
      </c>
    </row>
    <row r="377" spans="2:32">
      <c r="B377" s="32">
        <v>43156</v>
      </c>
      <c r="C377" s="33" t="e">
        <f>VLOOKUP($B377,大盤與近月台指!$A$4:$I$499,2,FALSE)</f>
        <v>#N/A</v>
      </c>
      <c r="D377" s="34" t="e">
        <f>VLOOKUP($B377,大盤與近月台指!$A$4:$I$499,3,FALSE)</f>
        <v>#N/A</v>
      </c>
      <c r="E377" s="35" t="e">
        <f>VLOOKUP($B377,大盤與近月台指!$A$4:$I$499,4,FALSE)</f>
        <v>#N/A</v>
      </c>
      <c r="F377" s="33" t="e">
        <f>VLOOKUP($B377,大盤與近月台指!$A$4:$I$499,5,FALSE)</f>
        <v>#N/A</v>
      </c>
      <c r="G377" s="49" t="e">
        <f>VLOOKUP($B377,三大法人買賣超!$A$4:$I$500,3,FALSE)</f>
        <v>#N/A</v>
      </c>
      <c r="H377" s="34" t="e">
        <f>VLOOKUP($B377,三大法人買賣超!$A$4:$I$500,5,FALSE)</f>
        <v>#N/A</v>
      </c>
      <c r="I377" s="27" t="e">
        <f>VLOOKUP($B377,三大法人買賣超!$A$4:$I$500,7,FALSE)</f>
        <v>#N/A</v>
      </c>
      <c r="J377" s="27" t="e">
        <f>VLOOKUP($B377,三大法人買賣超!$A$4:$I$500,9,FALSE)</f>
        <v>#N/A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 t="e">
        <f>VLOOKUP($B377,期貨未平倉口數!$A$4:$M$499,4,FALSE)</f>
        <v>#N/A</v>
      </c>
      <c r="O377" s="27" t="e">
        <f>VLOOKUP($B377,期貨未平倉口數!$A$4:$M$499,9,FALSE)</f>
        <v>#N/A</v>
      </c>
      <c r="P377" s="27" t="e">
        <f>VLOOKUP($B377,期貨未平倉口數!$A$4:$M$499,10,FALSE)</f>
        <v>#N/A</v>
      </c>
      <c r="Q377" s="27" t="e">
        <f>VLOOKUP($B377,期貨未平倉口數!$A$4:$M$499,11,FALSE)</f>
        <v>#N/A</v>
      </c>
      <c r="R377" s="64" t="e">
        <f>VLOOKUP($B377,選擇權未平倉餘額!$A$4:$I$500,6,FALSE)</f>
        <v>#N/A</v>
      </c>
      <c r="S377" s="64" t="e">
        <f>VLOOKUP($B377,選擇權未平倉餘額!$A$4:$I$500,7,FALSE)</f>
        <v>#N/A</v>
      </c>
      <c r="T377" s="64" t="e">
        <f>VLOOKUP($B377,選擇權未平倉餘額!$A$4:$I$500,8,FALSE)</f>
        <v>#N/A</v>
      </c>
      <c r="U377" s="64" t="e">
        <f>VLOOKUP($B377,選擇權未平倉餘額!$A$4:$I$500,9,FALSE)</f>
        <v>#N/A</v>
      </c>
      <c r="V377" s="39" t="e">
        <f>VLOOKUP($B377,臺指選擇權P_C_Ratios!$A$4:$C$500,3,FALSE)</f>
        <v>#N/A</v>
      </c>
      <c r="W377" s="41" t="e">
        <f>VLOOKUP($B377,散戶多空比!$A$6:$L$500,12,FALSE)</f>
        <v>#N/A</v>
      </c>
      <c r="X377" s="40" t="e">
        <f>VLOOKUP($B377,期貨大額交易人未沖銷部位!$A$4:$O$499,4,FALSE)</f>
        <v>#N/A</v>
      </c>
      <c r="Y377" s="40" t="e">
        <f>VLOOKUP($B377,期貨大額交易人未沖銷部位!$A$4:$O$499,7,FALSE)</f>
        <v>#N/A</v>
      </c>
      <c r="Z377" s="40" t="e">
        <f>VLOOKUP($B377,期貨大額交易人未沖銷部位!$A$4:$O$499,10,FALSE)</f>
        <v>#N/A</v>
      </c>
      <c r="AA377" s="40" t="e">
        <f>VLOOKUP($B377,期貨大額交易人未沖銷部位!$A$4:$O$499,13,FALSE)</f>
        <v>#N/A</v>
      </c>
      <c r="AB377" s="40" t="e">
        <f>VLOOKUP($B377,期貨大額交易人未沖銷部位!$A$4:$O$499,14,FALSE)</f>
        <v>#N/A</v>
      </c>
      <c r="AC377" s="40" t="e">
        <f>VLOOKUP($B377,期貨大額交易人未沖銷部位!$A$4:$O$499,15,FALSE)</f>
        <v>#N/A</v>
      </c>
      <c r="AD377" s="33" t="e">
        <f>VLOOKUP($B377,三大美股走勢!$A$4:$J$495,4,FALSE)</f>
        <v>#N/A</v>
      </c>
      <c r="AE377" s="33" t="e">
        <f>VLOOKUP($B377,三大美股走勢!$A$4:$J$495,7,FALSE)</f>
        <v>#N/A</v>
      </c>
      <c r="AF377" s="33" t="e">
        <f>VLOOKUP($B377,三大美股走勢!$A$4:$J$495,10,FALSE)</f>
        <v>#N/A</v>
      </c>
    </row>
    <row r="378" spans="2:32">
      <c r="B378" s="32">
        <v>43157</v>
      </c>
      <c r="C378" s="33" t="e">
        <f>VLOOKUP($B378,大盤與近月台指!$A$4:$I$499,2,FALSE)</f>
        <v>#N/A</v>
      </c>
      <c r="D378" s="34" t="e">
        <f>VLOOKUP($B378,大盤與近月台指!$A$4:$I$499,3,FALSE)</f>
        <v>#N/A</v>
      </c>
      <c r="E378" s="35" t="e">
        <f>VLOOKUP($B378,大盤與近月台指!$A$4:$I$499,4,FALSE)</f>
        <v>#N/A</v>
      </c>
      <c r="F378" s="33" t="e">
        <f>VLOOKUP($B378,大盤與近月台指!$A$4:$I$499,5,FALSE)</f>
        <v>#N/A</v>
      </c>
      <c r="G378" s="49" t="e">
        <f>VLOOKUP($B378,三大法人買賣超!$A$4:$I$500,3,FALSE)</f>
        <v>#N/A</v>
      </c>
      <c r="H378" s="34" t="e">
        <f>VLOOKUP($B378,三大法人買賣超!$A$4:$I$500,5,FALSE)</f>
        <v>#N/A</v>
      </c>
      <c r="I378" s="27" t="e">
        <f>VLOOKUP($B378,三大法人買賣超!$A$4:$I$500,7,FALSE)</f>
        <v>#N/A</v>
      </c>
      <c r="J378" s="27" t="e">
        <f>VLOOKUP($B378,三大法人買賣超!$A$4:$I$500,9,FALSE)</f>
        <v>#N/A</v>
      </c>
      <c r="K378" s="37">
        <f>新台幣匯率美元指數!B379</f>
        <v>0</v>
      </c>
      <c r="L378" s="38">
        <f>新台幣匯率美元指數!C379</f>
        <v>0</v>
      </c>
      <c r="M378" s="39">
        <f>新台幣匯率美元指數!D379</f>
        <v>0</v>
      </c>
      <c r="N378" s="27" t="e">
        <f>VLOOKUP($B378,期貨未平倉口數!$A$4:$M$499,4,FALSE)</f>
        <v>#N/A</v>
      </c>
      <c r="O378" s="27" t="e">
        <f>VLOOKUP($B378,期貨未平倉口數!$A$4:$M$499,9,FALSE)</f>
        <v>#N/A</v>
      </c>
      <c r="P378" s="27" t="e">
        <f>VLOOKUP($B378,期貨未平倉口數!$A$4:$M$499,10,FALSE)</f>
        <v>#N/A</v>
      </c>
      <c r="Q378" s="27" t="e">
        <f>VLOOKUP($B378,期貨未平倉口數!$A$4:$M$499,11,FALSE)</f>
        <v>#N/A</v>
      </c>
      <c r="R378" s="64" t="e">
        <f>VLOOKUP($B378,選擇權未平倉餘額!$A$4:$I$500,6,FALSE)</f>
        <v>#N/A</v>
      </c>
      <c r="S378" s="64" t="e">
        <f>VLOOKUP($B378,選擇權未平倉餘額!$A$4:$I$500,7,FALSE)</f>
        <v>#N/A</v>
      </c>
      <c r="T378" s="64" t="e">
        <f>VLOOKUP($B378,選擇權未平倉餘額!$A$4:$I$500,8,FALSE)</f>
        <v>#N/A</v>
      </c>
      <c r="U378" s="64" t="e">
        <f>VLOOKUP($B378,選擇權未平倉餘額!$A$4:$I$500,9,FALSE)</f>
        <v>#N/A</v>
      </c>
      <c r="V378" s="39" t="e">
        <f>VLOOKUP($B378,臺指選擇權P_C_Ratios!$A$4:$C$500,3,FALSE)</f>
        <v>#N/A</v>
      </c>
      <c r="W378" s="41" t="e">
        <f>VLOOKUP($B378,散戶多空比!$A$6:$L$500,12,FALSE)</f>
        <v>#N/A</v>
      </c>
      <c r="X378" s="40" t="e">
        <f>VLOOKUP($B378,期貨大額交易人未沖銷部位!$A$4:$O$499,4,FALSE)</f>
        <v>#N/A</v>
      </c>
      <c r="Y378" s="40" t="e">
        <f>VLOOKUP($B378,期貨大額交易人未沖銷部位!$A$4:$O$499,7,FALSE)</f>
        <v>#N/A</v>
      </c>
      <c r="Z378" s="40" t="e">
        <f>VLOOKUP($B378,期貨大額交易人未沖銷部位!$A$4:$O$499,10,FALSE)</f>
        <v>#N/A</v>
      </c>
      <c r="AA378" s="40" t="e">
        <f>VLOOKUP($B378,期貨大額交易人未沖銷部位!$A$4:$O$499,13,FALSE)</f>
        <v>#N/A</v>
      </c>
      <c r="AB378" s="40" t="e">
        <f>VLOOKUP($B378,期貨大額交易人未沖銷部位!$A$4:$O$499,14,FALSE)</f>
        <v>#N/A</v>
      </c>
      <c r="AC378" s="40" t="e">
        <f>VLOOKUP($B378,期貨大額交易人未沖銷部位!$A$4:$O$499,15,FALSE)</f>
        <v>#N/A</v>
      </c>
      <c r="AD378" s="33" t="e">
        <f>VLOOKUP($B378,三大美股走勢!$A$4:$J$495,4,FALSE)</f>
        <v>#N/A</v>
      </c>
      <c r="AE378" s="33" t="e">
        <f>VLOOKUP($B378,三大美股走勢!$A$4:$J$495,7,FALSE)</f>
        <v>#N/A</v>
      </c>
      <c r="AF378" s="33" t="e">
        <f>VLOOKUP($B378,三大美股走勢!$A$4:$J$495,10,FALSE)</f>
        <v>#N/A</v>
      </c>
    </row>
    <row r="379" spans="2:32">
      <c r="B379" s="32">
        <v>43158</v>
      </c>
      <c r="C379" s="33" t="e">
        <f>VLOOKUP($B379,大盤與近月台指!$A$4:$I$499,2,FALSE)</f>
        <v>#N/A</v>
      </c>
      <c r="D379" s="34" t="e">
        <f>VLOOKUP($B379,大盤與近月台指!$A$4:$I$499,3,FALSE)</f>
        <v>#N/A</v>
      </c>
      <c r="E379" s="35" t="e">
        <f>VLOOKUP($B379,大盤與近月台指!$A$4:$I$499,4,FALSE)</f>
        <v>#N/A</v>
      </c>
      <c r="F379" s="33" t="e">
        <f>VLOOKUP($B379,大盤與近月台指!$A$4:$I$499,5,FALSE)</f>
        <v>#N/A</v>
      </c>
      <c r="G379" s="49" t="e">
        <f>VLOOKUP($B379,三大法人買賣超!$A$4:$I$500,3,FALSE)</f>
        <v>#N/A</v>
      </c>
      <c r="H379" s="34" t="e">
        <f>VLOOKUP($B379,三大法人買賣超!$A$4:$I$500,5,FALSE)</f>
        <v>#N/A</v>
      </c>
      <c r="I379" s="27" t="e">
        <f>VLOOKUP($B379,三大法人買賣超!$A$4:$I$500,7,FALSE)</f>
        <v>#N/A</v>
      </c>
      <c r="J379" s="27" t="e">
        <f>VLOOKUP($B379,三大法人買賣超!$A$4:$I$500,9,FALSE)</f>
        <v>#N/A</v>
      </c>
      <c r="K379" s="37">
        <f>新台幣匯率美元指數!B380</f>
        <v>0</v>
      </c>
      <c r="L379" s="38">
        <f>新台幣匯率美元指數!C380</f>
        <v>0</v>
      </c>
      <c r="M379" s="39">
        <f>新台幣匯率美元指數!D380</f>
        <v>0</v>
      </c>
      <c r="N379" s="27" t="e">
        <f>VLOOKUP($B379,期貨未平倉口數!$A$4:$M$499,4,FALSE)</f>
        <v>#N/A</v>
      </c>
      <c r="O379" s="27" t="e">
        <f>VLOOKUP($B379,期貨未平倉口數!$A$4:$M$499,9,FALSE)</f>
        <v>#N/A</v>
      </c>
      <c r="P379" s="27" t="e">
        <f>VLOOKUP($B379,期貨未平倉口數!$A$4:$M$499,10,FALSE)</f>
        <v>#N/A</v>
      </c>
      <c r="Q379" s="27" t="e">
        <f>VLOOKUP($B379,期貨未平倉口數!$A$4:$M$499,11,FALSE)</f>
        <v>#N/A</v>
      </c>
      <c r="R379" s="64" t="e">
        <f>VLOOKUP($B379,選擇權未平倉餘額!$A$4:$I$500,6,FALSE)</f>
        <v>#N/A</v>
      </c>
      <c r="S379" s="64" t="e">
        <f>VLOOKUP($B379,選擇權未平倉餘額!$A$4:$I$500,7,FALSE)</f>
        <v>#N/A</v>
      </c>
      <c r="T379" s="64" t="e">
        <f>VLOOKUP($B379,選擇權未平倉餘額!$A$4:$I$500,8,FALSE)</f>
        <v>#N/A</v>
      </c>
      <c r="U379" s="64" t="e">
        <f>VLOOKUP($B379,選擇權未平倉餘額!$A$4:$I$500,9,FALSE)</f>
        <v>#N/A</v>
      </c>
      <c r="V379" s="39" t="e">
        <f>VLOOKUP($B379,臺指選擇權P_C_Ratios!$A$4:$C$500,3,FALSE)</f>
        <v>#N/A</v>
      </c>
      <c r="W379" s="41" t="e">
        <f>VLOOKUP($B379,散戶多空比!$A$6:$L$500,12,FALSE)</f>
        <v>#N/A</v>
      </c>
      <c r="X379" s="40" t="e">
        <f>VLOOKUP($B379,期貨大額交易人未沖銷部位!$A$4:$O$499,4,FALSE)</f>
        <v>#N/A</v>
      </c>
      <c r="Y379" s="40" t="e">
        <f>VLOOKUP($B379,期貨大額交易人未沖銷部位!$A$4:$O$499,7,FALSE)</f>
        <v>#N/A</v>
      </c>
      <c r="Z379" s="40" t="e">
        <f>VLOOKUP($B379,期貨大額交易人未沖銷部位!$A$4:$O$499,10,FALSE)</f>
        <v>#N/A</v>
      </c>
      <c r="AA379" s="40" t="e">
        <f>VLOOKUP($B379,期貨大額交易人未沖銷部位!$A$4:$O$499,13,FALSE)</f>
        <v>#N/A</v>
      </c>
      <c r="AB379" s="40" t="e">
        <f>VLOOKUP($B379,期貨大額交易人未沖銷部位!$A$4:$O$499,14,FALSE)</f>
        <v>#N/A</v>
      </c>
      <c r="AC379" s="40" t="e">
        <f>VLOOKUP($B379,期貨大額交易人未沖銷部位!$A$4:$O$499,15,FALSE)</f>
        <v>#N/A</v>
      </c>
      <c r="AD379" s="33" t="e">
        <f>VLOOKUP($B379,三大美股走勢!$A$4:$J$495,4,FALSE)</f>
        <v>#N/A</v>
      </c>
      <c r="AE379" s="33" t="e">
        <f>VLOOKUP($B379,三大美股走勢!$A$4:$J$495,7,FALSE)</f>
        <v>#N/A</v>
      </c>
      <c r="AF379" s="33" t="e">
        <f>VLOOKUP($B379,三大美股走勢!$A$4:$J$495,10,FALSE)</f>
        <v>#N/A</v>
      </c>
    </row>
    <row r="380" spans="2:32">
      <c r="B380" s="32">
        <v>43159</v>
      </c>
      <c r="C380" s="33" t="e">
        <f>VLOOKUP($B380,大盤與近月台指!$A$4:$I$499,2,FALSE)</f>
        <v>#N/A</v>
      </c>
      <c r="D380" s="34" t="e">
        <f>VLOOKUP($B380,大盤與近月台指!$A$4:$I$499,3,FALSE)</f>
        <v>#N/A</v>
      </c>
      <c r="E380" s="35" t="e">
        <f>VLOOKUP($B380,大盤與近月台指!$A$4:$I$499,4,FALSE)</f>
        <v>#N/A</v>
      </c>
      <c r="F380" s="33" t="e">
        <f>VLOOKUP($B380,大盤與近月台指!$A$4:$I$499,5,FALSE)</f>
        <v>#N/A</v>
      </c>
      <c r="G380" s="49" t="e">
        <f>VLOOKUP($B380,三大法人買賣超!$A$4:$I$500,3,FALSE)</f>
        <v>#N/A</v>
      </c>
      <c r="H380" s="34" t="e">
        <f>VLOOKUP($B380,三大法人買賣超!$A$4:$I$500,5,FALSE)</f>
        <v>#N/A</v>
      </c>
      <c r="I380" s="27" t="e">
        <f>VLOOKUP($B380,三大法人買賣超!$A$4:$I$500,7,FALSE)</f>
        <v>#N/A</v>
      </c>
      <c r="J380" s="27" t="e">
        <f>VLOOKUP($B380,三大法人買賣超!$A$4:$I$500,9,FALSE)</f>
        <v>#N/A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0</v>
      </c>
      <c r="N380" s="27" t="e">
        <f>VLOOKUP($B380,期貨未平倉口數!$A$4:$M$499,4,FALSE)</f>
        <v>#N/A</v>
      </c>
      <c r="O380" s="27" t="e">
        <f>VLOOKUP($B380,期貨未平倉口數!$A$4:$M$499,9,FALSE)</f>
        <v>#N/A</v>
      </c>
      <c r="P380" s="27" t="e">
        <f>VLOOKUP($B380,期貨未平倉口數!$A$4:$M$499,10,FALSE)</f>
        <v>#N/A</v>
      </c>
      <c r="Q380" s="27" t="e">
        <f>VLOOKUP($B380,期貨未平倉口數!$A$4:$M$499,11,FALSE)</f>
        <v>#N/A</v>
      </c>
      <c r="R380" s="64" t="e">
        <f>VLOOKUP($B380,選擇權未平倉餘額!$A$4:$I$500,6,FALSE)</f>
        <v>#N/A</v>
      </c>
      <c r="S380" s="64" t="e">
        <f>VLOOKUP($B380,選擇權未平倉餘額!$A$4:$I$500,7,FALSE)</f>
        <v>#N/A</v>
      </c>
      <c r="T380" s="64" t="e">
        <f>VLOOKUP($B380,選擇權未平倉餘額!$A$4:$I$500,8,FALSE)</f>
        <v>#N/A</v>
      </c>
      <c r="U380" s="64" t="e">
        <f>VLOOKUP($B380,選擇權未平倉餘額!$A$4:$I$500,9,FALSE)</f>
        <v>#N/A</v>
      </c>
      <c r="V380" s="39" t="e">
        <f>VLOOKUP($B380,臺指選擇權P_C_Ratios!$A$4:$C$500,3,FALSE)</f>
        <v>#N/A</v>
      </c>
      <c r="W380" s="41" t="e">
        <f>VLOOKUP($B380,散戶多空比!$A$6:$L$500,12,FALSE)</f>
        <v>#N/A</v>
      </c>
      <c r="X380" s="40" t="e">
        <f>VLOOKUP($B380,期貨大額交易人未沖銷部位!$A$4:$O$499,4,FALSE)</f>
        <v>#N/A</v>
      </c>
      <c r="Y380" s="40" t="e">
        <f>VLOOKUP($B380,期貨大額交易人未沖銷部位!$A$4:$O$499,7,FALSE)</f>
        <v>#N/A</v>
      </c>
      <c r="Z380" s="40" t="e">
        <f>VLOOKUP($B380,期貨大額交易人未沖銷部位!$A$4:$O$499,10,FALSE)</f>
        <v>#N/A</v>
      </c>
      <c r="AA380" s="40" t="e">
        <f>VLOOKUP($B380,期貨大額交易人未沖銷部位!$A$4:$O$499,13,FALSE)</f>
        <v>#N/A</v>
      </c>
      <c r="AB380" s="40" t="e">
        <f>VLOOKUP($B380,期貨大額交易人未沖銷部位!$A$4:$O$499,14,FALSE)</f>
        <v>#N/A</v>
      </c>
      <c r="AC380" s="40" t="e">
        <f>VLOOKUP($B380,期貨大額交易人未沖銷部位!$A$4:$O$499,15,FALSE)</f>
        <v>#N/A</v>
      </c>
      <c r="AD380" s="33" t="e">
        <f>VLOOKUP($B380,三大美股走勢!$A$4:$J$495,4,FALSE)</f>
        <v>#N/A</v>
      </c>
      <c r="AE380" s="33" t="e">
        <f>VLOOKUP($B380,三大美股走勢!$A$4:$J$495,7,FALSE)</f>
        <v>#N/A</v>
      </c>
      <c r="AF380" s="33" t="e">
        <f>VLOOKUP($B380,三大美股走勢!$A$4:$J$495,10,FALSE)</f>
        <v>#N/A</v>
      </c>
    </row>
    <row r="381" spans="2:32">
      <c r="B381" s="32">
        <v>43160</v>
      </c>
      <c r="C381" s="33" t="e">
        <f>VLOOKUP($B381,大盤與近月台指!$A$4:$I$499,2,FALSE)</f>
        <v>#N/A</v>
      </c>
      <c r="D381" s="34" t="e">
        <f>VLOOKUP($B381,大盤與近月台指!$A$4:$I$499,3,FALSE)</f>
        <v>#N/A</v>
      </c>
      <c r="E381" s="35" t="e">
        <f>VLOOKUP($B381,大盤與近月台指!$A$4:$I$499,4,FALSE)</f>
        <v>#N/A</v>
      </c>
      <c r="F381" s="33" t="e">
        <f>VLOOKUP($B381,大盤與近月台指!$A$4:$I$499,5,FALSE)</f>
        <v>#N/A</v>
      </c>
      <c r="G381" s="49" t="e">
        <f>VLOOKUP($B381,三大法人買賣超!$A$4:$I$500,3,FALSE)</f>
        <v>#N/A</v>
      </c>
      <c r="H381" s="34" t="e">
        <f>VLOOKUP($B381,三大法人買賣超!$A$4:$I$500,5,FALSE)</f>
        <v>#N/A</v>
      </c>
      <c r="I381" s="27" t="e">
        <f>VLOOKUP($B381,三大法人買賣超!$A$4:$I$500,7,FALSE)</f>
        <v>#N/A</v>
      </c>
      <c r="J381" s="27" t="e">
        <f>VLOOKUP($B381,三大法人買賣超!$A$4:$I$500,9,FALSE)</f>
        <v>#N/A</v>
      </c>
      <c r="K381" s="37">
        <f>新台幣匯率美元指數!B382</f>
        <v>0</v>
      </c>
      <c r="L381" s="38">
        <f>新台幣匯率美元指數!C382</f>
        <v>0</v>
      </c>
      <c r="M381" s="39">
        <f>新台幣匯率美元指數!D382</f>
        <v>0</v>
      </c>
      <c r="N381" s="27" t="e">
        <f>VLOOKUP($B381,期貨未平倉口數!$A$4:$M$499,4,FALSE)</f>
        <v>#N/A</v>
      </c>
      <c r="O381" s="27" t="e">
        <f>VLOOKUP($B381,期貨未平倉口數!$A$4:$M$499,9,FALSE)</f>
        <v>#N/A</v>
      </c>
      <c r="P381" s="27" t="e">
        <f>VLOOKUP($B381,期貨未平倉口數!$A$4:$M$499,10,FALSE)</f>
        <v>#N/A</v>
      </c>
      <c r="Q381" s="27" t="e">
        <f>VLOOKUP($B381,期貨未平倉口數!$A$4:$M$499,11,FALSE)</f>
        <v>#N/A</v>
      </c>
      <c r="R381" s="64" t="e">
        <f>VLOOKUP($B381,選擇權未平倉餘額!$A$4:$I$500,6,FALSE)</f>
        <v>#N/A</v>
      </c>
      <c r="S381" s="64" t="e">
        <f>VLOOKUP($B381,選擇權未平倉餘額!$A$4:$I$500,7,FALSE)</f>
        <v>#N/A</v>
      </c>
      <c r="T381" s="64" t="e">
        <f>VLOOKUP($B381,選擇權未平倉餘額!$A$4:$I$500,8,FALSE)</f>
        <v>#N/A</v>
      </c>
      <c r="U381" s="64" t="e">
        <f>VLOOKUP($B381,選擇權未平倉餘額!$A$4:$I$500,9,FALSE)</f>
        <v>#N/A</v>
      </c>
      <c r="V381" s="39" t="e">
        <f>VLOOKUP($B381,臺指選擇權P_C_Ratios!$A$4:$C$500,3,FALSE)</f>
        <v>#N/A</v>
      </c>
      <c r="W381" s="41" t="e">
        <f>VLOOKUP($B381,散戶多空比!$A$6:$L$500,12,FALSE)</f>
        <v>#N/A</v>
      </c>
      <c r="X381" s="40" t="e">
        <f>VLOOKUP($B381,期貨大額交易人未沖銷部位!$A$4:$O$499,4,FALSE)</f>
        <v>#N/A</v>
      </c>
      <c r="Y381" s="40" t="e">
        <f>VLOOKUP($B381,期貨大額交易人未沖銷部位!$A$4:$O$499,7,FALSE)</f>
        <v>#N/A</v>
      </c>
      <c r="Z381" s="40" t="e">
        <f>VLOOKUP($B381,期貨大額交易人未沖銷部位!$A$4:$O$499,10,FALSE)</f>
        <v>#N/A</v>
      </c>
      <c r="AA381" s="40" t="e">
        <f>VLOOKUP($B381,期貨大額交易人未沖銷部位!$A$4:$O$499,13,FALSE)</f>
        <v>#N/A</v>
      </c>
      <c r="AB381" s="40" t="e">
        <f>VLOOKUP($B381,期貨大額交易人未沖銷部位!$A$4:$O$499,14,FALSE)</f>
        <v>#N/A</v>
      </c>
      <c r="AC381" s="40" t="e">
        <f>VLOOKUP($B381,期貨大額交易人未沖銷部位!$A$4:$O$499,15,FALSE)</f>
        <v>#N/A</v>
      </c>
      <c r="AD381" s="33" t="e">
        <f>VLOOKUP($B381,三大美股走勢!$A$4:$J$495,4,FALSE)</f>
        <v>#N/A</v>
      </c>
      <c r="AE381" s="33" t="e">
        <f>VLOOKUP($B381,三大美股走勢!$A$4:$J$495,7,FALSE)</f>
        <v>#N/A</v>
      </c>
      <c r="AF381" s="33" t="e">
        <f>VLOOKUP($B381,三大美股走勢!$A$4:$J$495,10,FALSE)</f>
        <v>#N/A</v>
      </c>
    </row>
    <row r="382" spans="2:32">
      <c r="B382" s="32">
        <v>43161</v>
      </c>
      <c r="C382" s="33" t="e">
        <f>VLOOKUP($B382,大盤與近月台指!$A$4:$I$499,2,FALSE)</f>
        <v>#N/A</v>
      </c>
      <c r="D382" s="34" t="e">
        <f>VLOOKUP($B382,大盤與近月台指!$A$4:$I$499,3,FALSE)</f>
        <v>#N/A</v>
      </c>
      <c r="E382" s="35" t="e">
        <f>VLOOKUP($B382,大盤與近月台指!$A$4:$I$499,4,FALSE)</f>
        <v>#N/A</v>
      </c>
      <c r="F382" s="33" t="e">
        <f>VLOOKUP($B382,大盤與近月台指!$A$4:$I$499,5,FALSE)</f>
        <v>#N/A</v>
      </c>
      <c r="G382" s="49" t="e">
        <f>VLOOKUP($B382,三大法人買賣超!$A$4:$I$500,3,FALSE)</f>
        <v>#N/A</v>
      </c>
      <c r="H382" s="34" t="e">
        <f>VLOOKUP($B382,三大法人買賣超!$A$4:$I$500,5,FALSE)</f>
        <v>#N/A</v>
      </c>
      <c r="I382" s="27" t="e">
        <f>VLOOKUP($B382,三大法人買賣超!$A$4:$I$500,7,FALSE)</f>
        <v>#N/A</v>
      </c>
      <c r="J382" s="27" t="e">
        <f>VLOOKUP($B382,三大法人買賣超!$A$4:$I$500,9,FALSE)</f>
        <v>#N/A</v>
      </c>
      <c r="K382" s="37">
        <f>新台幣匯率美元指數!B383</f>
        <v>0</v>
      </c>
      <c r="L382" s="38">
        <f>新台幣匯率美元指數!C383</f>
        <v>0</v>
      </c>
      <c r="M382" s="39">
        <f>新台幣匯率美元指數!D383</f>
        <v>0</v>
      </c>
      <c r="N382" s="27" t="e">
        <f>VLOOKUP($B382,期貨未平倉口數!$A$4:$M$499,4,FALSE)</f>
        <v>#N/A</v>
      </c>
      <c r="O382" s="27" t="e">
        <f>VLOOKUP($B382,期貨未平倉口數!$A$4:$M$499,9,FALSE)</f>
        <v>#N/A</v>
      </c>
      <c r="P382" s="27" t="e">
        <f>VLOOKUP($B382,期貨未平倉口數!$A$4:$M$499,10,FALSE)</f>
        <v>#N/A</v>
      </c>
      <c r="Q382" s="27" t="e">
        <f>VLOOKUP($B382,期貨未平倉口數!$A$4:$M$499,11,FALSE)</f>
        <v>#N/A</v>
      </c>
      <c r="R382" s="64" t="e">
        <f>VLOOKUP($B382,選擇權未平倉餘額!$A$4:$I$500,6,FALSE)</f>
        <v>#N/A</v>
      </c>
      <c r="S382" s="64" t="e">
        <f>VLOOKUP($B382,選擇權未平倉餘額!$A$4:$I$500,7,FALSE)</f>
        <v>#N/A</v>
      </c>
      <c r="T382" s="64" t="e">
        <f>VLOOKUP($B382,選擇權未平倉餘額!$A$4:$I$500,8,FALSE)</f>
        <v>#N/A</v>
      </c>
      <c r="U382" s="64" t="e">
        <f>VLOOKUP($B382,選擇權未平倉餘額!$A$4:$I$500,9,FALSE)</f>
        <v>#N/A</v>
      </c>
      <c r="V382" s="39" t="e">
        <f>VLOOKUP($B382,臺指選擇權P_C_Ratios!$A$4:$C$500,3,FALSE)</f>
        <v>#N/A</v>
      </c>
      <c r="W382" s="41" t="e">
        <f>VLOOKUP($B382,散戶多空比!$A$6:$L$500,12,FALSE)</f>
        <v>#N/A</v>
      </c>
      <c r="X382" s="40" t="e">
        <f>VLOOKUP($B382,期貨大額交易人未沖銷部位!$A$4:$O$499,4,FALSE)</f>
        <v>#N/A</v>
      </c>
      <c r="Y382" s="40" t="e">
        <f>VLOOKUP($B382,期貨大額交易人未沖銷部位!$A$4:$O$499,7,FALSE)</f>
        <v>#N/A</v>
      </c>
      <c r="Z382" s="40" t="e">
        <f>VLOOKUP($B382,期貨大額交易人未沖銷部位!$A$4:$O$499,10,FALSE)</f>
        <v>#N/A</v>
      </c>
      <c r="AA382" s="40" t="e">
        <f>VLOOKUP($B382,期貨大額交易人未沖銷部位!$A$4:$O$499,13,FALSE)</f>
        <v>#N/A</v>
      </c>
      <c r="AB382" s="40" t="e">
        <f>VLOOKUP($B382,期貨大額交易人未沖銷部位!$A$4:$O$499,14,FALSE)</f>
        <v>#N/A</v>
      </c>
      <c r="AC382" s="40" t="e">
        <f>VLOOKUP($B382,期貨大額交易人未沖銷部位!$A$4:$O$499,15,FALSE)</f>
        <v>#N/A</v>
      </c>
      <c r="AD382" s="33" t="e">
        <f>VLOOKUP($B382,三大美股走勢!$A$4:$J$495,4,FALSE)</f>
        <v>#N/A</v>
      </c>
      <c r="AE382" s="33" t="e">
        <f>VLOOKUP($B382,三大美股走勢!$A$4:$J$495,7,FALSE)</f>
        <v>#N/A</v>
      </c>
      <c r="AF382" s="33" t="e">
        <f>VLOOKUP($B382,三大美股走勢!$A$4:$J$495,10,FALSE)</f>
        <v>#N/A</v>
      </c>
    </row>
    <row r="383" spans="2:32">
      <c r="B383" s="32">
        <v>43162</v>
      </c>
      <c r="C383" s="33" t="e">
        <f>VLOOKUP($B383,大盤與近月台指!$A$4:$I$499,2,FALSE)</f>
        <v>#N/A</v>
      </c>
      <c r="D383" s="34" t="e">
        <f>VLOOKUP($B383,大盤與近月台指!$A$4:$I$499,3,FALSE)</f>
        <v>#N/A</v>
      </c>
      <c r="E383" s="35" t="e">
        <f>VLOOKUP($B383,大盤與近月台指!$A$4:$I$499,4,FALSE)</f>
        <v>#N/A</v>
      </c>
      <c r="F383" s="33" t="e">
        <f>VLOOKUP($B383,大盤與近月台指!$A$4:$I$499,5,FALSE)</f>
        <v>#N/A</v>
      </c>
      <c r="G383" s="49" t="e">
        <f>VLOOKUP($B383,三大法人買賣超!$A$4:$I$500,3,FALSE)</f>
        <v>#N/A</v>
      </c>
      <c r="H383" s="34" t="e">
        <f>VLOOKUP($B383,三大法人買賣超!$A$4:$I$500,5,FALSE)</f>
        <v>#N/A</v>
      </c>
      <c r="I383" s="27" t="e">
        <f>VLOOKUP($B383,三大法人買賣超!$A$4:$I$500,7,FALSE)</f>
        <v>#N/A</v>
      </c>
      <c r="J383" s="27" t="e">
        <f>VLOOKUP($B383,三大法人買賣超!$A$4:$I$500,9,FALSE)</f>
        <v>#N/A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 t="e">
        <f>VLOOKUP($B383,期貨未平倉口數!$A$4:$M$499,4,FALSE)</f>
        <v>#N/A</v>
      </c>
      <c r="O383" s="27" t="e">
        <f>VLOOKUP($B383,期貨未平倉口數!$A$4:$M$499,9,FALSE)</f>
        <v>#N/A</v>
      </c>
      <c r="P383" s="27" t="e">
        <f>VLOOKUP($B383,期貨未平倉口數!$A$4:$M$499,10,FALSE)</f>
        <v>#N/A</v>
      </c>
      <c r="Q383" s="27" t="e">
        <f>VLOOKUP($B383,期貨未平倉口數!$A$4:$M$499,11,FALSE)</f>
        <v>#N/A</v>
      </c>
      <c r="R383" s="64" t="e">
        <f>VLOOKUP($B383,選擇權未平倉餘額!$A$4:$I$500,6,FALSE)</f>
        <v>#N/A</v>
      </c>
      <c r="S383" s="64" t="e">
        <f>VLOOKUP($B383,選擇權未平倉餘額!$A$4:$I$500,7,FALSE)</f>
        <v>#N/A</v>
      </c>
      <c r="T383" s="64" t="e">
        <f>VLOOKUP($B383,選擇權未平倉餘額!$A$4:$I$500,8,FALSE)</f>
        <v>#N/A</v>
      </c>
      <c r="U383" s="64" t="e">
        <f>VLOOKUP($B383,選擇權未平倉餘額!$A$4:$I$500,9,FALSE)</f>
        <v>#N/A</v>
      </c>
      <c r="V383" s="39" t="e">
        <f>VLOOKUP($B383,臺指選擇權P_C_Ratios!$A$4:$C$500,3,FALSE)</f>
        <v>#N/A</v>
      </c>
      <c r="W383" s="41" t="e">
        <f>VLOOKUP($B383,散戶多空比!$A$6:$L$500,12,FALSE)</f>
        <v>#N/A</v>
      </c>
      <c r="X383" s="40" t="e">
        <f>VLOOKUP($B383,期貨大額交易人未沖銷部位!$A$4:$O$499,4,FALSE)</f>
        <v>#N/A</v>
      </c>
      <c r="Y383" s="40" t="e">
        <f>VLOOKUP($B383,期貨大額交易人未沖銷部位!$A$4:$O$499,7,FALSE)</f>
        <v>#N/A</v>
      </c>
      <c r="Z383" s="40" t="e">
        <f>VLOOKUP($B383,期貨大額交易人未沖銷部位!$A$4:$O$499,10,FALSE)</f>
        <v>#N/A</v>
      </c>
      <c r="AA383" s="40" t="e">
        <f>VLOOKUP($B383,期貨大額交易人未沖銷部位!$A$4:$O$499,13,FALSE)</f>
        <v>#N/A</v>
      </c>
      <c r="AB383" s="40" t="e">
        <f>VLOOKUP($B383,期貨大額交易人未沖銷部位!$A$4:$O$499,14,FALSE)</f>
        <v>#N/A</v>
      </c>
      <c r="AC383" s="40" t="e">
        <f>VLOOKUP($B383,期貨大額交易人未沖銷部位!$A$4:$O$499,15,FALSE)</f>
        <v>#N/A</v>
      </c>
      <c r="AD383" s="33" t="e">
        <f>VLOOKUP($B383,三大美股走勢!$A$4:$J$495,4,FALSE)</f>
        <v>#N/A</v>
      </c>
      <c r="AE383" s="33" t="e">
        <f>VLOOKUP($B383,三大美股走勢!$A$4:$J$495,7,FALSE)</f>
        <v>#N/A</v>
      </c>
      <c r="AF383" s="33" t="e">
        <f>VLOOKUP($B383,三大美股走勢!$A$4:$J$495,10,FALSE)</f>
        <v>#N/A</v>
      </c>
    </row>
    <row r="384" spans="2:32">
      <c r="B384" s="32">
        <v>43163</v>
      </c>
      <c r="C384" s="33" t="e">
        <f>VLOOKUP($B384,大盤與近月台指!$A$4:$I$499,2,FALSE)</f>
        <v>#N/A</v>
      </c>
      <c r="D384" s="34" t="e">
        <f>VLOOKUP($B384,大盤與近月台指!$A$4:$I$499,3,FALSE)</f>
        <v>#N/A</v>
      </c>
      <c r="E384" s="35" t="e">
        <f>VLOOKUP($B384,大盤與近月台指!$A$4:$I$499,4,FALSE)</f>
        <v>#N/A</v>
      </c>
      <c r="F384" s="33" t="e">
        <f>VLOOKUP($B384,大盤與近月台指!$A$4:$I$499,5,FALSE)</f>
        <v>#N/A</v>
      </c>
      <c r="G384" s="49" t="e">
        <f>VLOOKUP($B384,三大法人買賣超!$A$4:$I$500,3,FALSE)</f>
        <v>#N/A</v>
      </c>
      <c r="H384" s="34" t="e">
        <f>VLOOKUP($B384,三大法人買賣超!$A$4:$I$500,5,FALSE)</f>
        <v>#N/A</v>
      </c>
      <c r="I384" s="27" t="e">
        <f>VLOOKUP($B384,三大法人買賣超!$A$4:$I$500,7,FALSE)</f>
        <v>#N/A</v>
      </c>
      <c r="J384" s="27" t="e">
        <f>VLOOKUP($B384,三大法人買賣超!$A$4:$I$500,9,FALSE)</f>
        <v>#N/A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 t="e">
        <f>VLOOKUP($B384,期貨未平倉口數!$A$4:$M$499,4,FALSE)</f>
        <v>#N/A</v>
      </c>
      <c r="O384" s="27" t="e">
        <f>VLOOKUP($B384,期貨未平倉口數!$A$4:$M$499,9,FALSE)</f>
        <v>#N/A</v>
      </c>
      <c r="P384" s="27" t="e">
        <f>VLOOKUP($B384,期貨未平倉口數!$A$4:$M$499,10,FALSE)</f>
        <v>#N/A</v>
      </c>
      <c r="Q384" s="27" t="e">
        <f>VLOOKUP($B384,期貨未平倉口數!$A$4:$M$499,11,FALSE)</f>
        <v>#N/A</v>
      </c>
      <c r="R384" s="64" t="e">
        <f>VLOOKUP($B384,選擇權未平倉餘額!$A$4:$I$500,6,FALSE)</f>
        <v>#N/A</v>
      </c>
      <c r="S384" s="64" t="e">
        <f>VLOOKUP($B384,選擇權未平倉餘額!$A$4:$I$500,7,FALSE)</f>
        <v>#N/A</v>
      </c>
      <c r="T384" s="64" t="e">
        <f>VLOOKUP($B384,選擇權未平倉餘額!$A$4:$I$500,8,FALSE)</f>
        <v>#N/A</v>
      </c>
      <c r="U384" s="64" t="e">
        <f>VLOOKUP($B384,選擇權未平倉餘額!$A$4:$I$500,9,FALSE)</f>
        <v>#N/A</v>
      </c>
      <c r="V384" s="39" t="e">
        <f>VLOOKUP($B384,臺指選擇權P_C_Ratios!$A$4:$C$500,3,FALSE)</f>
        <v>#N/A</v>
      </c>
      <c r="W384" s="41" t="e">
        <f>VLOOKUP($B384,散戶多空比!$A$6:$L$500,12,FALSE)</f>
        <v>#N/A</v>
      </c>
      <c r="X384" s="40" t="e">
        <f>VLOOKUP($B384,期貨大額交易人未沖銷部位!$A$4:$O$499,4,FALSE)</f>
        <v>#N/A</v>
      </c>
      <c r="Y384" s="40" t="e">
        <f>VLOOKUP($B384,期貨大額交易人未沖銷部位!$A$4:$O$499,7,FALSE)</f>
        <v>#N/A</v>
      </c>
      <c r="Z384" s="40" t="e">
        <f>VLOOKUP($B384,期貨大額交易人未沖銷部位!$A$4:$O$499,10,FALSE)</f>
        <v>#N/A</v>
      </c>
      <c r="AA384" s="40" t="e">
        <f>VLOOKUP($B384,期貨大額交易人未沖銷部位!$A$4:$O$499,13,FALSE)</f>
        <v>#N/A</v>
      </c>
      <c r="AB384" s="40" t="e">
        <f>VLOOKUP($B384,期貨大額交易人未沖銷部位!$A$4:$O$499,14,FALSE)</f>
        <v>#N/A</v>
      </c>
      <c r="AC384" s="40" t="e">
        <f>VLOOKUP($B384,期貨大額交易人未沖銷部位!$A$4:$O$499,15,FALSE)</f>
        <v>#N/A</v>
      </c>
      <c r="AD384" s="33" t="e">
        <f>VLOOKUP($B384,三大美股走勢!$A$4:$J$495,4,FALSE)</f>
        <v>#N/A</v>
      </c>
      <c r="AE384" s="33" t="e">
        <f>VLOOKUP($B384,三大美股走勢!$A$4:$J$495,7,FALSE)</f>
        <v>#N/A</v>
      </c>
      <c r="AF384" s="33" t="e">
        <f>VLOOKUP($B384,三大美股走勢!$A$4:$J$495,10,FALSE)</f>
        <v>#N/A</v>
      </c>
    </row>
    <row r="385" spans="2:32">
      <c r="B385" s="32">
        <v>43164</v>
      </c>
      <c r="C385" s="33" t="e">
        <f>VLOOKUP($B385,大盤與近月台指!$A$4:$I$499,2,FALSE)</f>
        <v>#N/A</v>
      </c>
      <c r="D385" s="34" t="e">
        <f>VLOOKUP($B385,大盤與近月台指!$A$4:$I$499,3,FALSE)</f>
        <v>#N/A</v>
      </c>
      <c r="E385" s="35" t="e">
        <f>VLOOKUP($B385,大盤與近月台指!$A$4:$I$499,4,FALSE)</f>
        <v>#N/A</v>
      </c>
      <c r="F385" s="33" t="e">
        <f>VLOOKUP($B385,大盤與近月台指!$A$4:$I$499,5,FALSE)</f>
        <v>#N/A</v>
      </c>
      <c r="G385" s="49" t="e">
        <f>VLOOKUP($B385,三大法人買賣超!$A$4:$I$500,3,FALSE)</f>
        <v>#N/A</v>
      </c>
      <c r="H385" s="34" t="e">
        <f>VLOOKUP($B385,三大法人買賣超!$A$4:$I$500,5,FALSE)</f>
        <v>#N/A</v>
      </c>
      <c r="I385" s="27" t="e">
        <f>VLOOKUP($B385,三大法人買賣超!$A$4:$I$500,7,FALSE)</f>
        <v>#N/A</v>
      </c>
      <c r="J385" s="27" t="e">
        <f>VLOOKUP($B385,三大法人買賣超!$A$4:$I$500,9,FALSE)</f>
        <v>#N/A</v>
      </c>
      <c r="K385" s="37">
        <f>新台幣匯率美元指數!B386</f>
        <v>0</v>
      </c>
      <c r="L385" s="38">
        <f>新台幣匯率美元指數!C386</f>
        <v>0</v>
      </c>
      <c r="M385" s="39">
        <f>新台幣匯率美元指數!D386</f>
        <v>0</v>
      </c>
      <c r="N385" s="27" t="e">
        <f>VLOOKUP($B385,期貨未平倉口數!$A$4:$M$499,4,FALSE)</f>
        <v>#N/A</v>
      </c>
      <c r="O385" s="27" t="e">
        <f>VLOOKUP($B385,期貨未平倉口數!$A$4:$M$499,9,FALSE)</f>
        <v>#N/A</v>
      </c>
      <c r="P385" s="27" t="e">
        <f>VLOOKUP($B385,期貨未平倉口數!$A$4:$M$499,10,FALSE)</f>
        <v>#N/A</v>
      </c>
      <c r="Q385" s="27" t="e">
        <f>VLOOKUP($B385,期貨未平倉口數!$A$4:$M$499,11,FALSE)</f>
        <v>#N/A</v>
      </c>
      <c r="R385" s="64" t="e">
        <f>VLOOKUP($B385,選擇權未平倉餘額!$A$4:$I$500,6,FALSE)</f>
        <v>#N/A</v>
      </c>
      <c r="S385" s="64" t="e">
        <f>VLOOKUP($B385,選擇權未平倉餘額!$A$4:$I$500,7,FALSE)</f>
        <v>#N/A</v>
      </c>
      <c r="T385" s="64" t="e">
        <f>VLOOKUP($B385,選擇權未平倉餘額!$A$4:$I$500,8,FALSE)</f>
        <v>#N/A</v>
      </c>
      <c r="U385" s="64" t="e">
        <f>VLOOKUP($B385,選擇權未平倉餘額!$A$4:$I$500,9,FALSE)</f>
        <v>#N/A</v>
      </c>
      <c r="V385" s="39" t="e">
        <f>VLOOKUP($B385,臺指選擇權P_C_Ratios!$A$4:$C$500,3,FALSE)</f>
        <v>#N/A</v>
      </c>
      <c r="W385" s="41" t="e">
        <f>VLOOKUP($B385,散戶多空比!$A$6:$L$500,12,FALSE)</f>
        <v>#N/A</v>
      </c>
      <c r="X385" s="40" t="e">
        <f>VLOOKUP($B385,期貨大額交易人未沖銷部位!$A$4:$O$499,4,FALSE)</f>
        <v>#N/A</v>
      </c>
      <c r="Y385" s="40" t="e">
        <f>VLOOKUP($B385,期貨大額交易人未沖銷部位!$A$4:$O$499,7,FALSE)</f>
        <v>#N/A</v>
      </c>
      <c r="Z385" s="40" t="e">
        <f>VLOOKUP($B385,期貨大額交易人未沖銷部位!$A$4:$O$499,10,FALSE)</f>
        <v>#N/A</v>
      </c>
      <c r="AA385" s="40" t="e">
        <f>VLOOKUP($B385,期貨大額交易人未沖銷部位!$A$4:$O$499,13,FALSE)</f>
        <v>#N/A</v>
      </c>
      <c r="AB385" s="40" t="e">
        <f>VLOOKUP($B385,期貨大額交易人未沖銷部位!$A$4:$O$499,14,FALSE)</f>
        <v>#N/A</v>
      </c>
      <c r="AC385" s="40" t="e">
        <f>VLOOKUP($B385,期貨大額交易人未沖銷部位!$A$4:$O$499,15,FALSE)</f>
        <v>#N/A</v>
      </c>
      <c r="AD385" s="33" t="e">
        <f>VLOOKUP($B385,三大美股走勢!$A$4:$J$495,4,FALSE)</f>
        <v>#N/A</v>
      </c>
      <c r="AE385" s="33" t="e">
        <f>VLOOKUP($B385,三大美股走勢!$A$4:$J$495,7,FALSE)</f>
        <v>#N/A</v>
      </c>
      <c r="AF385" s="33" t="e">
        <f>VLOOKUP($B385,三大美股走勢!$A$4:$J$495,10,FALSE)</f>
        <v>#N/A</v>
      </c>
    </row>
    <row r="386" spans="2:32">
      <c r="B386" s="32">
        <v>43165</v>
      </c>
      <c r="C386" s="33" t="e">
        <f>VLOOKUP($B386,大盤與近月台指!$A$4:$I$499,2,FALSE)</f>
        <v>#N/A</v>
      </c>
      <c r="D386" s="34" t="e">
        <f>VLOOKUP($B386,大盤與近月台指!$A$4:$I$499,3,FALSE)</f>
        <v>#N/A</v>
      </c>
      <c r="E386" s="35" t="e">
        <f>VLOOKUP($B386,大盤與近月台指!$A$4:$I$499,4,FALSE)</f>
        <v>#N/A</v>
      </c>
      <c r="F386" s="33" t="e">
        <f>VLOOKUP($B386,大盤與近月台指!$A$4:$I$499,5,FALSE)</f>
        <v>#N/A</v>
      </c>
      <c r="G386" s="49" t="e">
        <f>VLOOKUP($B386,三大法人買賣超!$A$4:$I$500,3,FALSE)</f>
        <v>#N/A</v>
      </c>
      <c r="H386" s="34" t="e">
        <f>VLOOKUP($B386,三大法人買賣超!$A$4:$I$500,5,FALSE)</f>
        <v>#N/A</v>
      </c>
      <c r="I386" s="27" t="e">
        <f>VLOOKUP($B386,三大法人買賣超!$A$4:$I$500,7,FALSE)</f>
        <v>#N/A</v>
      </c>
      <c r="J386" s="27" t="e">
        <f>VLOOKUP($B386,三大法人買賣超!$A$4:$I$500,9,FALSE)</f>
        <v>#N/A</v>
      </c>
      <c r="K386" s="37">
        <f>新台幣匯率美元指數!B387</f>
        <v>0</v>
      </c>
      <c r="L386" s="38">
        <f>新台幣匯率美元指數!C387</f>
        <v>0</v>
      </c>
      <c r="M386" s="39">
        <f>新台幣匯率美元指數!D387</f>
        <v>0</v>
      </c>
      <c r="N386" s="27" t="e">
        <f>VLOOKUP($B386,期貨未平倉口數!$A$4:$M$499,4,FALSE)</f>
        <v>#N/A</v>
      </c>
      <c r="O386" s="27" t="e">
        <f>VLOOKUP($B386,期貨未平倉口數!$A$4:$M$499,9,FALSE)</f>
        <v>#N/A</v>
      </c>
      <c r="P386" s="27" t="e">
        <f>VLOOKUP($B386,期貨未平倉口數!$A$4:$M$499,10,FALSE)</f>
        <v>#N/A</v>
      </c>
      <c r="Q386" s="27" t="e">
        <f>VLOOKUP($B386,期貨未平倉口數!$A$4:$M$499,11,FALSE)</f>
        <v>#N/A</v>
      </c>
      <c r="R386" s="64" t="e">
        <f>VLOOKUP($B386,選擇權未平倉餘額!$A$4:$I$500,6,FALSE)</f>
        <v>#N/A</v>
      </c>
      <c r="S386" s="64" t="e">
        <f>VLOOKUP($B386,選擇權未平倉餘額!$A$4:$I$500,7,FALSE)</f>
        <v>#N/A</v>
      </c>
      <c r="T386" s="64" t="e">
        <f>VLOOKUP($B386,選擇權未平倉餘額!$A$4:$I$500,8,FALSE)</f>
        <v>#N/A</v>
      </c>
      <c r="U386" s="64" t="e">
        <f>VLOOKUP($B386,選擇權未平倉餘額!$A$4:$I$500,9,FALSE)</f>
        <v>#N/A</v>
      </c>
      <c r="V386" s="39" t="e">
        <f>VLOOKUP($B386,臺指選擇權P_C_Ratios!$A$4:$C$500,3,FALSE)</f>
        <v>#N/A</v>
      </c>
      <c r="W386" s="41" t="e">
        <f>VLOOKUP($B386,散戶多空比!$A$6:$L$500,12,FALSE)</f>
        <v>#N/A</v>
      </c>
      <c r="X386" s="40" t="e">
        <f>VLOOKUP($B386,期貨大額交易人未沖銷部位!$A$4:$O$499,4,FALSE)</f>
        <v>#N/A</v>
      </c>
      <c r="Y386" s="40" t="e">
        <f>VLOOKUP($B386,期貨大額交易人未沖銷部位!$A$4:$O$499,7,FALSE)</f>
        <v>#N/A</v>
      </c>
      <c r="Z386" s="40" t="e">
        <f>VLOOKUP($B386,期貨大額交易人未沖銷部位!$A$4:$O$499,10,FALSE)</f>
        <v>#N/A</v>
      </c>
      <c r="AA386" s="40" t="e">
        <f>VLOOKUP($B386,期貨大額交易人未沖銷部位!$A$4:$O$499,13,FALSE)</f>
        <v>#N/A</v>
      </c>
      <c r="AB386" s="40" t="e">
        <f>VLOOKUP($B386,期貨大額交易人未沖銷部位!$A$4:$O$499,14,FALSE)</f>
        <v>#N/A</v>
      </c>
      <c r="AC386" s="40" t="e">
        <f>VLOOKUP($B386,期貨大額交易人未沖銷部位!$A$4:$O$499,15,FALSE)</f>
        <v>#N/A</v>
      </c>
      <c r="AD386" s="33" t="e">
        <f>VLOOKUP($B386,三大美股走勢!$A$4:$J$495,4,FALSE)</f>
        <v>#N/A</v>
      </c>
      <c r="AE386" s="33" t="e">
        <f>VLOOKUP($B386,三大美股走勢!$A$4:$J$495,7,FALSE)</f>
        <v>#N/A</v>
      </c>
      <c r="AF386" s="33" t="e">
        <f>VLOOKUP($B386,三大美股走勢!$A$4:$J$495,10,FALSE)</f>
        <v>#N/A</v>
      </c>
    </row>
    <row r="387" spans="2:32">
      <c r="B387" s="32">
        <v>43166</v>
      </c>
      <c r="C387" s="33" t="e">
        <f>VLOOKUP($B387,大盤與近月台指!$A$4:$I$499,2,FALSE)</f>
        <v>#N/A</v>
      </c>
      <c r="D387" s="34" t="e">
        <f>VLOOKUP($B387,大盤與近月台指!$A$4:$I$499,3,FALSE)</f>
        <v>#N/A</v>
      </c>
      <c r="E387" s="35" t="e">
        <f>VLOOKUP($B387,大盤與近月台指!$A$4:$I$499,4,FALSE)</f>
        <v>#N/A</v>
      </c>
      <c r="F387" s="33" t="e">
        <f>VLOOKUP($B387,大盤與近月台指!$A$4:$I$499,5,FALSE)</f>
        <v>#N/A</v>
      </c>
      <c r="G387" s="49" t="e">
        <f>VLOOKUP($B387,三大法人買賣超!$A$4:$I$500,3,FALSE)</f>
        <v>#N/A</v>
      </c>
      <c r="H387" s="34" t="e">
        <f>VLOOKUP($B387,三大法人買賣超!$A$4:$I$500,5,FALSE)</f>
        <v>#N/A</v>
      </c>
      <c r="I387" s="27" t="e">
        <f>VLOOKUP($B387,三大法人買賣超!$A$4:$I$500,7,FALSE)</f>
        <v>#N/A</v>
      </c>
      <c r="J387" s="27" t="e">
        <f>VLOOKUP($B387,三大法人買賣超!$A$4:$I$500,9,FALSE)</f>
        <v>#N/A</v>
      </c>
      <c r="K387" s="37">
        <f>新台幣匯率美元指數!B388</f>
        <v>0</v>
      </c>
      <c r="L387" s="38">
        <f>新台幣匯率美元指數!C388</f>
        <v>0</v>
      </c>
      <c r="M387" s="39">
        <f>新台幣匯率美元指數!D388</f>
        <v>0</v>
      </c>
      <c r="N387" s="27" t="e">
        <f>VLOOKUP($B387,期貨未平倉口數!$A$4:$M$499,4,FALSE)</f>
        <v>#N/A</v>
      </c>
      <c r="O387" s="27" t="e">
        <f>VLOOKUP($B387,期貨未平倉口數!$A$4:$M$499,9,FALSE)</f>
        <v>#N/A</v>
      </c>
      <c r="P387" s="27" t="e">
        <f>VLOOKUP($B387,期貨未平倉口數!$A$4:$M$499,10,FALSE)</f>
        <v>#N/A</v>
      </c>
      <c r="Q387" s="27" t="e">
        <f>VLOOKUP($B387,期貨未平倉口數!$A$4:$M$499,11,FALSE)</f>
        <v>#N/A</v>
      </c>
      <c r="R387" s="64" t="e">
        <f>VLOOKUP($B387,選擇權未平倉餘額!$A$4:$I$500,6,FALSE)</f>
        <v>#N/A</v>
      </c>
      <c r="S387" s="64" t="e">
        <f>VLOOKUP($B387,選擇權未平倉餘額!$A$4:$I$500,7,FALSE)</f>
        <v>#N/A</v>
      </c>
      <c r="T387" s="64" t="e">
        <f>VLOOKUP($B387,選擇權未平倉餘額!$A$4:$I$500,8,FALSE)</f>
        <v>#N/A</v>
      </c>
      <c r="U387" s="64" t="e">
        <f>VLOOKUP($B387,選擇權未平倉餘額!$A$4:$I$500,9,FALSE)</f>
        <v>#N/A</v>
      </c>
      <c r="V387" s="39" t="e">
        <f>VLOOKUP($B387,臺指選擇權P_C_Ratios!$A$4:$C$500,3,FALSE)</f>
        <v>#N/A</v>
      </c>
      <c r="W387" s="41" t="e">
        <f>VLOOKUP($B387,散戶多空比!$A$6:$L$500,12,FALSE)</f>
        <v>#N/A</v>
      </c>
      <c r="X387" s="40" t="e">
        <f>VLOOKUP($B387,期貨大額交易人未沖銷部位!$A$4:$O$499,4,FALSE)</f>
        <v>#N/A</v>
      </c>
      <c r="Y387" s="40" t="e">
        <f>VLOOKUP($B387,期貨大額交易人未沖銷部位!$A$4:$O$499,7,FALSE)</f>
        <v>#N/A</v>
      </c>
      <c r="Z387" s="40" t="e">
        <f>VLOOKUP($B387,期貨大額交易人未沖銷部位!$A$4:$O$499,10,FALSE)</f>
        <v>#N/A</v>
      </c>
      <c r="AA387" s="40" t="e">
        <f>VLOOKUP($B387,期貨大額交易人未沖銷部位!$A$4:$O$499,13,FALSE)</f>
        <v>#N/A</v>
      </c>
      <c r="AB387" s="40" t="e">
        <f>VLOOKUP($B387,期貨大額交易人未沖銷部位!$A$4:$O$499,14,FALSE)</f>
        <v>#N/A</v>
      </c>
      <c r="AC387" s="40" t="e">
        <f>VLOOKUP($B387,期貨大額交易人未沖銷部位!$A$4:$O$499,15,FALSE)</f>
        <v>#N/A</v>
      </c>
      <c r="AD387" s="33" t="e">
        <f>VLOOKUP($B387,三大美股走勢!$A$4:$J$495,4,FALSE)</f>
        <v>#N/A</v>
      </c>
      <c r="AE387" s="33" t="e">
        <f>VLOOKUP($B387,三大美股走勢!$A$4:$J$495,7,FALSE)</f>
        <v>#N/A</v>
      </c>
      <c r="AF387" s="33" t="e">
        <f>VLOOKUP($B387,三大美股走勢!$A$4:$J$495,10,FALSE)</f>
        <v>#N/A</v>
      </c>
    </row>
    <row r="388" spans="2:32">
      <c r="B388" s="32">
        <v>43167</v>
      </c>
      <c r="C388" s="33" t="e">
        <f>VLOOKUP($B388,大盤與近月台指!$A$4:$I$499,2,FALSE)</f>
        <v>#N/A</v>
      </c>
      <c r="D388" s="34" t="e">
        <f>VLOOKUP($B388,大盤與近月台指!$A$4:$I$499,3,FALSE)</f>
        <v>#N/A</v>
      </c>
      <c r="E388" s="35" t="e">
        <f>VLOOKUP($B388,大盤與近月台指!$A$4:$I$499,4,FALSE)</f>
        <v>#N/A</v>
      </c>
      <c r="F388" s="33" t="e">
        <f>VLOOKUP($B388,大盤與近月台指!$A$4:$I$499,5,FALSE)</f>
        <v>#N/A</v>
      </c>
      <c r="G388" s="49" t="e">
        <f>VLOOKUP($B388,三大法人買賣超!$A$4:$I$500,3,FALSE)</f>
        <v>#N/A</v>
      </c>
      <c r="H388" s="34" t="e">
        <f>VLOOKUP($B388,三大法人買賣超!$A$4:$I$500,5,FALSE)</f>
        <v>#N/A</v>
      </c>
      <c r="I388" s="27" t="e">
        <f>VLOOKUP($B388,三大法人買賣超!$A$4:$I$500,7,FALSE)</f>
        <v>#N/A</v>
      </c>
      <c r="J388" s="27" t="e">
        <f>VLOOKUP($B388,三大法人買賣超!$A$4:$I$500,9,FALSE)</f>
        <v>#N/A</v>
      </c>
      <c r="K388" s="37">
        <f>新台幣匯率美元指數!B389</f>
        <v>0</v>
      </c>
      <c r="L388" s="38">
        <f>新台幣匯率美元指數!C389</f>
        <v>0</v>
      </c>
      <c r="M388" s="39">
        <f>新台幣匯率美元指數!D389</f>
        <v>0</v>
      </c>
      <c r="N388" s="27" t="e">
        <f>VLOOKUP($B388,期貨未平倉口數!$A$4:$M$499,4,FALSE)</f>
        <v>#N/A</v>
      </c>
      <c r="O388" s="27" t="e">
        <f>VLOOKUP($B388,期貨未平倉口數!$A$4:$M$499,9,FALSE)</f>
        <v>#N/A</v>
      </c>
      <c r="P388" s="27" t="e">
        <f>VLOOKUP($B388,期貨未平倉口數!$A$4:$M$499,10,FALSE)</f>
        <v>#N/A</v>
      </c>
      <c r="Q388" s="27" t="e">
        <f>VLOOKUP($B388,期貨未平倉口數!$A$4:$M$499,11,FALSE)</f>
        <v>#N/A</v>
      </c>
      <c r="R388" s="64" t="e">
        <f>VLOOKUP($B388,選擇權未平倉餘額!$A$4:$I$500,6,FALSE)</f>
        <v>#N/A</v>
      </c>
      <c r="S388" s="64" t="e">
        <f>VLOOKUP($B388,選擇權未平倉餘額!$A$4:$I$500,7,FALSE)</f>
        <v>#N/A</v>
      </c>
      <c r="T388" s="64" t="e">
        <f>VLOOKUP($B388,選擇權未平倉餘額!$A$4:$I$500,8,FALSE)</f>
        <v>#N/A</v>
      </c>
      <c r="U388" s="64" t="e">
        <f>VLOOKUP($B388,選擇權未平倉餘額!$A$4:$I$500,9,FALSE)</f>
        <v>#N/A</v>
      </c>
      <c r="V388" s="39" t="e">
        <f>VLOOKUP($B388,臺指選擇權P_C_Ratios!$A$4:$C$500,3,FALSE)</f>
        <v>#N/A</v>
      </c>
      <c r="W388" s="41" t="e">
        <f>VLOOKUP($B388,散戶多空比!$A$6:$L$500,12,FALSE)</f>
        <v>#N/A</v>
      </c>
      <c r="X388" s="40" t="e">
        <f>VLOOKUP($B388,期貨大額交易人未沖銷部位!$A$4:$O$499,4,FALSE)</f>
        <v>#N/A</v>
      </c>
      <c r="Y388" s="40" t="e">
        <f>VLOOKUP($B388,期貨大額交易人未沖銷部位!$A$4:$O$499,7,FALSE)</f>
        <v>#N/A</v>
      </c>
      <c r="Z388" s="40" t="e">
        <f>VLOOKUP($B388,期貨大額交易人未沖銷部位!$A$4:$O$499,10,FALSE)</f>
        <v>#N/A</v>
      </c>
      <c r="AA388" s="40" t="e">
        <f>VLOOKUP($B388,期貨大額交易人未沖銷部位!$A$4:$O$499,13,FALSE)</f>
        <v>#N/A</v>
      </c>
      <c r="AB388" s="40" t="e">
        <f>VLOOKUP($B388,期貨大額交易人未沖銷部位!$A$4:$O$499,14,FALSE)</f>
        <v>#N/A</v>
      </c>
      <c r="AC388" s="40" t="e">
        <f>VLOOKUP($B388,期貨大額交易人未沖銷部位!$A$4:$O$499,15,FALSE)</f>
        <v>#N/A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VLOOKUP($B389,期貨未平倉口數!$A$4:$M$499,4,FALSE)</f>
        <v>#N/A</v>
      </c>
      <c r="O389" s="27" t="e">
        <f>VLOOKUP($B389,期貨未平倉口數!$A$4:$M$499,9,FALSE)</f>
        <v>#N/A</v>
      </c>
      <c r="P389" s="27" t="e">
        <f>VLOOKUP($B389,期貨未平倉口數!$A$4:$M$499,10,FALSE)</f>
        <v>#N/A</v>
      </c>
      <c r="Q389" s="27" t="e">
        <f>VLOOKUP($B389,期貨未平倉口數!$A$4:$M$499,11,FALSE)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VLOOKUP($B390,期貨未平倉口數!$A$4:$M$499,4,FALSE)</f>
        <v>#N/A</v>
      </c>
      <c r="O390" s="27" t="e">
        <f>VLOOKUP($B390,期貨未平倉口數!$A$4:$M$499,9,FALSE)</f>
        <v>#N/A</v>
      </c>
      <c r="P390" s="27" t="e">
        <f>VLOOKUP($B390,期貨未平倉口數!$A$4:$M$499,10,FALSE)</f>
        <v>#N/A</v>
      </c>
      <c r="Q390" s="27" t="e">
        <f>VLOOKUP($B390,期貨未平倉口數!$A$4:$M$499,11,FALSE)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VLOOKUP($B391,期貨未平倉口數!$A$4:$M$499,4,FALSE)</f>
        <v>#N/A</v>
      </c>
      <c r="O391" s="27" t="e">
        <f>VLOOKUP($B391,期貨未平倉口數!$A$4:$M$499,9,FALSE)</f>
        <v>#N/A</v>
      </c>
      <c r="P391" s="27" t="e">
        <f>VLOOKUP($B391,期貨未平倉口數!$A$4:$M$499,10,FALSE)</f>
        <v>#N/A</v>
      </c>
      <c r="Q391" s="27" t="e">
        <f>VLOOKUP($B391,期貨未平倉口數!$A$4:$M$499,11,FALSE)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VLOOKUP($B392,期貨未平倉口數!$A$4:$M$499,4,FALSE)</f>
        <v>#N/A</v>
      </c>
      <c r="O392" s="27" t="e">
        <f>VLOOKUP($B392,期貨未平倉口數!$A$4:$M$499,9,FALSE)</f>
        <v>#N/A</v>
      </c>
      <c r="P392" s="27" t="e">
        <f>VLOOKUP($B392,期貨未平倉口數!$A$4:$M$499,10,FALSE)</f>
        <v>#N/A</v>
      </c>
      <c r="Q392" s="27" t="e">
        <f>VLOOKUP($B392,期貨未平倉口數!$A$4:$M$499,11,FALSE)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VLOOKUP($B393,期貨未平倉口數!$A$4:$M$499,4,FALSE)</f>
        <v>#N/A</v>
      </c>
      <c r="O393" s="27" t="e">
        <f>VLOOKUP($B393,期貨未平倉口數!$A$4:$M$499,9,FALSE)</f>
        <v>#N/A</v>
      </c>
      <c r="P393" s="27" t="e">
        <f>VLOOKUP($B393,期貨未平倉口數!$A$4:$M$499,10,FALSE)</f>
        <v>#N/A</v>
      </c>
      <c r="Q393" s="27" t="e">
        <f>VLOOKUP($B393,期貨未平倉口數!$A$4:$M$499,11,FALSE)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VLOOKUP($B394,期貨未平倉口數!$A$4:$M$499,4,FALSE)</f>
        <v>#N/A</v>
      </c>
      <c r="O394" s="27" t="e">
        <f>VLOOKUP($B394,期貨未平倉口數!$A$4:$M$499,9,FALSE)</f>
        <v>#N/A</v>
      </c>
      <c r="P394" s="27" t="e">
        <f>VLOOKUP($B394,期貨未平倉口數!$A$4:$M$499,10,FALSE)</f>
        <v>#N/A</v>
      </c>
      <c r="Q394" s="27" t="e">
        <f>VLOOKUP($B394,期貨未平倉口數!$A$4:$M$499,11,FALSE)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VLOOKUP($B395,期貨未平倉口數!$A$4:$M$499,4,FALSE)</f>
        <v>#N/A</v>
      </c>
      <c r="O395" s="27" t="e">
        <f>VLOOKUP($B395,期貨未平倉口數!$A$4:$M$499,9,FALSE)</f>
        <v>#N/A</v>
      </c>
      <c r="P395" s="27" t="e">
        <f>VLOOKUP($B395,期貨未平倉口數!$A$4:$M$499,10,FALSE)</f>
        <v>#N/A</v>
      </c>
      <c r="Q395" s="27" t="e">
        <f>VLOOKUP($B395,期貨未平倉口數!$A$4:$M$499,11,FALSE)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VLOOKUP($B396,期貨未平倉口數!$A$4:$M$499,4,FALSE)</f>
        <v>#N/A</v>
      </c>
      <c r="O396" s="27" t="e">
        <f>VLOOKUP($B396,期貨未平倉口數!$A$4:$M$499,9,FALSE)</f>
        <v>#N/A</v>
      </c>
      <c r="P396" s="27" t="e">
        <f>VLOOKUP($B396,期貨未平倉口數!$A$4:$M$499,10,FALSE)</f>
        <v>#N/A</v>
      </c>
      <c r="Q396" s="27" t="e">
        <f>VLOOKUP($B396,期貨未平倉口數!$A$4:$M$499,11,FALSE)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VLOOKUP($B397,期貨未平倉口數!$A$4:$M$499,4,FALSE)</f>
        <v>#N/A</v>
      </c>
      <c r="O397" s="27" t="e">
        <f>VLOOKUP($B397,期貨未平倉口數!$A$4:$M$499,9,FALSE)</f>
        <v>#N/A</v>
      </c>
      <c r="P397" s="27" t="e">
        <f>VLOOKUP($B397,期貨未平倉口數!$A$4:$M$499,10,FALSE)</f>
        <v>#N/A</v>
      </c>
      <c r="Q397" s="27" t="e">
        <f>VLOOKUP($B397,期貨未平倉口數!$A$4:$M$499,11,FALSE)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VLOOKUP($B398,期貨未平倉口數!$A$4:$M$499,4,FALSE)</f>
        <v>#N/A</v>
      </c>
      <c r="O398" s="27" t="e">
        <f>VLOOKUP($B398,期貨未平倉口數!$A$4:$M$499,9,FALSE)</f>
        <v>#N/A</v>
      </c>
      <c r="P398" s="27" t="e">
        <f>VLOOKUP($B398,期貨未平倉口數!$A$4:$M$499,10,FALSE)</f>
        <v>#N/A</v>
      </c>
      <c r="Q398" s="27" t="e">
        <f>VLOOKUP($B398,期貨未平倉口數!$A$4:$M$499,11,FALSE)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VLOOKUP($B399,期貨未平倉口數!$A$4:$M$499,4,FALSE)</f>
        <v>#N/A</v>
      </c>
      <c r="O399" s="27" t="e">
        <f>VLOOKUP($B399,期貨未平倉口數!$A$4:$M$499,9,FALSE)</f>
        <v>#N/A</v>
      </c>
      <c r="P399" s="27" t="e">
        <f>VLOOKUP($B399,期貨未平倉口數!$A$4:$M$499,10,FALSE)</f>
        <v>#N/A</v>
      </c>
      <c r="Q399" s="27" t="e">
        <f>VLOOKUP($B399,期貨未平倉口數!$A$4:$M$499,11,FALSE)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VLOOKUP($B400,期貨未平倉口數!$A$4:$M$499,4,FALSE)</f>
        <v>#N/A</v>
      </c>
      <c r="O400" s="27" t="e">
        <f>VLOOKUP($B400,期貨未平倉口數!$A$4:$M$499,9,FALSE)</f>
        <v>#N/A</v>
      </c>
      <c r="P400" s="27" t="e">
        <f>VLOOKUP($B400,期貨未平倉口數!$A$4:$M$499,10,FALSE)</f>
        <v>#N/A</v>
      </c>
      <c r="Q400" s="27" t="e">
        <f>VLOOKUP($B400,期貨未平倉口數!$A$4:$M$499,11,FALSE)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VLOOKUP($B401,期貨未平倉口數!$A$4:$M$499,4,FALSE)</f>
        <v>#N/A</v>
      </c>
      <c r="O401" s="27" t="e">
        <f>VLOOKUP($B401,期貨未平倉口數!$A$4:$M$499,9,FALSE)</f>
        <v>#N/A</v>
      </c>
      <c r="P401" s="27" t="e">
        <f>VLOOKUP($B401,期貨未平倉口數!$A$4:$M$499,10,FALSE)</f>
        <v>#N/A</v>
      </c>
      <c r="Q401" s="27" t="e">
        <f>VLOOKUP($B401,期貨未平倉口數!$A$4:$M$499,11,FALSE)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VLOOKUP($B402,期貨未平倉口數!$A$4:$M$499,4,FALSE)</f>
        <v>#N/A</v>
      </c>
      <c r="O402" s="27" t="e">
        <f>VLOOKUP($B402,期貨未平倉口數!$A$4:$M$499,9,FALSE)</f>
        <v>#N/A</v>
      </c>
      <c r="P402" s="27" t="e">
        <f>VLOOKUP($B402,期貨未平倉口數!$A$4:$M$499,10,FALSE)</f>
        <v>#N/A</v>
      </c>
      <c r="Q402" s="27" t="e">
        <f>VLOOKUP($B402,期貨未平倉口數!$A$4:$M$499,11,FALSE)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VLOOKUP($B403,期貨未平倉口數!$A$4:$M$499,4,FALSE)</f>
        <v>#N/A</v>
      </c>
      <c r="O403" s="27" t="e">
        <f>VLOOKUP($B403,期貨未平倉口數!$A$4:$M$499,9,FALSE)</f>
        <v>#N/A</v>
      </c>
      <c r="P403" s="27" t="e">
        <f>VLOOKUP($B403,期貨未平倉口數!$A$4:$M$499,10,FALSE)</f>
        <v>#N/A</v>
      </c>
      <c r="Q403" s="27" t="e">
        <f>VLOOKUP($B403,期貨未平倉口數!$A$4:$M$499,11,FALSE)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VLOOKUP($B404,期貨未平倉口數!$A$4:$M$499,4,FALSE)</f>
        <v>#N/A</v>
      </c>
      <c r="O404" s="27" t="e">
        <f>VLOOKUP($B404,期貨未平倉口數!$A$4:$M$499,9,FALSE)</f>
        <v>#N/A</v>
      </c>
      <c r="P404" s="27" t="e">
        <f>VLOOKUP($B404,期貨未平倉口數!$A$4:$M$499,10,FALSE)</f>
        <v>#N/A</v>
      </c>
      <c r="Q404" s="27" t="e">
        <f>VLOOKUP($B404,期貨未平倉口數!$A$4:$M$499,11,FALSE)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VLOOKUP($B405,期貨未平倉口數!$A$4:$M$499,4,FALSE)</f>
        <v>#N/A</v>
      </c>
      <c r="O405" s="27" t="e">
        <f>VLOOKUP($B405,期貨未平倉口數!$A$4:$M$499,9,FALSE)</f>
        <v>#N/A</v>
      </c>
      <c r="P405" s="27" t="e">
        <f>VLOOKUP($B405,期貨未平倉口數!$A$4:$M$499,10,FALSE)</f>
        <v>#N/A</v>
      </c>
      <c r="Q405" s="27" t="e">
        <f>VLOOKUP($B405,期貨未平倉口數!$A$4:$M$499,11,FALSE)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VLOOKUP($B406,期貨未平倉口數!$A$4:$M$499,4,FALSE)</f>
        <v>#N/A</v>
      </c>
      <c r="O406" s="27" t="e">
        <f>VLOOKUP($B406,期貨未平倉口數!$A$4:$M$499,9,FALSE)</f>
        <v>#N/A</v>
      </c>
      <c r="P406" s="27" t="e">
        <f>VLOOKUP($B406,期貨未平倉口數!$A$4:$M$499,10,FALSE)</f>
        <v>#N/A</v>
      </c>
      <c r="Q406" s="27" t="e">
        <f>VLOOKUP($B406,期貨未平倉口數!$A$4:$M$499,11,FALSE)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VLOOKUP($B407,期貨未平倉口數!$A$4:$M$499,4,FALSE)</f>
        <v>#N/A</v>
      </c>
      <c r="O407" s="27" t="e">
        <f>VLOOKUP($B407,期貨未平倉口數!$A$4:$M$499,9,FALSE)</f>
        <v>#N/A</v>
      </c>
      <c r="P407" s="27" t="e">
        <f>VLOOKUP($B407,期貨未平倉口數!$A$4:$M$499,10,FALSE)</f>
        <v>#N/A</v>
      </c>
      <c r="Q407" s="27" t="e">
        <f>VLOOKUP($B407,期貨未平倉口數!$A$4:$M$499,11,FALSE)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VLOOKUP($B408,期貨未平倉口數!$A$4:$M$499,4,FALSE)</f>
        <v>#N/A</v>
      </c>
      <c r="O408" s="27" t="e">
        <f>VLOOKUP($B408,期貨未平倉口數!$A$4:$M$499,9,FALSE)</f>
        <v>#N/A</v>
      </c>
      <c r="P408" s="27" t="e">
        <f>VLOOKUP($B408,期貨未平倉口數!$A$4:$M$499,10,FALSE)</f>
        <v>#N/A</v>
      </c>
      <c r="Q408" s="27" t="e">
        <f>VLOOKUP($B408,期貨未平倉口數!$A$4:$M$499,11,FALSE)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VLOOKUP($B409,期貨未平倉口數!$A$4:$M$499,4,FALSE)</f>
        <v>#N/A</v>
      </c>
      <c r="O409" s="27" t="e">
        <f>VLOOKUP($B409,期貨未平倉口數!$A$4:$M$499,9,FALSE)</f>
        <v>#N/A</v>
      </c>
      <c r="P409" s="27" t="e">
        <f>VLOOKUP($B409,期貨未平倉口數!$A$4:$M$499,10,FALSE)</f>
        <v>#N/A</v>
      </c>
      <c r="Q409" s="27" t="e">
        <f>VLOOKUP($B409,期貨未平倉口數!$A$4:$M$499,11,FALSE)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VLOOKUP($B410,期貨未平倉口數!$A$4:$M$499,4,FALSE)</f>
        <v>#N/A</v>
      </c>
      <c r="O410" s="27" t="e">
        <f>VLOOKUP($B410,期貨未平倉口數!$A$4:$M$499,9,FALSE)</f>
        <v>#N/A</v>
      </c>
      <c r="P410" s="27" t="e">
        <f>VLOOKUP($B410,期貨未平倉口數!$A$4:$M$499,10,FALSE)</f>
        <v>#N/A</v>
      </c>
      <c r="Q410" s="27" t="e">
        <f>VLOOKUP($B410,期貨未平倉口數!$A$4:$M$499,11,FALSE)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VLOOKUP($B411,期貨未平倉口數!$A$4:$M$499,4,FALSE)</f>
        <v>#N/A</v>
      </c>
      <c r="O411" s="27" t="e">
        <f>VLOOKUP($B411,期貨未平倉口數!$A$4:$M$499,9,FALSE)</f>
        <v>#N/A</v>
      </c>
      <c r="P411" s="27" t="e">
        <f>VLOOKUP($B411,期貨未平倉口數!$A$4:$M$499,10,FALSE)</f>
        <v>#N/A</v>
      </c>
      <c r="Q411" s="27" t="e">
        <f>VLOOKUP($B411,期貨未平倉口數!$A$4:$M$499,11,FALSE)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VLOOKUP($B412,期貨未平倉口數!$A$4:$M$499,4,FALSE)</f>
        <v>#N/A</v>
      </c>
      <c r="O412" s="27" t="e">
        <f>VLOOKUP($B412,期貨未平倉口數!$A$4:$M$499,9,FALSE)</f>
        <v>#N/A</v>
      </c>
      <c r="P412" s="27" t="e">
        <f>VLOOKUP($B412,期貨未平倉口數!$A$4:$M$499,10,FALSE)</f>
        <v>#N/A</v>
      </c>
      <c r="Q412" s="27" t="e">
        <f>VLOOKUP($B412,期貨未平倉口數!$A$4:$M$499,11,FALSE)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VLOOKUP($B413,期貨未平倉口數!$A$4:$M$499,4,FALSE)</f>
        <v>#N/A</v>
      </c>
      <c r="O413" s="27" t="e">
        <f>VLOOKUP($B413,期貨未平倉口數!$A$4:$M$499,9,FALSE)</f>
        <v>#N/A</v>
      </c>
      <c r="P413" s="27" t="e">
        <f>VLOOKUP($B413,期貨未平倉口數!$A$4:$M$499,10,FALSE)</f>
        <v>#N/A</v>
      </c>
      <c r="Q413" s="27" t="e">
        <f>VLOOKUP($B413,期貨未平倉口數!$A$4:$M$499,11,FALSE)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VLOOKUP($B414,期貨未平倉口數!$A$4:$M$499,4,FALSE)</f>
        <v>#N/A</v>
      </c>
      <c r="O414" s="27" t="e">
        <f>VLOOKUP($B414,期貨未平倉口數!$A$4:$M$499,9,FALSE)</f>
        <v>#N/A</v>
      </c>
      <c r="P414" s="27" t="e">
        <f>VLOOKUP($B414,期貨未平倉口數!$A$4:$M$499,10,FALSE)</f>
        <v>#N/A</v>
      </c>
      <c r="Q414" s="27" t="e">
        <f>VLOOKUP($B414,期貨未平倉口數!$A$4:$M$499,11,FALSE)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VLOOKUP($B415,期貨未平倉口數!$A$4:$M$499,4,FALSE)</f>
        <v>#N/A</v>
      </c>
      <c r="O415" s="27" t="e">
        <f>VLOOKUP($B415,期貨未平倉口數!$A$4:$M$499,9,FALSE)</f>
        <v>#N/A</v>
      </c>
      <c r="P415" s="27" t="e">
        <f>VLOOKUP($B415,期貨未平倉口數!$A$4:$M$499,10,FALSE)</f>
        <v>#N/A</v>
      </c>
      <c r="Q415" s="27" t="e">
        <f>VLOOKUP($B415,期貨未平倉口數!$A$4:$M$499,11,FALSE)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VLOOKUP($B416,期貨未平倉口數!$A$4:$M$499,4,FALSE)</f>
        <v>#N/A</v>
      </c>
      <c r="O416" s="27" t="e">
        <f>VLOOKUP($B416,期貨未平倉口數!$A$4:$M$499,9,FALSE)</f>
        <v>#N/A</v>
      </c>
      <c r="P416" s="27" t="e">
        <f>VLOOKUP($B416,期貨未平倉口數!$A$4:$M$499,10,FALSE)</f>
        <v>#N/A</v>
      </c>
      <c r="Q416" s="27" t="e">
        <f>VLOOKUP($B416,期貨未平倉口數!$A$4:$M$499,11,FALSE)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VLOOKUP($B417,期貨未平倉口數!$A$4:$M$499,4,FALSE)</f>
        <v>#N/A</v>
      </c>
      <c r="O417" s="27" t="e">
        <f>VLOOKUP($B417,期貨未平倉口數!$A$4:$M$499,9,FALSE)</f>
        <v>#N/A</v>
      </c>
      <c r="P417" s="27" t="e">
        <f>VLOOKUP($B417,期貨未平倉口數!$A$4:$M$499,10,FALSE)</f>
        <v>#N/A</v>
      </c>
      <c r="Q417" s="27" t="e">
        <f>VLOOKUP($B417,期貨未平倉口數!$A$4:$M$499,11,FALSE)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VLOOKUP($B418,期貨未平倉口數!$A$4:$M$499,4,FALSE)</f>
        <v>#N/A</v>
      </c>
      <c r="O418" s="27" t="e">
        <f>VLOOKUP($B418,期貨未平倉口數!$A$4:$M$499,9,FALSE)</f>
        <v>#N/A</v>
      </c>
      <c r="P418" s="27" t="e">
        <f>VLOOKUP($B418,期貨未平倉口數!$A$4:$M$499,10,FALSE)</f>
        <v>#N/A</v>
      </c>
      <c r="Q418" s="27" t="e">
        <f>VLOOKUP($B418,期貨未平倉口數!$A$4:$M$499,11,FALSE)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VLOOKUP($B419,期貨未平倉口數!$A$4:$M$499,4,FALSE)</f>
        <v>#N/A</v>
      </c>
      <c r="O419" s="27" t="e">
        <f>VLOOKUP($B419,期貨未平倉口數!$A$4:$M$499,9,FALSE)</f>
        <v>#N/A</v>
      </c>
      <c r="P419" s="27" t="e">
        <f>VLOOKUP($B419,期貨未平倉口數!$A$4:$M$499,10,FALSE)</f>
        <v>#N/A</v>
      </c>
      <c r="Q419" s="27" t="e">
        <f>VLOOKUP($B419,期貨未平倉口數!$A$4:$M$499,11,FALSE)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VLOOKUP($B420,期貨未平倉口數!$A$4:$M$499,4,FALSE)</f>
        <v>#N/A</v>
      </c>
      <c r="O420" s="27" t="e">
        <f>VLOOKUP($B420,期貨未平倉口數!$A$4:$M$499,9,FALSE)</f>
        <v>#N/A</v>
      </c>
      <c r="P420" s="27" t="e">
        <f>VLOOKUP($B420,期貨未平倉口數!$A$4:$M$499,10,FALSE)</f>
        <v>#N/A</v>
      </c>
      <c r="Q420" s="27" t="e">
        <f>VLOOKUP($B420,期貨未平倉口數!$A$4:$M$499,11,FALSE)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VLOOKUP($B421,期貨未平倉口數!$A$4:$M$499,4,FALSE)</f>
        <v>#N/A</v>
      </c>
      <c r="O421" s="27" t="e">
        <f>VLOOKUP($B421,期貨未平倉口數!$A$4:$M$499,9,FALSE)</f>
        <v>#N/A</v>
      </c>
      <c r="P421" s="27" t="e">
        <f>VLOOKUP($B421,期貨未平倉口數!$A$4:$M$499,10,FALSE)</f>
        <v>#N/A</v>
      </c>
      <c r="Q421" s="27" t="e">
        <f>VLOOKUP($B421,期貨未平倉口數!$A$4:$M$499,11,FALSE)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VLOOKUP($B422,期貨未平倉口數!$A$4:$M$499,4,FALSE)</f>
        <v>#N/A</v>
      </c>
      <c r="O422" s="27" t="e">
        <f>VLOOKUP($B422,期貨未平倉口數!$A$4:$M$499,9,FALSE)</f>
        <v>#N/A</v>
      </c>
      <c r="P422" s="27" t="e">
        <f>VLOOKUP($B422,期貨未平倉口數!$A$4:$M$499,10,FALSE)</f>
        <v>#N/A</v>
      </c>
      <c r="Q422" s="27" t="e">
        <f>VLOOKUP($B422,期貨未平倉口數!$A$4:$M$499,11,FALSE)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VLOOKUP($B423,期貨未平倉口數!$A$4:$M$499,4,FALSE)</f>
        <v>#N/A</v>
      </c>
      <c r="O423" s="27" t="e">
        <f>VLOOKUP($B423,期貨未平倉口數!$A$4:$M$499,9,FALSE)</f>
        <v>#N/A</v>
      </c>
      <c r="P423" s="27" t="e">
        <f>VLOOKUP($B423,期貨未平倉口數!$A$4:$M$499,10,FALSE)</f>
        <v>#N/A</v>
      </c>
      <c r="Q423" s="27" t="e">
        <f>VLOOKUP($B423,期貨未平倉口數!$A$4:$M$499,11,FALSE)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VLOOKUP($B424,期貨未平倉口數!$A$4:$M$499,4,FALSE)</f>
        <v>#N/A</v>
      </c>
      <c r="O424" s="27" t="e">
        <f>VLOOKUP($B424,期貨未平倉口數!$A$4:$M$499,9,FALSE)</f>
        <v>#N/A</v>
      </c>
      <c r="P424" s="27" t="e">
        <f>VLOOKUP($B424,期貨未平倉口數!$A$4:$M$499,10,FALSE)</f>
        <v>#N/A</v>
      </c>
      <c r="Q424" s="27" t="e">
        <f>VLOOKUP($B424,期貨未平倉口數!$A$4:$M$499,11,FALSE)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VLOOKUP($B425,期貨未平倉口數!$A$4:$M$499,4,FALSE)</f>
        <v>#N/A</v>
      </c>
      <c r="O425" s="27" t="e">
        <f>VLOOKUP($B425,期貨未平倉口數!$A$4:$M$499,9,FALSE)</f>
        <v>#N/A</v>
      </c>
      <c r="P425" s="27" t="e">
        <f>VLOOKUP($B425,期貨未平倉口數!$A$4:$M$499,10,FALSE)</f>
        <v>#N/A</v>
      </c>
      <c r="Q425" s="27" t="e">
        <f>VLOOKUP($B425,期貨未平倉口數!$A$4:$M$499,11,FALSE)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VLOOKUP($B426,期貨未平倉口數!$A$4:$M$499,4,FALSE)</f>
        <v>#N/A</v>
      </c>
      <c r="O426" s="27" t="e">
        <f>VLOOKUP($B426,期貨未平倉口數!$A$4:$M$499,9,FALSE)</f>
        <v>#N/A</v>
      </c>
      <c r="P426" s="27" t="e">
        <f>VLOOKUP($B426,期貨未平倉口數!$A$4:$M$499,10,FALSE)</f>
        <v>#N/A</v>
      </c>
      <c r="Q426" s="27" t="e">
        <f>VLOOKUP($B426,期貨未平倉口數!$A$4:$M$499,11,FALSE)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VLOOKUP($B427,期貨未平倉口數!$A$4:$M$499,4,FALSE)</f>
        <v>#N/A</v>
      </c>
      <c r="O427" s="27" t="e">
        <f>VLOOKUP($B427,期貨未平倉口數!$A$4:$M$499,9,FALSE)</f>
        <v>#N/A</v>
      </c>
      <c r="P427" s="27" t="e">
        <f>VLOOKUP($B427,期貨未平倉口數!$A$4:$M$499,10,FALSE)</f>
        <v>#N/A</v>
      </c>
      <c r="Q427" s="27" t="e">
        <f>VLOOKUP($B427,期貨未平倉口數!$A$4:$M$499,11,FALSE)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VLOOKUP($B428,期貨未平倉口數!$A$4:$M$499,4,FALSE)</f>
        <v>#N/A</v>
      </c>
      <c r="O428" s="27" t="e">
        <f>VLOOKUP($B428,期貨未平倉口數!$A$4:$M$499,9,FALSE)</f>
        <v>#N/A</v>
      </c>
      <c r="P428" s="27" t="e">
        <f>VLOOKUP($B428,期貨未平倉口數!$A$4:$M$499,10,FALSE)</f>
        <v>#N/A</v>
      </c>
      <c r="Q428" s="27" t="e">
        <f>VLOOKUP($B428,期貨未平倉口數!$A$4:$M$499,11,FALSE)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VLOOKUP($B429,期貨未平倉口數!$A$4:$M$499,4,FALSE)</f>
        <v>#N/A</v>
      </c>
      <c r="O429" s="27" t="e">
        <f>VLOOKUP($B429,期貨未平倉口數!$A$4:$M$499,9,FALSE)</f>
        <v>#N/A</v>
      </c>
      <c r="P429" s="27" t="e">
        <f>VLOOKUP($B429,期貨未平倉口數!$A$4:$M$499,10,FALSE)</f>
        <v>#N/A</v>
      </c>
      <c r="Q429" s="27" t="e">
        <f>VLOOKUP($B429,期貨未平倉口數!$A$4:$M$499,11,FALSE)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VLOOKUP($B430,期貨未平倉口數!$A$4:$M$499,4,FALSE)</f>
        <v>#N/A</v>
      </c>
      <c r="O430" s="27" t="e">
        <f>VLOOKUP($B430,期貨未平倉口數!$A$4:$M$499,9,FALSE)</f>
        <v>#N/A</v>
      </c>
      <c r="P430" s="27" t="e">
        <f>VLOOKUP($B430,期貨未平倉口數!$A$4:$M$499,10,FALSE)</f>
        <v>#N/A</v>
      </c>
      <c r="Q430" s="27" t="e">
        <f>VLOOKUP($B430,期貨未平倉口數!$A$4:$M$499,11,FALSE)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VLOOKUP($B431,期貨未平倉口數!$A$4:$M$499,4,FALSE)</f>
        <v>#N/A</v>
      </c>
      <c r="O431" s="27" t="e">
        <f>VLOOKUP($B431,期貨未平倉口數!$A$4:$M$499,9,FALSE)</f>
        <v>#N/A</v>
      </c>
      <c r="P431" s="27" t="e">
        <f>VLOOKUP($B431,期貨未平倉口數!$A$4:$M$499,10,FALSE)</f>
        <v>#N/A</v>
      </c>
      <c r="Q431" s="27" t="e">
        <f>VLOOKUP($B431,期貨未平倉口數!$A$4:$M$499,11,FALSE)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VLOOKUP($B432,期貨未平倉口數!$A$4:$M$499,4,FALSE)</f>
        <v>#N/A</v>
      </c>
      <c r="O432" s="27" t="e">
        <f>VLOOKUP($B432,期貨未平倉口數!$A$4:$M$499,9,FALSE)</f>
        <v>#N/A</v>
      </c>
      <c r="P432" s="27" t="e">
        <f>VLOOKUP($B432,期貨未平倉口數!$A$4:$M$499,10,FALSE)</f>
        <v>#N/A</v>
      </c>
      <c r="Q432" s="27" t="e">
        <f>VLOOKUP($B432,期貨未平倉口數!$A$4:$M$499,11,FALSE)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VLOOKUP($B433,期貨未平倉口數!$A$4:$M$499,4,FALSE)</f>
        <v>#N/A</v>
      </c>
      <c r="O433" s="27" t="e">
        <f>VLOOKUP($B433,期貨未平倉口數!$A$4:$M$499,9,FALSE)</f>
        <v>#N/A</v>
      </c>
      <c r="P433" s="27" t="e">
        <f>VLOOKUP($B433,期貨未平倉口數!$A$4:$M$499,10,FALSE)</f>
        <v>#N/A</v>
      </c>
      <c r="Q433" s="27" t="e">
        <f>VLOOKUP($B433,期貨未平倉口數!$A$4:$M$499,11,FALSE)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VLOOKUP($B434,期貨未平倉口數!$A$4:$M$499,4,FALSE)</f>
        <v>#N/A</v>
      </c>
      <c r="O434" s="27" t="e">
        <f>VLOOKUP($B434,期貨未平倉口數!$A$4:$M$499,9,FALSE)</f>
        <v>#N/A</v>
      </c>
      <c r="P434" s="27" t="e">
        <f>VLOOKUP($B434,期貨未平倉口數!$A$4:$M$499,10,FALSE)</f>
        <v>#N/A</v>
      </c>
      <c r="Q434" s="27" t="e">
        <f>VLOOKUP($B434,期貨未平倉口數!$A$4:$M$499,11,FALSE)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VLOOKUP($B435,期貨未平倉口數!$A$4:$M$499,4,FALSE)</f>
        <v>#N/A</v>
      </c>
      <c r="O435" s="27" t="e">
        <f>VLOOKUP($B435,期貨未平倉口數!$A$4:$M$499,9,FALSE)</f>
        <v>#N/A</v>
      </c>
      <c r="P435" s="27" t="e">
        <f>VLOOKUP($B435,期貨未平倉口數!$A$4:$M$499,10,FALSE)</f>
        <v>#N/A</v>
      </c>
      <c r="Q435" s="27" t="e">
        <f>VLOOKUP($B435,期貨未平倉口數!$A$4:$M$499,11,FALSE)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VLOOKUP($B436,期貨未平倉口數!$A$4:$M$499,4,FALSE)</f>
        <v>#N/A</v>
      </c>
      <c r="O436" s="27" t="e">
        <f>VLOOKUP($B436,期貨未平倉口數!$A$4:$M$499,9,FALSE)</f>
        <v>#N/A</v>
      </c>
      <c r="P436" s="27" t="e">
        <f>VLOOKUP($B436,期貨未平倉口數!$A$4:$M$499,10,FALSE)</f>
        <v>#N/A</v>
      </c>
      <c r="Q436" s="27" t="e">
        <f>VLOOKUP($B436,期貨未平倉口數!$A$4:$M$499,11,FALSE)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VLOOKUP($B437,期貨未平倉口數!$A$4:$M$499,4,FALSE)</f>
        <v>#N/A</v>
      </c>
      <c r="O437" s="27" t="e">
        <f>VLOOKUP($B437,期貨未平倉口數!$A$4:$M$499,9,FALSE)</f>
        <v>#N/A</v>
      </c>
      <c r="P437" s="27" t="e">
        <f>VLOOKUP($B437,期貨未平倉口數!$A$4:$M$499,10,FALSE)</f>
        <v>#N/A</v>
      </c>
      <c r="Q437" s="27" t="e">
        <f>VLOOKUP($B437,期貨未平倉口數!$A$4:$M$499,11,FALSE)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VLOOKUP($B438,期貨未平倉口數!$A$4:$M$499,4,FALSE)</f>
        <v>#N/A</v>
      </c>
      <c r="O438" s="27" t="e">
        <f>VLOOKUP($B438,期貨未平倉口數!$A$4:$M$499,9,FALSE)</f>
        <v>#N/A</v>
      </c>
      <c r="P438" s="27" t="e">
        <f>VLOOKUP($B438,期貨未平倉口數!$A$4:$M$499,10,FALSE)</f>
        <v>#N/A</v>
      </c>
      <c r="Q438" s="27" t="e">
        <f>VLOOKUP($B438,期貨未平倉口數!$A$4:$M$499,11,FALSE)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VLOOKUP($B439,期貨未平倉口數!$A$4:$M$499,4,FALSE)</f>
        <v>#N/A</v>
      </c>
      <c r="O439" s="27" t="e">
        <f>VLOOKUP($B439,期貨未平倉口數!$A$4:$M$499,9,FALSE)</f>
        <v>#N/A</v>
      </c>
      <c r="P439" s="27" t="e">
        <f>VLOOKUP($B439,期貨未平倉口數!$A$4:$M$499,10,FALSE)</f>
        <v>#N/A</v>
      </c>
      <c r="Q439" s="27" t="e">
        <f>VLOOKUP($B439,期貨未平倉口數!$A$4:$M$499,11,FALSE)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VLOOKUP($B440,期貨未平倉口數!$A$4:$M$499,4,FALSE)</f>
        <v>#N/A</v>
      </c>
      <c r="O440" s="27" t="e">
        <f>VLOOKUP($B440,期貨未平倉口數!$A$4:$M$499,9,FALSE)</f>
        <v>#N/A</v>
      </c>
      <c r="P440" s="27" t="e">
        <f>VLOOKUP($B440,期貨未平倉口數!$A$4:$M$499,10,FALSE)</f>
        <v>#N/A</v>
      </c>
      <c r="Q440" s="27" t="e">
        <f>VLOOKUP($B440,期貨未平倉口數!$A$4:$M$499,11,FALSE)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VLOOKUP($B441,期貨未平倉口數!$A$4:$M$499,4,FALSE)</f>
        <v>#N/A</v>
      </c>
      <c r="O441" s="27" t="e">
        <f>VLOOKUP($B441,期貨未平倉口數!$A$4:$M$499,9,FALSE)</f>
        <v>#N/A</v>
      </c>
      <c r="P441" s="27" t="e">
        <f>VLOOKUP($B441,期貨未平倉口數!$A$4:$M$499,10,FALSE)</f>
        <v>#N/A</v>
      </c>
      <c r="Q441" s="27" t="e">
        <f>VLOOKUP($B441,期貨未平倉口數!$A$4:$M$499,11,FALSE)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VLOOKUP($B442,期貨未平倉口數!$A$4:$M$499,4,FALSE)</f>
        <v>#N/A</v>
      </c>
      <c r="O442" s="27" t="e">
        <f>VLOOKUP($B442,期貨未平倉口數!$A$4:$M$499,9,FALSE)</f>
        <v>#N/A</v>
      </c>
      <c r="P442" s="27" t="e">
        <f>VLOOKUP($B442,期貨未平倉口數!$A$4:$M$499,10,FALSE)</f>
        <v>#N/A</v>
      </c>
      <c r="Q442" s="27" t="e">
        <f>VLOOKUP($B442,期貨未平倉口數!$A$4:$M$499,11,FALSE)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VLOOKUP($B443,期貨未平倉口數!$A$4:$M$499,4,FALSE)</f>
        <v>#N/A</v>
      </c>
      <c r="O443" s="27" t="e">
        <f>VLOOKUP($B443,期貨未平倉口數!$A$4:$M$499,9,FALSE)</f>
        <v>#N/A</v>
      </c>
      <c r="P443" s="27" t="e">
        <f>VLOOKUP($B443,期貨未平倉口數!$A$4:$M$499,10,FALSE)</f>
        <v>#N/A</v>
      </c>
      <c r="Q443" s="27" t="e">
        <f>VLOOKUP($B443,期貨未平倉口數!$A$4:$M$499,11,FALSE)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VLOOKUP($B444,期貨未平倉口數!$A$4:$M$499,4,FALSE)</f>
        <v>#N/A</v>
      </c>
      <c r="O444" s="27" t="e">
        <f>VLOOKUP($B444,期貨未平倉口數!$A$4:$M$499,9,FALSE)</f>
        <v>#N/A</v>
      </c>
      <c r="P444" s="27" t="e">
        <f>VLOOKUP($B444,期貨未平倉口數!$A$4:$M$499,10,FALSE)</f>
        <v>#N/A</v>
      </c>
      <c r="Q444" s="27" t="e">
        <f>VLOOKUP($B444,期貨未平倉口數!$A$4:$M$499,11,FALSE)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VLOOKUP($B445,期貨未平倉口數!$A$4:$M$499,4,FALSE)</f>
        <v>#N/A</v>
      </c>
      <c r="O445" s="27" t="e">
        <f>VLOOKUP($B445,期貨未平倉口數!$A$4:$M$499,9,FALSE)</f>
        <v>#N/A</v>
      </c>
      <c r="P445" s="27" t="e">
        <f>VLOOKUP($B445,期貨未平倉口數!$A$4:$M$499,10,FALSE)</f>
        <v>#N/A</v>
      </c>
      <c r="Q445" s="27" t="e">
        <f>VLOOKUP($B445,期貨未平倉口數!$A$4:$M$499,11,FALSE)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VLOOKUP($B446,期貨未平倉口數!$A$4:$M$499,4,FALSE)</f>
        <v>#N/A</v>
      </c>
      <c r="O446" s="27" t="e">
        <f>VLOOKUP($B446,期貨未平倉口數!$A$4:$M$499,9,FALSE)</f>
        <v>#N/A</v>
      </c>
      <c r="P446" s="27" t="e">
        <f>VLOOKUP($B446,期貨未平倉口數!$A$4:$M$499,10,FALSE)</f>
        <v>#N/A</v>
      </c>
      <c r="Q446" s="27" t="e">
        <f>VLOOKUP($B446,期貨未平倉口數!$A$4:$M$499,11,FALSE)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VLOOKUP($B447,期貨未平倉口數!$A$4:$M$499,4,FALSE)</f>
        <v>#N/A</v>
      </c>
      <c r="O447" s="27" t="e">
        <f>VLOOKUP($B447,期貨未平倉口數!$A$4:$M$499,9,FALSE)</f>
        <v>#N/A</v>
      </c>
      <c r="P447" s="27" t="e">
        <f>VLOOKUP($B447,期貨未平倉口數!$A$4:$M$499,10,FALSE)</f>
        <v>#N/A</v>
      </c>
      <c r="Q447" s="27" t="e">
        <f>VLOOKUP($B447,期貨未平倉口數!$A$4:$M$499,11,FALSE)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VLOOKUP($B448,期貨未平倉口數!$A$4:$M$499,4,FALSE)</f>
        <v>#N/A</v>
      </c>
      <c r="O448" s="27" t="e">
        <f>VLOOKUP($B448,期貨未平倉口數!$A$4:$M$499,9,FALSE)</f>
        <v>#N/A</v>
      </c>
      <c r="P448" s="27" t="e">
        <f>VLOOKUP($B448,期貨未平倉口數!$A$4:$M$499,10,FALSE)</f>
        <v>#N/A</v>
      </c>
      <c r="Q448" s="27" t="e">
        <f>VLOOKUP($B448,期貨未平倉口數!$A$4:$M$499,11,FALSE)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VLOOKUP($B449,期貨未平倉口數!$A$4:$M$499,4,FALSE)</f>
        <v>#N/A</v>
      </c>
      <c r="O449" s="27" t="e">
        <f>VLOOKUP($B449,期貨未平倉口數!$A$4:$M$499,9,FALSE)</f>
        <v>#N/A</v>
      </c>
      <c r="P449" s="27" t="e">
        <f>VLOOKUP($B449,期貨未平倉口數!$A$4:$M$499,10,FALSE)</f>
        <v>#N/A</v>
      </c>
      <c r="Q449" s="27" t="e">
        <f>VLOOKUP($B449,期貨未平倉口數!$A$4:$M$499,11,FALSE)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VLOOKUP($B450,期貨未平倉口數!$A$4:$M$499,4,FALSE)</f>
        <v>#N/A</v>
      </c>
      <c r="O450" s="27" t="e">
        <f>VLOOKUP($B450,期貨未平倉口數!$A$4:$M$499,9,FALSE)</f>
        <v>#N/A</v>
      </c>
      <c r="P450" s="27" t="e">
        <f>VLOOKUP($B450,期貨未平倉口數!$A$4:$M$499,10,FALSE)</f>
        <v>#N/A</v>
      </c>
      <c r="Q450" s="27" t="e">
        <f>VLOOKUP($B450,期貨未平倉口數!$A$4:$M$499,11,FALSE)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VLOOKUP($B451,期貨未平倉口數!$A$4:$M$499,4,FALSE)</f>
        <v>#N/A</v>
      </c>
      <c r="O451" s="27" t="e">
        <f>VLOOKUP($B451,期貨未平倉口數!$A$4:$M$499,9,FALSE)</f>
        <v>#N/A</v>
      </c>
      <c r="P451" s="27" t="e">
        <f>VLOOKUP($B451,期貨未平倉口數!$A$4:$M$499,10,FALSE)</f>
        <v>#N/A</v>
      </c>
      <c r="Q451" s="27" t="e">
        <f>VLOOKUP($B451,期貨未平倉口數!$A$4:$M$499,11,FALSE)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VLOOKUP($B452,期貨未平倉口數!$A$4:$M$499,4,FALSE)</f>
        <v>#N/A</v>
      </c>
      <c r="O452" s="27" t="e">
        <f>VLOOKUP($B452,期貨未平倉口數!$A$4:$M$499,9,FALSE)</f>
        <v>#N/A</v>
      </c>
      <c r="P452" s="27" t="e">
        <f>VLOOKUP($B452,期貨未平倉口數!$A$4:$M$499,10,FALSE)</f>
        <v>#N/A</v>
      </c>
      <c r="Q452" s="27" t="e">
        <f>VLOOKUP($B452,期貨未平倉口數!$A$4:$M$499,11,FALSE)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VLOOKUP($B453,期貨未平倉口數!$A$4:$M$499,4,FALSE)</f>
        <v>#N/A</v>
      </c>
      <c r="O453" s="27" t="e">
        <f>VLOOKUP($B453,期貨未平倉口數!$A$4:$M$499,9,FALSE)</f>
        <v>#N/A</v>
      </c>
      <c r="P453" s="27" t="e">
        <f>VLOOKUP($B453,期貨未平倉口數!$A$4:$M$499,10,FALSE)</f>
        <v>#N/A</v>
      </c>
      <c r="Q453" s="27" t="e">
        <f>VLOOKUP($B453,期貨未平倉口數!$A$4:$M$499,11,FALSE)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VLOOKUP($B454,期貨未平倉口數!$A$4:$M$499,4,FALSE)</f>
        <v>#N/A</v>
      </c>
      <c r="O454" s="27" t="e">
        <f>VLOOKUP($B454,期貨未平倉口數!$A$4:$M$499,9,FALSE)</f>
        <v>#N/A</v>
      </c>
      <c r="P454" s="27" t="e">
        <f>VLOOKUP($B454,期貨未平倉口數!$A$4:$M$499,10,FALSE)</f>
        <v>#N/A</v>
      </c>
      <c r="Q454" s="27" t="e">
        <f>VLOOKUP($B454,期貨未平倉口數!$A$4:$M$499,11,FALSE)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VLOOKUP($B455,期貨未平倉口數!$A$4:$M$499,4,FALSE)</f>
        <v>#N/A</v>
      </c>
      <c r="O455" s="27" t="e">
        <f>VLOOKUP($B455,期貨未平倉口數!$A$4:$M$499,9,FALSE)</f>
        <v>#N/A</v>
      </c>
      <c r="P455" s="27" t="e">
        <f>VLOOKUP($B455,期貨未平倉口數!$A$4:$M$499,10,FALSE)</f>
        <v>#N/A</v>
      </c>
      <c r="Q455" s="27" t="e">
        <f>VLOOKUP($B455,期貨未平倉口數!$A$4:$M$499,11,FALSE)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VLOOKUP($B456,期貨未平倉口數!$A$4:$M$499,4,FALSE)</f>
        <v>#N/A</v>
      </c>
      <c r="O456" s="27" t="e">
        <f>VLOOKUP($B456,期貨未平倉口數!$A$4:$M$499,9,FALSE)</f>
        <v>#N/A</v>
      </c>
      <c r="P456" s="27" t="e">
        <f>VLOOKUP($B456,期貨未平倉口數!$A$4:$M$499,10,FALSE)</f>
        <v>#N/A</v>
      </c>
      <c r="Q456" s="27" t="e">
        <f>VLOOKUP($B456,期貨未平倉口數!$A$4:$M$499,11,FALSE)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VLOOKUP($B457,期貨未平倉口數!$A$4:$M$499,4,FALSE)</f>
        <v>#N/A</v>
      </c>
      <c r="O457" s="27" t="e">
        <f>VLOOKUP($B457,期貨未平倉口數!$A$4:$M$499,9,FALSE)</f>
        <v>#N/A</v>
      </c>
      <c r="P457" s="27" t="e">
        <f>VLOOKUP($B457,期貨未平倉口數!$A$4:$M$499,10,FALSE)</f>
        <v>#N/A</v>
      </c>
      <c r="Q457" s="27" t="e">
        <f>VLOOKUP($B457,期貨未平倉口數!$A$4:$M$499,11,FALSE)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VLOOKUP($B458,期貨未平倉口數!$A$4:$M$499,4,FALSE)</f>
        <v>#N/A</v>
      </c>
      <c r="O458" s="27" t="e">
        <f>VLOOKUP($B458,期貨未平倉口數!$A$4:$M$499,9,FALSE)</f>
        <v>#N/A</v>
      </c>
      <c r="P458" s="27" t="e">
        <f>VLOOKUP($B458,期貨未平倉口數!$A$4:$M$499,10,FALSE)</f>
        <v>#N/A</v>
      </c>
      <c r="Q458" s="27" t="e">
        <f>VLOOKUP($B458,期貨未平倉口數!$A$4:$M$499,11,FALSE)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VLOOKUP($B459,期貨未平倉口數!$A$4:$M$499,4,FALSE)</f>
        <v>#N/A</v>
      </c>
      <c r="O459" s="27" t="e">
        <f>VLOOKUP($B459,期貨未平倉口數!$A$4:$M$499,9,FALSE)</f>
        <v>#N/A</v>
      </c>
      <c r="P459" s="27" t="e">
        <f>VLOOKUP($B459,期貨未平倉口數!$A$4:$M$499,10,FALSE)</f>
        <v>#N/A</v>
      </c>
      <c r="Q459" s="27" t="e">
        <f>VLOOKUP($B459,期貨未平倉口數!$A$4:$M$499,11,FALSE)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VLOOKUP($B460,期貨未平倉口數!$A$4:$M$499,4,FALSE)</f>
        <v>#N/A</v>
      </c>
      <c r="O460" s="27" t="e">
        <f>VLOOKUP($B460,期貨未平倉口數!$A$4:$M$499,9,FALSE)</f>
        <v>#N/A</v>
      </c>
      <c r="P460" s="27" t="e">
        <f>VLOOKUP($B460,期貨未平倉口數!$A$4:$M$499,10,FALSE)</f>
        <v>#N/A</v>
      </c>
      <c r="Q460" s="27" t="e">
        <f>VLOOKUP($B460,期貨未平倉口數!$A$4:$M$499,11,FALSE)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VLOOKUP($B461,期貨未平倉口數!$A$4:$M$499,4,FALSE)</f>
        <v>#N/A</v>
      </c>
      <c r="O461" s="27" t="e">
        <f>VLOOKUP($B461,期貨未平倉口數!$A$4:$M$499,9,FALSE)</f>
        <v>#N/A</v>
      </c>
      <c r="P461" s="27" t="e">
        <f>VLOOKUP($B461,期貨未平倉口數!$A$4:$M$499,10,FALSE)</f>
        <v>#N/A</v>
      </c>
      <c r="Q461" s="27" t="e">
        <f>VLOOKUP($B461,期貨未平倉口數!$A$4:$M$499,11,FALSE)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VLOOKUP($B462,期貨未平倉口數!$A$4:$M$499,4,FALSE)</f>
        <v>#N/A</v>
      </c>
      <c r="O462" s="27" t="e">
        <f>VLOOKUP($B462,期貨未平倉口數!$A$4:$M$499,9,FALSE)</f>
        <v>#N/A</v>
      </c>
      <c r="P462" s="27" t="e">
        <f>VLOOKUP($B462,期貨未平倉口數!$A$4:$M$499,10,FALSE)</f>
        <v>#N/A</v>
      </c>
      <c r="Q462" s="27" t="e">
        <f>VLOOKUP($B462,期貨未平倉口數!$A$4:$M$499,11,FALSE)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VLOOKUP($B463,期貨未平倉口數!$A$4:$M$499,4,FALSE)</f>
        <v>#N/A</v>
      </c>
      <c r="O463" s="27" t="e">
        <f>VLOOKUP($B463,期貨未平倉口數!$A$4:$M$499,9,FALSE)</f>
        <v>#N/A</v>
      </c>
      <c r="P463" s="27" t="e">
        <f>VLOOKUP($B463,期貨未平倉口數!$A$4:$M$499,10,FALSE)</f>
        <v>#N/A</v>
      </c>
      <c r="Q463" s="27" t="e">
        <f>VLOOKUP($B463,期貨未平倉口數!$A$4:$M$499,11,FALSE)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VLOOKUP($B464,期貨未平倉口數!$A$4:$M$499,4,FALSE)</f>
        <v>#N/A</v>
      </c>
      <c r="O464" s="27" t="e">
        <f>VLOOKUP($B464,期貨未平倉口數!$A$4:$M$499,9,FALSE)</f>
        <v>#N/A</v>
      </c>
      <c r="P464" s="27" t="e">
        <f>VLOOKUP($B464,期貨未平倉口數!$A$4:$M$499,10,FALSE)</f>
        <v>#N/A</v>
      </c>
      <c r="Q464" s="27" t="e">
        <f>VLOOKUP($B464,期貨未平倉口數!$A$4:$M$499,11,FALSE)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VLOOKUP($B465,期貨未平倉口數!$A$4:$M$499,4,FALSE)</f>
        <v>#N/A</v>
      </c>
      <c r="O465" s="27" t="e">
        <f>VLOOKUP($B465,期貨未平倉口數!$A$4:$M$499,9,FALSE)</f>
        <v>#N/A</v>
      </c>
      <c r="P465" s="27" t="e">
        <f>VLOOKUP($B465,期貨未平倉口數!$A$4:$M$499,10,FALSE)</f>
        <v>#N/A</v>
      </c>
      <c r="Q465" s="27" t="e">
        <f>VLOOKUP($B465,期貨未平倉口數!$A$4:$M$499,11,FALSE)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VLOOKUP($B466,期貨未平倉口數!$A$4:$M$499,4,FALSE)</f>
        <v>#N/A</v>
      </c>
      <c r="O466" s="27" t="e">
        <f>VLOOKUP($B466,期貨未平倉口數!$A$4:$M$499,9,FALSE)</f>
        <v>#N/A</v>
      </c>
      <c r="P466" s="27" t="e">
        <f>VLOOKUP($B466,期貨未平倉口數!$A$4:$M$499,10,FALSE)</f>
        <v>#N/A</v>
      </c>
      <c r="Q466" s="27" t="e">
        <f>VLOOKUP($B466,期貨未平倉口數!$A$4:$M$499,11,FALSE)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VLOOKUP($B467,期貨未平倉口數!$A$4:$M$499,4,FALSE)</f>
        <v>#N/A</v>
      </c>
      <c r="O467" s="27" t="e">
        <f>VLOOKUP($B467,期貨未平倉口數!$A$4:$M$499,9,FALSE)</f>
        <v>#N/A</v>
      </c>
      <c r="P467" s="27" t="e">
        <f>VLOOKUP($B467,期貨未平倉口數!$A$4:$M$499,10,FALSE)</f>
        <v>#N/A</v>
      </c>
      <c r="Q467" s="27" t="e">
        <f>VLOOKUP($B467,期貨未平倉口數!$A$4:$M$499,11,FALSE)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VLOOKUP($B468,期貨未平倉口數!$A$4:$M$499,4,FALSE)</f>
        <v>#N/A</v>
      </c>
      <c r="O468" s="27" t="e">
        <f>VLOOKUP($B468,期貨未平倉口數!$A$4:$M$499,9,FALSE)</f>
        <v>#N/A</v>
      </c>
      <c r="P468" s="27" t="e">
        <f>VLOOKUP($B468,期貨未平倉口數!$A$4:$M$499,10,FALSE)</f>
        <v>#N/A</v>
      </c>
      <c r="Q468" s="27" t="e">
        <f>VLOOKUP($B468,期貨未平倉口數!$A$4:$M$499,11,FALSE)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VLOOKUP($B469,期貨未平倉口數!$A$4:$M$499,4,FALSE)</f>
        <v>#N/A</v>
      </c>
      <c r="O469" s="27" t="e">
        <f>VLOOKUP($B469,期貨未平倉口數!$A$4:$M$499,9,FALSE)</f>
        <v>#N/A</v>
      </c>
      <c r="P469" s="27" t="e">
        <f>VLOOKUP($B469,期貨未平倉口數!$A$4:$M$499,10,FALSE)</f>
        <v>#N/A</v>
      </c>
      <c r="Q469" s="27" t="e">
        <f>VLOOKUP($B469,期貨未平倉口數!$A$4:$M$499,11,FALSE)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VLOOKUP($B470,期貨未平倉口數!$A$4:$M$499,4,FALSE)</f>
        <v>#N/A</v>
      </c>
      <c r="O470" s="27" t="e">
        <f>VLOOKUP($B470,期貨未平倉口數!$A$4:$M$499,9,FALSE)</f>
        <v>#N/A</v>
      </c>
      <c r="P470" s="27" t="e">
        <f>VLOOKUP($B470,期貨未平倉口數!$A$4:$M$499,10,FALSE)</f>
        <v>#N/A</v>
      </c>
      <c r="Q470" s="27" t="e">
        <f>VLOOKUP($B470,期貨未平倉口數!$A$4:$M$499,11,FALSE)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VLOOKUP($B471,期貨未平倉口數!$A$4:$M$499,4,FALSE)</f>
        <v>#N/A</v>
      </c>
      <c r="O471" s="27" t="e">
        <f>VLOOKUP($B471,期貨未平倉口數!$A$4:$M$499,9,FALSE)</f>
        <v>#N/A</v>
      </c>
      <c r="P471" s="27" t="e">
        <f>VLOOKUP($B471,期貨未平倉口數!$A$4:$M$499,10,FALSE)</f>
        <v>#N/A</v>
      </c>
      <c r="Q471" s="27" t="e">
        <f>VLOOKUP($B471,期貨未平倉口數!$A$4:$M$499,11,FALSE)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VLOOKUP($B472,期貨未平倉口數!$A$4:$M$499,4,FALSE)</f>
        <v>#N/A</v>
      </c>
      <c r="O472" s="27" t="e">
        <f>VLOOKUP($B472,期貨未平倉口數!$A$4:$M$499,9,FALSE)</f>
        <v>#N/A</v>
      </c>
      <c r="P472" s="27" t="e">
        <f>VLOOKUP($B472,期貨未平倉口數!$A$4:$M$499,10,FALSE)</f>
        <v>#N/A</v>
      </c>
      <c r="Q472" s="27" t="e">
        <f>VLOOKUP($B472,期貨未平倉口數!$A$4:$M$499,11,FALSE)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VLOOKUP($B473,期貨未平倉口數!$A$4:$M$499,4,FALSE)</f>
        <v>#N/A</v>
      </c>
      <c r="O473" s="27" t="e">
        <f>VLOOKUP($B473,期貨未平倉口數!$A$4:$M$499,9,FALSE)</f>
        <v>#N/A</v>
      </c>
      <c r="P473" s="27" t="e">
        <f>VLOOKUP($B473,期貨未平倉口數!$A$4:$M$499,10,FALSE)</f>
        <v>#N/A</v>
      </c>
      <c r="Q473" s="27" t="e">
        <f>VLOOKUP($B473,期貨未平倉口數!$A$4:$M$499,11,FALSE)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VLOOKUP($B474,期貨未平倉口數!$A$4:$M$499,4,FALSE)</f>
        <v>#N/A</v>
      </c>
      <c r="O474" s="27" t="e">
        <f>VLOOKUP($B474,期貨未平倉口數!$A$4:$M$499,9,FALSE)</f>
        <v>#N/A</v>
      </c>
      <c r="P474" s="27" t="e">
        <f>VLOOKUP($B474,期貨未平倉口數!$A$4:$M$499,10,FALSE)</f>
        <v>#N/A</v>
      </c>
      <c r="Q474" s="27" t="e">
        <f>VLOOKUP($B474,期貨未平倉口數!$A$4:$M$499,11,FALSE)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VLOOKUP($B475,期貨未平倉口數!$A$4:$M$499,4,FALSE)</f>
        <v>#N/A</v>
      </c>
      <c r="O475" s="27" t="e">
        <f>VLOOKUP($B475,期貨未平倉口數!$A$4:$M$499,9,FALSE)</f>
        <v>#N/A</v>
      </c>
      <c r="P475" s="27" t="e">
        <f>VLOOKUP($B475,期貨未平倉口數!$A$4:$M$499,10,FALSE)</f>
        <v>#N/A</v>
      </c>
      <c r="Q475" s="27" t="e">
        <f>VLOOKUP($B475,期貨未平倉口數!$A$4:$M$499,11,FALSE)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VLOOKUP($B476,期貨未平倉口數!$A$4:$M$499,4,FALSE)</f>
        <v>#N/A</v>
      </c>
      <c r="O476" s="27" t="e">
        <f>VLOOKUP($B476,期貨未平倉口數!$A$4:$M$499,9,FALSE)</f>
        <v>#N/A</v>
      </c>
      <c r="P476" s="27" t="e">
        <f>VLOOKUP($B476,期貨未平倉口數!$A$4:$M$499,10,FALSE)</f>
        <v>#N/A</v>
      </c>
      <c r="Q476" s="27" t="e">
        <f>VLOOKUP($B476,期貨未平倉口數!$A$4:$M$499,11,FALSE)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VLOOKUP($B477,期貨未平倉口數!$A$4:$M$499,4,FALSE)</f>
        <v>#N/A</v>
      </c>
      <c r="O477" s="27" t="e">
        <f>VLOOKUP($B477,期貨未平倉口數!$A$4:$M$499,9,FALSE)</f>
        <v>#N/A</v>
      </c>
      <c r="P477" s="27" t="e">
        <f>VLOOKUP($B477,期貨未平倉口數!$A$4:$M$499,10,FALSE)</f>
        <v>#N/A</v>
      </c>
      <c r="Q477" s="27" t="e">
        <f>VLOOKUP($B477,期貨未平倉口數!$A$4:$M$499,11,FALSE)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VLOOKUP($B478,期貨未平倉口數!$A$4:$M$499,4,FALSE)</f>
        <v>#N/A</v>
      </c>
      <c r="O478" s="27" t="e">
        <f>VLOOKUP($B478,期貨未平倉口數!$A$4:$M$499,9,FALSE)</f>
        <v>#N/A</v>
      </c>
      <c r="P478" s="27" t="e">
        <f>VLOOKUP($B478,期貨未平倉口數!$A$4:$M$499,10,FALSE)</f>
        <v>#N/A</v>
      </c>
      <c r="Q478" s="27" t="e">
        <f>VLOOKUP($B478,期貨未平倉口數!$A$4:$M$499,11,FALSE)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VLOOKUP($B479,期貨未平倉口數!$A$4:$M$499,4,FALSE)</f>
        <v>#N/A</v>
      </c>
      <c r="O479" s="27" t="e">
        <f>VLOOKUP($B479,期貨未平倉口數!$A$4:$M$499,9,FALSE)</f>
        <v>#N/A</v>
      </c>
      <c r="P479" s="27" t="e">
        <f>VLOOKUP($B479,期貨未平倉口數!$A$4:$M$499,10,FALSE)</f>
        <v>#N/A</v>
      </c>
      <c r="Q479" s="27" t="e">
        <f>VLOOKUP($B479,期貨未平倉口數!$A$4:$M$499,11,FALSE)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VLOOKUP($B480,期貨未平倉口數!$A$4:$M$499,4,FALSE)</f>
        <v>#N/A</v>
      </c>
      <c r="O480" s="27" t="e">
        <f>VLOOKUP($B480,期貨未平倉口數!$A$4:$M$499,9,FALSE)</f>
        <v>#N/A</v>
      </c>
      <c r="P480" s="27" t="e">
        <f>VLOOKUP($B480,期貨未平倉口數!$A$4:$M$499,10,FALSE)</f>
        <v>#N/A</v>
      </c>
      <c r="Q480" s="27" t="e">
        <f>VLOOKUP($B480,期貨未平倉口數!$A$4:$M$499,11,FALSE)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VLOOKUP($B481,期貨未平倉口數!$A$4:$M$499,4,FALSE)</f>
        <v>#N/A</v>
      </c>
      <c r="O481" s="27" t="e">
        <f>VLOOKUP($B481,期貨未平倉口數!$A$4:$M$499,9,FALSE)</f>
        <v>#N/A</v>
      </c>
      <c r="P481" s="27" t="e">
        <f>VLOOKUP($B481,期貨未平倉口數!$A$4:$M$499,10,FALSE)</f>
        <v>#N/A</v>
      </c>
      <c r="Q481" s="27" t="e">
        <f>VLOOKUP($B481,期貨未平倉口數!$A$4:$M$499,11,FALSE)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VLOOKUP($B482,期貨未平倉口數!$A$4:$M$499,4,FALSE)</f>
        <v>#N/A</v>
      </c>
      <c r="O482" s="27" t="e">
        <f>VLOOKUP($B482,期貨未平倉口數!$A$4:$M$499,9,FALSE)</f>
        <v>#N/A</v>
      </c>
      <c r="P482" s="27" t="e">
        <f>VLOOKUP($B482,期貨未平倉口數!$A$4:$M$499,10,FALSE)</f>
        <v>#N/A</v>
      </c>
      <c r="Q482" s="27" t="e">
        <f>VLOOKUP($B482,期貨未平倉口數!$A$4:$M$499,11,FALSE)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VLOOKUP($B483,期貨未平倉口數!$A$4:$M$499,4,FALSE)</f>
        <v>#N/A</v>
      </c>
      <c r="O483" s="27" t="e">
        <f>VLOOKUP($B483,期貨未平倉口數!$A$4:$M$499,9,FALSE)</f>
        <v>#N/A</v>
      </c>
      <c r="P483" s="27" t="e">
        <f>VLOOKUP($B483,期貨未平倉口數!$A$4:$M$499,10,FALSE)</f>
        <v>#N/A</v>
      </c>
      <c r="Q483" s="27" t="e">
        <f>VLOOKUP($B483,期貨未平倉口數!$A$4:$M$499,11,FALSE)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VLOOKUP($B484,期貨未平倉口數!$A$4:$M$499,4,FALSE)</f>
        <v>#N/A</v>
      </c>
      <c r="O484" s="27" t="e">
        <f>VLOOKUP($B484,期貨未平倉口數!$A$4:$M$499,9,FALSE)</f>
        <v>#N/A</v>
      </c>
      <c r="P484" s="27" t="e">
        <f>VLOOKUP($B484,期貨未平倉口數!$A$4:$M$499,10,FALSE)</f>
        <v>#N/A</v>
      </c>
      <c r="Q484" s="27" t="e">
        <f>VLOOKUP($B484,期貨未平倉口數!$A$4:$M$499,11,FALSE)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VLOOKUP($B485,期貨未平倉口數!$A$4:$M$499,4,FALSE)</f>
        <v>#N/A</v>
      </c>
      <c r="O485" s="27" t="e">
        <f>VLOOKUP($B485,期貨未平倉口數!$A$4:$M$499,9,FALSE)</f>
        <v>#N/A</v>
      </c>
      <c r="P485" s="27" t="e">
        <f>VLOOKUP($B485,期貨未平倉口數!$A$4:$M$499,10,FALSE)</f>
        <v>#N/A</v>
      </c>
      <c r="Q485" s="27" t="e">
        <f>VLOOKUP($B485,期貨未平倉口數!$A$4:$M$499,11,FALSE)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VLOOKUP($B486,期貨未平倉口數!$A$4:$M$499,4,FALSE)</f>
        <v>#N/A</v>
      </c>
      <c r="O486" s="27" t="e">
        <f>VLOOKUP($B486,期貨未平倉口數!$A$4:$M$499,9,FALSE)</f>
        <v>#N/A</v>
      </c>
      <c r="P486" s="27" t="e">
        <f>VLOOKUP($B486,期貨未平倉口數!$A$4:$M$499,10,FALSE)</f>
        <v>#N/A</v>
      </c>
      <c r="Q486" s="27" t="e">
        <f>VLOOKUP($B486,期貨未平倉口數!$A$4:$M$499,11,FALSE)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VLOOKUP($B487,期貨未平倉口數!$A$4:$M$499,4,FALSE)</f>
        <v>#N/A</v>
      </c>
      <c r="O487" s="27" t="e">
        <f>VLOOKUP($B487,期貨未平倉口數!$A$4:$M$499,9,FALSE)</f>
        <v>#N/A</v>
      </c>
      <c r="P487" s="27" t="e">
        <f>VLOOKUP($B487,期貨未平倉口數!$A$4:$M$499,10,FALSE)</f>
        <v>#N/A</v>
      </c>
      <c r="Q487" s="27" t="e">
        <f>VLOOKUP($B487,期貨未平倉口數!$A$4:$M$499,11,FALSE)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VLOOKUP($B488,期貨未平倉口數!$A$4:$M$499,4,FALSE)</f>
        <v>#N/A</v>
      </c>
      <c r="O488" s="27" t="e">
        <f>VLOOKUP($B488,期貨未平倉口數!$A$4:$M$499,9,FALSE)</f>
        <v>#N/A</v>
      </c>
      <c r="P488" s="27" t="e">
        <f>VLOOKUP($B488,期貨未平倉口數!$A$4:$M$499,10,FALSE)</f>
        <v>#N/A</v>
      </c>
      <c r="Q488" s="27" t="e">
        <f>VLOOKUP($B488,期貨未平倉口數!$A$4:$M$499,11,FALSE)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VLOOKUP($B489,期貨未平倉口數!$A$4:$M$499,4,FALSE)</f>
        <v>#N/A</v>
      </c>
      <c r="O489" s="27" t="e">
        <f>VLOOKUP($B489,期貨未平倉口數!$A$4:$M$499,9,FALSE)</f>
        <v>#N/A</v>
      </c>
      <c r="P489" s="27" t="e">
        <f>VLOOKUP($B489,期貨未平倉口數!$A$4:$M$499,10,FALSE)</f>
        <v>#N/A</v>
      </c>
      <c r="Q489" s="27" t="e">
        <f>VLOOKUP($B489,期貨未平倉口數!$A$4:$M$499,11,FALSE)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VLOOKUP($B490,期貨未平倉口數!$A$4:$M$499,4,FALSE)</f>
        <v>#N/A</v>
      </c>
      <c r="O490" s="27" t="e">
        <f>VLOOKUP($B490,期貨未平倉口數!$A$4:$M$499,9,FALSE)</f>
        <v>#N/A</v>
      </c>
      <c r="P490" s="27" t="e">
        <f>VLOOKUP($B490,期貨未平倉口數!$A$4:$M$499,10,FALSE)</f>
        <v>#N/A</v>
      </c>
      <c r="Q490" s="27" t="e">
        <f>VLOOKUP($B490,期貨未平倉口數!$A$4:$M$499,11,FALSE)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VLOOKUP($B491,期貨未平倉口數!$A$4:$M$499,4,FALSE)</f>
        <v>#N/A</v>
      </c>
      <c r="O491" s="27" t="e">
        <f>VLOOKUP($B491,期貨未平倉口數!$A$4:$M$499,9,FALSE)</f>
        <v>#N/A</v>
      </c>
      <c r="P491" s="27" t="e">
        <f>VLOOKUP($B491,期貨未平倉口數!$A$4:$M$499,10,FALSE)</f>
        <v>#N/A</v>
      </c>
      <c r="Q491" s="27" t="e">
        <f>VLOOKUP($B491,期貨未平倉口數!$A$4:$M$499,11,FALSE)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VLOOKUP($B492,期貨未平倉口數!$A$4:$M$499,4,FALSE)</f>
        <v>#N/A</v>
      </c>
      <c r="O492" s="27" t="e">
        <f>VLOOKUP($B492,期貨未平倉口數!$A$4:$M$499,9,FALSE)</f>
        <v>#N/A</v>
      </c>
      <c r="P492" s="27" t="e">
        <f>VLOOKUP($B492,期貨未平倉口數!$A$4:$M$499,10,FALSE)</f>
        <v>#N/A</v>
      </c>
      <c r="Q492" s="27" t="e">
        <f>VLOOKUP($B492,期貨未平倉口數!$A$4:$M$499,11,FALSE)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VLOOKUP($B493,期貨未平倉口數!$A$4:$M$499,4,FALSE)</f>
        <v>#N/A</v>
      </c>
      <c r="O493" s="27" t="e">
        <f>VLOOKUP($B493,期貨未平倉口數!$A$4:$M$499,9,FALSE)</f>
        <v>#N/A</v>
      </c>
      <c r="P493" s="27" t="e">
        <f>VLOOKUP($B493,期貨未平倉口數!$A$4:$M$499,10,FALSE)</f>
        <v>#N/A</v>
      </c>
      <c r="Q493" s="27" t="e">
        <f>VLOOKUP($B493,期貨未平倉口數!$A$4:$M$499,11,FALSE)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VLOOKUP($B494,期貨未平倉口數!$A$4:$M$499,4,FALSE)</f>
        <v>#N/A</v>
      </c>
      <c r="O494" s="27" t="e">
        <f>VLOOKUP($B494,期貨未平倉口數!$A$4:$M$499,9,FALSE)</f>
        <v>#N/A</v>
      </c>
      <c r="P494" s="27" t="e">
        <f>VLOOKUP($B494,期貨未平倉口數!$A$4:$M$499,10,FALSE)</f>
        <v>#N/A</v>
      </c>
      <c r="Q494" s="27" t="e">
        <f>VLOOKUP($B494,期貨未平倉口數!$A$4:$M$499,11,FALSE)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VLOOKUP($B495,期貨未平倉口數!$A$4:$M$499,4,FALSE)</f>
        <v>#N/A</v>
      </c>
      <c r="O495" s="27" t="e">
        <f>VLOOKUP($B495,期貨未平倉口數!$A$4:$M$499,9,FALSE)</f>
        <v>#N/A</v>
      </c>
      <c r="P495" s="27" t="e">
        <f>VLOOKUP($B495,期貨未平倉口數!$A$4:$M$499,10,FALSE)</f>
        <v>#N/A</v>
      </c>
      <c r="Q495" s="27" t="e">
        <f>VLOOKUP($B495,期貨未平倉口數!$A$4:$M$499,11,FALSE)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VLOOKUP($B496,期貨未平倉口數!$A$4:$M$499,4,FALSE)</f>
        <v>#N/A</v>
      </c>
      <c r="O496" s="27" t="e">
        <f>VLOOKUP($B496,期貨未平倉口數!$A$4:$M$499,9,FALSE)</f>
        <v>#N/A</v>
      </c>
      <c r="P496" s="27" t="e">
        <f>VLOOKUP($B496,期貨未平倉口數!$A$4:$M$499,10,FALSE)</f>
        <v>#N/A</v>
      </c>
      <c r="Q496" s="27" t="e">
        <f>VLOOKUP($B496,期貨未平倉口數!$A$4:$M$499,11,FALSE)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VLOOKUP($B497,期貨未平倉口數!$A$4:$M$499,4,FALSE)</f>
        <v>#N/A</v>
      </c>
      <c r="O497" s="27" t="e">
        <f>VLOOKUP($B497,期貨未平倉口數!$A$4:$M$499,9,FALSE)</f>
        <v>#N/A</v>
      </c>
      <c r="P497" s="27" t="e">
        <f>VLOOKUP($B497,期貨未平倉口數!$A$4:$M$499,10,FALSE)</f>
        <v>#N/A</v>
      </c>
      <c r="Q497" s="27" t="e">
        <f>VLOOKUP($B497,期貨未平倉口數!$A$4:$M$499,11,FALSE)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VLOOKUP($B498,期貨未平倉口數!$A$4:$M$499,4,FALSE)</f>
        <v>#N/A</v>
      </c>
      <c r="O498" s="27" t="e">
        <f>VLOOKUP($B498,期貨未平倉口數!$A$4:$M$499,9,FALSE)</f>
        <v>#N/A</v>
      </c>
      <c r="P498" s="27" t="e">
        <f>VLOOKUP($B498,期貨未平倉口數!$A$4:$M$499,10,FALSE)</f>
        <v>#N/A</v>
      </c>
      <c r="Q498" s="27" t="e">
        <f>VLOOKUP($B498,期貨未平倉口數!$A$4:$M$499,11,FALSE)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VLOOKUP($B499,期貨未平倉口數!$A$4:$M$499,4,FALSE)</f>
        <v>#N/A</v>
      </c>
      <c r="O499" s="27" t="e">
        <f>VLOOKUP($B499,期貨未平倉口數!$A$4:$M$499,9,FALSE)</f>
        <v>#N/A</v>
      </c>
      <c r="P499" s="27" t="e">
        <f>VLOOKUP($B499,期貨未平倉口數!$A$4:$M$499,10,FALSE)</f>
        <v>#N/A</v>
      </c>
      <c r="Q499" s="27" t="e">
        <f>VLOOKUP($B499,期貨未平倉口數!$A$4:$M$499,11,FALSE)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VLOOKUP($B500,期貨未平倉口數!$A$4:$M$499,4,FALSE)</f>
        <v>#N/A</v>
      </c>
      <c r="O500" s="27" t="e">
        <f>VLOOKUP($B500,期貨未平倉口數!$A$4:$M$499,9,FALSE)</f>
        <v>#N/A</v>
      </c>
      <c r="P500" s="27" t="e">
        <f>VLOOKUP($B500,期貨未平倉口數!$A$4:$M$499,10,FALSE)</f>
        <v>#N/A</v>
      </c>
      <c r="Q500" s="27" t="e">
        <f>VLOOKUP($B500,期貨未平倉口數!$A$4:$M$499,11,FALSE)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VLOOKUP($B501,期貨未平倉口數!$A$4:$M$499,4,FALSE)</f>
        <v>#N/A</v>
      </c>
      <c r="O501" s="27" t="e">
        <f>VLOOKUP($B501,期貨未平倉口數!$A$4:$M$499,9,FALSE)</f>
        <v>#N/A</v>
      </c>
      <c r="P501" s="27" t="e">
        <f>VLOOKUP($B501,期貨未平倉口數!$A$4:$M$499,10,FALSE)</f>
        <v>#N/A</v>
      </c>
      <c r="Q501" s="27" t="e">
        <f>VLOOKUP($B501,期貨未平倉口數!$A$4:$M$499,11,FALSE)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VLOOKUP($B502,期貨未平倉口數!$A$4:$M$499,4,FALSE)</f>
        <v>#N/A</v>
      </c>
      <c r="O502" s="27" t="e">
        <f>VLOOKUP($B502,期貨未平倉口數!$A$4:$M$499,9,FALSE)</f>
        <v>#N/A</v>
      </c>
      <c r="P502" s="27" t="e">
        <f>VLOOKUP($B502,期貨未平倉口數!$A$4:$M$499,10,FALSE)</f>
        <v>#N/A</v>
      </c>
      <c r="Q502" s="27" t="e">
        <f>VLOOKUP($B502,期貨未平倉口數!$A$4:$M$499,11,FALSE)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VLOOKUP($B503,期貨未平倉口數!$A$4:$M$499,4,FALSE)</f>
        <v>#N/A</v>
      </c>
      <c r="O503" s="27" t="e">
        <f>VLOOKUP($B503,期貨未平倉口數!$A$4:$M$499,9,FALSE)</f>
        <v>#N/A</v>
      </c>
      <c r="P503" s="27" t="e">
        <f>VLOOKUP($B503,期貨未平倉口數!$A$4:$M$499,10,FALSE)</f>
        <v>#N/A</v>
      </c>
      <c r="Q503" s="27" t="e">
        <f>VLOOKUP($B503,期貨未平倉口數!$A$4:$M$499,11,FALSE)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VLOOKUP($B504,期貨未平倉口數!$A$4:$M$499,4,FALSE)</f>
        <v>#N/A</v>
      </c>
      <c r="O504" s="27" t="e">
        <f>VLOOKUP($B504,期貨未平倉口數!$A$4:$M$499,9,FALSE)</f>
        <v>#N/A</v>
      </c>
      <c r="P504" s="27" t="e">
        <f>VLOOKUP($B504,期貨未平倉口數!$A$4:$M$499,10,FALSE)</f>
        <v>#N/A</v>
      </c>
      <c r="Q504" s="27" t="e">
        <f>VLOOKUP($B504,期貨未平倉口數!$A$4:$M$499,11,FALSE)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VLOOKUP($B505,期貨未平倉口數!$A$4:$M$499,4,FALSE)</f>
        <v>#N/A</v>
      </c>
      <c r="O505" s="27" t="e">
        <f>VLOOKUP($B505,期貨未平倉口數!$A$4:$M$499,9,FALSE)</f>
        <v>#N/A</v>
      </c>
      <c r="P505" s="27" t="e">
        <f>VLOOKUP($B505,期貨未平倉口數!$A$4:$M$499,10,FALSE)</f>
        <v>#N/A</v>
      </c>
      <c r="Q505" s="27" t="e">
        <f>VLOOKUP($B505,期貨未平倉口數!$A$4:$M$499,11,FALSE)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VLOOKUP($B506,期貨未平倉口數!$A$4:$M$499,4,FALSE)</f>
        <v>#N/A</v>
      </c>
      <c r="O506" s="27" t="e">
        <f>VLOOKUP($B506,期貨未平倉口數!$A$4:$M$499,9,FALSE)</f>
        <v>#N/A</v>
      </c>
      <c r="P506" s="27" t="e">
        <f>VLOOKUP($B506,期貨未平倉口數!$A$4:$M$499,10,FALSE)</f>
        <v>#N/A</v>
      </c>
      <c r="Q506" s="27" t="e">
        <f>VLOOKUP($B506,期貨未平倉口數!$A$4:$M$499,11,FALSE)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VLOOKUP($B507,期貨未平倉口數!$A$4:$M$499,4,FALSE)</f>
        <v>#N/A</v>
      </c>
      <c r="O507" s="27" t="e">
        <f>VLOOKUP($B507,期貨未平倉口數!$A$4:$M$499,9,FALSE)</f>
        <v>#N/A</v>
      </c>
      <c r="P507" s="27" t="e">
        <f>VLOOKUP($B507,期貨未平倉口數!$A$4:$M$499,10,FALSE)</f>
        <v>#N/A</v>
      </c>
      <c r="Q507" s="27" t="e">
        <f>VLOOKUP($B507,期貨未平倉口數!$A$4:$M$499,11,FALSE)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VLOOKUP($B508,期貨未平倉口數!$A$4:$M$499,4,FALSE)</f>
        <v>#N/A</v>
      </c>
      <c r="O508" s="27" t="e">
        <f>VLOOKUP($B508,期貨未平倉口數!$A$4:$M$499,9,FALSE)</f>
        <v>#N/A</v>
      </c>
      <c r="P508" s="27" t="e">
        <f>VLOOKUP($B508,期貨未平倉口數!$A$4:$M$499,10,FALSE)</f>
        <v>#N/A</v>
      </c>
      <c r="Q508" s="27" t="e">
        <f>VLOOKUP($B508,期貨未平倉口數!$A$4:$M$499,11,FALSE)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VLOOKUP($B509,期貨未平倉口數!$A$4:$M$499,4,FALSE)</f>
        <v>#N/A</v>
      </c>
      <c r="O509" s="27" t="e">
        <f>VLOOKUP($B509,期貨未平倉口數!$A$4:$M$499,9,FALSE)</f>
        <v>#N/A</v>
      </c>
      <c r="P509" s="27" t="e">
        <f>VLOOKUP($B509,期貨未平倉口數!$A$4:$M$499,10,FALSE)</f>
        <v>#N/A</v>
      </c>
      <c r="Q509" s="27" t="e">
        <f>VLOOKUP($B509,期貨未平倉口數!$A$4:$M$499,11,FALSE)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VLOOKUP($B510,期貨未平倉口數!$A$4:$M$499,4,FALSE)</f>
        <v>#N/A</v>
      </c>
      <c r="O510" s="27" t="e">
        <f>VLOOKUP($B510,期貨未平倉口數!$A$4:$M$499,9,FALSE)</f>
        <v>#N/A</v>
      </c>
      <c r="P510" s="27" t="e">
        <f>VLOOKUP($B510,期貨未平倉口數!$A$4:$M$499,10,FALSE)</f>
        <v>#N/A</v>
      </c>
      <c r="Q510" s="27" t="e">
        <f>VLOOKUP($B510,期貨未平倉口數!$A$4:$M$499,11,FALSE)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VLOOKUP($B511,期貨未平倉口數!$A$4:$M$499,4,FALSE)</f>
        <v>#N/A</v>
      </c>
      <c r="O511" s="27" t="e">
        <f>VLOOKUP($B511,期貨未平倉口數!$A$4:$M$499,9,FALSE)</f>
        <v>#N/A</v>
      </c>
      <c r="P511" s="27" t="e">
        <f>VLOOKUP($B511,期貨未平倉口數!$A$4:$M$499,10,FALSE)</f>
        <v>#N/A</v>
      </c>
      <c r="Q511" s="27" t="e">
        <f>VLOOKUP($B511,期貨未平倉口數!$A$4:$M$499,11,FALSE)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VLOOKUP($B512,期貨未平倉口數!$A$4:$M$499,4,FALSE)</f>
        <v>#N/A</v>
      </c>
      <c r="O512" s="27" t="e">
        <f>VLOOKUP($B512,期貨未平倉口數!$A$4:$M$499,9,FALSE)</f>
        <v>#N/A</v>
      </c>
      <c r="P512" s="27" t="e">
        <f>VLOOKUP($B512,期貨未平倉口數!$A$4:$M$499,10,FALSE)</f>
        <v>#N/A</v>
      </c>
      <c r="Q512" s="27" t="e">
        <f>VLOOKUP($B512,期貨未平倉口數!$A$4:$M$499,11,FALSE)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VLOOKUP($B513,期貨未平倉口數!$A$4:$M$499,4,FALSE)</f>
        <v>#N/A</v>
      </c>
      <c r="O513" s="27" t="e">
        <f>VLOOKUP($B513,期貨未平倉口數!$A$4:$M$499,9,FALSE)</f>
        <v>#N/A</v>
      </c>
      <c r="P513" s="27" t="e">
        <f>VLOOKUP($B513,期貨未平倉口數!$A$4:$M$499,10,FALSE)</f>
        <v>#N/A</v>
      </c>
      <c r="Q513" s="27" t="e">
        <f>VLOOKUP($B513,期貨未平倉口數!$A$4:$M$499,11,FALSE)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VLOOKUP($B514,期貨未平倉口數!$A$4:$M$499,4,FALSE)</f>
        <v>#N/A</v>
      </c>
      <c r="O514" s="27" t="e">
        <f>VLOOKUP($B514,期貨未平倉口數!$A$4:$M$499,9,FALSE)</f>
        <v>#N/A</v>
      </c>
      <c r="P514" s="27" t="e">
        <f>VLOOKUP($B514,期貨未平倉口數!$A$4:$M$499,10,FALSE)</f>
        <v>#N/A</v>
      </c>
      <c r="Q514" s="27" t="e">
        <f>VLOOKUP($B514,期貨未平倉口數!$A$4:$M$499,11,FALSE)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VLOOKUP($B515,期貨未平倉口數!$A$4:$M$499,4,FALSE)</f>
        <v>#N/A</v>
      </c>
      <c r="O515" s="27" t="e">
        <f>VLOOKUP($B515,期貨未平倉口數!$A$4:$M$499,9,FALSE)</f>
        <v>#N/A</v>
      </c>
      <c r="P515" s="27" t="e">
        <f>VLOOKUP($B515,期貨未平倉口數!$A$4:$M$499,10,FALSE)</f>
        <v>#N/A</v>
      </c>
      <c r="Q515" s="27" t="e">
        <f>VLOOKUP($B515,期貨未平倉口數!$A$4:$M$499,11,FALSE)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VLOOKUP($B516,期貨未平倉口數!$A$4:$M$499,4,FALSE)</f>
        <v>#N/A</v>
      </c>
      <c r="O516" s="27" t="e">
        <f>VLOOKUP($B516,期貨未平倉口數!$A$4:$M$499,9,FALSE)</f>
        <v>#N/A</v>
      </c>
      <c r="P516" s="27" t="e">
        <f>VLOOKUP($B516,期貨未平倉口數!$A$4:$M$499,10,FALSE)</f>
        <v>#N/A</v>
      </c>
      <c r="Q516" s="27" t="e">
        <f>VLOOKUP($B516,期貨未平倉口數!$A$4:$M$499,11,FALSE)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VLOOKUP($B517,期貨未平倉口數!$A$4:$M$499,4,FALSE)</f>
        <v>#N/A</v>
      </c>
      <c r="O517" s="27" t="e">
        <f>VLOOKUP($B517,期貨未平倉口數!$A$4:$M$499,9,FALSE)</f>
        <v>#N/A</v>
      </c>
      <c r="P517" s="27" t="e">
        <f>VLOOKUP($B517,期貨未平倉口數!$A$4:$M$499,10,FALSE)</f>
        <v>#N/A</v>
      </c>
      <c r="Q517" s="27" t="e">
        <f>VLOOKUP($B517,期貨未平倉口數!$A$4:$M$499,11,FALSE)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VLOOKUP($B518,期貨未平倉口數!$A$4:$M$499,4,FALSE)</f>
        <v>#N/A</v>
      </c>
      <c r="O518" s="27" t="e">
        <f>VLOOKUP($B518,期貨未平倉口數!$A$4:$M$499,9,FALSE)</f>
        <v>#N/A</v>
      </c>
      <c r="P518" s="27" t="e">
        <f>VLOOKUP($B518,期貨未平倉口數!$A$4:$M$499,10,FALSE)</f>
        <v>#N/A</v>
      </c>
      <c r="Q518" s="27" t="e">
        <f>VLOOKUP($B518,期貨未平倉口數!$A$4:$M$499,11,FALSE)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VLOOKUP($B519,期貨未平倉口數!$A$4:$M$499,4,FALSE)</f>
        <v>#N/A</v>
      </c>
      <c r="O519" s="27" t="e">
        <f>VLOOKUP($B519,期貨未平倉口數!$A$4:$M$499,9,FALSE)</f>
        <v>#N/A</v>
      </c>
      <c r="P519" s="27" t="e">
        <f>VLOOKUP($B519,期貨未平倉口數!$A$4:$M$499,10,FALSE)</f>
        <v>#N/A</v>
      </c>
      <c r="Q519" s="27" t="e">
        <f>VLOOKUP($B519,期貨未平倉口數!$A$4:$M$499,11,FALSE)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VLOOKUP($B520,期貨未平倉口數!$A$4:$M$499,4,FALSE)</f>
        <v>#N/A</v>
      </c>
      <c r="O520" s="27" t="e">
        <f>VLOOKUP($B520,期貨未平倉口數!$A$4:$M$499,9,FALSE)</f>
        <v>#N/A</v>
      </c>
      <c r="P520" s="27" t="e">
        <f>VLOOKUP($B520,期貨未平倉口數!$A$4:$M$499,10,FALSE)</f>
        <v>#N/A</v>
      </c>
      <c r="Q520" s="27" t="e">
        <f>VLOOKUP($B520,期貨未平倉口數!$A$4:$M$499,11,FALSE)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VLOOKUP($B521,期貨未平倉口數!$A$4:$M$499,4,FALSE)</f>
        <v>#N/A</v>
      </c>
      <c r="O521" s="27" t="e">
        <f>VLOOKUP($B521,期貨未平倉口數!$A$4:$M$499,9,FALSE)</f>
        <v>#N/A</v>
      </c>
      <c r="P521" s="27" t="e">
        <f>VLOOKUP($B521,期貨未平倉口數!$A$4:$M$499,10,FALSE)</f>
        <v>#N/A</v>
      </c>
      <c r="Q521" s="27" t="e">
        <f>VLOOKUP($B521,期貨未平倉口數!$A$4:$M$499,11,FALSE)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VLOOKUP($B522,期貨未平倉口數!$A$4:$M$499,4,FALSE)</f>
        <v>#N/A</v>
      </c>
      <c r="O522" s="27" t="e">
        <f>VLOOKUP($B522,期貨未平倉口數!$A$4:$M$499,9,FALSE)</f>
        <v>#N/A</v>
      </c>
      <c r="P522" s="27" t="e">
        <f>VLOOKUP($B522,期貨未平倉口數!$A$4:$M$499,10,FALSE)</f>
        <v>#N/A</v>
      </c>
      <c r="Q522" s="27" t="e">
        <f>VLOOKUP($B522,期貨未平倉口數!$A$4:$M$499,11,FALSE)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VLOOKUP($B523,期貨未平倉口數!$A$4:$M$499,4,FALSE)</f>
        <v>#N/A</v>
      </c>
      <c r="O523" s="27" t="e">
        <f>VLOOKUP($B523,期貨未平倉口數!$A$4:$M$499,9,FALSE)</f>
        <v>#N/A</v>
      </c>
      <c r="P523" s="27" t="e">
        <f>VLOOKUP($B523,期貨未平倉口數!$A$4:$M$499,10,FALSE)</f>
        <v>#N/A</v>
      </c>
      <c r="Q523" s="27" t="e">
        <f>VLOOKUP($B523,期貨未平倉口數!$A$4:$M$499,11,FALSE)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VLOOKUP($B524,期貨未平倉口數!$A$4:$M$499,4,FALSE)</f>
        <v>#N/A</v>
      </c>
      <c r="O524" s="27" t="e">
        <f>VLOOKUP($B524,期貨未平倉口數!$A$4:$M$499,9,FALSE)</f>
        <v>#N/A</v>
      </c>
      <c r="P524" s="27" t="e">
        <f>VLOOKUP($B524,期貨未平倉口數!$A$4:$M$499,10,FALSE)</f>
        <v>#N/A</v>
      </c>
      <c r="Q524" s="27" t="e">
        <f>VLOOKUP($B524,期貨未平倉口數!$A$4:$M$499,11,FALSE)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VLOOKUP($B525,期貨未平倉口數!$A$4:$M$499,4,FALSE)</f>
        <v>#N/A</v>
      </c>
      <c r="O525" s="27" t="e">
        <f>VLOOKUP($B525,期貨未平倉口數!$A$4:$M$499,9,FALSE)</f>
        <v>#N/A</v>
      </c>
      <c r="P525" s="27" t="e">
        <f>VLOOKUP($B525,期貨未平倉口數!$A$4:$M$499,10,FALSE)</f>
        <v>#N/A</v>
      </c>
      <c r="Q525" s="27" t="e">
        <f>VLOOKUP($B525,期貨未平倉口數!$A$4:$M$499,11,FALSE)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VLOOKUP($B526,期貨未平倉口數!$A$4:$M$499,4,FALSE)</f>
        <v>#N/A</v>
      </c>
      <c r="O526" s="27" t="e">
        <f>VLOOKUP($B526,期貨未平倉口數!$A$4:$M$499,9,FALSE)</f>
        <v>#N/A</v>
      </c>
      <c r="P526" s="27" t="e">
        <f>VLOOKUP($B526,期貨未平倉口數!$A$4:$M$499,10,FALSE)</f>
        <v>#N/A</v>
      </c>
      <c r="Q526" s="27" t="e">
        <f>VLOOKUP($B526,期貨未平倉口數!$A$4:$M$499,11,FALSE)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VLOOKUP($B527,期貨未平倉口數!$A$4:$M$499,4,FALSE)</f>
        <v>#N/A</v>
      </c>
      <c r="O527" s="27" t="e">
        <f>VLOOKUP($B527,期貨未平倉口數!$A$4:$M$499,9,FALSE)</f>
        <v>#N/A</v>
      </c>
      <c r="P527" s="27" t="e">
        <f>VLOOKUP($B527,期貨未平倉口數!$A$4:$M$499,10,FALSE)</f>
        <v>#N/A</v>
      </c>
      <c r="Q527" s="27" t="e">
        <f>VLOOKUP($B527,期貨未平倉口數!$A$4:$M$499,11,FALSE)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VLOOKUP($B528,期貨未平倉口數!$A$4:$M$499,4,FALSE)</f>
        <v>#N/A</v>
      </c>
      <c r="O528" s="27" t="e">
        <f>VLOOKUP($B528,期貨未平倉口數!$A$4:$M$499,9,FALSE)</f>
        <v>#N/A</v>
      </c>
      <c r="P528" s="27" t="e">
        <f>VLOOKUP($B528,期貨未平倉口數!$A$4:$M$499,10,FALSE)</f>
        <v>#N/A</v>
      </c>
      <c r="Q528" s="27" t="e">
        <f>VLOOKUP($B528,期貨未平倉口數!$A$4:$M$499,11,FALSE)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VLOOKUP($B529,期貨未平倉口數!$A$4:$M$499,4,FALSE)</f>
        <v>#N/A</v>
      </c>
      <c r="O529" s="27" t="e">
        <f>VLOOKUP($B529,期貨未平倉口數!$A$4:$M$499,9,FALSE)</f>
        <v>#N/A</v>
      </c>
      <c r="P529" s="27" t="e">
        <f>VLOOKUP($B529,期貨未平倉口數!$A$4:$M$499,10,FALSE)</f>
        <v>#N/A</v>
      </c>
      <c r="Q529" s="27" t="e">
        <f>VLOOKUP($B529,期貨未平倉口數!$A$4:$M$499,11,FALSE)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VLOOKUP($B530,期貨未平倉口數!$A$4:$M$499,4,FALSE)</f>
        <v>#N/A</v>
      </c>
      <c r="O530" s="27" t="e">
        <f>VLOOKUP($B530,期貨未平倉口數!$A$4:$M$499,9,FALSE)</f>
        <v>#N/A</v>
      </c>
      <c r="P530" s="27" t="e">
        <f>VLOOKUP($B530,期貨未平倉口數!$A$4:$M$499,10,FALSE)</f>
        <v>#N/A</v>
      </c>
      <c r="Q530" s="27" t="e">
        <f>VLOOKUP($B530,期貨未平倉口數!$A$4:$M$499,11,FALSE)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VLOOKUP($B531,期貨未平倉口數!$A$4:$M$499,4,FALSE)</f>
        <v>#N/A</v>
      </c>
      <c r="O531" s="27" t="e">
        <f>VLOOKUP($B531,期貨未平倉口數!$A$4:$M$499,9,FALSE)</f>
        <v>#N/A</v>
      </c>
      <c r="P531" s="27" t="e">
        <f>VLOOKUP($B531,期貨未平倉口數!$A$4:$M$499,10,FALSE)</f>
        <v>#N/A</v>
      </c>
      <c r="Q531" s="27" t="e">
        <f>VLOOKUP($B531,期貨未平倉口數!$A$4:$M$499,11,FALSE)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VLOOKUP($B532,期貨未平倉口數!$A$4:$M$499,4,FALSE)</f>
        <v>#N/A</v>
      </c>
      <c r="O532" s="27" t="e">
        <f>VLOOKUP($B532,期貨未平倉口數!$A$4:$M$499,9,FALSE)</f>
        <v>#N/A</v>
      </c>
      <c r="P532" s="27" t="e">
        <f>VLOOKUP($B532,期貨未平倉口數!$A$4:$M$499,10,FALSE)</f>
        <v>#N/A</v>
      </c>
      <c r="Q532" s="27" t="e">
        <f>VLOOKUP($B532,期貨未平倉口數!$A$4:$M$499,11,FALSE)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VLOOKUP($B533,期貨未平倉口數!$A$4:$M$499,4,FALSE)</f>
        <v>#N/A</v>
      </c>
      <c r="O533" s="27" t="e">
        <f>VLOOKUP($B533,期貨未平倉口數!$A$4:$M$499,9,FALSE)</f>
        <v>#N/A</v>
      </c>
      <c r="P533" s="27" t="e">
        <f>VLOOKUP($B533,期貨未平倉口數!$A$4:$M$499,10,FALSE)</f>
        <v>#N/A</v>
      </c>
      <c r="Q533" s="27" t="e">
        <f>VLOOKUP($B533,期貨未平倉口數!$A$4:$M$499,11,FALSE)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VLOOKUP($B534,期貨未平倉口數!$A$4:$M$499,4,FALSE)</f>
        <v>#N/A</v>
      </c>
      <c r="O534" s="27" t="e">
        <f>VLOOKUP($B534,期貨未平倉口數!$A$4:$M$499,9,FALSE)</f>
        <v>#N/A</v>
      </c>
      <c r="P534" s="27" t="e">
        <f>VLOOKUP($B534,期貨未平倉口數!$A$4:$M$499,10,FALSE)</f>
        <v>#N/A</v>
      </c>
      <c r="Q534" s="27" t="e">
        <f>VLOOKUP($B534,期貨未平倉口數!$A$4:$M$499,11,FALSE)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VLOOKUP($B535,期貨未平倉口數!$A$4:$M$499,4,FALSE)</f>
        <v>#N/A</v>
      </c>
      <c r="O535" s="27" t="e">
        <f>VLOOKUP($B535,期貨未平倉口數!$A$4:$M$499,9,FALSE)</f>
        <v>#N/A</v>
      </c>
      <c r="P535" s="27" t="e">
        <f>VLOOKUP($B535,期貨未平倉口數!$A$4:$M$499,10,FALSE)</f>
        <v>#N/A</v>
      </c>
      <c r="Q535" s="27" t="e">
        <f>VLOOKUP($B535,期貨未平倉口數!$A$4:$M$499,11,FALSE)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VLOOKUP($B536,期貨未平倉口數!$A$4:$M$499,4,FALSE)</f>
        <v>#N/A</v>
      </c>
      <c r="O536" s="27" t="e">
        <f>VLOOKUP($B536,期貨未平倉口數!$A$4:$M$499,9,FALSE)</f>
        <v>#N/A</v>
      </c>
      <c r="P536" s="27" t="e">
        <f>VLOOKUP($B536,期貨未平倉口數!$A$4:$M$499,10,FALSE)</f>
        <v>#N/A</v>
      </c>
      <c r="Q536" s="27" t="e">
        <f>VLOOKUP($B536,期貨未平倉口數!$A$4:$M$499,11,FALSE)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VLOOKUP($B537,期貨未平倉口數!$A$4:$M$499,4,FALSE)</f>
        <v>#N/A</v>
      </c>
      <c r="O537" s="27" t="e">
        <f>VLOOKUP($B537,期貨未平倉口數!$A$4:$M$499,9,FALSE)</f>
        <v>#N/A</v>
      </c>
      <c r="P537" s="27" t="e">
        <f>VLOOKUP($B537,期貨未平倉口數!$A$4:$M$499,10,FALSE)</f>
        <v>#N/A</v>
      </c>
      <c r="Q537" s="27" t="e">
        <f>VLOOKUP($B537,期貨未平倉口數!$A$4:$M$499,11,FALSE)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VLOOKUP($B538,期貨未平倉口數!$A$4:$M$499,4,FALSE)</f>
        <v>#N/A</v>
      </c>
      <c r="O538" s="27" t="e">
        <f>VLOOKUP($B538,期貨未平倉口數!$A$4:$M$499,9,FALSE)</f>
        <v>#N/A</v>
      </c>
      <c r="P538" s="27" t="e">
        <f>VLOOKUP($B538,期貨未平倉口數!$A$4:$M$499,10,FALSE)</f>
        <v>#N/A</v>
      </c>
      <c r="Q538" s="27" t="e">
        <f>VLOOKUP($B538,期貨未平倉口數!$A$4:$M$499,11,FALSE)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VLOOKUP($B539,期貨未平倉口數!$A$4:$M$499,4,FALSE)</f>
        <v>#N/A</v>
      </c>
      <c r="O539" s="27" t="e">
        <f>VLOOKUP($B539,期貨未平倉口數!$A$4:$M$499,9,FALSE)</f>
        <v>#N/A</v>
      </c>
      <c r="P539" s="27" t="e">
        <f>VLOOKUP($B539,期貨未平倉口數!$A$4:$M$499,10,FALSE)</f>
        <v>#N/A</v>
      </c>
      <c r="Q539" s="27" t="e">
        <f>VLOOKUP($B539,期貨未平倉口數!$A$4:$M$499,11,FALSE)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VLOOKUP($B540,期貨未平倉口數!$A$4:$M$499,4,FALSE)</f>
        <v>#N/A</v>
      </c>
      <c r="O540" s="27" t="e">
        <f>VLOOKUP($B540,期貨未平倉口數!$A$4:$M$499,9,FALSE)</f>
        <v>#N/A</v>
      </c>
      <c r="P540" s="27" t="e">
        <f>VLOOKUP($B540,期貨未平倉口數!$A$4:$M$499,10,FALSE)</f>
        <v>#N/A</v>
      </c>
      <c r="Q540" s="27" t="e">
        <f>VLOOKUP($B540,期貨未平倉口數!$A$4:$M$499,11,FALSE)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VLOOKUP($B541,期貨未平倉口數!$A$4:$M$499,4,FALSE)</f>
        <v>#N/A</v>
      </c>
      <c r="O541" s="27" t="e">
        <f>VLOOKUP($B541,期貨未平倉口數!$A$4:$M$499,9,FALSE)</f>
        <v>#N/A</v>
      </c>
      <c r="P541" s="27" t="e">
        <f>VLOOKUP($B541,期貨未平倉口數!$A$4:$M$499,10,FALSE)</f>
        <v>#N/A</v>
      </c>
      <c r="Q541" s="27" t="e">
        <f>VLOOKUP($B541,期貨未平倉口數!$A$4:$M$499,11,FALSE)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VLOOKUP($B542,期貨未平倉口數!$A$4:$M$499,4,FALSE)</f>
        <v>#N/A</v>
      </c>
      <c r="O542" s="27" t="e">
        <f>VLOOKUP($B542,期貨未平倉口數!$A$4:$M$499,9,FALSE)</f>
        <v>#N/A</v>
      </c>
      <c r="P542" s="27" t="e">
        <f>VLOOKUP($B542,期貨未平倉口數!$A$4:$M$499,10,FALSE)</f>
        <v>#N/A</v>
      </c>
      <c r="Q542" s="27" t="e">
        <f>VLOOKUP($B542,期貨未平倉口數!$A$4:$M$499,11,FALSE)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VLOOKUP($B543,期貨未平倉口數!$A$4:$M$499,4,FALSE)</f>
        <v>#N/A</v>
      </c>
      <c r="O543" s="27" t="e">
        <f>VLOOKUP($B543,期貨未平倉口數!$A$4:$M$499,9,FALSE)</f>
        <v>#N/A</v>
      </c>
      <c r="P543" s="27" t="e">
        <f>VLOOKUP($B543,期貨未平倉口數!$A$4:$M$499,10,FALSE)</f>
        <v>#N/A</v>
      </c>
      <c r="Q543" s="27" t="e">
        <f>VLOOKUP($B543,期貨未平倉口數!$A$4:$M$499,11,FALSE)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VLOOKUP($B544,期貨未平倉口數!$A$4:$M$499,4,FALSE)</f>
        <v>#N/A</v>
      </c>
      <c r="O544" s="27" t="e">
        <f>VLOOKUP($B544,期貨未平倉口數!$A$4:$M$499,9,FALSE)</f>
        <v>#N/A</v>
      </c>
      <c r="P544" s="27" t="e">
        <f>VLOOKUP($B544,期貨未平倉口數!$A$4:$M$499,10,FALSE)</f>
        <v>#N/A</v>
      </c>
      <c r="Q544" s="27" t="e">
        <f>VLOOKUP($B544,期貨未平倉口數!$A$4:$M$499,11,FALSE)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VLOOKUP($B545,期貨未平倉口數!$A$4:$M$499,4,FALSE)</f>
        <v>#N/A</v>
      </c>
      <c r="O545" s="27" t="e">
        <f>VLOOKUP($B545,期貨未平倉口數!$A$4:$M$499,9,FALSE)</f>
        <v>#N/A</v>
      </c>
      <c r="P545" s="27" t="e">
        <f>VLOOKUP($B545,期貨未平倉口數!$A$4:$M$499,10,FALSE)</f>
        <v>#N/A</v>
      </c>
      <c r="Q545" s="27" t="e">
        <f>VLOOKUP($B545,期貨未平倉口數!$A$4:$M$499,11,FALSE)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VLOOKUP($B546,期貨未平倉口數!$A$4:$M$499,4,FALSE)</f>
        <v>#N/A</v>
      </c>
      <c r="O546" s="27" t="e">
        <f>VLOOKUP($B546,期貨未平倉口數!$A$4:$M$499,9,FALSE)</f>
        <v>#N/A</v>
      </c>
      <c r="P546" s="27" t="e">
        <f>VLOOKUP($B546,期貨未平倉口數!$A$4:$M$499,10,FALSE)</f>
        <v>#N/A</v>
      </c>
      <c r="Q546" s="27" t="e">
        <f>VLOOKUP($B546,期貨未平倉口數!$A$4:$M$499,11,FALSE)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VLOOKUP($B547,期貨未平倉口數!$A$4:$M$499,4,FALSE)</f>
        <v>#N/A</v>
      </c>
      <c r="O547" s="27" t="e">
        <f>VLOOKUP($B547,期貨未平倉口數!$A$4:$M$499,9,FALSE)</f>
        <v>#N/A</v>
      </c>
      <c r="P547" s="27" t="e">
        <f>VLOOKUP($B547,期貨未平倉口數!$A$4:$M$499,10,FALSE)</f>
        <v>#N/A</v>
      </c>
      <c r="Q547" s="27" t="e">
        <f>VLOOKUP($B547,期貨未平倉口數!$A$4:$M$499,11,FALSE)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VLOOKUP($B548,期貨未平倉口數!$A$4:$M$499,4,FALSE)</f>
        <v>#N/A</v>
      </c>
      <c r="O548" s="27" t="e">
        <f>VLOOKUP($B548,期貨未平倉口數!$A$4:$M$499,9,FALSE)</f>
        <v>#N/A</v>
      </c>
      <c r="P548" s="27" t="e">
        <f>VLOOKUP($B548,期貨未平倉口數!$A$4:$M$499,10,FALSE)</f>
        <v>#N/A</v>
      </c>
      <c r="Q548" s="27" t="e">
        <f>VLOOKUP($B548,期貨未平倉口數!$A$4:$M$499,11,FALSE)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VLOOKUP($B549,期貨未平倉口數!$A$4:$M$499,4,FALSE)</f>
        <v>#N/A</v>
      </c>
      <c r="O549" s="27" t="e">
        <f>VLOOKUP($B549,期貨未平倉口數!$A$4:$M$499,9,FALSE)</f>
        <v>#N/A</v>
      </c>
      <c r="P549" s="27" t="e">
        <f>VLOOKUP($B549,期貨未平倉口數!$A$4:$M$499,10,FALSE)</f>
        <v>#N/A</v>
      </c>
      <c r="Q549" s="27" t="e">
        <f>VLOOKUP($B549,期貨未平倉口數!$A$4:$M$499,11,FALSE)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VLOOKUP($B550,期貨未平倉口數!$A$4:$M$499,4,FALSE)</f>
        <v>#N/A</v>
      </c>
      <c r="O550" s="27" t="e">
        <f>VLOOKUP($B550,期貨未平倉口數!$A$4:$M$499,9,FALSE)</f>
        <v>#N/A</v>
      </c>
      <c r="P550" s="27" t="e">
        <f>VLOOKUP($B550,期貨未平倉口數!$A$4:$M$499,10,FALSE)</f>
        <v>#N/A</v>
      </c>
      <c r="Q550" s="27" t="e">
        <f>VLOOKUP($B550,期貨未平倉口數!$A$4:$M$499,11,FALSE)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VLOOKUP($B551,期貨未平倉口數!$A$4:$M$499,4,FALSE)</f>
        <v>#N/A</v>
      </c>
      <c r="O551" s="27" t="e">
        <f>VLOOKUP($B551,期貨未平倉口數!$A$4:$M$499,9,FALSE)</f>
        <v>#N/A</v>
      </c>
      <c r="P551" s="27" t="e">
        <f>VLOOKUP($B551,期貨未平倉口數!$A$4:$M$499,10,FALSE)</f>
        <v>#N/A</v>
      </c>
      <c r="Q551" s="27" t="e">
        <f>VLOOKUP($B551,期貨未平倉口數!$A$4:$M$499,11,FALSE)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VLOOKUP($B552,期貨未平倉口數!$A$4:$M$499,4,FALSE)</f>
        <v>#N/A</v>
      </c>
      <c r="O552" s="27" t="e">
        <f>VLOOKUP($B552,期貨未平倉口數!$A$4:$M$499,9,FALSE)</f>
        <v>#N/A</v>
      </c>
      <c r="P552" s="27" t="e">
        <f>VLOOKUP($B552,期貨未平倉口數!$A$4:$M$499,10,FALSE)</f>
        <v>#N/A</v>
      </c>
      <c r="Q552" s="27" t="e">
        <f>VLOOKUP($B552,期貨未平倉口數!$A$4:$M$499,11,FALSE)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VLOOKUP($B553,期貨未平倉口數!$A$4:$M$499,4,FALSE)</f>
        <v>#N/A</v>
      </c>
      <c r="O553" s="27" t="e">
        <f>VLOOKUP($B553,期貨未平倉口數!$A$4:$M$499,9,FALSE)</f>
        <v>#N/A</v>
      </c>
      <c r="P553" s="27" t="e">
        <f>VLOOKUP($B553,期貨未平倉口數!$A$4:$M$499,10,FALSE)</f>
        <v>#N/A</v>
      </c>
      <c r="Q553" s="27" t="e">
        <f>VLOOKUP($B553,期貨未平倉口數!$A$4:$M$499,11,FALSE)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VLOOKUP($B554,期貨未平倉口數!$A$4:$M$499,4,FALSE)</f>
        <v>#N/A</v>
      </c>
      <c r="O554" s="27" t="e">
        <f>VLOOKUP($B554,期貨未平倉口數!$A$4:$M$499,9,FALSE)</f>
        <v>#N/A</v>
      </c>
      <c r="P554" s="27" t="e">
        <f>VLOOKUP($B554,期貨未平倉口數!$A$4:$M$499,10,FALSE)</f>
        <v>#N/A</v>
      </c>
      <c r="Q554" s="27" t="e">
        <f>VLOOKUP($B554,期貨未平倉口數!$A$4:$M$499,11,FALSE)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VLOOKUP($B555,期貨未平倉口數!$A$4:$M$499,4,FALSE)</f>
        <v>#N/A</v>
      </c>
      <c r="O555" s="27" t="e">
        <f>VLOOKUP($B555,期貨未平倉口數!$A$4:$M$499,9,FALSE)</f>
        <v>#N/A</v>
      </c>
      <c r="P555" s="27" t="e">
        <f>VLOOKUP($B555,期貨未平倉口數!$A$4:$M$499,10,FALSE)</f>
        <v>#N/A</v>
      </c>
      <c r="Q555" s="27" t="e">
        <f>VLOOKUP($B555,期貨未平倉口數!$A$4:$M$499,11,FALSE)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VLOOKUP($B556,期貨未平倉口數!$A$4:$M$499,4,FALSE)</f>
        <v>#N/A</v>
      </c>
      <c r="O556" s="27" t="e">
        <f>VLOOKUP($B556,期貨未平倉口數!$A$4:$M$499,9,FALSE)</f>
        <v>#N/A</v>
      </c>
      <c r="P556" s="27" t="e">
        <f>VLOOKUP($B556,期貨未平倉口數!$A$4:$M$499,10,FALSE)</f>
        <v>#N/A</v>
      </c>
      <c r="Q556" s="27" t="e">
        <f>VLOOKUP($B556,期貨未平倉口數!$A$4:$M$499,11,FALSE)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VLOOKUP($B557,期貨未平倉口數!$A$4:$M$499,4,FALSE)</f>
        <v>#N/A</v>
      </c>
      <c r="O557" s="27" t="e">
        <f>VLOOKUP($B557,期貨未平倉口數!$A$4:$M$499,9,FALSE)</f>
        <v>#N/A</v>
      </c>
      <c r="P557" s="27" t="e">
        <f>VLOOKUP($B557,期貨未平倉口數!$A$4:$M$499,10,FALSE)</f>
        <v>#N/A</v>
      </c>
      <c r="Q557" s="27" t="e">
        <f>VLOOKUP($B557,期貨未平倉口數!$A$4:$M$499,11,FALSE)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VLOOKUP($B558,期貨未平倉口數!$A$4:$M$499,4,FALSE)</f>
        <v>#N/A</v>
      </c>
      <c r="O558" s="27" t="e">
        <f>VLOOKUP($B558,期貨未平倉口數!$A$4:$M$499,9,FALSE)</f>
        <v>#N/A</v>
      </c>
      <c r="P558" s="27" t="e">
        <f>VLOOKUP($B558,期貨未平倉口數!$A$4:$M$499,10,FALSE)</f>
        <v>#N/A</v>
      </c>
      <c r="Q558" s="27" t="e">
        <f>VLOOKUP($B558,期貨未平倉口數!$A$4:$M$499,11,FALSE)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VLOOKUP($B559,期貨未平倉口數!$A$4:$M$499,4,FALSE)</f>
        <v>#N/A</v>
      </c>
      <c r="O559" s="27" t="e">
        <f>VLOOKUP($B559,期貨未平倉口數!$A$4:$M$499,9,FALSE)</f>
        <v>#N/A</v>
      </c>
      <c r="P559" s="27" t="e">
        <f>VLOOKUP($B559,期貨未平倉口數!$A$4:$M$499,10,FALSE)</f>
        <v>#N/A</v>
      </c>
      <c r="Q559" s="27" t="e">
        <f>VLOOKUP($B559,期貨未平倉口數!$A$4:$M$499,11,FALSE)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VLOOKUP($B560,期貨未平倉口數!$A$4:$M$499,4,FALSE)</f>
        <v>#N/A</v>
      </c>
      <c r="O560" s="27" t="e">
        <f>VLOOKUP($B560,期貨未平倉口數!$A$4:$M$499,9,FALSE)</f>
        <v>#N/A</v>
      </c>
      <c r="P560" s="27" t="e">
        <f>VLOOKUP($B560,期貨未平倉口數!$A$4:$M$499,10,FALSE)</f>
        <v>#N/A</v>
      </c>
      <c r="Q560" s="27" t="e">
        <f>VLOOKUP($B560,期貨未平倉口數!$A$4:$M$499,11,FALSE)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VLOOKUP($B561,期貨未平倉口數!$A$4:$M$499,4,FALSE)</f>
        <v>#N/A</v>
      </c>
      <c r="O561" s="27" t="e">
        <f>VLOOKUP($B561,期貨未平倉口數!$A$4:$M$499,9,FALSE)</f>
        <v>#N/A</v>
      </c>
      <c r="P561" s="27" t="e">
        <f>VLOOKUP($B561,期貨未平倉口數!$A$4:$M$499,10,FALSE)</f>
        <v>#N/A</v>
      </c>
      <c r="Q561" s="27" t="e">
        <f>VLOOKUP($B561,期貨未平倉口數!$A$4:$M$499,11,FALSE)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VLOOKUP($B562,期貨未平倉口數!$A$4:$M$499,4,FALSE)</f>
        <v>#N/A</v>
      </c>
      <c r="O562" s="27" t="e">
        <f>VLOOKUP($B562,期貨未平倉口數!$A$4:$M$499,9,FALSE)</f>
        <v>#N/A</v>
      </c>
      <c r="P562" s="27" t="e">
        <f>VLOOKUP($B562,期貨未平倉口數!$A$4:$M$499,10,FALSE)</f>
        <v>#N/A</v>
      </c>
      <c r="Q562" s="27" t="e">
        <f>VLOOKUP($B562,期貨未平倉口數!$A$4:$M$499,11,FALSE)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VLOOKUP($B563,期貨未平倉口數!$A$4:$M$499,4,FALSE)</f>
        <v>#N/A</v>
      </c>
      <c r="O563" s="27" t="e">
        <f>VLOOKUP($B563,期貨未平倉口數!$A$4:$M$499,9,FALSE)</f>
        <v>#N/A</v>
      </c>
      <c r="P563" s="27" t="e">
        <f>VLOOKUP($B563,期貨未平倉口數!$A$4:$M$499,10,FALSE)</f>
        <v>#N/A</v>
      </c>
      <c r="Q563" s="27" t="e">
        <f>VLOOKUP($B563,期貨未平倉口數!$A$4:$M$499,11,FALSE)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VLOOKUP($B564,期貨未平倉口數!$A$4:$M$499,4,FALSE)</f>
        <v>#N/A</v>
      </c>
      <c r="O564" s="27" t="e">
        <f>VLOOKUP($B564,期貨未平倉口數!$A$4:$M$499,9,FALSE)</f>
        <v>#N/A</v>
      </c>
      <c r="P564" s="27" t="e">
        <f>VLOOKUP($B564,期貨未平倉口數!$A$4:$M$499,10,FALSE)</f>
        <v>#N/A</v>
      </c>
      <c r="Q564" s="27" t="e">
        <f>VLOOKUP($B564,期貨未平倉口數!$A$4:$M$499,11,FALSE)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VLOOKUP($B565,期貨未平倉口數!$A$4:$M$499,4,FALSE)</f>
        <v>#N/A</v>
      </c>
      <c r="O565" s="27" t="e">
        <f>VLOOKUP($B565,期貨未平倉口數!$A$4:$M$499,9,FALSE)</f>
        <v>#N/A</v>
      </c>
      <c r="P565" s="27" t="e">
        <f>VLOOKUP($B565,期貨未平倉口數!$A$4:$M$499,10,FALSE)</f>
        <v>#N/A</v>
      </c>
      <c r="Q565" s="27" t="e">
        <f>VLOOKUP($B565,期貨未平倉口數!$A$4:$M$499,11,FALSE)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VLOOKUP($B566,期貨未平倉口數!$A$4:$M$499,4,FALSE)</f>
        <v>#N/A</v>
      </c>
      <c r="O566" s="27" t="e">
        <f>VLOOKUP($B566,期貨未平倉口數!$A$4:$M$499,9,FALSE)</f>
        <v>#N/A</v>
      </c>
      <c r="P566" s="27" t="e">
        <f>VLOOKUP($B566,期貨未平倉口數!$A$4:$M$499,10,FALSE)</f>
        <v>#N/A</v>
      </c>
      <c r="Q566" s="27" t="e">
        <f>VLOOKUP($B566,期貨未平倉口數!$A$4:$M$499,11,FALSE)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VLOOKUP($B567,期貨未平倉口數!$A$4:$M$499,4,FALSE)</f>
        <v>#N/A</v>
      </c>
      <c r="O567" s="27" t="e">
        <f>VLOOKUP($B567,期貨未平倉口數!$A$4:$M$499,9,FALSE)</f>
        <v>#N/A</v>
      </c>
      <c r="P567" s="27" t="e">
        <f>VLOOKUP($B567,期貨未平倉口數!$A$4:$M$499,10,FALSE)</f>
        <v>#N/A</v>
      </c>
      <c r="Q567" s="27" t="e">
        <f>VLOOKUP($B567,期貨未平倉口數!$A$4:$M$499,11,FALSE)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VLOOKUP($B568,期貨未平倉口數!$A$4:$M$499,4,FALSE)</f>
        <v>#N/A</v>
      </c>
      <c r="O568" s="27" t="e">
        <f>VLOOKUP($B568,期貨未平倉口數!$A$4:$M$499,9,FALSE)</f>
        <v>#N/A</v>
      </c>
      <c r="P568" s="27" t="e">
        <f>VLOOKUP($B568,期貨未平倉口數!$A$4:$M$499,10,FALSE)</f>
        <v>#N/A</v>
      </c>
      <c r="Q568" s="27" t="e">
        <f>VLOOKUP($B568,期貨未平倉口數!$A$4:$M$499,11,FALSE)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VLOOKUP($B569,期貨未平倉口數!$A$4:$M$499,4,FALSE)</f>
        <v>#N/A</v>
      </c>
      <c r="O569" s="27" t="e">
        <f>VLOOKUP($B569,期貨未平倉口數!$A$4:$M$499,9,FALSE)</f>
        <v>#N/A</v>
      </c>
      <c r="P569" s="27" t="e">
        <f>VLOOKUP($B569,期貨未平倉口數!$A$4:$M$499,10,FALSE)</f>
        <v>#N/A</v>
      </c>
      <c r="Q569" s="27" t="e">
        <f>VLOOKUP($B569,期貨未平倉口數!$A$4:$M$499,11,FALSE)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VLOOKUP($B570,期貨未平倉口數!$A$4:$M$499,4,FALSE)</f>
        <v>#N/A</v>
      </c>
      <c r="O570" s="27" t="e">
        <f>VLOOKUP($B570,期貨未平倉口數!$A$4:$M$499,9,FALSE)</f>
        <v>#N/A</v>
      </c>
      <c r="P570" s="27" t="e">
        <f>VLOOKUP($B570,期貨未平倉口數!$A$4:$M$499,10,FALSE)</f>
        <v>#N/A</v>
      </c>
      <c r="Q570" s="27" t="e">
        <f>VLOOKUP($B570,期貨未平倉口數!$A$4:$M$499,11,FALSE)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VLOOKUP($B571,期貨未平倉口數!$A$4:$M$499,4,FALSE)</f>
        <v>#N/A</v>
      </c>
      <c r="O571" s="27" t="e">
        <f>VLOOKUP($B571,期貨未平倉口數!$A$4:$M$499,9,FALSE)</f>
        <v>#N/A</v>
      </c>
      <c r="P571" s="27" t="e">
        <f>VLOOKUP($B571,期貨未平倉口數!$A$4:$M$499,10,FALSE)</f>
        <v>#N/A</v>
      </c>
      <c r="Q571" s="27" t="e">
        <f>VLOOKUP($B571,期貨未平倉口數!$A$4:$M$499,11,FALSE)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VLOOKUP($B572,期貨未平倉口數!$A$4:$M$499,4,FALSE)</f>
        <v>#N/A</v>
      </c>
      <c r="O572" s="27" t="e">
        <f>VLOOKUP($B572,期貨未平倉口數!$A$4:$M$499,9,FALSE)</f>
        <v>#N/A</v>
      </c>
      <c r="P572" s="27" t="e">
        <f>VLOOKUP($B572,期貨未平倉口數!$A$4:$M$499,10,FALSE)</f>
        <v>#N/A</v>
      </c>
      <c r="Q572" s="27" t="e">
        <f>VLOOKUP($B572,期貨未平倉口數!$A$4:$M$499,11,FALSE)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VLOOKUP($B573,期貨未平倉口數!$A$4:$M$499,4,FALSE)</f>
        <v>#N/A</v>
      </c>
      <c r="O573" s="27" t="e">
        <f>VLOOKUP($B573,期貨未平倉口數!$A$4:$M$499,9,FALSE)</f>
        <v>#N/A</v>
      </c>
      <c r="P573" s="27" t="e">
        <f>VLOOKUP($B573,期貨未平倉口數!$A$4:$M$499,10,FALSE)</f>
        <v>#N/A</v>
      </c>
      <c r="Q573" s="27" t="e">
        <f>VLOOKUP($B573,期貨未平倉口數!$A$4:$M$499,11,FALSE)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VLOOKUP($B574,期貨未平倉口數!$A$4:$M$499,4,FALSE)</f>
        <v>#N/A</v>
      </c>
      <c r="O574" s="27" t="e">
        <f>VLOOKUP($B574,期貨未平倉口數!$A$4:$M$499,9,FALSE)</f>
        <v>#N/A</v>
      </c>
      <c r="P574" s="27" t="e">
        <f>VLOOKUP($B574,期貨未平倉口數!$A$4:$M$499,10,FALSE)</f>
        <v>#N/A</v>
      </c>
      <c r="Q574" s="27" t="e">
        <f>VLOOKUP($B574,期貨未平倉口數!$A$4:$M$499,11,FALSE)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VLOOKUP($B575,期貨未平倉口數!$A$4:$M$499,4,FALSE)</f>
        <v>#N/A</v>
      </c>
      <c r="O575" s="27" t="e">
        <f>VLOOKUP($B575,期貨未平倉口數!$A$4:$M$499,9,FALSE)</f>
        <v>#N/A</v>
      </c>
      <c r="P575" s="27" t="e">
        <f>VLOOKUP($B575,期貨未平倉口數!$A$4:$M$499,10,FALSE)</f>
        <v>#N/A</v>
      </c>
      <c r="Q575" s="27" t="e">
        <f>VLOOKUP($B575,期貨未平倉口數!$A$4:$M$499,11,FALSE)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VLOOKUP($B576,期貨未平倉口數!$A$4:$M$499,4,FALSE)</f>
        <v>#N/A</v>
      </c>
      <c r="O576" s="27" t="e">
        <f>VLOOKUP($B576,期貨未平倉口數!$A$4:$M$499,9,FALSE)</f>
        <v>#N/A</v>
      </c>
      <c r="P576" s="27" t="e">
        <f>VLOOKUP($B576,期貨未平倉口數!$A$4:$M$499,10,FALSE)</f>
        <v>#N/A</v>
      </c>
      <c r="Q576" s="27" t="e">
        <f>VLOOKUP($B576,期貨未平倉口數!$A$4:$M$499,11,FALSE)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VLOOKUP($B577,期貨未平倉口數!$A$4:$M$499,4,FALSE)</f>
        <v>#N/A</v>
      </c>
      <c r="O577" s="27" t="e">
        <f>VLOOKUP($B577,期貨未平倉口數!$A$4:$M$499,9,FALSE)</f>
        <v>#N/A</v>
      </c>
      <c r="P577" s="27" t="e">
        <f>VLOOKUP($B577,期貨未平倉口數!$A$4:$M$499,10,FALSE)</f>
        <v>#N/A</v>
      </c>
      <c r="Q577" s="27" t="e">
        <f>VLOOKUP($B577,期貨未平倉口數!$A$4:$M$499,11,FALSE)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VLOOKUP($B578,期貨未平倉口數!$A$4:$M$499,4,FALSE)</f>
        <v>#N/A</v>
      </c>
      <c r="O578" s="27" t="e">
        <f>VLOOKUP($B578,期貨未平倉口數!$A$4:$M$499,9,FALSE)</f>
        <v>#N/A</v>
      </c>
      <c r="P578" s="27" t="e">
        <f>VLOOKUP($B578,期貨未平倉口數!$A$4:$M$499,10,FALSE)</f>
        <v>#N/A</v>
      </c>
      <c r="Q578" s="27" t="e">
        <f>VLOOKUP($B578,期貨未平倉口數!$A$4:$M$499,11,FALSE)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VLOOKUP($B579,期貨未平倉口數!$A$4:$M$499,4,FALSE)</f>
        <v>#N/A</v>
      </c>
      <c r="O579" s="27" t="e">
        <f>VLOOKUP($B579,期貨未平倉口數!$A$4:$M$499,9,FALSE)</f>
        <v>#N/A</v>
      </c>
      <c r="P579" s="27" t="e">
        <f>VLOOKUP($B579,期貨未平倉口數!$A$4:$M$499,10,FALSE)</f>
        <v>#N/A</v>
      </c>
      <c r="Q579" s="27" t="e">
        <f>VLOOKUP($B579,期貨未平倉口數!$A$4:$M$499,11,FALSE)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VLOOKUP($B580,期貨未平倉口數!$A$4:$M$499,4,FALSE)</f>
        <v>#N/A</v>
      </c>
      <c r="O580" s="27" t="e">
        <f>VLOOKUP($B580,期貨未平倉口數!$A$4:$M$499,9,FALSE)</f>
        <v>#N/A</v>
      </c>
      <c r="P580" s="27" t="e">
        <f>VLOOKUP($B580,期貨未平倉口數!$A$4:$M$499,10,FALSE)</f>
        <v>#N/A</v>
      </c>
      <c r="Q580" s="27" t="e">
        <f>VLOOKUP($B580,期貨未平倉口數!$A$4:$M$499,11,FALSE)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VLOOKUP($B581,期貨未平倉口數!$A$4:$M$499,4,FALSE)</f>
        <v>#N/A</v>
      </c>
      <c r="O581" s="27" t="e">
        <f>VLOOKUP($B581,期貨未平倉口數!$A$4:$M$499,9,FALSE)</f>
        <v>#N/A</v>
      </c>
      <c r="P581" s="27" t="e">
        <f>VLOOKUP($B581,期貨未平倉口數!$A$4:$M$499,10,FALSE)</f>
        <v>#N/A</v>
      </c>
      <c r="Q581" s="27" t="e">
        <f>VLOOKUP($B581,期貨未平倉口數!$A$4:$M$499,11,FALSE)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VLOOKUP($B582,期貨未平倉口數!$A$4:$M$499,4,FALSE)</f>
        <v>#N/A</v>
      </c>
      <c r="O582" s="27" t="e">
        <f>VLOOKUP($B582,期貨未平倉口數!$A$4:$M$499,9,FALSE)</f>
        <v>#N/A</v>
      </c>
      <c r="P582" s="27" t="e">
        <f>VLOOKUP($B582,期貨未平倉口數!$A$4:$M$499,10,FALSE)</f>
        <v>#N/A</v>
      </c>
      <c r="Q582" s="27" t="e">
        <f>VLOOKUP($B582,期貨未平倉口數!$A$4:$M$499,11,FALSE)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VLOOKUP($B583,期貨未平倉口數!$A$4:$M$499,4,FALSE)</f>
        <v>#N/A</v>
      </c>
      <c r="O583" s="27" t="e">
        <f>VLOOKUP($B583,期貨未平倉口數!$A$4:$M$499,9,FALSE)</f>
        <v>#N/A</v>
      </c>
      <c r="P583" s="27" t="e">
        <f>VLOOKUP($B583,期貨未平倉口數!$A$4:$M$499,10,FALSE)</f>
        <v>#N/A</v>
      </c>
      <c r="Q583" s="27" t="e">
        <f>VLOOKUP($B583,期貨未平倉口數!$A$4:$M$499,11,FALSE)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VLOOKUP($B584,期貨未平倉口數!$A$4:$M$499,4,FALSE)</f>
        <v>#N/A</v>
      </c>
      <c r="O584" s="27" t="e">
        <f>VLOOKUP($B584,期貨未平倉口數!$A$4:$M$499,9,FALSE)</f>
        <v>#N/A</v>
      </c>
      <c r="P584" s="27" t="e">
        <f>VLOOKUP($B584,期貨未平倉口數!$A$4:$M$499,10,FALSE)</f>
        <v>#N/A</v>
      </c>
      <c r="Q584" s="27" t="e">
        <f>VLOOKUP($B584,期貨未平倉口數!$A$4:$M$499,11,FALSE)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VLOOKUP($B585,期貨未平倉口數!$A$4:$M$499,4,FALSE)</f>
        <v>#N/A</v>
      </c>
      <c r="O585" s="27" t="e">
        <f>VLOOKUP($B585,期貨未平倉口數!$A$4:$M$499,9,FALSE)</f>
        <v>#N/A</v>
      </c>
      <c r="P585" s="27" t="e">
        <f>VLOOKUP($B585,期貨未平倉口數!$A$4:$M$499,10,FALSE)</f>
        <v>#N/A</v>
      </c>
      <c r="Q585" s="27" t="e">
        <f>VLOOKUP($B585,期貨未平倉口數!$A$4:$M$499,11,FALSE)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VLOOKUP($B586,期貨未平倉口數!$A$4:$M$499,4,FALSE)</f>
        <v>#N/A</v>
      </c>
      <c r="O586" s="27" t="e">
        <f>VLOOKUP($B586,期貨未平倉口數!$A$4:$M$499,9,FALSE)</f>
        <v>#N/A</v>
      </c>
      <c r="P586" s="27" t="e">
        <f>VLOOKUP($B586,期貨未平倉口數!$A$4:$M$499,10,FALSE)</f>
        <v>#N/A</v>
      </c>
      <c r="Q586" s="27" t="e">
        <f>VLOOKUP($B586,期貨未平倉口數!$A$4:$M$499,11,FALSE)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VLOOKUP($B587,期貨未平倉口數!$A$4:$M$499,4,FALSE)</f>
        <v>#N/A</v>
      </c>
      <c r="O587" s="27" t="e">
        <f>VLOOKUP($B587,期貨未平倉口數!$A$4:$M$499,9,FALSE)</f>
        <v>#N/A</v>
      </c>
      <c r="P587" s="27" t="e">
        <f>VLOOKUP($B587,期貨未平倉口數!$A$4:$M$499,10,FALSE)</f>
        <v>#N/A</v>
      </c>
      <c r="Q587" s="27" t="e">
        <f>VLOOKUP($B587,期貨未平倉口數!$A$4:$M$499,11,FALSE)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VLOOKUP($B588,期貨未平倉口數!$A$4:$M$499,4,FALSE)</f>
        <v>#N/A</v>
      </c>
      <c r="O588" s="27" t="e">
        <f>VLOOKUP($B588,期貨未平倉口數!$A$4:$M$499,9,FALSE)</f>
        <v>#N/A</v>
      </c>
      <c r="P588" s="27" t="e">
        <f>VLOOKUP($B588,期貨未平倉口數!$A$4:$M$499,10,FALSE)</f>
        <v>#N/A</v>
      </c>
      <c r="Q588" s="27" t="e">
        <f>VLOOKUP($B588,期貨未平倉口數!$A$4:$M$499,11,FALSE)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VLOOKUP($B589,期貨未平倉口數!$A$4:$M$499,4,FALSE)</f>
        <v>#N/A</v>
      </c>
      <c r="O589" s="27" t="e">
        <f>VLOOKUP($B589,期貨未平倉口數!$A$4:$M$499,9,FALSE)</f>
        <v>#N/A</v>
      </c>
      <c r="P589" s="27" t="e">
        <f>VLOOKUP($B589,期貨未平倉口數!$A$4:$M$499,10,FALSE)</f>
        <v>#N/A</v>
      </c>
      <c r="Q589" s="27" t="e">
        <f>VLOOKUP($B589,期貨未平倉口數!$A$4:$M$499,11,FALSE)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VLOOKUP($B590,期貨未平倉口數!$A$4:$M$499,4,FALSE)</f>
        <v>#N/A</v>
      </c>
      <c r="O590" s="27" t="e">
        <f>VLOOKUP($B590,期貨未平倉口數!$A$4:$M$499,9,FALSE)</f>
        <v>#N/A</v>
      </c>
      <c r="P590" s="27" t="e">
        <f>VLOOKUP($B590,期貨未平倉口數!$A$4:$M$499,10,FALSE)</f>
        <v>#N/A</v>
      </c>
      <c r="Q590" s="27" t="e">
        <f>VLOOKUP($B590,期貨未平倉口數!$A$4:$M$499,11,FALSE)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VLOOKUP($B591,期貨未平倉口數!$A$4:$M$499,4,FALSE)</f>
        <v>#N/A</v>
      </c>
      <c r="O591" s="27" t="e">
        <f>VLOOKUP($B591,期貨未平倉口數!$A$4:$M$499,9,FALSE)</f>
        <v>#N/A</v>
      </c>
      <c r="P591" s="27" t="e">
        <f>VLOOKUP($B591,期貨未平倉口數!$A$4:$M$499,10,FALSE)</f>
        <v>#N/A</v>
      </c>
      <c r="Q591" s="27" t="e">
        <f>VLOOKUP($B591,期貨未平倉口數!$A$4:$M$499,11,FALSE)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VLOOKUP($B592,期貨未平倉口數!$A$4:$M$499,4,FALSE)</f>
        <v>#N/A</v>
      </c>
      <c r="O592" s="27" t="e">
        <f>VLOOKUP($B592,期貨未平倉口數!$A$4:$M$499,9,FALSE)</f>
        <v>#N/A</v>
      </c>
      <c r="P592" s="27" t="e">
        <f>VLOOKUP($B592,期貨未平倉口數!$A$4:$M$499,10,FALSE)</f>
        <v>#N/A</v>
      </c>
      <c r="Q592" s="27" t="e">
        <f>VLOOKUP($B592,期貨未平倉口數!$A$4:$M$499,11,FALSE)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VLOOKUP($B593,期貨未平倉口數!$A$4:$M$499,4,FALSE)</f>
        <v>#N/A</v>
      </c>
      <c r="O593" s="27" t="e">
        <f>VLOOKUP($B593,期貨未平倉口數!$A$4:$M$499,9,FALSE)</f>
        <v>#N/A</v>
      </c>
      <c r="P593" s="27" t="e">
        <f>VLOOKUP($B593,期貨未平倉口數!$A$4:$M$499,10,FALSE)</f>
        <v>#N/A</v>
      </c>
      <c r="Q593" s="27" t="e">
        <f>VLOOKUP($B593,期貨未平倉口數!$A$4:$M$499,11,FALSE)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VLOOKUP($B594,期貨未平倉口數!$A$4:$M$499,4,FALSE)</f>
        <v>#N/A</v>
      </c>
      <c r="O594" s="27" t="e">
        <f>VLOOKUP($B594,期貨未平倉口數!$A$4:$M$499,9,FALSE)</f>
        <v>#N/A</v>
      </c>
      <c r="P594" s="27" t="e">
        <f>VLOOKUP($B594,期貨未平倉口數!$A$4:$M$499,10,FALSE)</f>
        <v>#N/A</v>
      </c>
      <c r="Q594" s="27" t="e">
        <f>VLOOKUP($B594,期貨未平倉口數!$A$4:$M$499,11,FALSE)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VLOOKUP($B595,期貨未平倉口數!$A$4:$M$499,4,FALSE)</f>
        <v>#N/A</v>
      </c>
      <c r="O595" s="27" t="e">
        <f>VLOOKUP($B595,期貨未平倉口數!$A$4:$M$499,9,FALSE)</f>
        <v>#N/A</v>
      </c>
      <c r="P595" s="27" t="e">
        <f>VLOOKUP($B595,期貨未平倉口數!$A$4:$M$499,10,FALSE)</f>
        <v>#N/A</v>
      </c>
      <c r="Q595" s="27" t="e">
        <f>VLOOKUP($B595,期貨未平倉口數!$A$4:$M$499,11,FALSE)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VLOOKUP($B596,期貨未平倉口數!$A$4:$M$499,4,FALSE)</f>
        <v>#N/A</v>
      </c>
      <c r="O596" s="27" t="e">
        <f>VLOOKUP($B596,期貨未平倉口數!$A$4:$M$499,9,FALSE)</f>
        <v>#N/A</v>
      </c>
      <c r="P596" s="27" t="e">
        <f>VLOOKUP($B596,期貨未平倉口數!$A$4:$M$499,10,FALSE)</f>
        <v>#N/A</v>
      </c>
      <c r="Q596" s="27" t="e">
        <f>VLOOKUP($B596,期貨未平倉口數!$A$4:$M$499,11,FALSE)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VLOOKUP($B597,期貨未平倉口數!$A$4:$M$499,4,FALSE)</f>
        <v>#N/A</v>
      </c>
      <c r="O597" s="27" t="e">
        <f>VLOOKUP($B597,期貨未平倉口數!$A$4:$M$499,9,FALSE)</f>
        <v>#N/A</v>
      </c>
      <c r="P597" s="27" t="e">
        <f>VLOOKUP($B597,期貨未平倉口數!$A$4:$M$499,10,FALSE)</f>
        <v>#N/A</v>
      </c>
      <c r="Q597" s="27" t="e">
        <f>VLOOKUP($B597,期貨未平倉口數!$A$4:$M$499,11,FALSE)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VLOOKUP($B598,期貨未平倉口數!$A$4:$M$499,4,FALSE)</f>
        <v>#N/A</v>
      </c>
      <c r="O598" s="27" t="e">
        <f>VLOOKUP($B598,期貨未平倉口數!$A$4:$M$499,9,FALSE)</f>
        <v>#N/A</v>
      </c>
      <c r="P598" s="27" t="e">
        <f>VLOOKUP($B598,期貨未平倉口數!$A$4:$M$499,10,FALSE)</f>
        <v>#N/A</v>
      </c>
      <c r="Q598" s="27" t="e">
        <f>VLOOKUP($B598,期貨未平倉口數!$A$4:$M$499,11,FALSE)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VLOOKUP($B599,期貨未平倉口數!$A$4:$M$499,4,FALSE)</f>
        <v>#N/A</v>
      </c>
      <c r="O599" s="27" t="e">
        <f>VLOOKUP($B599,期貨未平倉口數!$A$4:$M$499,9,FALSE)</f>
        <v>#N/A</v>
      </c>
      <c r="P599" s="27" t="e">
        <f>VLOOKUP($B599,期貨未平倉口數!$A$4:$M$499,10,FALSE)</f>
        <v>#N/A</v>
      </c>
      <c r="Q599" s="27" t="e">
        <f>VLOOKUP($B599,期貨未平倉口數!$A$4:$M$499,11,FALSE)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VLOOKUP($B600,期貨未平倉口數!$A$4:$M$499,4,FALSE)</f>
        <v>#N/A</v>
      </c>
      <c r="O600" s="27" t="e">
        <f>VLOOKUP($B600,期貨未平倉口數!$A$4:$M$499,9,FALSE)</f>
        <v>#N/A</v>
      </c>
      <c r="P600" s="27" t="e">
        <f>VLOOKUP($B600,期貨未平倉口數!$A$4:$M$499,10,FALSE)</f>
        <v>#N/A</v>
      </c>
      <c r="Q600" s="27" t="e">
        <f>VLOOKUP($B600,期貨未平倉口數!$A$4:$M$499,11,FALSE)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VLOOKUP($B601,期貨未平倉口數!$A$4:$M$499,4,FALSE)</f>
        <v>#N/A</v>
      </c>
      <c r="O601" s="27" t="e">
        <f>VLOOKUP($B601,期貨未平倉口數!$A$4:$M$499,9,FALSE)</f>
        <v>#N/A</v>
      </c>
      <c r="P601" s="27" t="e">
        <f>VLOOKUP($B601,期貨未平倉口數!$A$4:$M$499,10,FALSE)</f>
        <v>#N/A</v>
      </c>
      <c r="Q601" s="27" t="e">
        <f>VLOOKUP($B601,期貨未平倉口數!$A$4:$M$499,11,FALSE)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VLOOKUP($B602,期貨未平倉口數!$A$4:$M$499,4,FALSE)</f>
        <v>#N/A</v>
      </c>
      <c r="O602" s="27" t="e">
        <f>VLOOKUP($B602,期貨未平倉口數!$A$4:$M$499,9,FALSE)</f>
        <v>#N/A</v>
      </c>
      <c r="P602" s="27" t="e">
        <f>VLOOKUP($B602,期貨未平倉口數!$A$4:$M$499,10,FALSE)</f>
        <v>#N/A</v>
      </c>
      <c r="Q602" s="27" t="e">
        <f>VLOOKUP($B602,期貨未平倉口數!$A$4:$M$499,11,FALSE)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VLOOKUP($B603,期貨未平倉口數!$A$4:$M$499,4,FALSE)</f>
        <v>#N/A</v>
      </c>
      <c r="O603" s="27" t="e">
        <f>VLOOKUP($B603,期貨未平倉口數!$A$4:$M$499,9,FALSE)</f>
        <v>#N/A</v>
      </c>
      <c r="P603" s="27" t="e">
        <f>VLOOKUP($B603,期貨未平倉口數!$A$4:$M$499,10,FALSE)</f>
        <v>#N/A</v>
      </c>
      <c r="Q603" s="27" t="e">
        <f>VLOOKUP($B603,期貨未平倉口數!$A$4:$M$499,11,FALSE)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VLOOKUP($B604,期貨未平倉口數!$A$4:$M$499,4,FALSE)</f>
        <v>#N/A</v>
      </c>
      <c r="O604" s="27" t="e">
        <f>VLOOKUP($B604,期貨未平倉口數!$A$4:$M$499,9,FALSE)</f>
        <v>#N/A</v>
      </c>
      <c r="P604" s="27" t="e">
        <f>VLOOKUP($B604,期貨未平倉口數!$A$4:$M$499,10,FALSE)</f>
        <v>#N/A</v>
      </c>
      <c r="Q604" s="27" t="e">
        <f>VLOOKUP($B604,期貨未平倉口數!$A$4:$M$499,11,FALSE)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VLOOKUP($B605,期貨未平倉口數!$A$4:$M$499,4,FALSE)</f>
        <v>#N/A</v>
      </c>
      <c r="O605" s="27" t="e">
        <f>VLOOKUP($B605,期貨未平倉口數!$A$4:$M$499,9,FALSE)</f>
        <v>#N/A</v>
      </c>
      <c r="P605" s="27" t="e">
        <f>VLOOKUP($B605,期貨未平倉口數!$A$4:$M$499,10,FALSE)</f>
        <v>#N/A</v>
      </c>
      <c r="Q605" s="27" t="e">
        <f>VLOOKUP($B605,期貨未平倉口數!$A$4:$M$499,11,FALSE)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VLOOKUP($B606,期貨未平倉口數!$A$4:$M$499,4,FALSE)</f>
        <v>#N/A</v>
      </c>
      <c r="O606" s="27" t="e">
        <f>VLOOKUP($B606,期貨未平倉口數!$A$4:$M$499,9,FALSE)</f>
        <v>#N/A</v>
      </c>
      <c r="P606" s="27" t="e">
        <f>VLOOKUP($B606,期貨未平倉口數!$A$4:$M$499,10,FALSE)</f>
        <v>#N/A</v>
      </c>
      <c r="Q606" s="27" t="e">
        <f>VLOOKUP($B606,期貨未平倉口數!$A$4:$M$499,11,FALSE)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VLOOKUP($B607,期貨未平倉口數!$A$4:$M$499,4,FALSE)</f>
        <v>#N/A</v>
      </c>
      <c r="O607" s="27" t="e">
        <f>VLOOKUP($B607,期貨未平倉口數!$A$4:$M$499,9,FALSE)</f>
        <v>#N/A</v>
      </c>
      <c r="P607" s="27" t="e">
        <f>VLOOKUP($B607,期貨未平倉口數!$A$4:$M$499,10,FALSE)</f>
        <v>#N/A</v>
      </c>
      <c r="Q607" s="27" t="e">
        <f>VLOOKUP($B607,期貨未平倉口數!$A$4:$M$499,11,FALSE)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VLOOKUP($B608,期貨未平倉口數!$A$4:$M$499,4,FALSE)</f>
        <v>#N/A</v>
      </c>
      <c r="O608" s="27" t="e">
        <f>VLOOKUP($B608,期貨未平倉口數!$A$4:$M$499,9,FALSE)</f>
        <v>#N/A</v>
      </c>
      <c r="P608" s="27" t="e">
        <f>VLOOKUP($B608,期貨未平倉口數!$A$4:$M$499,10,FALSE)</f>
        <v>#N/A</v>
      </c>
      <c r="Q608" s="27" t="e">
        <f>VLOOKUP($B608,期貨未平倉口數!$A$4:$M$499,11,FALSE)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VLOOKUP($B609,期貨未平倉口數!$A$4:$M$499,4,FALSE)</f>
        <v>#N/A</v>
      </c>
      <c r="O609" s="27" t="e">
        <f>VLOOKUP($B609,期貨未平倉口數!$A$4:$M$499,9,FALSE)</f>
        <v>#N/A</v>
      </c>
      <c r="P609" s="27" t="e">
        <f>VLOOKUP($B609,期貨未平倉口數!$A$4:$M$499,10,FALSE)</f>
        <v>#N/A</v>
      </c>
      <c r="Q609" s="27" t="e">
        <f>VLOOKUP($B609,期貨未平倉口數!$A$4:$M$499,11,FALSE)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VLOOKUP($B610,期貨未平倉口數!$A$4:$M$499,4,FALSE)</f>
        <v>#N/A</v>
      </c>
      <c r="O610" s="27" t="e">
        <f>VLOOKUP($B610,期貨未平倉口數!$A$4:$M$499,9,FALSE)</f>
        <v>#N/A</v>
      </c>
      <c r="P610" s="27" t="e">
        <f>VLOOKUP($B610,期貨未平倉口數!$A$4:$M$499,10,FALSE)</f>
        <v>#N/A</v>
      </c>
      <c r="Q610" s="27" t="e">
        <f>VLOOKUP($B610,期貨未平倉口數!$A$4:$M$499,11,FALSE)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VLOOKUP($B611,期貨未平倉口數!$A$4:$M$499,4,FALSE)</f>
        <v>#N/A</v>
      </c>
      <c r="O611" s="27" t="e">
        <f>VLOOKUP($B611,期貨未平倉口數!$A$4:$M$499,9,FALSE)</f>
        <v>#N/A</v>
      </c>
      <c r="P611" s="27" t="e">
        <f>VLOOKUP($B611,期貨未平倉口數!$A$4:$M$499,10,FALSE)</f>
        <v>#N/A</v>
      </c>
      <c r="Q611" s="27" t="e">
        <f>VLOOKUP($B611,期貨未平倉口數!$A$4:$M$499,11,FALSE)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VLOOKUP($B612,期貨未平倉口數!$A$4:$M$499,4,FALSE)</f>
        <v>#N/A</v>
      </c>
      <c r="O612" s="27" t="e">
        <f>VLOOKUP($B612,期貨未平倉口數!$A$4:$M$499,9,FALSE)</f>
        <v>#N/A</v>
      </c>
      <c r="P612" s="27" t="e">
        <f>VLOOKUP($B612,期貨未平倉口數!$A$4:$M$499,10,FALSE)</f>
        <v>#N/A</v>
      </c>
      <c r="Q612" s="27" t="e">
        <f>VLOOKUP($B612,期貨未平倉口數!$A$4:$M$499,11,FALSE)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VLOOKUP($B613,期貨未平倉口數!$A$4:$M$499,4,FALSE)</f>
        <v>#N/A</v>
      </c>
      <c r="O613" s="27" t="e">
        <f>VLOOKUP($B613,期貨未平倉口數!$A$4:$M$499,9,FALSE)</f>
        <v>#N/A</v>
      </c>
      <c r="P613" s="27" t="e">
        <f>VLOOKUP($B613,期貨未平倉口數!$A$4:$M$499,10,FALSE)</f>
        <v>#N/A</v>
      </c>
      <c r="Q613" s="27" t="e">
        <f>VLOOKUP($B613,期貨未平倉口數!$A$4:$M$499,11,FALSE)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VLOOKUP($B614,期貨未平倉口數!$A$4:$M$499,4,FALSE)</f>
        <v>#N/A</v>
      </c>
      <c r="O614" s="27" t="e">
        <f>VLOOKUP($B614,期貨未平倉口數!$A$4:$M$499,9,FALSE)</f>
        <v>#N/A</v>
      </c>
      <c r="P614" s="27" t="e">
        <f>VLOOKUP($B614,期貨未平倉口數!$A$4:$M$499,10,FALSE)</f>
        <v>#N/A</v>
      </c>
      <c r="Q614" s="27" t="e">
        <f>VLOOKUP($B614,期貨未平倉口數!$A$4:$M$499,11,FALSE)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VLOOKUP($B615,期貨未平倉口數!$A$4:$M$499,4,FALSE)</f>
        <v>#N/A</v>
      </c>
      <c r="O615" s="27" t="e">
        <f>VLOOKUP($B615,期貨未平倉口數!$A$4:$M$499,9,FALSE)</f>
        <v>#N/A</v>
      </c>
      <c r="P615" s="27" t="e">
        <f>VLOOKUP($B615,期貨未平倉口數!$A$4:$M$499,10,FALSE)</f>
        <v>#N/A</v>
      </c>
      <c r="Q615" s="27" t="e">
        <f>VLOOKUP($B615,期貨未平倉口數!$A$4:$M$499,11,FALSE)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VLOOKUP($B616,期貨未平倉口數!$A$4:$M$499,4,FALSE)</f>
        <v>#N/A</v>
      </c>
      <c r="O616" s="27" t="e">
        <f>VLOOKUP($B616,期貨未平倉口數!$A$4:$M$499,9,FALSE)</f>
        <v>#N/A</v>
      </c>
      <c r="P616" s="27" t="e">
        <f>VLOOKUP($B616,期貨未平倉口數!$A$4:$M$499,10,FALSE)</f>
        <v>#N/A</v>
      </c>
      <c r="Q616" s="27" t="e">
        <f>VLOOKUP($B616,期貨未平倉口數!$A$4:$M$499,11,FALSE)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VLOOKUP($B617,期貨未平倉口數!$A$4:$M$499,4,FALSE)</f>
        <v>#N/A</v>
      </c>
      <c r="O617" s="27" t="e">
        <f>VLOOKUP($B617,期貨未平倉口數!$A$4:$M$499,9,FALSE)</f>
        <v>#N/A</v>
      </c>
      <c r="P617" s="27" t="e">
        <f>VLOOKUP($B617,期貨未平倉口數!$A$4:$M$499,10,FALSE)</f>
        <v>#N/A</v>
      </c>
      <c r="Q617" s="27" t="e">
        <f>VLOOKUP($B617,期貨未平倉口數!$A$4:$M$499,11,FALSE)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VLOOKUP($B618,期貨未平倉口數!$A$4:$M$499,4,FALSE)</f>
        <v>#N/A</v>
      </c>
      <c r="O618" s="27" t="e">
        <f>VLOOKUP($B618,期貨未平倉口數!$A$4:$M$499,9,FALSE)</f>
        <v>#N/A</v>
      </c>
      <c r="P618" s="27" t="e">
        <f>VLOOKUP($B618,期貨未平倉口數!$A$4:$M$499,10,FALSE)</f>
        <v>#N/A</v>
      </c>
      <c r="Q618" s="27" t="e">
        <f>VLOOKUP($B618,期貨未平倉口數!$A$4:$M$499,11,FALSE)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VLOOKUP($B619,期貨未平倉口數!$A$4:$M$499,4,FALSE)</f>
        <v>#N/A</v>
      </c>
      <c r="O619" s="27" t="e">
        <f>VLOOKUP($B619,期貨未平倉口數!$A$4:$M$499,9,FALSE)</f>
        <v>#N/A</v>
      </c>
      <c r="P619" s="27" t="e">
        <f>VLOOKUP($B619,期貨未平倉口數!$A$4:$M$499,10,FALSE)</f>
        <v>#N/A</v>
      </c>
      <c r="Q619" s="27" t="e">
        <f>VLOOKUP($B619,期貨未平倉口數!$A$4:$M$499,11,FALSE)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VLOOKUP($B620,期貨未平倉口數!$A$4:$M$499,4,FALSE)</f>
        <v>#N/A</v>
      </c>
      <c r="O620" s="27" t="e">
        <f>VLOOKUP($B620,期貨未平倉口數!$A$4:$M$499,9,FALSE)</f>
        <v>#N/A</v>
      </c>
      <c r="P620" s="27" t="e">
        <f>VLOOKUP($B620,期貨未平倉口數!$A$4:$M$499,10,FALSE)</f>
        <v>#N/A</v>
      </c>
      <c r="Q620" s="27" t="e">
        <f>VLOOKUP($B620,期貨未平倉口數!$A$4:$M$499,11,FALSE)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VLOOKUP($B621,期貨未平倉口數!$A$4:$M$499,4,FALSE)</f>
        <v>#N/A</v>
      </c>
      <c r="O621" s="27" t="e">
        <f>VLOOKUP($B621,期貨未平倉口數!$A$4:$M$499,9,FALSE)</f>
        <v>#N/A</v>
      </c>
      <c r="P621" s="27" t="e">
        <f>VLOOKUP($B621,期貨未平倉口數!$A$4:$M$499,10,FALSE)</f>
        <v>#N/A</v>
      </c>
      <c r="Q621" s="27" t="e">
        <f>VLOOKUP($B621,期貨未平倉口數!$A$4:$M$499,11,FALSE)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VLOOKUP($B622,期貨未平倉口數!$A$4:$M$499,4,FALSE)</f>
        <v>#N/A</v>
      </c>
      <c r="O622" s="27" t="e">
        <f>VLOOKUP($B622,期貨未平倉口數!$A$4:$M$499,9,FALSE)</f>
        <v>#N/A</v>
      </c>
      <c r="P622" s="27" t="e">
        <f>VLOOKUP($B622,期貨未平倉口數!$A$4:$M$499,10,FALSE)</f>
        <v>#N/A</v>
      </c>
      <c r="Q622" s="27" t="e">
        <f>VLOOKUP($B622,期貨未平倉口數!$A$4:$M$499,11,FALSE)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VLOOKUP($B623,期貨未平倉口數!$A$4:$M$499,4,FALSE)</f>
        <v>#N/A</v>
      </c>
      <c r="O623" s="27" t="e">
        <f>VLOOKUP($B623,期貨未平倉口數!$A$4:$M$499,9,FALSE)</f>
        <v>#N/A</v>
      </c>
      <c r="P623" s="27" t="e">
        <f>VLOOKUP($B623,期貨未平倉口數!$A$4:$M$499,10,FALSE)</f>
        <v>#N/A</v>
      </c>
      <c r="Q623" s="27" t="e">
        <f>VLOOKUP($B623,期貨未平倉口數!$A$4:$M$499,11,FALSE)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VLOOKUP($B624,期貨未平倉口數!$A$4:$M$499,4,FALSE)</f>
        <v>#N/A</v>
      </c>
      <c r="O624" s="27" t="e">
        <f>VLOOKUP($B624,期貨未平倉口數!$A$4:$M$499,9,FALSE)</f>
        <v>#N/A</v>
      </c>
      <c r="P624" s="27" t="e">
        <f>VLOOKUP($B624,期貨未平倉口數!$A$4:$M$499,10,FALSE)</f>
        <v>#N/A</v>
      </c>
      <c r="Q624" s="27" t="e">
        <f>VLOOKUP($B624,期貨未平倉口數!$A$4:$M$499,11,FALSE)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VLOOKUP($B625,期貨未平倉口數!$A$4:$M$499,4,FALSE)</f>
        <v>#N/A</v>
      </c>
      <c r="O625" s="27" t="e">
        <f>VLOOKUP($B625,期貨未平倉口數!$A$4:$M$499,9,FALSE)</f>
        <v>#N/A</v>
      </c>
      <c r="P625" s="27" t="e">
        <f>VLOOKUP($B625,期貨未平倉口數!$A$4:$M$499,10,FALSE)</f>
        <v>#N/A</v>
      </c>
      <c r="Q625" s="27" t="e">
        <f>VLOOKUP($B625,期貨未平倉口數!$A$4:$M$499,11,FALSE)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VLOOKUP($B626,期貨未平倉口數!$A$4:$M$499,4,FALSE)</f>
        <v>#N/A</v>
      </c>
      <c r="O626" s="27" t="e">
        <f>VLOOKUP($B626,期貨未平倉口數!$A$4:$M$499,9,FALSE)</f>
        <v>#N/A</v>
      </c>
      <c r="P626" s="27" t="e">
        <f>VLOOKUP($B626,期貨未平倉口數!$A$4:$M$499,10,FALSE)</f>
        <v>#N/A</v>
      </c>
      <c r="Q626" s="27" t="e">
        <f>VLOOKUP($B626,期貨未平倉口數!$A$4:$M$499,11,FALSE)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VLOOKUP($B627,期貨未平倉口數!$A$4:$M$499,4,FALSE)</f>
        <v>#N/A</v>
      </c>
      <c r="O627" s="27" t="e">
        <f>VLOOKUP($B627,期貨未平倉口數!$A$4:$M$499,9,FALSE)</f>
        <v>#N/A</v>
      </c>
      <c r="P627" s="27" t="e">
        <f>VLOOKUP($B627,期貨未平倉口數!$A$4:$M$499,10,FALSE)</f>
        <v>#N/A</v>
      </c>
      <c r="Q627" s="27" t="e">
        <f>VLOOKUP($B627,期貨未平倉口數!$A$4:$M$499,11,FALSE)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VLOOKUP($B628,期貨未平倉口數!$A$4:$M$499,4,FALSE)</f>
        <v>#N/A</v>
      </c>
      <c r="O628" s="27" t="e">
        <f>VLOOKUP($B628,期貨未平倉口數!$A$4:$M$499,9,FALSE)</f>
        <v>#N/A</v>
      </c>
      <c r="P628" s="27" t="e">
        <f>VLOOKUP($B628,期貨未平倉口數!$A$4:$M$499,10,FALSE)</f>
        <v>#N/A</v>
      </c>
      <c r="Q628" s="27" t="e">
        <f>VLOOKUP($B628,期貨未平倉口數!$A$4:$M$499,11,FALSE)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VLOOKUP($B629,期貨未平倉口數!$A$4:$M$499,4,FALSE)</f>
        <v>#N/A</v>
      </c>
      <c r="O629" s="27" t="e">
        <f>VLOOKUP($B629,期貨未平倉口數!$A$4:$M$499,9,FALSE)</f>
        <v>#N/A</v>
      </c>
      <c r="P629" s="27" t="e">
        <f>VLOOKUP($B629,期貨未平倉口數!$A$4:$M$499,10,FALSE)</f>
        <v>#N/A</v>
      </c>
      <c r="Q629" s="27" t="e">
        <f>VLOOKUP($B629,期貨未平倉口數!$A$4:$M$499,11,FALSE)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VLOOKUP($B630,期貨未平倉口數!$A$4:$M$499,4,FALSE)</f>
        <v>#N/A</v>
      </c>
      <c r="O630" s="27" t="e">
        <f>VLOOKUP($B630,期貨未平倉口數!$A$4:$M$499,9,FALSE)</f>
        <v>#N/A</v>
      </c>
      <c r="P630" s="27" t="e">
        <f>VLOOKUP($B630,期貨未平倉口數!$A$4:$M$499,10,FALSE)</f>
        <v>#N/A</v>
      </c>
      <c r="Q630" s="27" t="e">
        <f>VLOOKUP($B630,期貨未平倉口數!$A$4:$M$499,11,FALSE)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VLOOKUP($B631,期貨未平倉口數!$A$4:$M$499,4,FALSE)</f>
        <v>#N/A</v>
      </c>
      <c r="O631" s="27" t="e">
        <f>VLOOKUP($B631,期貨未平倉口數!$A$4:$M$499,9,FALSE)</f>
        <v>#N/A</v>
      </c>
      <c r="P631" s="27" t="e">
        <f>VLOOKUP($B631,期貨未平倉口數!$A$4:$M$499,10,FALSE)</f>
        <v>#N/A</v>
      </c>
      <c r="Q631" s="27" t="e">
        <f>VLOOKUP($B631,期貨未平倉口數!$A$4:$M$499,11,FALSE)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VLOOKUP($B632,期貨未平倉口數!$A$4:$M$499,4,FALSE)</f>
        <v>#N/A</v>
      </c>
      <c r="O632" s="27" t="e">
        <f>VLOOKUP($B632,期貨未平倉口數!$A$4:$M$499,9,FALSE)</f>
        <v>#N/A</v>
      </c>
      <c r="P632" s="27" t="e">
        <f>VLOOKUP($B632,期貨未平倉口數!$A$4:$M$499,10,FALSE)</f>
        <v>#N/A</v>
      </c>
      <c r="Q632" s="27" t="e">
        <f>VLOOKUP($B632,期貨未平倉口數!$A$4:$M$499,11,FALSE)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VLOOKUP($B633,期貨未平倉口數!$A$4:$M$499,4,FALSE)</f>
        <v>#N/A</v>
      </c>
      <c r="O633" s="27" t="e">
        <f>VLOOKUP($B633,期貨未平倉口數!$A$4:$M$499,9,FALSE)</f>
        <v>#N/A</v>
      </c>
      <c r="P633" s="27" t="e">
        <f>VLOOKUP($B633,期貨未平倉口數!$A$4:$M$499,10,FALSE)</f>
        <v>#N/A</v>
      </c>
      <c r="Q633" s="27" t="e">
        <f>VLOOKUP($B633,期貨未平倉口數!$A$4:$M$499,11,FALSE)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VLOOKUP($B634,期貨未平倉口數!$A$4:$M$499,4,FALSE)</f>
        <v>#N/A</v>
      </c>
      <c r="O634" s="27" t="e">
        <f>VLOOKUP($B634,期貨未平倉口數!$A$4:$M$499,9,FALSE)</f>
        <v>#N/A</v>
      </c>
      <c r="P634" s="27" t="e">
        <f>VLOOKUP($B634,期貨未平倉口數!$A$4:$M$499,10,FALSE)</f>
        <v>#N/A</v>
      </c>
      <c r="Q634" s="27" t="e">
        <f>VLOOKUP($B634,期貨未平倉口數!$A$4:$M$499,11,FALSE)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VLOOKUP($B635,期貨未平倉口數!$A$4:$M$499,4,FALSE)</f>
        <v>#N/A</v>
      </c>
      <c r="O635" s="27" t="e">
        <f>VLOOKUP($B635,期貨未平倉口數!$A$4:$M$499,9,FALSE)</f>
        <v>#N/A</v>
      </c>
      <c r="P635" s="27" t="e">
        <f>VLOOKUP($B635,期貨未平倉口數!$A$4:$M$499,10,FALSE)</f>
        <v>#N/A</v>
      </c>
      <c r="Q635" s="27" t="e">
        <f>VLOOKUP($B635,期貨未平倉口數!$A$4:$M$499,11,FALSE)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VLOOKUP($B636,期貨未平倉口數!$A$4:$M$499,4,FALSE)</f>
        <v>#N/A</v>
      </c>
      <c r="O636" s="27" t="e">
        <f>VLOOKUP($B636,期貨未平倉口數!$A$4:$M$499,9,FALSE)</f>
        <v>#N/A</v>
      </c>
      <c r="P636" s="27" t="e">
        <f>VLOOKUP($B636,期貨未平倉口數!$A$4:$M$499,10,FALSE)</f>
        <v>#N/A</v>
      </c>
      <c r="Q636" s="27" t="e">
        <f>VLOOKUP($B636,期貨未平倉口數!$A$4:$M$499,11,FALSE)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VLOOKUP($B637,期貨未平倉口數!$A$4:$M$499,4,FALSE)</f>
        <v>#N/A</v>
      </c>
      <c r="O637" s="27" t="e">
        <f>VLOOKUP($B637,期貨未平倉口數!$A$4:$M$499,9,FALSE)</f>
        <v>#N/A</v>
      </c>
      <c r="P637" s="27" t="e">
        <f>VLOOKUP($B637,期貨未平倉口數!$A$4:$M$499,10,FALSE)</f>
        <v>#N/A</v>
      </c>
      <c r="Q637" s="27" t="e">
        <f>VLOOKUP($B637,期貨未平倉口數!$A$4:$M$499,11,FALSE)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VLOOKUP($B638,期貨未平倉口數!$A$4:$M$499,4,FALSE)</f>
        <v>#N/A</v>
      </c>
      <c r="O638" s="27" t="e">
        <f>VLOOKUP($B638,期貨未平倉口數!$A$4:$M$499,9,FALSE)</f>
        <v>#N/A</v>
      </c>
      <c r="P638" s="27" t="e">
        <f>VLOOKUP($B638,期貨未平倉口數!$A$4:$M$499,10,FALSE)</f>
        <v>#N/A</v>
      </c>
      <c r="Q638" s="27" t="e">
        <f>VLOOKUP($B638,期貨未平倉口數!$A$4:$M$499,11,FALSE)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VLOOKUP($B639,期貨未平倉口數!$A$4:$M$499,4,FALSE)</f>
        <v>#N/A</v>
      </c>
      <c r="O639" s="27" t="e">
        <f>VLOOKUP($B639,期貨未平倉口數!$A$4:$M$499,9,FALSE)</f>
        <v>#N/A</v>
      </c>
      <c r="P639" s="27" t="e">
        <f>VLOOKUP($B639,期貨未平倉口數!$A$4:$M$499,10,FALSE)</f>
        <v>#N/A</v>
      </c>
      <c r="Q639" s="27" t="e">
        <f>VLOOKUP($B639,期貨未平倉口數!$A$4:$M$499,11,FALSE)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VLOOKUP($B640,期貨未平倉口數!$A$4:$M$499,4,FALSE)</f>
        <v>#N/A</v>
      </c>
      <c r="O640" s="27" t="e">
        <f>VLOOKUP($B640,期貨未平倉口數!$A$4:$M$499,9,FALSE)</f>
        <v>#N/A</v>
      </c>
      <c r="P640" s="27" t="e">
        <f>VLOOKUP($B640,期貨未平倉口數!$A$4:$M$499,10,FALSE)</f>
        <v>#N/A</v>
      </c>
      <c r="Q640" s="27" t="e">
        <f>VLOOKUP($B640,期貨未平倉口數!$A$4:$M$499,11,FALSE)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VLOOKUP($B641,期貨未平倉口數!$A$4:$M$499,4,FALSE)</f>
        <v>#N/A</v>
      </c>
      <c r="O641" s="27" t="e">
        <f>VLOOKUP($B641,期貨未平倉口數!$A$4:$M$499,9,FALSE)</f>
        <v>#N/A</v>
      </c>
      <c r="P641" s="27" t="e">
        <f>VLOOKUP($B641,期貨未平倉口數!$A$4:$M$499,10,FALSE)</f>
        <v>#N/A</v>
      </c>
      <c r="Q641" s="27" t="e">
        <f>VLOOKUP($B641,期貨未平倉口數!$A$4:$M$499,11,FALSE)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VLOOKUP($B642,期貨未平倉口數!$A$4:$M$499,4,FALSE)</f>
        <v>#N/A</v>
      </c>
      <c r="O642" s="27" t="e">
        <f>VLOOKUP($B642,期貨未平倉口數!$A$4:$M$499,9,FALSE)</f>
        <v>#N/A</v>
      </c>
      <c r="P642" s="27" t="e">
        <f>VLOOKUP($B642,期貨未平倉口數!$A$4:$M$499,10,FALSE)</f>
        <v>#N/A</v>
      </c>
      <c r="Q642" s="27" t="e">
        <f>VLOOKUP($B642,期貨未平倉口數!$A$4:$M$499,11,FALSE)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VLOOKUP($B643,期貨未平倉口數!$A$4:$M$499,4,FALSE)</f>
        <v>#N/A</v>
      </c>
      <c r="O643" s="27" t="e">
        <f>VLOOKUP($B643,期貨未平倉口數!$A$4:$M$499,9,FALSE)</f>
        <v>#N/A</v>
      </c>
      <c r="P643" s="27" t="e">
        <f>VLOOKUP($B643,期貨未平倉口數!$A$4:$M$499,10,FALSE)</f>
        <v>#N/A</v>
      </c>
      <c r="Q643" s="27" t="e">
        <f>VLOOKUP($B643,期貨未平倉口數!$A$4:$M$499,11,FALSE)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VLOOKUP($B644,期貨未平倉口數!$A$4:$M$499,4,FALSE)</f>
        <v>#N/A</v>
      </c>
      <c r="O644" s="27" t="e">
        <f>VLOOKUP($B644,期貨未平倉口數!$A$4:$M$499,9,FALSE)</f>
        <v>#N/A</v>
      </c>
      <c r="P644" s="27" t="e">
        <f>VLOOKUP($B644,期貨未平倉口數!$A$4:$M$499,10,FALSE)</f>
        <v>#N/A</v>
      </c>
      <c r="Q644" s="27" t="e">
        <f>VLOOKUP($B644,期貨未平倉口數!$A$4:$M$499,11,FALSE)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VLOOKUP($B645,期貨未平倉口數!$A$4:$M$499,4,FALSE)</f>
        <v>#N/A</v>
      </c>
      <c r="O645" s="27" t="e">
        <f>VLOOKUP($B645,期貨未平倉口數!$A$4:$M$499,9,FALSE)</f>
        <v>#N/A</v>
      </c>
      <c r="P645" s="27" t="e">
        <f>VLOOKUP($B645,期貨未平倉口數!$A$4:$M$499,10,FALSE)</f>
        <v>#N/A</v>
      </c>
      <c r="Q645" s="27" t="e">
        <f>VLOOKUP($B645,期貨未平倉口數!$A$4:$M$499,11,FALSE)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VLOOKUP($B646,期貨未平倉口數!$A$4:$M$499,4,FALSE)</f>
        <v>#N/A</v>
      </c>
      <c r="O646" s="27" t="e">
        <f>VLOOKUP($B646,期貨未平倉口數!$A$4:$M$499,9,FALSE)</f>
        <v>#N/A</v>
      </c>
      <c r="P646" s="27" t="e">
        <f>VLOOKUP($B646,期貨未平倉口數!$A$4:$M$499,10,FALSE)</f>
        <v>#N/A</v>
      </c>
      <c r="Q646" s="27" t="e">
        <f>VLOOKUP($B646,期貨未平倉口數!$A$4:$M$499,11,FALSE)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VLOOKUP($B647,期貨未平倉口數!$A$4:$M$499,4,FALSE)</f>
        <v>#N/A</v>
      </c>
      <c r="O647" s="27" t="e">
        <f>VLOOKUP($B647,期貨未平倉口數!$A$4:$M$499,9,FALSE)</f>
        <v>#N/A</v>
      </c>
      <c r="P647" s="27" t="e">
        <f>VLOOKUP($B647,期貨未平倉口數!$A$4:$M$499,10,FALSE)</f>
        <v>#N/A</v>
      </c>
      <c r="Q647" s="27" t="e">
        <f>VLOOKUP($B647,期貨未平倉口數!$A$4:$M$499,11,FALSE)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VLOOKUP($B648,期貨未平倉口數!$A$4:$M$499,4,FALSE)</f>
        <v>#N/A</v>
      </c>
      <c r="O648" s="27" t="e">
        <f>VLOOKUP($B648,期貨未平倉口數!$A$4:$M$499,9,FALSE)</f>
        <v>#N/A</v>
      </c>
      <c r="P648" s="27" t="e">
        <f>VLOOKUP($B648,期貨未平倉口數!$A$4:$M$499,10,FALSE)</f>
        <v>#N/A</v>
      </c>
      <c r="Q648" s="27" t="e">
        <f>VLOOKUP($B648,期貨未平倉口數!$A$4:$M$499,11,FALSE)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VLOOKUP($B649,期貨未平倉口數!$A$4:$M$499,4,FALSE)</f>
        <v>#N/A</v>
      </c>
      <c r="O649" s="27" t="e">
        <f>VLOOKUP($B649,期貨未平倉口數!$A$4:$M$499,9,FALSE)</f>
        <v>#N/A</v>
      </c>
      <c r="P649" s="27" t="e">
        <f>VLOOKUP($B649,期貨未平倉口數!$A$4:$M$499,10,FALSE)</f>
        <v>#N/A</v>
      </c>
      <c r="Q649" s="27" t="e">
        <f>VLOOKUP($B649,期貨未平倉口數!$A$4:$M$499,11,FALSE)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VLOOKUP($B650,期貨未平倉口數!$A$4:$M$499,4,FALSE)</f>
        <v>#N/A</v>
      </c>
      <c r="O650" s="27" t="e">
        <f>VLOOKUP($B650,期貨未平倉口數!$A$4:$M$499,9,FALSE)</f>
        <v>#N/A</v>
      </c>
      <c r="P650" s="27" t="e">
        <f>VLOOKUP($B650,期貨未平倉口數!$A$4:$M$499,10,FALSE)</f>
        <v>#N/A</v>
      </c>
      <c r="Q650" s="27" t="e">
        <f>VLOOKUP($B650,期貨未平倉口數!$A$4:$M$499,11,FALSE)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VLOOKUP($B651,期貨未平倉口數!$A$4:$M$499,4,FALSE)</f>
        <v>#N/A</v>
      </c>
      <c r="O651" s="27" t="e">
        <f>VLOOKUP($B651,期貨未平倉口數!$A$4:$M$499,9,FALSE)</f>
        <v>#N/A</v>
      </c>
      <c r="P651" s="27" t="e">
        <f>VLOOKUP($B651,期貨未平倉口數!$A$4:$M$499,10,FALSE)</f>
        <v>#N/A</v>
      </c>
      <c r="Q651" s="27" t="e">
        <f>VLOOKUP($B651,期貨未平倉口數!$A$4:$M$499,11,FALSE)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VLOOKUP($B652,期貨未平倉口數!$A$4:$M$499,4,FALSE)</f>
        <v>#N/A</v>
      </c>
      <c r="O652" s="27" t="e">
        <f>VLOOKUP($B652,期貨未平倉口數!$A$4:$M$499,9,FALSE)</f>
        <v>#N/A</v>
      </c>
      <c r="P652" s="27" t="e">
        <f>VLOOKUP($B652,期貨未平倉口數!$A$4:$M$499,10,FALSE)</f>
        <v>#N/A</v>
      </c>
      <c r="Q652" s="27" t="e">
        <f>VLOOKUP($B652,期貨未平倉口數!$A$4:$M$499,11,FALSE)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VLOOKUP($B653,期貨未平倉口數!$A$4:$M$499,4,FALSE)</f>
        <v>#N/A</v>
      </c>
      <c r="O653" s="27" t="e">
        <f>VLOOKUP($B653,期貨未平倉口數!$A$4:$M$499,9,FALSE)</f>
        <v>#N/A</v>
      </c>
      <c r="P653" s="27" t="e">
        <f>VLOOKUP($B653,期貨未平倉口數!$A$4:$M$499,10,FALSE)</f>
        <v>#N/A</v>
      </c>
      <c r="Q653" s="27" t="e">
        <f>VLOOKUP($B653,期貨未平倉口數!$A$4:$M$499,11,FALSE)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VLOOKUP($B654,期貨未平倉口數!$A$4:$M$499,4,FALSE)</f>
        <v>#N/A</v>
      </c>
      <c r="O654" s="27" t="e">
        <f>VLOOKUP($B654,期貨未平倉口數!$A$4:$M$499,9,FALSE)</f>
        <v>#N/A</v>
      </c>
      <c r="P654" s="27" t="e">
        <f>VLOOKUP($B654,期貨未平倉口數!$A$4:$M$499,10,FALSE)</f>
        <v>#N/A</v>
      </c>
      <c r="Q654" s="27" t="e">
        <f>VLOOKUP($B654,期貨未平倉口數!$A$4:$M$499,11,FALSE)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VLOOKUP($B655,期貨未平倉口數!$A$4:$M$499,4,FALSE)</f>
        <v>#N/A</v>
      </c>
      <c r="O655" s="27" t="e">
        <f>VLOOKUP($B655,期貨未平倉口數!$A$4:$M$499,9,FALSE)</f>
        <v>#N/A</v>
      </c>
      <c r="P655" s="27" t="e">
        <f>VLOOKUP($B655,期貨未平倉口數!$A$4:$M$499,10,FALSE)</f>
        <v>#N/A</v>
      </c>
      <c r="Q655" s="27" t="e">
        <f>VLOOKUP($B655,期貨未平倉口數!$A$4:$M$499,11,FALSE)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VLOOKUP($B656,期貨未平倉口數!$A$4:$M$499,4,FALSE)</f>
        <v>#N/A</v>
      </c>
      <c r="O656" s="27" t="e">
        <f>VLOOKUP($B656,期貨未平倉口數!$A$4:$M$499,9,FALSE)</f>
        <v>#N/A</v>
      </c>
      <c r="P656" s="27" t="e">
        <f>VLOOKUP($B656,期貨未平倉口數!$A$4:$M$499,10,FALSE)</f>
        <v>#N/A</v>
      </c>
      <c r="Q656" s="27" t="e">
        <f>VLOOKUP($B656,期貨未平倉口數!$A$4:$M$499,11,FALSE)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VLOOKUP($B657,期貨未平倉口數!$A$4:$M$499,4,FALSE)</f>
        <v>#N/A</v>
      </c>
      <c r="O657" s="27" t="e">
        <f>VLOOKUP($B657,期貨未平倉口數!$A$4:$M$499,9,FALSE)</f>
        <v>#N/A</v>
      </c>
      <c r="P657" s="27" t="e">
        <f>VLOOKUP($B657,期貨未平倉口數!$A$4:$M$499,10,FALSE)</f>
        <v>#N/A</v>
      </c>
      <c r="Q657" s="27" t="e">
        <f>VLOOKUP($B657,期貨未平倉口數!$A$4:$M$499,11,FALSE)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VLOOKUP($B658,期貨未平倉口數!$A$4:$M$499,4,FALSE)</f>
        <v>#N/A</v>
      </c>
      <c r="O658" s="27" t="e">
        <f>VLOOKUP($B658,期貨未平倉口數!$A$4:$M$499,9,FALSE)</f>
        <v>#N/A</v>
      </c>
      <c r="P658" s="27" t="e">
        <f>VLOOKUP($B658,期貨未平倉口數!$A$4:$M$499,10,FALSE)</f>
        <v>#N/A</v>
      </c>
      <c r="Q658" s="27" t="e">
        <f>VLOOKUP($B658,期貨未平倉口數!$A$4:$M$499,11,FALSE)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VLOOKUP($B659,期貨未平倉口數!$A$4:$M$499,4,FALSE)</f>
        <v>#N/A</v>
      </c>
      <c r="O659" s="27" t="e">
        <f>VLOOKUP($B659,期貨未平倉口數!$A$4:$M$499,9,FALSE)</f>
        <v>#N/A</v>
      </c>
      <c r="P659" s="27" t="e">
        <f>VLOOKUP($B659,期貨未平倉口數!$A$4:$M$499,10,FALSE)</f>
        <v>#N/A</v>
      </c>
      <c r="Q659" s="27" t="e">
        <f>VLOOKUP($B659,期貨未平倉口數!$A$4:$M$499,11,FALSE)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VLOOKUP($B660,期貨未平倉口數!$A$4:$M$499,4,FALSE)</f>
        <v>#N/A</v>
      </c>
      <c r="O660" s="27" t="e">
        <f>VLOOKUP($B660,期貨未平倉口數!$A$4:$M$499,9,FALSE)</f>
        <v>#N/A</v>
      </c>
      <c r="P660" s="27" t="e">
        <f>VLOOKUP($B660,期貨未平倉口數!$A$4:$M$499,10,FALSE)</f>
        <v>#N/A</v>
      </c>
      <c r="Q660" s="27" t="e">
        <f>VLOOKUP($B660,期貨未平倉口數!$A$4:$M$499,11,FALSE)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VLOOKUP($B661,期貨未平倉口數!$A$4:$M$499,4,FALSE)</f>
        <v>#N/A</v>
      </c>
      <c r="O661" s="27" t="e">
        <f>VLOOKUP($B661,期貨未平倉口數!$A$4:$M$499,9,FALSE)</f>
        <v>#N/A</v>
      </c>
      <c r="P661" s="27" t="e">
        <f>VLOOKUP($B661,期貨未平倉口數!$A$4:$M$499,10,FALSE)</f>
        <v>#N/A</v>
      </c>
      <c r="Q661" s="27" t="e">
        <f>VLOOKUP($B661,期貨未平倉口數!$A$4:$M$499,11,FALSE)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VLOOKUP($B662,期貨未平倉口數!$A$4:$M$499,4,FALSE)</f>
        <v>#N/A</v>
      </c>
      <c r="O662" s="27" t="e">
        <f>VLOOKUP($B662,期貨未平倉口數!$A$4:$M$499,9,FALSE)</f>
        <v>#N/A</v>
      </c>
      <c r="P662" s="27" t="e">
        <f>VLOOKUP($B662,期貨未平倉口數!$A$4:$M$499,10,FALSE)</f>
        <v>#N/A</v>
      </c>
      <c r="Q662" s="27" t="e">
        <f>VLOOKUP($B662,期貨未平倉口數!$A$4:$M$499,11,FALSE)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VLOOKUP($B663,期貨未平倉口數!$A$4:$M$499,4,FALSE)</f>
        <v>#N/A</v>
      </c>
      <c r="O663" s="27" t="e">
        <f>VLOOKUP($B663,期貨未平倉口數!$A$4:$M$499,9,FALSE)</f>
        <v>#N/A</v>
      </c>
      <c r="P663" s="27" t="e">
        <f>VLOOKUP($B663,期貨未平倉口數!$A$4:$M$499,10,FALSE)</f>
        <v>#N/A</v>
      </c>
      <c r="Q663" s="27" t="e">
        <f>VLOOKUP($B663,期貨未平倉口數!$A$4:$M$499,11,FALSE)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VLOOKUP($B664,期貨未平倉口數!$A$4:$M$499,4,FALSE)</f>
        <v>#N/A</v>
      </c>
      <c r="O664" s="27" t="e">
        <f>VLOOKUP($B664,期貨未平倉口數!$A$4:$M$499,9,FALSE)</f>
        <v>#N/A</v>
      </c>
      <c r="P664" s="27" t="e">
        <f>VLOOKUP($B664,期貨未平倉口數!$A$4:$M$499,10,FALSE)</f>
        <v>#N/A</v>
      </c>
      <c r="Q664" s="27" t="e">
        <f>VLOOKUP($B664,期貨未平倉口數!$A$4:$M$499,11,FALSE)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VLOOKUP($B665,期貨未平倉口數!$A$4:$M$499,4,FALSE)</f>
        <v>#N/A</v>
      </c>
      <c r="O665" s="27" t="e">
        <f>VLOOKUP($B665,期貨未平倉口數!$A$4:$M$499,9,FALSE)</f>
        <v>#N/A</v>
      </c>
      <c r="P665" s="27" t="e">
        <f>VLOOKUP($B665,期貨未平倉口數!$A$4:$M$499,10,FALSE)</f>
        <v>#N/A</v>
      </c>
      <c r="Q665" s="27" t="e">
        <f>VLOOKUP($B665,期貨未平倉口數!$A$4:$M$499,11,FALSE)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VLOOKUP($B666,期貨未平倉口數!$A$4:$M$499,4,FALSE)</f>
        <v>#N/A</v>
      </c>
      <c r="O666" s="27" t="e">
        <f>VLOOKUP($B666,期貨未平倉口數!$A$4:$M$499,9,FALSE)</f>
        <v>#N/A</v>
      </c>
      <c r="P666" s="27" t="e">
        <f>VLOOKUP($B666,期貨未平倉口數!$A$4:$M$499,10,FALSE)</f>
        <v>#N/A</v>
      </c>
      <c r="Q666" s="27" t="e">
        <f>VLOOKUP($B666,期貨未平倉口數!$A$4:$M$499,11,FALSE)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VLOOKUP($B667,期貨未平倉口數!$A$4:$M$499,4,FALSE)</f>
        <v>#N/A</v>
      </c>
      <c r="O667" s="27" t="e">
        <f>VLOOKUP($B667,期貨未平倉口數!$A$4:$M$499,9,FALSE)</f>
        <v>#N/A</v>
      </c>
      <c r="P667" s="27" t="e">
        <f>VLOOKUP($B667,期貨未平倉口數!$A$4:$M$499,10,FALSE)</f>
        <v>#N/A</v>
      </c>
      <c r="Q667" s="27" t="e">
        <f>VLOOKUP($B667,期貨未平倉口數!$A$4:$M$499,11,FALSE)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VLOOKUP($B668,期貨未平倉口數!$A$4:$M$499,4,FALSE)</f>
        <v>#N/A</v>
      </c>
      <c r="O668" s="27" t="e">
        <f>VLOOKUP($B668,期貨未平倉口數!$A$4:$M$499,9,FALSE)</f>
        <v>#N/A</v>
      </c>
      <c r="P668" s="27" t="e">
        <f>VLOOKUP($B668,期貨未平倉口數!$A$4:$M$499,10,FALSE)</f>
        <v>#N/A</v>
      </c>
      <c r="Q668" s="27" t="e">
        <f>VLOOKUP($B668,期貨未平倉口數!$A$4:$M$499,11,FALSE)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VLOOKUP($B669,期貨未平倉口數!$A$4:$M$499,4,FALSE)</f>
        <v>#N/A</v>
      </c>
      <c r="O669" s="27" t="e">
        <f>VLOOKUP($B669,期貨未平倉口數!$A$4:$M$499,9,FALSE)</f>
        <v>#N/A</v>
      </c>
      <c r="P669" s="27" t="e">
        <f>VLOOKUP($B669,期貨未平倉口數!$A$4:$M$499,10,FALSE)</f>
        <v>#N/A</v>
      </c>
      <c r="Q669" s="27" t="e">
        <f>VLOOKUP($B669,期貨未平倉口數!$A$4:$M$499,11,FALSE)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VLOOKUP($B670,期貨未平倉口數!$A$4:$M$499,4,FALSE)</f>
        <v>#N/A</v>
      </c>
      <c r="O670" s="27" t="e">
        <f>VLOOKUP($B670,期貨未平倉口數!$A$4:$M$499,9,FALSE)</f>
        <v>#N/A</v>
      </c>
      <c r="P670" s="27" t="e">
        <f>VLOOKUP($B670,期貨未平倉口數!$A$4:$M$499,10,FALSE)</f>
        <v>#N/A</v>
      </c>
      <c r="Q670" s="27" t="e">
        <f>VLOOKUP($B670,期貨未平倉口數!$A$4:$M$499,11,FALSE)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VLOOKUP($B671,期貨未平倉口數!$A$4:$M$499,4,FALSE)</f>
        <v>#N/A</v>
      </c>
      <c r="O671" s="27" t="e">
        <f>VLOOKUP($B671,期貨未平倉口數!$A$4:$M$499,9,FALSE)</f>
        <v>#N/A</v>
      </c>
      <c r="P671" s="27" t="e">
        <f>VLOOKUP($B671,期貨未平倉口數!$A$4:$M$499,10,FALSE)</f>
        <v>#N/A</v>
      </c>
      <c r="Q671" s="27" t="e">
        <f>VLOOKUP($B671,期貨未平倉口數!$A$4:$M$499,11,FALSE)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VLOOKUP($B672,期貨未平倉口數!$A$4:$M$499,4,FALSE)</f>
        <v>#N/A</v>
      </c>
      <c r="O672" s="27" t="e">
        <f>VLOOKUP($B672,期貨未平倉口數!$A$4:$M$499,9,FALSE)</f>
        <v>#N/A</v>
      </c>
      <c r="P672" s="27" t="e">
        <f>VLOOKUP($B672,期貨未平倉口數!$A$4:$M$499,10,FALSE)</f>
        <v>#N/A</v>
      </c>
      <c r="Q672" s="27" t="e">
        <f>VLOOKUP($B672,期貨未平倉口數!$A$4:$M$499,11,FALSE)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VLOOKUP($B673,期貨未平倉口數!$A$4:$M$499,4,FALSE)</f>
        <v>#N/A</v>
      </c>
      <c r="O673" s="27" t="e">
        <f>VLOOKUP($B673,期貨未平倉口數!$A$4:$M$499,9,FALSE)</f>
        <v>#N/A</v>
      </c>
      <c r="P673" s="27" t="e">
        <f>VLOOKUP($B673,期貨未平倉口數!$A$4:$M$499,10,FALSE)</f>
        <v>#N/A</v>
      </c>
      <c r="Q673" s="27" t="e">
        <f>VLOOKUP($B673,期貨未平倉口數!$A$4:$M$499,11,FALSE)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VLOOKUP($B674,期貨未平倉口數!$A$4:$M$499,4,FALSE)</f>
        <v>#N/A</v>
      </c>
      <c r="O674" s="27" t="e">
        <f>VLOOKUP($B674,期貨未平倉口數!$A$4:$M$499,9,FALSE)</f>
        <v>#N/A</v>
      </c>
      <c r="P674" s="27" t="e">
        <f>VLOOKUP($B674,期貨未平倉口數!$A$4:$M$499,10,FALSE)</f>
        <v>#N/A</v>
      </c>
      <c r="Q674" s="27" t="e">
        <f>VLOOKUP($B674,期貨未平倉口數!$A$4:$M$499,11,FALSE)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VLOOKUP($B675,期貨未平倉口數!$A$4:$M$499,4,FALSE)</f>
        <v>#N/A</v>
      </c>
      <c r="O675" s="27" t="e">
        <f>VLOOKUP($B675,期貨未平倉口數!$A$4:$M$499,9,FALSE)</f>
        <v>#N/A</v>
      </c>
      <c r="P675" s="27" t="e">
        <f>VLOOKUP($B675,期貨未平倉口數!$A$4:$M$499,10,FALSE)</f>
        <v>#N/A</v>
      </c>
      <c r="Q675" s="27" t="e">
        <f>VLOOKUP($B675,期貨未平倉口數!$A$4:$M$499,11,FALSE)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VLOOKUP($B676,期貨未平倉口數!$A$4:$M$499,4,FALSE)</f>
        <v>#N/A</v>
      </c>
      <c r="O676" s="27" t="e">
        <f>VLOOKUP($B676,期貨未平倉口數!$A$4:$M$499,9,FALSE)</f>
        <v>#N/A</v>
      </c>
      <c r="P676" s="27" t="e">
        <f>VLOOKUP($B676,期貨未平倉口數!$A$4:$M$499,10,FALSE)</f>
        <v>#N/A</v>
      </c>
      <c r="Q676" s="27" t="e">
        <f>VLOOKUP($B676,期貨未平倉口數!$A$4:$M$499,11,FALSE)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VLOOKUP($B677,期貨未平倉口數!$A$4:$M$499,4,FALSE)</f>
        <v>#N/A</v>
      </c>
      <c r="O677" s="27" t="e">
        <f>VLOOKUP($B677,期貨未平倉口數!$A$4:$M$499,9,FALSE)</f>
        <v>#N/A</v>
      </c>
      <c r="P677" s="27" t="e">
        <f>VLOOKUP($B677,期貨未平倉口數!$A$4:$M$499,10,FALSE)</f>
        <v>#N/A</v>
      </c>
      <c r="Q677" s="27" t="e">
        <f>VLOOKUP($B677,期貨未平倉口數!$A$4:$M$499,11,FALSE)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VLOOKUP($B678,期貨未平倉口數!$A$4:$M$499,4,FALSE)</f>
        <v>#N/A</v>
      </c>
      <c r="O678" s="27" t="e">
        <f>VLOOKUP($B678,期貨未平倉口數!$A$4:$M$499,9,FALSE)</f>
        <v>#N/A</v>
      </c>
      <c r="P678" s="27" t="e">
        <f>VLOOKUP($B678,期貨未平倉口數!$A$4:$M$499,10,FALSE)</f>
        <v>#N/A</v>
      </c>
      <c r="Q678" s="27" t="e">
        <f>VLOOKUP($B678,期貨未平倉口數!$A$4:$M$499,11,FALSE)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VLOOKUP($B679,期貨未平倉口數!$A$4:$M$499,4,FALSE)</f>
        <v>#N/A</v>
      </c>
      <c r="O679" s="27" t="e">
        <f>VLOOKUP($B679,期貨未平倉口數!$A$4:$M$499,9,FALSE)</f>
        <v>#N/A</v>
      </c>
      <c r="P679" s="27" t="e">
        <f>VLOOKUP($B679,期貨未平倉口數!$A$4:$M$499,10,FALSE)</f>
        <v>#N/A</v>
      </c>
      <c r="Q679" s="27" t="e">
        <f>VLOOKUP($B679,期貨未平倉口數!$A$4:$M$499,11,FALSE)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VLOOKUP($B680,期貨未平倉口數!$A$4:$M$499,4,FALSE)</f>
        <v>#N/A</v>
      </c>
      <c r="O680" s="27" t="e">
        <f>VLOOKUP($B680,期貨未平倉口數!$A$4:$M$499,9,FALSE)</f>
        <v>#N/A</v>
      </c>
      <c r="P680" s="27" t="e">
        <f>VLOOKUP($B680,期貨未平倉口數!$A$4:$M$499,10,FALSE)</f>
        <v>#N/A</v>
      </c>
      <c r="Q680" s="27" t="e">
        <f>VLOOKUP($B680,期貨未平倉口數!$A$4:$M$499,11,FALSE)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VLOOKUP($B681,期貨未平倉口數!$A$4:$M$499,4,FALSE)</f>
        <v>#N/A</v>
      </c>
      <c r="O681" s="27" t="e">
        <f>VLOOKUP($B681,期貨未平倉口數!$A$4:$M$499,9,FALSE)</f>
        <v>#N/A</v>
      </c>
      <c r="P681" s="27" t="e">
        <f>VLOOKUP($B681,期貨未平倉口數!$A$4:$M$499,10,FALSE)</f>
        <v>#N/A</v>
      </c>
      <c r="Q681" s="27" t="e">
        <f>VLOOKUP($B681,期貨未平倉口數!$A$4:$M$499,11,FALSE)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VLOOKUP($B682,期貨未平倉口數!$A$4:$M$499,4,FALSE)</f>
        <v>#N/A</v>
      </c>
      <c r="O682" s="27" t="e">
        <f>VLOOKUP($B682,期貨未平倉口數!$A$4:$M$499,9,FALSE)</f>
        <v>#N/A</v>
      </c>
      <c r="P682" s="27" t="e">
        <f>VLOOKUP($B682,期貨未平倉口數!$A$4:$M$499,10,FALSE)</f>
        <v>#N/A</v>
      </c>
      <c r="Q682" s="27" t="e">
        <f>VLOOKUP($B682,期貨未平倉口數!$A$4:$M$499,11,FALSE)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VLOOKUP($B683,期貨未平倉口數!$A$4:$M$499,4,FALSE)</f>
        <v>#N/A</v>
      </c>
      <c r="O683" s="27" t="e">
        <f>VLOOKUP($B683,期貨未平倉口數!$A$4:$M$499,9,FALSE)</f>
        <v>#N/A</v>
      </c>
      <c r="P683" s="27" t="e">
        <f>VLOOKUP($B683,期貨未平倉口數!$A$4:$M$499,10,FALSE)</f>
        <v>#N/A</v>
      </c>
      <c r="Q683" s="27" t="e">
        <f>VLOOKUP($B683,期貨未平倉口數!$A$4:$M$499,11,FALSE)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VLOOKUP($B684,期貨未平倉口數!$A$4:$M$499,4,FALSE)</f>
        <v>#N/A</v>
      </c>
      <c r="O684" s="27" t="e">
        <f>VLOOKUP($B684,期貨未平倉口數!$A$4:$M$499,9,FALSE)</f>
        <v>#N/A</v>
      </c>
      <c r="P684" s="27" t="e">
        <f>VLOOKUP($B684,期貨未平倉口數!$A$4:$M$499,10,FALSE)</f>
        <v>#N/A</v>
      </c>
      <c r="Q684" s="27" t="e">
        <f>VLOOKUP($B684,期貨未平倉口數!$A$4:$M$499,11,FALSE)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VLOOKUP($B685,期貨未平倉口數!$A$4:$M$499,4,FALSE)</f>
        <v>#N/A</v>
      </c>
      <c r="O685" s="27" t="e">
        <f>VLOOKUP($B685,期貨未平倉口數!$A$4:$M$499,9,FALSE)</f>
        <v>#N/A</v>
      </c>
      <c r="P685" s="27" t="e">
        <f>VLOOKUP($B685,期貨未平倉口數!$A$4:$M$499,10,FALSE)</f>
        <v>#N/A</v>
      </c>
      <c r="Q685" s="27" t="e">
        <f>VLOOKUP($B685,期貨未平倉口數!$A$4:$M$499,11,FALSE)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VLOOKUP($B686,期貨未平倉口數!$A$4:$M$499,4,FALSE)</f>
        <v>#N/A</v>
      </c>
      <c r="O686" s="27" t="e">
        <f>VLOOKUP($B686,期貨未平倉口數!$A$4:$M$499,9,FALSE)</f>
        <v>#N/A</v>
      </c>
      <c r="P686" s="27" t="e">
        <f>VLOOKUP($B686,期貨未平倉口數!$A$4:$M$499,10,FALSE)</f>
        <v>#N/A</v>
      </c>
      <c r="Q686" s="27" t="e">
        <f>VLOOKUP($B686,期貨未平倉口數!$A$4:$M$499,11,FALSE)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VLOOKUP($B687,期貨未平倉口數!$A$4:$M$499,4,FALSE)</f>
        <v>#N/A</v>
      </c>
      <c r="O687" s="27" t="e">
        <f>VLOOKUP($B687,期貨未平倉口數!$A$4:$M$499,9,FALSE)</f>
        <v>#N/A</v>
      </c>
      <c r="P687" s="27" t="e">
        <f>VLOOKUP($B687,期貨未平倉口數!$A$4:$M$499,10,FALSE)</f>
        <v>#N/A</v>
      </c>
      <c r="Q687" s="27" t="e">
        <f>VLOOKUP($B687,期貨未平倉口數!$A$4:$M$499,11,FALSE)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VLOOKUP($B688,期貨未平倉口數!$A$4:$M$499,4,FALSE)</f>
        <v>#N/A</v>
      </c>
      <c r="O688" s="27" t="e">
        <f>VLOOKUP($B688,期貨未平倉口數!$A$4:$M$499,9,FALSE)</f>
        <v>#N/A</v>
      </c>
      <c r="P688" s="27" t="e">
        <f>VLOOKUP($B688,期貨未平倉口數!$A$4:$M$499,10,FALSE)</f>
        <v>#N/A</v>
      </c>
      <c r="Q688" s="27" t="e">
        <f>VLOOKUP($B688,期貨未平倉口數!$A$4:$M$499,11,FALSE)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VLOOKUP($B689,期貨未平倉口數!$A$4:$M$499,4,FALSE)</f>
        <v>#N/A</v>
      </c>
      <c r="O689" s="27" t="e">
        <f>VLOOKUP($B689,期貨未平倉口數!$A$4:$M$499,9,FALSE)</f>
        <v>#N/A</v>
      </c>
      <c r="P689" s="27" t="e">
        <f>VLOOKUP($B689,期貨未平倉口數!$A$4:$M$499,10,FALSE)</f>
        <v>#N/A</v>
      </c>
      <c r="Q689" s="27" t="e">
        <f>VLOOKUP($B689,期貨未平倉口數!$A$4:$M$499,11,FALSE)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VLOOKUP($B690,期貨未平倉口數!$A$4:$M$499,4,FALSE)</f>
        <v>#N/A</v>
      </c>
      <c r="O690" s="27" t="e">
        <f>VLOOKUP($B690,期貨未平倉口數!$A$4:$M$499,9,FALSE)</f>
        <v>#N/A</v>
      </c>
      <c r="P690" s="27" t="e">
        <f>VLOOKUP($B690,期貨未平倉口數!$A$4:$M$499,10,FALSE)</f>
        <v>#N/A</v>
      </c>
      <c r="Q690" s="27" t="e">
        <f>VLOOKUP($B690,期貨未平倉口數!$A$4:$M$499,11,FALSE)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VLOOKUP($B691,期貨未平倉口數!$A$4:$M$499,4,FALSE)</f>
        <v>#N/A</v>
      </c>
      <c r="O691" s="27" t="e">
        <f>VLOOKUP($B691,期貨未平倉口數!$A$4:$M$499,9,FALSE)</f>
        <v>#N/A</v>
      </c>
      <c r="P691" s="27" t="e">
        <f>VLOOKUP($B691,期貨未平倉口數!$A$4:$M$499,10,FALSE)</f>
        <v>#N/A</v>
      </c>
      <c r="Q691" s="27" t="e">
        <f>VLOOKUP($B691,期貨未平倉口數!$A$4:$M$499,11,FALSE)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VLOOKUP($B692,期貨未平倉口數!$A$4:$M$499,4,FALSE)</f>
        <v>#N/A</v>
      </c>
      <c r="O692" s="27" t="e">
        <f>VLOOKUP($B692,期貨未平倉口數!$A$4:$M$499,9,FALSE)</f>
        <v>#N/A</v>
      </c>
      <c r="P692" s="27" t="e">
        <f>VLOOKUP($B692,期貨未平倉口數!$A$4:$M$499,10,FALSE)</f>
        <v>#N/A</v>
      </c>
      <c r="Q692" s="27" t="e">
        <f>VLOOKUP($B692,期貨未平倉口數!$A$4:$M$499,11,FALSE)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VLOOKUP($B693,期貨未平倉口數!$A$4:$M$499,4,FALSE)</f>
        <v>#N/A</v>
      </c>
      <c r="O693" s="27" t="e">
        <f>VLOOKUP($B693,期貨未平倉口數!$A$4:$M$499,9,FALSE)</f>
        <v>#N/A</v>
      </c>
      <c r="P693" s="27" t="e">
        <f>VLOOKUP($B693,期貨未平倉口數!$A$4:$M$499,10,FALSE)</f>
        <v>#N/A</v>
      </c>
      <c r="Q693" s="27" t="e">
        <f>VLOOKUP($B693,期貨未平倉口數!$A$4:$M$499,11,FALSE)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VLOOKUP($B694,期貨未平倉口數!$A$4:$M$499,4,FALSE)</f>
        <v>#N/A</v>
      </c>
      <c r="O694" s="27" t="e">
        <f>VLOOKUP($B694,期貨未平倉口數!$A$4:$M$499,9,FALSE)</f>
        <v>#N/A</v>
      </c>
      <c r="P694" s="27" t="e">
        <f>VLOOKUP($B694,期貨未平倉口數!$A$4:$M$499,10,FALSE)</f>
        <v>#N/A</v>
      </c>
      <c r="Q694" s="27" t="e">
        <f>VLOOKUP($B694,期貨未平倉口數!$A$4:$M$499,11,FALSE)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VLOOKUP($B695,期貨未平倉口數!$A$4:$M$499,4,FALSE)</f>
        <v>#N/A</v>
      </c>
      <c r="O695" s="27" t="e">
        <f>VLOOKUP($B695,期貨未平倉口數!$A$4:$M$499,9,FALSE)</f>
        <v>#N/A</v>
      </c>
      <c r="P695" s="27" t="e">
        <f>VLOOKUP($B695,期貨未平倉口數!$A$4:$M$499,10,FALSE)</f>
        <v>#N/A</v>
      </c>
      <c r="Q695" s="27" t="e">
        <f>VLOOKUP($B695,期貨未平倉口數!$A$4:$M$499,11,FALSE)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VLOOKUP($B696,期貨未平倉口數!$A$4:$M$499,4,FALSE)</f>
        <v>#N/A</v>
      </c>
      <c r="O696" s="27" t="e">
        <f>VLOOKUP($B696,期貨未平倉口數!$A$4:$M$499,9,FALSE)</f>
        <v>#N/A</v>
      </c>
      <c r="P696" s="27" t="e">
        <f>VLOOKUP($B696,期貨未平倉口數!$A$4:$M$499,10,FALSE)</f>
        <v>#N/A</v>
      </c>
      <c r="Q696" s="27" t="e">
        <f>VLOOKUP($B696,期貨未平倉口數!$A$4:$M$499,11,FALSE)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VLOOKUP($B697,期貨未平倉口數!$A$4:$M$499,4,FALSE)</f>
        <v>#N/A</v>
      </c>
      <c r="O697" s="27" t="e">
        <f>VLOOKUP($B697,期貨未平倉口數!$A$4:$M$499,9,FALSE)</f>
        <v>#N/A</v>
      </c>
      <c r="P697" s="27" t="e">
        <f>VLOOKUP($B697,期貨未平倉口數!$A$4:$M$499,10,FALSE)</f>
        <v>#N/A</v>
      </c>
      <c r="Q697" s="27" t="e">
        <f>VLOOKUP($B697,期貨未平倉口數!$A$4:$M$499,11,FALSE)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VLOOKUP($B698,期貨未平倉口數!$A$4:$M$499,4,FALSE)</f>
        <v>#N/A</v>
      </c>
      <c r="O698" s="27" t="e">
        <f>VLOOKUP($B698,期貨未平倉口數!$A$4:$M$499,9,FALSE)</f>
        <v>#N/A</v>
      </c>
      <c r="P698" s="27" t="e">
        <f>VLOOKUP($B698,期貨未平倉口數!$A$4:$M$499,10,FALSE)</f>
        <v>#N/A</v>
      </c>
      <c r="Q698" s="27" t="e">
        <f>VLOOKUP($B698,期貨未平倉口數!$A$4:$M$499,11,FALSE)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VLOOKUP($B699,期貨未平倉口數!$A$4:$M$499,4,FALSE)</f>
        <v>#N/A</v>
      </c>
      <c r="O699" s="27" t="e">
        <f>VLOOKUP($B699,期貨未平倉口數!$A$4:$M$499,9,FALSE)</f>
        <v>#N/A</v>
      </c>
      <c r="P699" s="27" t="e">
        <f>VLOOKUP($B699,期貨未平倉口數!$A$4:$M$499,10,FALSE)</f>
        <v>#N/A</v>
      </c>
      <c r="Q699" s="27" t="e">
        <f>VLOOKUP($B699,期貨未平倉口數!$A$4:$M$499,11,FALSE)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VLOOKUP($B700,期貨未平倉口數!$A$4:$M$499,4,FALSE)</f>
        <v>#N/A</v>
      </c>
      <c r="O700" s="27" t="e">
        <f>VLOOKUP($B700,期貨未平倉口數!$A$4:$M$499,9,FALSE)</f>
        <v>#N/A</v>
      </c>
      <c r="P700" s="27" t="e">
        <f>VLOOKUP($B700,期貨未平倉口數!$A$4:$M$499,10,FALSE)</f>
        <v>#N/A</v>
      </c>
      <c r="Q700" s="27" t="e">
        <f>VLOOKUP($B700,期貨未平倉口數!$A$4:$M$499,11,FALSE)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VLOOKUP($B701,期貨未平倉口數!$A$4:$M$499,4,FALSE)</f>
        <v>#N/A</v>
      </c>
      <c r="O701" s="27" t="e">
        <f>VLOOKUP($B701,期貨未平倉口數!$A$4:$M$499,9,FALSE)</f>
        <v>#N/A</v>
      </c>
      <c r="P701" s="27" t="e">
        <f>VLOOKUP($B701,期貨未平倉口數!$A$4:$M$499,10,FALSE)</f>
        <v>#N/A</v>
      </c>
      <c r="Q701" s="27" t="e">
        <f>VLOOKUP($B701,期貨未平倉口數!$A$4:$M$499,11,FALSE)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VLOOKUP($B702,期貨未平倉口數!$A$4:$M$499,4,FALSE)</f>
        <v>#N/A</v>
      </c>
      <c r="O702" s="27" t="e">
        <f>VLOOKUP($B702,期貨未平倉口數!$A$4:$M$499,9,FALSE)</f>
        <v>#N/A</v>
      </c>
      <c r="P702" s="27" t="e">
        <f>VLOOKUP($B702,期貨未平倉口數!$A$4:$M$499,10,FALSE)</f>
        <v>#N/A</v>
      </c>
      <c r="Q702" s="27" t="e">
        <f>VLOOKUP($B702,期貨未平倉口數!$A$4:$M$499,11,FALSE)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VLOOKUP($B703,期貨未平倉口數!$A$4:$M$499,4,FALSE)</f>
        <v>#N/A</v>
      </c>
      <c r="O703" s="27" t="e">
        <f>VLOOKUP($B703,期貨未平倉口數!$A$4:$M$499,9,FALSE)</f>
        <v>#N/A</v>
      </c>
      <c r="P703" s="27" t="e">
        <f>VLOOKUP($B703,期貨未平倉口數!$A$4:$M$499,10,FALSE)</f>
        <v>#N/A</v>
      </c>
      <c r="Q703" s="27" t="e">
        <f>VLOOKUP($B703,期貨未平倉口數!$A$4:$M$499,11,FALSE)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VLOOKUP($B704,期貨未平倉口數!$A$4:$M$499,4,FALSE)</f>
        <v>#N/A</v>
      </c>
      <c r="O704" s="27" t="e">
        <f>VLOOKUP($B704,期貨未平倉口數!$A$4:$M$499,9,FALSE)</f>
        <v>#N/A</v>
      </c>
      <c r="P704" s="27" t="e">
        <f>VLOOKUP($B704,期貨未平倉口數!$A$4:$M$499,10,FALSE)</f>
        <v>#N/A</v>
      </c>
      <c r="Q704" s="27" t="e">
        <f>VLOOKUP($B704,期貨未平倉口數!$A$4:$M$499,11,FALSE)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VLOOKUP($B705,期貨未平倉口數!$A$4:$M$499,4,FALSE)</f>
        <v>#N/A</v>
      </c>
      <c r="O705" s="27" t="e">
        <f>VLOOKUP($B705,期貨未平倉口數!$A$4:$M$499,9,FALSE)</f>
        <v>#N/A</v>
      </c>
      <c r="P705" s="27" t="e">
        <f>VLOOKUP($B705,期貨未平倉口數!$A$4:$M$499,10,FALSE)</f>
        <v>#N/A</v>
      </c>
      <c r="Q705" s="27" t="e">
        <f>VLOOKUP($B705,期貨未平倉口數!$A$4:$M$499,11,FALSE)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VLOOKUP($B706,期貨未平倉口數!$A$4:$M$499,4,FALSE)</f>
        <v>#N/A</v>
      </c>
      <c r="O706" s="27" t="e">
        <f>VLOOKUP($B706,期貨未平倉口數!$A$4:$M$499,9,FALSE)</f>
        <v>#N/A</v>
      </c>
      <c r="P706" s="27" t="e">
        <f>VLOOKUP($B706,期貨未平倉口數!$A$4:$M$499,10,FALSE)</f>
        <v>#N/A</v>
      </c>
      <c r="Q706" s="27" t="e">
        <f>VLOOKUP($B706,期貨未平倉口數!$A$4:$M$499,11,FALSE)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VLOOKUP($B707,期貨未平倉口數!$A$4:$M$499,4,FALSE)</f>
        <v>#N/A</v>
      </c>
      <c r="O707" s="27" t="e">
        <f>VLOOKUP($B707,期貨未平倉口數!$A$4:$M$499,9,FALSE)</f>
        <v>#N/A</v>
      </c>
      <c r="P707" s="27" t="e">
        <f>VLOOKUP($B707,期貨未平倉口數!$A$4:$M$499,10,FALSE)</f>
        <v>#N/A</v>
      </c>
      <c r="Q707" s="27" t="e">
        <f>VLOOKUP($B707,期貨未平倉口數!$A$4:$M$499,11,FALSE)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VLOOKUP($B708,期貨未平倉口數!$A$4:$M$499,4,FALSE)</f>
        <v>#N/A</v>
      </c>
      <c r="O708" s="27" t="e">
        <f>VLOOKUP($B708,期貨未平倉口數!$A$4:$M$499,9,FALSE)</f>
        <v>#N/A</v>
      </c>
      <c r="P708" s="27" t="e">
        <f>VLOOKUP($B708,期貨未平倉口數!$A$4:$M$499,10,FALSE)</f>
        <v>#N/A</v>
      </c>
      <c r="Q708" s="27" t="e">
        <f>VLOOKUP($B708,期貨未平倉口數!$A$4:$M$499,11,FALSE)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VLOOKUP($B709,期貨未平倉口數!$A$4:$M$499,4,FALSE)</f>
        <v>#N/A</v>
      </c>
      <c r="O709" s="27" t="e">
        <f>VLOOKUP($B709,期貨未平倉口數!$A$4:$M$499,9,FALSE)</f>
        <v>#N/A</v>
      </c>
      <c r="P709" s="27" t="e">
        <f>VLOOKUP($B709,期貨未平倉口數!$A$4:$M$499,10,FALSE)</f>
        <v>#N/A</v>
      </c>
      <c r="Q709" s="27" t="e">
        <f>VLOOKUP($B709,期貨未平倉口數!$A$4:$M$499,11,FALSE)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VLOOKUP($B710,期貨未平倉口數!$A$4:$M$499,4,FALSE)</f>
        <v>#N/A</v>
      </c>
      <c r="O710" s="27" t="e">
        <f>VLOOKUP($B710,期貨未平倉口數!$A$4:$M$499,9,FALSE)</f>
        <v>#N/A</v>
      </c>
      <c r="P710" s="27" t="e">
        <f>VLOOKUP($B710,期貨未平倉口數!$A$4:$M$499,10,FALSE)</f>
        <v>#N/A</v>
      </c>
      <c r="Q710" s="27" t="e">
        <f>VLOOKUP($B710,期貨未平倉口數!$A$4:$M$499,11,FALSE)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VLOOKUP($B711,期貨未平倉口數!$A$4:$M$499,4,FALSE)</f>
        <v>#N/A</v>
      </c>
      <c r="O711" s="27" t="e">
        <f>VLOOKUP($B711,期貨未平倉口數!$A$4:$M$499,9,FALSE)</f>
        <v>#N/A</v>
      </c>
      <c r="P711" s="27" t="e">
        <f>VLOOKUP($B711,期貨未平倉口數!$A$4:$M$499,10,FALSE)</f>
        <v>#N/A</v>
      </c>
      <c r="Q711" s="27" t="e">
        <f>VLOOKUP($B711,期貨未平倉口數!$A$4:$M$499,11,FALSE)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VLOOKUP($B712,期貨未平倉口數!$A$4:$M$499,4,FALSE)</f>
        <v>#N/A</v>
      </c>
      <c r="O712" s="27" t="e">
        <f>VLOOKUP($B712,期貨未平倉口數!$A$4:$M$499,9,FALSE)</f>
        <v>#N/A</v>
      </c>
      <c r="P712" s="27" t="e">
        <f>VLOOKUP($B712,期貨未平倉口數!$A$4:$M$499,10,FALSE)</f>
        <v>#N/A</v>
      </c>
      <c r="Q712" s="27" t="e">
        <f>VLOOKUP($B712,期貨未平倉口數!$A$4:$M$499,11,FALSE)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VLOOKUP($B713,期貨未平倉口數!$A$4:$M$499,4,FALSE)</f>
        <v>#N/A</v>
      </c>
      <c r="O713" s="27" t="e">
        <f>VLOOKUP($B713,期貨未平倉口數!$A$4:$M$499,9,FALSE)</f>
        <v>#N/A</v>
      </c>
      <c r="P713" s="27" t="e">
        <f>VLOOKUP($B713,期貨未平倉口數!$A$4:$M$499,10,FALSE)</f>
        <v>#N/A</v>
      </c>
      <c r="Q713" s="27" t="e">
        <f>VLOOKUP($B713,期貨未平倉口數!$A$4:$M$499,11,FALSE)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VLOOKUP($B714,期貨未平倉口數!$A$4:$M$499,4,FALSE)</f>
        <v>#N/A</v>
      </c>
      <c r="O714" s="27" t="e">
        <f>VLOOKUP($B714,期貨未平倉口數!$A$4:$M$499,9,FALSE)</f>
        <v>#N/A</v>
      </c>
      <c r="P714" s="27" t="e">
        <f>VLOOKUP($B714,期貨未平倉口數!$A$4:$M$499,10,FALSE)</f>
        <v>#N/A</v>
      </c>
      <c r="Q714" s="27" t="e">
        <f>VLOOKUP($B714,期貨未平倉口數!$A$4:$M$499,11,FALSE)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VLOOKUP($B715,期貨未平倉口數!$A$4:$M$499,4,FALSE)</f>
        <v>#N/A</v>
      </c>
      <c r="O715" s="27" t="e">
        <f>VLOOKUP($B715,期貨未平倉口數!$A$4:$M$499,9,FALSE)</f>
        <v>#N/A</v>
      </c>
      <c r="P715" s="27" t="e">
        <f>VLOOKUP($B715,期貨未平倉口數!$A$4:$M$499,10,FALSE)</f>
        <v>#N/A</v>
      </c>
      <c r="Q715" s="27" t="e">
        <f>VLOOKUP($B715,期貨未平倉口數!$A$4:$M$499,11,FALSE)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VLOOKUP($B716,期貨未平倉口數!$A$4:$M$499,4,FALSE)</f>
        <v>#N/A</v>
      </c>
      <c r="O716" s="27" t="e">
        <f>VLOOKUP($B716,期貨未平倉口數!$A$4:$M$499,9,FALSE)</f>
        <v>#N/A</v>
      </c>
      <c r="P716" s="27" t="e">
        <f>VLOOKUP($B716,期貨未平倉口數!$A$4:$M$499,10,FALSE)</f>
        <v>#N/A</v>
      </c>
      <c r="Q716" s="27" t="e">
        <f>VLOOKUP($B716,期貨未平倉口數!$A$4:$M$499,11,FALSE)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VLOOKUP($B717,期貨未平倉口數!$A$4:$M$499,4,FALSE)</f>
        <v>#N/A</v>
      </c>
      <c r="O717" s="27" t="e">
        <f>VLOOKUP($B717,期貨未平倉口數!$A$4:$M$499,9,FALSE)</f>
        <v>#N/A</v>
      </c>
      <c r="P717" s="27" t="e">
        <f>VLOOKUP($B717,期貨未平倉口數!$A$4:$M$499,10,FALSE)</f>
        <v>#N/A</v>
      </c>
      <c r="Q717" s="27" t="e">
        <f>VLOOKUP($B717,期貨未平倉口數!$A$4:$M$499,11,FALSE)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VLOOKUP($B718,期貨未平倉口數!$A$4:$M$499,4,FALSE)</f>
        <v>#N/A</v>
      </c>
      <c r="O718" s="27" t="e">
        <f>VLOOKUP($B718,期貨未平倉口數!$A$4:$M$499,9,FALSE)</f>
        <v>#N/A</v>
      </c>
      <c r="P718" s="27" t="e">
        <f>VLOOKUP($B718,期貨未平倉口數!$A$4:$M$499,10,FALSE)</f>
        <v>#N/A</v>
      </c>
      <c r="Q718" s="27" t="e">
        <f>VLOOKUP($B718,期貨未平倉口數!$A$4:$M$499,11,FALSE)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VLOOKUP($B719,期貨未平倉口數!$A$4:$M$499,4,FALSE)</f>
        <v>#N/A</v>
      </c>
      <c r="O719" s="27" t="e">
        <f>VLOOKUP($B719,期貨未平倉口數!$A$4:$M$499,9,FALSE)</f>
        <v>#N/A</v>
      </c>
      <c r="P719" s="27" t="e">
        <f>VLOOKUP($B719,期貨未平倉口數!$A$4:$M$499,10,FALSE)</f>
        <v>#N/A</v>
      </c>
      <c r="Q719" s="27" t="e">
        <f>VLOOKUP($B719,期貨未平倉口數!$A$4:$M$499,11,FALSE)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VLOOKUP($B720,期貨未平倉口數!$A$4:$M$499,4,FALSE)</f>
        <v>#N/A</v>
      </c>
      <c r="O720" s="27" t="e">
        <f>VLOOKUP($B720,期貨未平倉口數!$A$4:$M$499,9,FALSE)</f>
        <v>#N/A</v>
      </c>
      <c r="P720" s="27" t="e">
        <f>VLOOKUP($B720,期貨未平倉口數!$A$4:$M$499,10,FALSE)</f>
        <v>#N/A</v>
      </c>
      <c r="Q720" s="27" t="e">
        <f>VLOOKUP($B720,期貨未平倉口數!$A$4:$M$499,11,FALSE)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VLOOKUP($B721,期貨未平倉口數!$A$4:$M$499,4,FALSE)</f>
        <v>#N/A</v>
      </c>
      <c r="O721" s="27" t="e">
        <f>VLOOKUP($B721,期貨未平倉口數!$A$4:$M$499,9,FALSE)</f>
        <v>#N/A</v>
      </c>
      <c r="P721" s="27" t="e">
        <f>VLOOKUP($B721,期貨未平倉口數!$A$4:$M$499,10,FALSE)</f>
        <v>#N/A</v>
      </c>
      <c r="Q721" s="27" t="e">
        <f>VLOOKUP($B721,期貨未平倉口數!$A$4:$M$499,11,FALSE)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VLOOKUP($B722,期貨未平倉口數!$A$4:$M$499,4,FALSE)</f>
        <v>#N/A</v>
      </c>
      <c r="O722" s="27" t="e">
        <f>VLOOKUP($B722,期貨未平倉口數!$A$4:$M$499,9,FALSE)</f>
        <v>#N/A</v>
      </c>
      <c r="P722" s="27" t="e">
        <f>VLOOKUP($B722,期貨未平倉口數!$A$4:$M$499,10,FALSE)</f>
        <v>#N/A</v>
      </c>
      <c r="Q722" s="27" t="e">
        <f>VLOOKUP($B722,期貨未平倉口數!$A$4:$M$499,11,FALSE)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VLOOKUP($B723,期貨未平倉口數!$A$4:$M$499,4,FALSE)</f>
        <v>#N/A</v>
      </c>
      <c r="O723" s="27" t="e">
        <f>VLOOKUP($B723,期貨未平倉口數!$A$4:$M$499,9,FALSE)</f>
        <v>#N/A</v>
      </c>
      <c r="P723" s="27" t="e">
        <f>VLOOKUP($B723,期貨未平倉口數!$A$4:$M$499,10,FALSE)</f>
        <v>#N/A</v>
      </c>
      <c r="Q723" s="27" t="e">
        <f>VLOOKUP($B723,期貨未平倉口數!$A$4:$M$499,11,FALSE)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VLOOKUP($B724,期貨未平倉口數!$A$4:$M$499,4,FALSE)</f>
        <v>#N/A</v>
      </c>
      <c r="O724" s="27" t="e">
        <f>VLOOKUP($B724,期貨未平倉口數!$A$4:$M$499,9,FALSE)</f>
        <v>#N/A</v>
      </c>
      <c r="P724" s="27" t="e">
        <f>VLOOKUP($B724,期貨未平倉口數!$A$4:$M$499,10,FALSE)</f>
        <v>#N/A</v>
      </c>
      <c r="Q724" s="27" t="e">
        <f>VLOOKUP($B724,期貨未平倉口數!$A$4:$M$499,11,FALSE)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VLOOKUP($B725,期貨未平倉口數!$A$4:$M$499,4,FALSE)</f>
        <v>#N/A</v>
      </c>
      <c r="O725" s="27" t="e">
        <f>VLOOKUP($B725,期貨未平倉口數!$A$4:$M$499,9,FALSE)</f>
        <v>#N/A</v>
      </c>
      <c r="P725" s="27" t="e">
        <f>VLOOKUP($B725,期貨未平倉口數!$A$4:$M$499,10,FALSE)</f>
        <v>#N/A</v>
      </c>
      <c r="Q725" s="27" t="e">
        <f>VLOOKUP($B725,期貨未平倉口數!$A$4:$M$499,11,FALSE)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VLOOKUP($B726,期貨未平倉口數!$A$4:$M$499,4,FALSE)</f>
        <v>#N/A</v>
      </c>
      <c r="O726" s="27" t="e">
        <f>VLOOKUP($B726,期貨未平倉口數!$A$4:$M$499,9,FALSE)</f>
        <v>#N/A</v>
      </c>
      <c r="P726" s="27" t="e">
        <f>VLOOKUP($B726,期貨未平倉口數!$A$4:$M$499,10,FALSE)</f>
        <v>#N/A</v>
      </c>
      <c r="Q726" s="27" t="e">
        <f>VLOOKUP($B726,期貨未平倉口數!$A$4:$M$499,11,FALSE)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VLOOKUP($B727,期貨未平倉口數!$A$4:$M$499,4,FALSE)</f>
        <v>#N/A</v>
      </c>
      <c r="O727" s="27" t="e">
        <f>VLOOKUP($B727,期貨未平倉口數!$A$4:$M$499,9,FALSE)</f>
        <v>#N/A</v>
      </c>
      <c r="P727" s="27" t="e">
        <f>VLOOKUP($B727,期貨未平倉口數!$A$4:$M$499,10,FALSE)</f>
        <v>#N/A</v>
      </c>
      <c r="Q727" s="27" t="e">
        <f>VLOOKUP($B727,期貨未平倉口數!$A$4:$M$499,11,FALSE)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VLOOKUP($B728,期貨未平倉口數!$A$4:$M$499,4,FALSE)</f>
        <v>#N/A</v>
      </c>
      <c r="O728" s="27" t="e">
        <f>VLOOKUP($B728,期貨未平倉口數!$A$4:$M$499,9,FALSE)</f>
        <v>#N/A</v>
      </c>
      <c r="P728" s="27" t="e">
        <f>VLOOKUP($B728,期貨未平倉口數!$A$4:$M$499,10,FALSE)</f>
        <v>#N/A</v>
      </c>
      <c r="Q728" s="27" t="e">
        <f>VLOOKUP($B728,期貨未平倉口數!$A$4:$M$499,11,FALSE)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VLOOKUP($B729,期貨未平倉口數!$A$4:$M$499,4,FALSE)</f>
        <v>#N/A</v>
      </c>
      <c r="O729" s="27" t="e">
        <f>VLOOKUP($B729,期貨未平倉口數!$A$4:$M$499,9,FALSE)</f>
        <v>#N/A</v>
      </c>
      <c r="P729" s="27" t="e">
        <f>VLOOKUP($B729,期貨未平倉口數!$A$4:$M$499,10,FALSE)</f>
        <v>#N/A</v>
      </c>
      <c r="Q729" s="27" t="e">
        <f>VLOOKUP($B729,期貨未平倉口數!$A$4:$M$499,11,FALSE)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VLOOKUP($B730,期貨未平倉口數!$A$4:$M$499,4,FALSE)</f>
        <v>#N/A</v>
      </c>
      <c r="O730" s="27" t="e">
        <f>VLOOKUP($B730,期貨未平倉口數!$A$4:$M$499,9,FALSE)</f>
        <v>#N/A</v>
      </c>
      <c r="P730" s="27" t="e">
        <f>VLOOKUP($B730,期貨未平倉口數!$A$4:$M$499,10,FALSE)</f>
        <v>#N/A</v>
      </c>
      <c r="Q730" s="27" t="e">
        <f>VLOOKUP($B730,期貨未平倉口數!$A$4:$M$499,11,FALSE)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VLOOKUP($B731,期貨未平倉口數!$A$4:$M$499,4,FALSE)</f>
        <v>#N/A</v>
      </c>
      <c r="O731" s="27" t="e">
        <f>VLOOKUP($B731,期貨未平倉口數!$A$4:$M$499,9,FALSE)</f>
        <v>#N/A</v>
      </c>
      <c r="P731" s="27" t="e">
        <f>VLOOKUP($B731,期貨未平倉口數!$A$4:$M$499,10,FALSE)</f>
        <v>#N/A</v>
      </c>
      <c r="Q731" s="27" t="e">
        <f>VLOOKUP($B731,期貨未平倉口數!$A$4:$M$499,11,FALSE)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VLOOKUP($B732,期貨未平倉口數!$A$4:$M$499,4,FALSE)</f>
        <v>#N/A</v>
      </c>
      <c r="O732" s="27" t="e">
        <f>VLOOKUP($B732,期貨未平倉口數!$A$4:$M$499,9,FALSE)</f>
        <v>#N/A</v>
      </c>
      <c r="P732" s="27" t="e">
        <f>VLOOKUP($B732,期貨未平倉口數!$A$4:$M$499,10,FALSE)</f>
        <v>#N/A</v>
      </c>
      <c r="Q732" s="27" t="e">
        <f>VLOOKUP($B732,期貨未平倉口數!$A$4:$M$499,11,FALSE)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VLOOKUP($B733,期貨未平倉口數!$A$4:$M$499,4,FALSE)</f>
        <v>#N/A</v>
      </c>
      <c r="O733" s="27" t="e">
        <f>VLOOKUP($B733,期貨未平倉口數!$A$4:$M$499,9,FALSE)</f>
        <v>#N/A</v>
      </c>
      <c r="P733" s="27" t="e">
        <f>VLOOKUP($B733,期貨未平倉口數!$A$4:$M$499,10,FALSE)</f>
        <v>#N/A</v>
      </c>
      <c r="Q733" s="27" t="e">
        <f>VLOOKUP($B733,期貨未平倉口數!$A$4:$M$499,11,FALSE)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VLOOKUP($B734,期貨未平倉口數!$A$4:$M$499,4,FALSE)</f>
        <v>#N/A</v>
      </c>
      <c r="O734" s="27" t="e">
        <f>VLOOKUP($B734,期貨未平倉口數!$A$4:$M$499,9,FALSE)</f>
        <v>#N/A</v>
      </c>
      <c r="P734" s="27" t="e">
        <f>VLOOKUP($B734,期貨未平倉口數!$A$4:$M$499,10,FALSE)</f>
        <v>#N/A</v>
      </c>
      <c r="Q734" s="27" t="e">
        <f>VLOOKUP($B734,期貨未平倉口數!$A$4:$M$499,11,FALSE)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VLOOKUP($B735,期貨未平倉口數!$A$4:$M$499,4,FALSE)</f>
        <v>#N/A</v>
      </c>
      <c r="O735" s="27" t="e">
        <f>VLOOKUP($B735,期貨未平倉口數!$A$4:$M$499,9,FALSE)</f>
        <v>#N/A</v>
      </c>
      <c r="P735" s="27" t="e">
        <f>VLOOKUP($B735,期貨未平倉口數!$A$4:$M$499,10,FALSE)</f>
        <v>#N/A</v>
      </c>
      <c r="Q735" s="27" t="e">
        <f>VLOOKUP($B735,期貨未平倉口數!$A$4:$M$499,11,FALSE)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VLOOKUP($B736,期貨未平倉口數!$A$4:$M$499,4,FALSE)</f>
        <v>#N/A</v>
      </c>
      <c r="O736" s="27" t="e">
        <f>VLOOKUP($B736,期貨未平倉口數!$A$4:$M$499,9,FALSE)</f>
        <v>#N/A</v>
      </c>
      <c r="P736" s="27" t="e">
        <f>VLOOKUP($B736,期貨未平倉口數!$A$4:$M$499,10,FALSE)</f>
        <v>#N/A</v>
      </c>
      <c r="Q736" s="27" t="e">
        <f>VLOOKUP($B736,期貨未平倉口數!$A$4:$M$499,11,FALSE)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VLOOKUP($B737,期貨未平倉口數!$A$4:$M$499,4,FALSE)</f>
        <v>#N/A</v>
      </c>
      <c r="O737" s="27" t="e">
        <f>VLOOKUP($B737,期貨未平倉口數!$A$4:$M$499,9,FALSE)</f>
        <v>#N/A</v>
      </c>
      <c r="P737" s="27" t="e">
        <f>VLOOKUP($B737,期貨未平倉口數!$A$4:$M$499,10,FALSE)</f>
        <v>#N/A</v>
      </c>
      <c r="Q737" s="27" t="e">
        <f>VLOOKUP($B737,期貨未平倉口數!$A$4:$M$499,11,FALSE)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VLOOKUP($B738,期貨未平倉口數!$A$4:$M$499,4,FALSE)</f>
        <v>#N/A</v>
      </c>
      <c r="O738" s="27" t="e">
        <f>VLOOKUP($B738,期貨未平倉口數!$A$4:$M$499,9,FALSE)</f>
        <v>#N/A</v>
      </c>
      <c r="P738" s="27" t="e">
        <f>VLOOKUP($B738,期貨未平倉口數!$A$4:$M$499,10,FALSE)</f>
        <v>#N/A</v>
      </c>
      <c r="Q738" s="27" t="e">
        <f>VLOOKUP($B738,期貨未平倉口數!$A$4:$M$499,11,FALSE)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VLOOKUP($B739,期貨未平倉口數!$A$4:$M$499,4,FALSE)</f>
        <v>#N/A</v>
      </c>
      <c r="O739" s="27" t="e">
        <f>VLOOKUP($B739,期貨未平倉口數!$A$4:$M$499,9,FALSE)</f>
        <v>#N/A</v>
      </c>
      <c r="P739" s="27" t="e">
        <f>VLOOKUP($B739,期貨未平倉口數!$A$4:$M$499,10,FALSE)</f>
        <v>#N/A</v>
      </c>
      <c r="Q739" s="27" t="e">
        <f>VLOOKUP($B739,期貨未平倉口數!$A$4:$M$499,11,FALSE)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VLOOKUP($B740,期貨未平倉口數!$A$4:$M$499,4,FALSE)</f>
        <v>#N/A</v>
      </c>
      <c r="O740" s="27" t="e">
        <f>VLOOKUP($B740,期貨未平倉口數!$A$4:$M$499,9,FALSE)</f>
        <v>#N/A</v>
      </c>
      <c r="P740" s="27" t="e">
        <f>VLOOKUP($B740,期貨未平倉口數!$A$4:$M$499,10,FALSE)</f>
        <v>#N/A</v>
      </c>
      <c r="Q740" s="27" t="e">
        <f>VLOOKUP($B740,期貨未平倉口數!$A$4:$M$499,11,FALSE)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VLOOKUP($B741,期貨未平倉口數!$A$4:$M$499,4,FALSE)</f>
        <v>#N/A</v>
      </c>
      <c r="O741" s="27" t="e">
        <f>VLOOKUP($B741,期貨未平倉口數!$A$4:$M$499,9,FALSE)</f>
        <v>#N/A</v>
      </c>
      <c r="P741" s="27" t="e">
        <f>VLOOKUP($B741,期貨未平倉口數!$A$4:$M$499,10,FALSE)</f>
        <v>#N/A</v>
      </c>
      <c r="Q741" s="27" t="e">
        <f>VLOOKUP($B741,期貨未平倉口數!$A$4:$M$499,11,FALSE)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VLOOKUP($B742,期貨未平倉口數!$A$4:$M$499,4,FALSE)</f>
        <v>#N/A</v>
      </c>
      <c r="O742" s="27" t="e">
        <f>VLOOKUP($B742,期貨未平倉口數!$A$4:$M$499,9,FALSE)</f>
        <v>#N/A</v>
      </c>
      <c r="P742" s="27" t="e">
        <f>VLOOKUP($B742,期貨未平倉口數!$A$4:$M$499,10,FALSE)</f>
        <v>#N/A</v>
      </c>
      <c r="Q742" s="27" t="e">
        <f>VLOOKUP($B742,期貨未平倉口數!$A$4:$M$499,11,FALSE)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VLOOKUP($B743,期貨未平倉口數!$A$4:$M$499,4,FALSE)</f>
        <v>#N/A</v>
      </c>
      <c r="O743" s="27" t="e">
        <f>VLOOKUP($B743,期貨未平倉口數!$A$4:$M$499,9,FALSE)</f>
        <v>#N/A</v>
      </c>
      <c r="P743" s="27" t="e">
        <f>VLOOKUP($B743,期貨未平倉口數!$A$4:$M$499,10,FALSE)</f>
        <v>#N/A</v>
      </c>
      <c r="Q743" s="27" t="e">
        <f>VLOOKUP($B743,期貨未平倉口數!$A$4:$M$499,11,FALSE)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VLOOKUP($B744,期貨未平倉口數!$A$4:$M$499,4,FALSE)</f>
        <v>#N/A</v>
      </c>
      <c r="O744" s="27" t="e">
        <f>VLOOKUP($B744,期貨未平倉口數!$A$4:$M$499,9,FALSE)</f>
        <v>#N/A</v>
      </c>
      <c r="P744" s="27" t="e">
        <f>VLOOKUP($B744,期貨未平倉口數!$A$4:$M$499,10,FALSE)</f>
        <v>#N/A</v>
      </c>
      <c r="Q744" s="27" t="e">
        <f>VLOOKUP($B744,期貨未平倉口數!$A$4:$M$499,11,FALSE)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VLOOKUP($B745,期貨未平倉口數!$A$4:$M$499,4,FALSE)</f>
        <v>#N/A</v>
      </c>
      <c r="O745" s="27" t="e">
        <f>VLOOKUP($B745,期貨未平倉口數!$A$4:$M$499,9,FALSE)</f>
        <v>#N/A</v>
      </c>
      <c r="P745" s="27" t="e">
        <f>VLOOKUP($B745,期貨未平倉口數!$A$4:$M$499,10,FALSE)</f>
        <v>#N/A</v>
      </c>
      <c r="Q745" s="27" t="e">
        <f>VLOOKUP($B745,期貨未平倉口數!$A$4:$M$499,11,FALSE)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VLOOKUP($B746,期貨未平倉口數!$A$4:$M$499,4,FALSE)</f>
        <v>#N/A</v>
      </c>
      <c r="O746" s="27" t="e">
        <f>VLOOKUP($B746,期貨未平倉口數!$A$4:$M$499,9,FALSE)</f>
        <v>#N/A</v>
      </c>
      <c r="P746" s="27" t="e">
        <f>VLOOKUP($B746,期貨未平倉口數!$A$4:$M$499,10,FALSE)</f>
        <v>#N/A</v>
      </c>
      <c r="Q746" s="27" t="e">
        <f>VLOOKUP($B746,期貨未平倉口數!$A$4:$M$499,11,FALSE)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VLOOKUP($B747,期貨未平倉口數!$A$4:$M$499,4,FALSE)</f>
        <v>#N/A</v>
      </c>
      <c r="O747" s="27" t="e">
        <f>VLOOKUP($B747,期貨未平倉口數!$A$4:$M$499,9,FALSE)</f>
        <v>#N/A</v>
      </c>
      <c r="P747" s="27" t="e">
        <f>VLOOKUP($B747,期貨未平倉口數!$A$4:$M$499,10,FALSE)</f>
        <v>#N/A</v>
      </c>
      <c r="Q747" s="27" t="e">
        <f>VLOOKUP($B747,期貨未平倉口數!$A$4:$M$499,11,FALSE)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VLOOKUP($B748,期貨未平倉口數!$A$4:$M$499,4,FALSE)</f>
        <v>#N/A</v>
      </c>
      <c r="O748" s="27" t="e">
        <f>VLOOKUP($B748,期貨未平倉口數!$A$4:$M$499,9,FALSE)</f>
        <v>#N/A</v>
      </c>
      <c r="P748" s="27" t="e">
        <f>VLOOKUP($B748,期貨未平倉口數!$A$4:$M$499,10,FALSE)</f>
        <v>#N/A</v>
      </c>
      <c r="Q748" s="27" t="e">
        <f>VLOOKUP($B748,期貨未平倉口數!$A$4:$M$499,11,FALSE)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VLOOKUP($B749,期貨未平倉口數!$A$4:$M$499,4,FALSE)</f>
        <v>#N/A</v>
      </c>
      <c r="O749" s="27" t="e">
        <f>VLOOKUP($B749,期貨未平倉口數!$A$4:$M$499,9,FALSE)</f>
        <v>#N/A</v>
      </c>
      <c r="P749" s="27" t="e">
        <f>VLOOKUP($B749,期貨未平倉口數!$A$4:$M$499,10,FALSE)</f>
        <v>#N/A</v>
      </c>
      <c r="Q749" s="27" t="e">
        <f>VLOOKUP($B749,期貨未平倉口數!$A$4:$M$499,11,FALSE)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VLOOKUP($B750,期貨未平倉口數!$A$4:$M$499,4,FALSE)</f>
        <v>#N/A</v>
      </c>
      <c r="O750" s="27" t="e">
        <f>VLOOKUP($B750,期貨未平倉口數!$A$4:$M$499,9,FALSE)</f>
        <v>#N/A</v>
      </c>
      <c r="P750" s="27" t="e">
        <f>VLOOKUP($B750,期貨未平倉口數!$A$4:$M$499,10,FALSE)</f>
        <v>#N/A</v>
      </c>
      <c r="Q750" s="27" t="e">
        <f>VLOOKUP($B750,期貨未平倉口數!$A$4:$M$499,11,FALSE)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VLOOKUP($B751,期貨未平倉口數!$A$4:$M$499,4,FALSE)</f>
        <v>#N/A</v>
      </c>
      <c r="O751" s="27" t="e">
        <f>VLOOKUP($B751,期貨未平倉口數!$A$4:$M$499,9,FALSE)</f>
        <v>#N/A</v>
      </c>
      <c r="P751" s="27" t="e">
        <f>VLOOKUP($B751,期貨未平倉口數!$A$4:$M$499,10,FALSE)</f>
        <v>#N/A</v>
      </c>
      <c r="Q751" s="27" t="e">
        <f>VLOOKUP($B751,期貨未平倉口數!$A$4:$M$499,11,FALSE)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VLOOKUP($B752,期貨未平倉口數!$A$4:$M$499,4,FALSE)</f>
        <v>#N/A</v>
      </c>
      <c r="O752" s="27" t="e">
        <f>VLOOKUP($B752,期貨未平倉口數!$A$4:$M$499,9,FALSE)</f>
        <v>#N/A</v>
      </c>
      <c r="P752" s="27" t="e">
        <f>VLOOKUP($B752,期貨未平倉口數!$A$4:$M$499,10,FALSE)</f>
        <v>#N/A</v>
      </c>
      <c r="Q752" s="27" t="e">
        <f>VLOOKUP($B752,期貨未平倉口數!$A$4:$M$499,11,FALSE)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VLOOKUP($B753,期貨未平倉口數!$A$4:$M$499,4,FALSE)</f>
        <v>#N/A</v>
      </c>
      <c r="O753" s="27" t="e">
        <f>VLOOKUP($B753,期貨未平倉口數!$A$4:$M$499,9,FALSE)</f>
        <v>#N/A</v>
      </c>
      <c r="P753" s="27" t="e">
        <f>VLOOKUP($B753,期貨未平倉口數!$A$4:$M$499,10,FALSE)</f>
        <v>#N/A</v>
      </c>
      <c r="Q753" s="27" t="e">
        <f>VLOOKUP($B753,期貨未平倉口數!$A$4:$M$499,11,FALSE)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VLOOKUP($B754,期貨未平倉口數!$A$4:$M$499,4,FALSE)</f>
        <v>#N/A</v>
      </c>
      <c r="O754" s="27" t="e">
        <f>VLOOKUP($B754,期貨未平倉口數!$A$4:$M$499,9,FALSE)</f>
        <v>#N/A</v>
      </c>
      <c r="P754" s="27" t="e">
        <f>VLOOKUP($B754,期貨未平倉口數!$A$4:$M$499,10,FALSE)</f>
        <v>#N/A</v>
      </c>
      <c r="Q754" s="27" t="e">
        <f>VLOOKUP($B754,期貨未平倉口數!$A$4:$M$499,11,FALSE)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VLOOKUP($B755,期貨未平倉口數!$A$4:$M$499,4,FALSE)</f>
        <v>#N/A</v>
      </c>
      <c r="O755" s="27" t="e">
        <f>VLOOKUP($B755,期貨未平倉口數!$A$4:$M$499,9,FALSE)</f>
        <v>#N/A</v>
      </c>
      <c r="P755" s="27" t="e">
        <f>VLOOKUP($B755,期貨未平倉口數!$A$4:$M$499,10,FALSE)</f>
        <v>#N/A</v>
      </c>
      <c r="Q755" s="27" t="e">
        <f>VLOOKUP($B755,期貨未平倉口數!$A$4:$M$499,11,FALSE)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VLOOKUP($B756,期貨未平倉口數!$A$4:$M$499,4,FALSE)</f>
        <v>#N/A</v>
      </c>
      <c r="O756" s="27" t="e">
        <f>VLOOKUP($B756,期貨未平倉口數!$A$4:$M$499,9,FALSE)</f>
        <v>#N/A</v>
      </c>
      <c r="P756" s="27" t="e">
        <f>VLOOKUP($B756,期貨未平倉口數!$A$4:$M$499,10,FALSE)</f>
        <v>#N/A</v>
      </c>
      <c r="Q756" s="27" t="e">
        <f>VLOOKUP($B756,期貨未平倉口數!$A$4:$M$499,11,FALSE)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VLOOKUP($B757,期貨未平倉口數!$A$4:$M$499,4,FALSE)</f>
        <v>#N/A</v>
      </c>
      <c r="O757" s="27" t="e">
        <f>VLOOKUP($B757,期貨未平倉口數!$A$4:$M$499,9,FALSE)</f>
        <v>#N/A</v>
      </c>
      <c r="P757" s="27" t="e">
        <f>VLOOKUP($B757,期貨未平倉口數!$A$4:$M$499,10,FALSE)</f>
        <v>#N/A</v>
      </c>
      <c r="Q757" s="27" t="e">
        <f>VLOOKUP($B757,期貨未平倉口數!$A$4:$M$499,11,FALSE)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VLOOKUP($B758,期貨未平倉口數!$A$4:$M$499,4,FALSE)</f>
        <v>#N/A</v>
      </c>
      <c r="O758" s="27" t="e">
        <f>VLOOKUP($B758,期貨未平倉口數!$A$4:$M$499,9,FALSE)</f>
        <v>#N/A</v>
      </c>
      <c r="P758" s="27" t="e">
        <f>VLOOKUP($B758,期貨未平倉口數!$A$4:$M$499,10,FALSE)</f>
        <v>#N/A</v>
      </c>
      <c r="Q758" s="27" t="e">
        <f>VLOOKUP($B758,期貨未平倉口數!$A$4:$M$499,11,FALSE)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VLOOKUP($B759,期貨未平倉口數!$A$4:$M$499,4,FALSE)</f>
        <v>#N/A</v>
      </c>
      <c r="O759" s="27" t="e">
        <f>VLOOKUP($B759,期貨未平倉口數!$A$4:$M$499,9,FALSE)</f>
        <v>#N/A</v>
      </c>
      <c r="P759" s="27" t="e">
        <f>VLOOKUP($B759,期貨未平倉口數!$A$4:$M$499,10,FALSE)</f>
        <v>#N/A</v>
      </c>
      <c r="Q759" s="27" t="e">
        <f>VLOOKUP($B759,期貨未平倉口數!$A$4:$M$499,11,FALSE)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VLOOKUP($B760,期貨未平倉口數!$A$4:$M$499,4,FALSE)</f>
        <v>#N/A</v>
      </c>
      <c r="O760" s="27" t="e">
        <f>VLOOKUP($B760,期貨未平倉口數!$A$4:$M$499,9,FALSE)</f>
        <v>#N/A</v>
      </c>
      <c r="P760" s="27" t="e">
        <f>VLOOKUP($B760,期貨未平倉口數!$A$4:$M$499,10,FALSE)</f>
        <v>#N/A</v>
      </c>
      <c r="Q760" s="27" t="e">
        <f>VLOOKUP($B760,期貨未平倉口數!$A$4:$M$499,11,FALSE)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VLOOKUP($B761,期貨未平倉口數!$A$4:$M$499,4,FALSE)</f>
        <v>#N/A</v>
      </c>
      <c r="O761" s="27" t="e">
        <f>VLOOKUP($B761,期貨未平倉口數!$A$4:$M$499,9,FALSE)</f>
        <v>#N/A</v>
      </c>
      <c r="P761" s="27" t="e">
        <f>VLOOKUP($B761,期貨未平倉口數!$A$4:$M$499,10,FALSE)</f>
        <v>#N/A</v>
      </c>
      <c r="Q761" s="27" t="e">
        <f>VLOOKUP($B761,期貨未平倉口數!$A$4:$M$499,11,FALSE)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VLOOKUP($B762,期貨未平倉口數!$A$4:$M$499,4,FALSE)</f>
        <v>#N/A</v>
      </c>
      <c r="O762" s="27" t="e">
        <f>VLOOKUP($B762,期貨未平倉口數!$A$4:$M$499,9,FALSE)</f>
        <v>#N/A</v>
      </c>
      <c r="P762" s="27" t="e">
        <f>VLOOKUP($B762,期貨未平倉口數!$A$4:$M$499,10,FALSE)</f>
        <v>#N/A</v>
      </c>
      <c r="Q762" s="27" t="e">
        <f>VLOOKUP($B762,期貨未平倉口數!$A$4:$M$499,11,FALSE)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VLOOKUP($B763,期貨未平倉口數!$A$4:$M$499,4,FALSE)</f>
        <v>#N/A</v>
      </c>
      <c r="O763" s="27" t="e">
        <f>VLOOKUP($B763,期貨未平倉口數!$A$4:$M$499,9,FALSE)</f>
        <v>#N/A</v>
      </c>
      <c r="P763" s="27" t="e">
        <f>VLOOKUP($B763,期貨未平倉口數!$A$4:$M$499,10,FALSE)</f>
        <v>#N/A</v>
      </c>
      <c r="Q763" s="27" t="e">
        <f>VLOOKUP($B763,期貨未平倉口數!$A$4:$M$499,11,FALSE)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VLOOKUP($B764,期貨未平倉口數!$A$4:$M$499,4,FALSE)</f>
        <v>#N/A</v>
      </c>
      <c r="O764" s="27" t="e">
        <f>VLOOKUP($B764,期貨未平倉口數!$A$4:$M$499,9,FALSE)</f>
        <v>#N/A</v>
      </c>
      <c r="P764" s="27" t="e">
        <f>VLOOKUP($B764,期貨未平倉口數!$A$4:$M$499,10,FALSE)</f>
        <v>#N/A</v>
      </c>
      <c r="Q764" s="27" t="e">
        <f>VLOOKUP($B764,期貨未平倉口數!$A$4:$M$499,11,FALSE)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VLOOKUP($B765,期貨未平倉口數!$A$4:$M$499,4,FALSE)</f>
        <v>#N/A</v>
      </c>
      <c r="O765" s="27" t="e">
        <f>VLOOKUP($B765,期貨未平倉口數!$A$4:$M$499,9,FALSE)</f>
        <v>#N/A</v>
      </c>
      <c r="P765" s="27" t="e">
        <f>VLOOKUP($B765,期貨未平倉口數!$A$4:$M$499,10,FALSE)</f>
        <v>#N/A</v>
      </c>
      <c r="Q765" s="27" t="e">
        <f>VLOOKUP($B765,期貨未平倉口數!$A$4:$M$499,11,FALSE)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VLOOKUP($B766,期貨未平倉口數!$A$4:$M$499,4,FALSE)</f>
        <v>#N/A</v>
      </c>
      <c r="O766" s="27" t="e">
        <f>VLOOKUP($B766,期貨未平倉口數!$A$4:$M$499,9,FALSE)</f>
        <v>#N/A</v>
      </c>
      <c r="P766" s="27" t="e">
        <f>VLOOKUP($B766,期貨未平倉口數!$A$4:$M$499,10,FALSE)</f>
        <v>#N/A</v>
      </c>
      <c r="Q766" s="27" t="e">
        <f>VLOOKUP($B766,期貨未平倉口數!$A$4:$M$499,11,FALSE)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VLOOKUP($B767,期貨未平倉口數!$A$4:$M$499,4,FALSE)</f>
        <v>#N/A</v>
      </c>
      <c r="O767" s="27" t="e">
        <f>VLOOKUP($B767,期貨未平倉口數!$A$4:$M$499,9,FALSE)</f>
        <v>#N/A</v>
      </c>
      <c r="P767" s="27" t="e">
        <f>VLOOKUP($B767,期貨未平倉口數!$A$4:$M$499,10,FALSE)</f>
        <v>#N/A</v>
      </c>
      <c r="Q767" s="27" t="e">
        <f>VLOOKUP($B767,期貨未平倉口數!$A$4:$M$499,11,FALSE)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VLOOKUP($B768,期貨未平倉口數!$A$4:$M$499,4,FALSE)</f>
        <v>#N/A</v>
      </c>
      <c r="O768" s="27" t="e">
        <f>VLOOKUP($B768,期貨未平倉口數!$A$4:$M$499,9,FALSE)</f>
        <v>#N/A</v>
      </c>
      <c r="P768" s="27" t="e">
        <f>VLOOKUP($B768,期貨未平倉口數!$A$4:$M$499,10,FALSE)</f>
        <v>#N/A</v>
      </c>
      <c r="Q768" s="27" t="e">
        <f>VLOOKUP($B768,期貨未平倉口數!$A$4:$M$499,11,FALSE)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VLOOKUP($B769,期貨未平倉口數!$A$4:$M$499,4,FALSE)</f>
        <v>#N/A</v>
      </c>
      <c r="O769" s="27" t="e">
        <f>VLOOKUP($B769,期貨未平倉口數!$A$4:$M$499,9,FALSE)</f>
        <v>#N/A</v>
      </c>
      <c r="P769" s="27" t="e">
        <f>VLOOKUP($B769,期貨未平倉口數!$A$4:$M$499,10,FALSE)</f>
        <v>#N/A</v>
      </c>
      <c r="Q769" s="27" t="e">
        <f>VLOOKUP($B769,期貨未平倉口數!$A$4:$M$499,11,FALSE)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VLOOKUP($B770,期貨未平倉口數!$A$4:$M$499,4,FALSE)</f>
        <v>#N/A</v>
      </c>
      <c r="O770" s="27" t="e">
        <f>VLOOKUP($B770,期貨未平倉口數!$A$4:$M$499,9,FALSE)</f>
        <v>#N/A</v>
      </c>
      <c r="P770" s="27" t="e">
        <f>VLOOKUP($B770,期貨未平倉口數!$A$4:$M$499,10,FALSE)</f>
        <v>#N/A</v>
      </c>
      <c r="Q770" s="27" t="e">
        <f>VLOOKUP($B770,期貨未平倉口數!$A$4:$M$499,11,FALSE)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VLOOKUP($B771,期貨未平倉口數!$A$4:$M$499,4,FALSE)</f>
        <v>#N/A</v>
      </c>
      <c r="O771" s="27" t="e">
        <f>VLOOKUP($B771,期貨未平倉口數!$A$4:$M$499,9,FALSE)</f>
        <v>#N/A</v>
      </c>
      <c r="P771" s="27" t="e">
        <f>VLOOKUP($B771,期貨未平倉口數!$A$4:$M$499,10,FALSE)</f>
        <v>#N/A</v>
      </c>
      <c r="Q771" s="27" t="e">
        <f>VLOOKUP($B771,期貨未平倉口數!$A$4:$M$499,11,FALSE)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VLOOKUP($B772,期貨未平倉口數!$A$4:$M$499,4,FALSE)</f>
        <v>#N/A</v>
      </c>
      <c r="O772" s="27" t="e">
        <f>VLOOKUP($B772,期貨未平倉口數!$A$4:$M$499,9,FALSE)</f>
        <v>#N/A</v>
      </c>
      <c r="P772" s="27" t="e">
        <f>VLOOKUP($B772,期貨未平倉口數!$A$4:$M$499,10,FALSE)</f>
        <v>#N/A</v>
      </c>
      <c r="Q772" s="27" t="e">
        <f>VLOOKUP($B772,期貨未平倉口數!$A$4:$M$499,11,FALSE)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VLOOKUP($B773,期貨未平倉口數!$A$4:$M$499,4,FALSE)</f>
        <v>#N/A</v>
      </c>
      <c r="O773" s="27" t="e">
        <f>VLOOKUP($B773,期貨未平倉口數!$A$4:$M$499,9,FALSE)</f>
        <v>#N/A</v>
      </c>
      <c r="P773" s="27" t="e">
        <f>VLOOKUP($B773,期貨未平倉口數!$A$4:$M$499,10,FALSE)</f>
        <v>#N/A</v>
      </c>
      <c r="Q773" s="27" t="e">
        <f>VLOOKUP($B773,期貨未平倉口數!$A$4:$M$499,11,FALSE)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VLOOKUP($B774,期貨未平倉口數!$A$4:$M$499,4,FALSE)</f>
        <v>#N/A</v>
      </c>
      <c r="O774" s="27" t="e">
        <f>VLOOKUP($B774,期貨未平倉口數!$A$4:$M$499,9,FALSE)</f>
        <v>#N/A</v>
      </c>
      <c r="P774" s="27" t="e">
        <f>VLOOKUP($B774,期貨未平倉口數!$A$4:$M$499,10,FALSE)</f>
        <v>#N/A</v>
      </c>
      <c r="Q774" s="27" t="e">
        <f>VLOOKUP($B774,期貨未平倉口數!$A$4:$M$499,11,FALSE)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VLOOKUP($B775,期貨未平倉口數!$A$4:$M$499,4,FALSE)</f>
        <v>#N/A</v>
      </c>
      <c r="O775" s="27" t="e">
        <f>VLOOKUP($B775,期貨未平倉口數!$A$4:$M$499,9,FALSE)</f>
        <v>#N/A</v>
      </c>
      <c r="P775" s="27" t="e">
        <f>VLOOKUP($B775,期貨未平倉口數!$A$4:$M$499,10,FALSE)</f>
        <v>#N/A</v>
      </c>
      <c r="Q775" s="27" t="e">
        <f>VLOOKUP($B775,期貨未平倉口數!$A$4:$M$499,11,FALSE)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VLOOKUP($B776,期貨未平倉口數!$A$4:$M$499,4,FALSE)</f>
        <v>#N/A</v>
      </c>
      <c r="O776" s="27" t="e">
        <f>VLOOKUP($B776,期貨未平倉口數!$A$4:$M$499,9,FALSE)</f>
        <v>#N/A</v>
      </c>
      <c r="P776" s="27" t="e">
        <f>VLOOKUP($B776,期貨未平倉口數!$A$4:$M$499,10,FALSE)</f>
        <v>#N/A</v>
      </c>
      <c r="Q776" s="27" t="e">
        <f>VLOOKUP($B776,期貨未平倉口數!$A$4:$M$499,11,FALSE)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VLOOKUP($B777,期貨未平倉口數!$A$4:$M$499,4,FALSE)</f>
        <v>#N/A</v>
      </c>
      <c r="O777" s="27" t="e">
        <f>VLOOKUP($B777,期貨未平倉口數!$A$4:$M$499,9,FALSE)</f>
        <v>#N/A</v>
      </c>
      <c r="P777" s="27" t="e">
        <f>VLOOKUP($B777,期貨未平倉口數!$A$4:$M$499,10,FALSE)</f>
        <v>#N/A</v>
      </c>
      <c r="Q777" s="27" t="e">
        <f>VLOOKUP($B777,期貨未平倉口數!$A$4:$M$499,11,FALSE)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VLOOKUP($B778,期貨未平倉口數!$A$4:$M$499,4,FALSE)</f>
        <v>#N/A</v>
      </c>
      <c r="O778" s="27" t="e">
        <f>VLOOKUP($B778,期貨未平倉口數!$A$4:$M$499,9,FALSE)</f>
        <v>#N/A</v>
      </c>
      <c r="P778" s="27" t="e">
        <f>VLOOKUP($B778,期貨未平倉口數!$A$4:$M$499,10,FALSE)</f>
        <v>#N/A</v>
      </c>
      <c r="Q778" s="27" t="e">
        <f>VLOOKUP($B778,期貨未平倉口數!$A$4:$M$499,11,FALSE)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VLOOKUP($B779,期貨未平倉口數!$A$4:$M$499,4,FALSE)</f>
        <v>#N/A</v>
      </c>
      <c r="O779" s="27" t="e">
        <f>VLOOKUP($B779,期貨未平倉口數!$A$4:$M$499,9,FALSE)</f>
        <v>#N/A</v>
      </c>
      <c r="P779" s="27" t="e">
        <f>VLOOKUP($B779,期貨未平倉口數!$A$4:$M$499,10,FALSE)</f>
        <v>#N/A</v>
      </c>
      <c r="Q779" s="27" t="e">
        <f>VLOOKUP($B779,期貨未平倉口數!$A$4:$M$499,11,FALSE)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VLOOKUP($B780,期貨未平倉口數!$A$4:$M$499,4,FALSE)</f>
        <v>#N/A</v>
      </c>
      <c r="O780" s="27" t="e">
        <f>VLOOKUP($B780,期貨未平倉口數!$A$4:$M$499,9,FALSE)</f>
        <v>#N/A</v>
      </c>
      <c r="P780" s="27" t="e">
        <f>VLOOKUP($B780,期貨未平倉口數!$A$4:$M$499,10,FALSE)</f>
        <v>#N/A</v>
      </c>
      <c r="Q780" s="27" t="e">
        <f>VLOOKUP($B780,期貨未平倉口數!$A$4:$M$499,11,FALSE)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VLOOKUP($B781,期貨未平倉口數!$A$4:$M$499,4,FALSE)</f>
        <v>#N/A</v>
      </c>
      <c r="O781" s="27" t="e">
        <f>VLOOKUP($B781,期貨未平倉口數!$A$4:$M$499,9,FALSE)</f>
        <v>#N/A</v>
      </c>
      <c r="P781" s="27" t="e">
        <f>VLOOKUP($B781,期貨未平倉口數!$A$4:$M$499,10,FALSE)</f>
        <v>#N/A</v>
      </c>
      <c r="Q781" s="27" t="e">
        <f>VLOOKUP($B781,期貨未平倉口數!$A$4:$M$499,11,FALSE)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VLOOKUP($B782,期貨未平倉口數!$A$4:$M$499,4,FALSE)</f>
        <v>#N/A</v>
      </c>
      <c r="O782" s="27" t="e">
        <f>VLOOKUP($B782,期貨未平倉口數!$A$4:$M$499,9,FALSE)</f>
        <v>#N/A</v>
      </c>
      <c r="P782" s="27" t="e">
        <f>VLOOKUP($B782,期貨未平倉口數!$A$4:$M$499,10,FALSE)</f>
        <v>#N/A</v>
      </c>
      <c r="Q782" s="27" t="e">
        <f>VLOOKUP($B782,期貨未平倉口數!$A$4:$M$499,11,FALSE)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VLOOKUP($B783,期貨未平倉口數!$A$4:$M$499,4,FALSE)</f>
        <v>#N/A</v>
      </c>
      <c r="O783" s="27" t="e">
        <f>VLOOKUP($B783,期貨未平倉口數!$A$4:$M$499,9,FALSE)</f>
        <v>#N/A</v>
      </c>
      <c r="P783" s="27" t="e">
        <f>VLOOKUP($B783,期貨未平倉口數!$A$4:$M$499,10,FALSE)</f>
        <v>#N/A</v>
      </c>
      <c r="Q783" s="27" t="e">
        <f>VLOOKUP($B783,期貨未平倉口數!$A$4:$M$499,11,FALSE)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VLOOKUP($B784,期貨未平倉口數!$A$4:$M$499,4,FALSE)</f>
        <v>#N/A</v>
      </c>
      <c r="O784" s="27" t="e">
        <f>VLOOKUP($B784,期貨未平倉口數!$A$4:$M$499,9,FALSE)</f>
        <v>#N/A</v>
      </c>
      <c r="P784" s="27" t="e">
        <f>VLOOKUP($B784,期貨未平倉口數!$A$4:$M$499,10,FALSE)</f>
        <v>#N/A</v>
      </c>
      <c r="Q784" s="27" t="e">
        <f>VLOOKUP($B784,期貨未平倉口數!$A$4:$M$499,11,FALSE)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VLOOKUP($B785,期貨未平倉口數!$A$4:$M$499,4,FALSE)</f>
        <v>#N/A</v>
      </c>
      <c r="O785" s="27" t="e">
        <f>VLOOKUP($B785,期貨未平倉口數!$A$4:$M$499,9,FALSE)</f>
        <v>#N/A</v>
      </c>
      <c r="P785" s="27" t="e">
        <f>VLOOKUP($B785,期貨未平倉口數!$A$4:$M$499,10,FALSE)</f>
        <v>#N/A</v>
      </c>
      <c r="Q785" s="27" t="e">
        <f>VLOOKUP($B785,期貨未平倉口數!$A$4:$M$499,11,FALSE)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VLOOKUP($B786,期貨未平倉口數!$A$4:$M$499,4,FALSE)</f>
        <v>#N/A</v>
      </c>
      <c r="O786" s="27" t="e">
        <f>VLOOKUP($B786,期貨未平倉口數!$A$4:$M$499,9,FALSE)</f>
        <v>#N/A</v>
      </c>
      <c r="P786" s="27" t="e">
        <f>VLOOKUP($B786,期貨未平倉口數!$A$4:$M$499,10,FALSE)</f>
        <v>#N/A</v>
      </c>
      <c r="Q786" s="27" t="e">
        <f>VLOOKUP($B786,期貨未平倉口數!$A$4:$M$499,11,FALSE)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VLOOKUP($B787,期貨未平倉口數!$A$4:$M$499,4,FALSE)</f>
        <v>#N/A</v>
      </c>
      <c r="O787" s="27" t="e">
        <f>VLOOKUP($B787,期貨未平倉口數!$A$4:$M$499,9,FALSE)</f>
        <v>#N/A</v>
      </c>
      <c r="P787" s="27" t="e">
        <f>VLOOKUP($B787,期貨未平倉口數!$A$4:$M$499,10,FALSE)</f>
        <v>#N/A</v>
      </c>
      <c r="Q787" s="27" t="e">
        <f>VLOOKUP($B787,期貨未平倉口數!$A$4:$M$499,11,FALSE)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VLOOKUP($B788,期貨未平倉口數!$A$4:$M$499,4,FALSE)</f>
        <v>#N/A</v>
      </c>
      <c r="O788" s="27" t="e">
        <f>VLOOKUP($B788,期貨未平倉口數!$A$4:$M$499,9,FALSE)</f>
        <v>#N/A</v>
      </c>
      <c r="P788" s="27" t="e">
        <f>VLOOKUP($B788,期貨未平倉口數!$A$4:$M$499,10,FALSE)</f>
        <v>#N/A</v>
      </c>
      <c r="Q788" s="27" t="e">
        <f>VLOOKUP($B788,期貨未平倉口數!$A$4:$M$499,11,FALSE)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VLOOKUP($B789,期貨未平倉口數!$A$4:$M$499,4,FALSE)</f>
        <v>#N/A</v>
      </c>
      <c r="O789" s="27" t="e">
        <f>VLOOKUP($B789,期貨未平倉口數!$A$4:$M$499,9,FALSE)</f>
        <v>#N/A</v>
      </c>
      <c r="P789" s="27" t="e">
        <f>VLOOKUP($B789,期貨未平倉口數!$A$4:$M$499,10,FALSE)</f>
        <v>#N/A</v>
      </c>
      <c r="Q789" s="27" t="e">
        <f>VLOOKUP($B789,期貨未平倉口數!$A$4:$M$499,11,FALSE)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VLOOKUP($B790,期貨未平倉口數!$A$4:$M$499,4,FALSE)</f>
        <v>#N/A</v>
      </c>
      <c r="O790" s="27" t="e">
        <f>VLOOKUP($B790,期貨未平倉口數!$A$4:$M$499,9,FALSE)</f>
        <v>#N/A</v>
      </c>
      <c r="P790" s="27" t="e">
        <f>VLOOKUP($B790,期貨未平倉口數!$A$4:$M$499,10,FALSE)</f>
        <v>#N/A</v>
      </c>
      <c r="Q790" s="27" t="e">
        <f>VLOOKUP($B790,期貨未平倉口數!$A$4:$M$499,11,FALSE)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VLOOKUP($B791,期貨未平倉口數!$A$4:$M$499,4,FALSE)</f>
        <v>#N/A</v>
      </c>
      <c r="O791" s="27" t="e">
        <f>VLOOKUP($B791,期貨未平倉口數!$A$4:$M$499,9,FALSE)</f>
        <v>#N/A</v>
      </c>
      <c r="P791" s="27" t="e">
        <f>VLOOKUP($B791,期貨未平倉口數!$A$4:$M$499,10,FALSE)</f>
        <v>#N/A</v>
      </c>
      <c r="Q791" s="27" t="e">
        <f>VLOOKUP($B791,期貨未平倉口數!$A$4:$M$499,11,FALSE)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VLOOKUP($B792,期貨未平倉口數!$A$4:$M$499,4,FALSE)</f>
        <v>#N/A</v>
      </c>
      <c r="O792" s="27" t="e">
        <f>VLOOKUP($B792,期貨未平倉口數!$A$4:$M$499,9,FALSE)</f>
        <v>#N/A</v>
      </c>
      <c r="P792" s="27" t="e">
        <f>VLOOKUP($B792,期貨未平倉口數!$A$4:$M$499,10,FALSE)</f>
        <v>#N/A</v>
      </c>
      <c r="Q792" s="27" t="e">
        <f>VLOOKUP($B792,期貨未平倉口數!$A$4:$M$499,11,FALSE)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VLOOKUP($B793,期貨未平倉口數!$A$4:$M$499,4,FALSE)</f>
        <v>#N/A</v>
      </c>
      <c r="O793" s="27" t="e">
        <f>VLOOKUP($B793,期貨未平倉口數!$A$4:$M$499,9,FALSE)</f>
        <v>#N/A</v>
      </c>
      <c r="P793" s="27" t="e">
        <f>VLOOKUP($B793,期貨未平倉口數!$A$4:$M$499,10,FALSE)</f>
        <v>#N/A</v>
      </c>
      <c r="Q793" s="27" t="e">
        <f>VLOOKUP($B793,期貨未平倉口數!$A$4:$M$499,11,FALSE)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VLOOKUP($B794,期貨未平倉口數!$A$4:$M$499,4,FALSE)</f>
        <v>#N/A</v>
      </c>
      <c r="O794" s="27" t="e">
        <f>VLOOKUP($B794,期貨未平倉口數!$A$4:$M$499,9,FALSE)</f>
        <v>#N/A</v>
      </c>
      <c r="P794" s="27" t="e">
        <f>VLOOKUP($B794,期貨未平倉口數!$A$4:$M$499,10,FALSE)</f>
        <v>#N/A</v>
      </c>
      <c r="Q794" s="27" t="e">
        <f>VLOOKUP($B794,期貨未平倉口數!$A$4:$M$499,11,FALSE)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VLOOKUP($B795,期貨未平倉口數!$A$4:$M$499,4,FALSE)</f>
        <v>#N/A</v>
      </c>
      <c r="O795" s="27" t="e">
        <f>VLOOKUP($B795,期貨未平倉口數!$A$4:$M$499,9,FALSE)</f>
        <v>#N/A</v>
      </c>
      <c r="P795" s="27" t="e">
        <f>VLOOKUP($B795,期貨未平倉口數!$A$4:$M$499,10,FALSE)</f>
        <v>#N/A</v>
      </c>
      <c r="Q795" s="27" t="e">
        <f>VLOOKUP($B795,期貨未平倉口數!$A$4:$M$499,11,FALSE)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VLOOKUP($B796,期貨未平倉口數!$A$4:$M$499,4,FALSE)</f>
        <v>#N/A</v>
      </c>
      <c r="O796" s="27" t="e">
        <f>VLOOKUP($B796,期貨未平倉口數!$A$4:$M$499,9,FALSE)</f>
        <v>#N/A</v>
      </c>
      <c r="P796" s="27" t="e">
        <f>VLOOKUP($B796,期貨未平倉口數!$A$4:$M$499,10,FALSE)</f>
        <v>#N/A</v>
      </c>
      <c r="Q796" s="27" t="e">
        <f>VLOOKUP($B796,期貨未平倉口數!$A$4:$M$499,11,FALSE)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VLOOKUP($B797,期貨未平倉口數!$A$4:$M$499,4,FALSE)</f>
        <v>#N/A</v>
      </c>
      <c r="O797" s="27" t="e">
        <f>VLOOKUP($B797,期貨未平倉口數!$A$4:$M$499,9,FALSE)</f>
        <v>#N/A</v>
      </c>
      <c r="P797" s="27" t="e">
        <f>VLOOKUP($B797,期貨未平倉口數!$A$4:$M$499,10,FALSE)</f>
        <v>#N/A</v>
      </c>
      <c r="Q797" s="27" t="e">
        <f>VLOOKUP($B797,期貨未平倉口數!$A$4:$M$499,11,FALSE)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VLOOKUP($B798,期貨未平倉口數!$A$4:$M$499,4,FALSE)</f>
        <v>#N/A</v>
      </c>
      <c r="O798" s="27" t="e">
        <f>VLOOKUP($B798,期貨未平倉口數!$A$4:$M$499,9,FALSE)</f>
        <v>#N/A</v>
      </c>
      <c r="P798" s="27" t="e">
        <f>VLOOKUP($B798,期貨未平倉口數!$A$4:$M$499,10,FALSE)</f>
        <v>#N/A</v>
      </c>
      <c r="Q798" s="27" t="e">
        <f>VLOOKUP($B798,期貨未平倉口數!$A$4:$M$499,11,FALSE)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VLOOKUP($B799,期貨未平倉口數!$A$4:$M$499,4,FALSE)</f>
        <v>#N/A</v>
      </c>
      <c r="O799" s="27" t="e">
        <f>VLOOKUP($B799,期貨未平倉口數!$A$4:$M$499,9,FALSE)</f>
        <v>#N/A</v>
      </c>
      <c r="P799" s="27" t="e">
        <f>VLOOKUP($B799,期貨未平倉口數!$A$4:$M$499,10,FALSE)</f>
        <v>#N/A</v>
      </c>
      <c r="Q799" s="27" t="e">
        <f>VLOOKUP($B799,期貨未平倉口數!$A$4:$M$499,11,FALSE)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VLOOKUP($B800,期貨未平倉口數!$A$4:$M$499,4,FALSE)</f>
        <v>#N/A</v>
      </c>
      <c r="O800" s="27" t="e">
        <f>VLOOKUP($B800,期貨未平倉口數!$A$4:$M$499,9,FALSE)</f>
        <v>#N/A</v>
      </c>
      <c r="P800" s="27" t="e">
        <f>VLOOKUP($B800,期貨未平倉口數!$A$4:$M$499,10,FALSE)</f>
        <v>#N/A</v>
      </c>
      <c r="Q800" s="27" t="e">
        <f>VLOOKUP($B800,期貨未平倉口數!$A$4:$M$499,11,FALSE)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VLOOKUP($B801,期貨未平倉口數!$A$4:$M$499,4,FALSE)</f>
        <v>#N/A</v>
      </c>
      <c r="O801" s="27" t="e">
        <f>VLOOKUP($B801,期貨未平倉口數!$A$4:$M$499,9,FALSE)</f>
        <v>#N/A</v>
      </c>
      <c r="P801" s="27" t="e">
        <f>VLOOKUP($B801,期貨未平倉口數!$A$4:$M$499,10,FALSE)</f>
        <v>#N/A</v>
      </c>
      <c r="Q801" s="27" t="e">
        <f>VLOOKUP($B801,期貨未平倉口數!$A$4:$M$499,11,FALSE)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VLOOKUP($B802,期貨未平倉口數!$A$4:$M$499,4,FALSE)</f>
        <v>#N/A</v>
      </c>
      <c r="O802" s="27" t="e">
        <f>VLOOKUP($B802,期貨未平倉口數!$A$4:$M$499,9,FALSE)</f>
        <v>#N/A</v>
      </c>
      <c r="P802" s="27" t="e">
        <f>VLOOKUP($B802,期貨未平倉口數!$A$4:$M$499,10,FALSE)</f>
        <v>#N/A</v>
      </c>
      <c r="Q802" s="27" t="e">
        <f>VLOOKUP($B802,期貨未平倉口數!$A$4:$M$499,11,FALSE)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VLOOKUP($B803,期貨未平倉口數!$A$4:$M$499,4,FALSE)</f>
        <v>#N/A</v>
      </c>
      <c r="O803" s="27" t="e">
        <f>VLOOKUP($B803,期貨未平倉口數!$A$4:$M$499,9,FALSE)</f>
        <v>#N/A</v>
      </c>
      <c r="P803" s="27" t="e">
        <f>VLOOKUP($B803,期貨未平倉口數!$A$4:$M$499,10,FALSE)</f>
        <v>#N/A</v>
      </c>
      <c r="Q803" s="27" t="e">
        <f>VLOOKUP($B803,期貨未平倉口數!$A$4:$M$499,11,FALSE)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VLOOKUP($B804,期貨未平倉口數!$A$4:$M$499,4,FALSE)</f>
        <v>#N/A</v>
      </c>
      <c r="O804" s="27" t="e">
        <f>VLOOKUP($B804,期貨未平倉口數!$A$4:$M$499,9,FALSE)</f>
        <v>#N/A</v>
      </c>
      <c r="P804" s="27" t="e">
        <f>VLOOKUP($B804,期貨未平倉口數!$A$4:$M$499,10,FALSE)</f>
        <v>#N/A</v>
      </c>
      <c r="Q804" s="27" t="e">
        <f>VLOOKUP($B804,期貨未平倉口數!$A$4:$M$499,11,FALSE)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VLOOKUP($B805,期貨未平倉口數!$A$4:$M$499,4,FALSE)</f>
        <v>#N/A</v>
      </c>
      <c r="O805" s="27" t="e">
        <f>VLOOKUP($B805,期貨未平倉口數!$A$4:$M$499,9,FALSE)</f>
        <v>#N/A</v>
      </c>
      <c r="P805" s="27" t="e">
        <f>VLOOKUP($B805,期貨未平倉口數!$A$4:$M$499,10,FALSE)</f>
        <v>#N/A</v>
      </c>
      <c r="Q805" s="27" t="e">
        <f>VLOOKUP($B805,期貨未平倉口數!$A$4:$M$499,11,FALSE)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VLOOKUP($B806,期貨未平倉口數!$A$4:$M$499,4,FALSE)</f>
        <v>#N/A</v>
      </c>
      <c r="O806" s="27" t="e">
        <f>VLOOKUP($B806,期貨未平倉口數!$A$4:$M$499,9,FALSE)</f>
        <v>#N/A</v>
      </c>
      <c r="P806" s="27" t="e">
        <f>VLOOKUP($B806,期貨未平倉口數!$A$4:$M$499,10,FALSE)</f>
        <v>#N/A</v>
      </c>
      <c r="Q806" s="27" t="e">
        <f>VLOOKUP($B806,期貨未平倉口數!$A$4:$M$499,11,FALSE)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VLOOKUP($B807,期貨未平倉口數!$A$4:$M$499,4,FALSE)</f>
        <v>#N/A</v>
      </c>
      <c r="O807" s="27" t="e">
        <f>VLOOKUP($B807,期貨未平倉口數!$A$4:$M$499,9,FALSE)</f>
        <v>#N/A</v>
      </c>
      <c r="P807" s="27" t="e">
        <f>VLOOKUP($B807,期貨未平倉口數!$A$4:$M$499,10,FALSE)</f>
        <v>#N/A</v>
      </c>
      <c r="Q807" s="27" t="e">
        <f>VLOOKUP($B807,期貨未平倉口數!$A$4:$M$499,11,FALSE)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VLOOKUP($B808,期貨未平倉口數!$A$4:$M$499,4,FALSE)</f>
        <v>#N/A</v>
      </c>
      <c r="O808" s="27" t="e">
        <f>VLOOKUP($B808,期貨未平倉口數!$A$4:$M$499,9,FALSE)</f>
        <v>#N/A</v>
      </c>
      <c r="P808" s="27" t="e">
        <f>VLOOKUP($B808,期貨未平倉口數!$A$4:$M$499,10,FALSE)</f>
        <v>#N/A</v>
      </c>
      <c r="Q808" s="27" t="e">
        <f>VLOOKUP($B808,期貨未平倉口數!$A$4:$M$499,11,FALSE)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VLOOKUP($B809,期貨未平倉口數!$A$4:$M$499,4,FALSE)</f>
        <v>#N/A</v>
      </c>
      <c r="O809" s="27" t="e">
        <f>VLOOKUP($B809,期貨未平倉口數!$A$4:$M$499,9,FALSE)</f>
        <v>#N/A</v>
      </c>
      <c r="P809" s="27" t="e">
        <f>VLOOKUP($B809,期貨未平倉口數!$A$4:$M$499,10,FALSE)</f>
        <v>#N/A</v>
      </c>
      <c r="Q809" s="27" t="e">
        <f>VLOOKUP($B809,期貨未平倉口數!$A$4:$M$499,11,FALSE)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VLOOKUP($B810,期貨未平倉口數!$A$4:$M$499,4,FALSE)</f>
        <v>#N/A</v>
      </c>
      <c r="O810" s="27" t="e">
        <f>VLOOKUP($B810,期貨未平倉口數!$A$4:$M$499,9,FALSE)</f>
        <v>#N/A</v>
      </c>
      <c r="P810" s="27" t="e">
        <f>VLOOKUP($B810,期貨未平倉口數!$A$4:$M$499,10,FALSE)</f>
        <v>#N/A</v>
      </c>
      <c r="Q810" s="27" t="e">
        <f>VLOOKUP($B810,期貨未平倉口數!$A$4:$M$499,11,FALSE)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VLOOKUP($B811,期貨未平倉口數!$A$4:$M$499,4,FALSE)</f>
        <v>#N/A</v>
      </c>
      <c r="O811" s="27" t="e">
        <f>VLOOKUP($B811,期貨未平倉口數!$A$4:$M$499,9,FALSE)</f>
        <v>#N/A</v>
      </c>
      <c r="P811" s="27" t="e">
        <f>VLOOKUP($B811,期貨未平倉口數!$A$4:$M$499,10,FALSE)</f>
        <v>#N/A</v>
      </c>
      <c r="Q811" s="27" t="e">
        <f>VLOOKUP($B811,期貨未平倉口數!$A$4:$M$499,11,FALSE)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VLOOKUP($B812,期貨未平倉口數!$A$4:$M$499,4,FALSE)</f>
        <v>#N/A</v>
      </c>
      <c r="O812" s="27" t="e">
        <f>VLOOKUP($B812,期貨未平倉口數!$A$4:$M$499,9,FALSE)</f>
        <v>#N/A</v>
      </c>
      <c r="P812" s="27" t="e">
        <f>VLOOKUP($B812,期貨未平倉口數!$A$4:$M$499,10,FALSE)</f>
        <v>#N/A</v>
      </c>
      <c r="Q812" s="27" t="e">
        <f>VLOOKUP($B812,期貨未平倉口數!$A$4:$M$499,11,FALSE)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VLOOKUP($B813,期貨未平倉口數!$A$4:$M$499,4,FALSE)</f>
        <v>#N/A</v>
      </c>
      <c r="O813" s="27" t="e">
        <f>VLOOKUP($B813,期貨未平倉口數!$A$4:$M$499,9,FALSE)</f>
        <v>#N/A</v>
      </c>
      <c r="P813" s="27" t="e">
        <f>VLOOKUP($B813,期貨未平倉口數!$A$4:$M$499,10,FALSE)</f>
        <v>#N/A</v>
      </c>
      <c r="Q813" s="27" t="e">
        <f>VLOOKUP($B813,期貨未平倉口數!$A$4:$M$499,11,FALSE)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VLOOKUP($B814,期貨未平倉口數!$A$4:$M$499,4,FALSE)</f>
        <v>#N/A</v>
      </c>
      <c r="O814" s="27" t="e">
        <f>VLOOKUP($B814,期貨未平倉口數!$A$4:$M$499,9,FALSE)</f>
        <v>#N/A</v>
      </c>
      <c r="P814" s="27" t="e">
        <f>VLOOKUP($B814,期貨未平倉口數!$A$4:$M$499,10,FALSE)</f>
        <v>#N/A</v>
      </c>
      <c r="Q814" s="27" t="e">
        <f>VLOOKUP($B814,期貨未平倉口數!$A$4:$M$499,11,FALSE)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VLOOKUP($B815,期貨未平倉口數!$A$4:$M$499,4,FALSE)</f>
        <v>#N/A</v>
      </c>
      <c r="O815" s="27" t="e">
        <f>VLOOKUP($B815,期貨未平倉口數!$A$4:$M$499,9,FALSE)</f>
        <v>#N/A</v>
      </c>
      <c r="P815" s="27" t="e">
        <f>VLOOKUP($B815,期貨未平倉口數!$A$4:$M$499,10,FALSE)</f>
        <v>#N/A</v>
      </c>
      <c r="Q815" s="27" t="e">
        <f>VLOOKUP($B815,期貨未平倉口數!$A$4:$M$499,11,FALSE)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VLOOKUP($B816,期貨未平倉口數!$A$4:$M$499,4,FALSE)</f>
        <v>#N/A</v>
      </c>
      <c r="O816" s="27" t="e">
        <f>VLOOKUP($B816,期貨未平倉口數!$A$4:$M$499,9,FALSE)</f>
        <v>#N/A</v>
      </c>
      <c r="P816" s="27" t="e">
        <f>VLOOKUP($B816,期貨未平倉口數!$A$4:$M$499,10,FALSE)</f>
        <v>#N/A</v>
      </c>
      <c r="Q816" s="27" t="e">
        <f>VLOOKUP($B816,期貨未平倉口數!$A$4:$M$499,11,FALSE)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VLOOKUP($B817,期貨未平倉口數!$A$4:$M$499,4,FALSE)</f>
        <v>#N/A</v>
      </c>
      <c r="O817" s="27" t="e">
        <f>VLOOKUP($B817,期貨未平倉口數!$A$4:$M$499,9,FALSE)</f>
        <v>#N/A</v>
      </c>
      <c r="P817" s="27" t="e">
        <f>VLOOKUP($B817,期貨未平倉口數!$A$4:$M$499,10,FALSE)</f>
        <v>#N/A</v>
      </c>
      <c r="Q817" s="27" t="e">
        <f>VLOOKUP($B817,期貨未平倉口數!$A$4:$M$499,11,FALSE)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VLOOKUP($B818,期貨未平倉口數!$A$4:$M$499,4,FALSE)</f>
        <v>#N/A</v>
      </c>
      <c r="O818" s="27" t="e">
        <f>VLOOKUP($B818,期貨未平倉口數!$A$4:$M$499,9,FALSE)</f>
        <v>#N/A</v>
      </c>
      <c r="P818" s="27" t="e">
        <f>VLOOKUP($B818,期貨未平倉口數!$A$4:$M$499,10,FALSE)</f>
        <v>#N/A</v>
      </c>
      <c r="Q818" s="27" t="e">
        <f>VLOOKUP($B818,期貨未平倉口數!$A$4:$M$499,11,FALSE)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VLOOKUP($B819,期貨未平倉口數!$A$4:$M$499,4,FALSE)</f>
        <v>#N/A</v>
      </c>
      <c r="O819" s="27" t="e">
        <f>VLOOKUP($B819,期貨未平倉口數!$A$4:$M$499,9,FALSE)</f>
        <v>#N/A</v>
      </c>
      <c r="P819" s="27" t="e">
        <f>VLOOKUP($B819,期貨未平倉口數!$A$4:$M$499,10,FALSE)</f>
        <v>#N/A</v>
      </c>
      <c r="Q819" s="27" t="e">
        <f>VLOOKUP($B819,期貨未平倉口數!$A$4:$M$499,11,FALSE)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VLOOKUP($B820,期貨未平倉口數!$A$4:$M$499,4,FALSE)</f>
        <v>#N/A</v>
      </c>
      <c r="O820" s="27" t="e">
        <f>VLOOKUP($B820,期貨未平倉口數!$A$4:$M$499,9,FALSE)</f>
        <v>#N/A</v>
      </c>
      <c r="P820" s="27" t="e">
        <f>VLOOKUP($B820,期貨未平倉口數!$A$4:$M$499,10,FALSE)</f>
        <v>#N/A</v>
      </c>
      <c r="Q820" s="27" t="e">
        <f>VLOOKUP($B820,期貨未平倉口數!$A$4:$M$499,11,FALSE)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VLOOKUP($B821,期貨未平倉口數!$A$4:$M$499,4,FALSE)</f>
        <v>#N/A</v>
      </c>
      <c r="O821" s="27" t="e">
        <f>VLOOKUP($B821,期貨未平倉口數!$A$4:$M$499,9,FALSE)</f>
        <v>#N/A</v>
      </c>
      <c r="P821" s="27" t="e">
        <f>VLOOKUP($B821,期貨未平倉口數!$A$4:$M$499,10,FALSE)</f>
        <v>#N/A</v>
      </c>
      <c r="Q821" s="27" t="e">
        <f>VLOOKUP($B821,期貨未平倉口數!$A$4:$M$499,11,FALSE)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VLOOKUP($B822,期貨未平倉口數!$A$4:$M$499,4,FALSE)</f>
        <v>#N/A</v>
      </c>
      <c r="O822" s="27" t="e">
        <f>VLOOKUP($B822,期貨未平倉口數!$A$4:$M$499,9,FALSE)</f>
        <v>#N/A</v>
      </c>
      <c r="P822" s="27" t="e">
        <f>VLOOKUP($B822,期貨未平倉口數!$A$4:$M$499,10,FALSE)</f>
        <v>#N/A</v>
      </c>
      <c r="Q822" s="27" t="e">
        <f>VLOOKUP($B822,期貨未平倉口數!$A$4:$M$499,11,FALSE)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VLOOKUP($B823,期貨未平倉口數!$A$4:$M$499,4,FALSE)</f>
        <v>#N/A</v>
      </c>
      <c r="O823" s="27" t="e">
        <f>VLOOKUP($B823,期貨未平倉口數!$A$4:$M$499,9,FALSE)</f>
        <v>#N/A</v>
      </c>
      <c r="P823" s="27" t="e">
        <f>VLOOKUP($B823,期貨未平倉口數!$A$4:$M$499,10,FALSE)</f>
        <v>#N/A</v>
      </c>
      <c r="Q823" s="27" t="e">
        <f>VLOOKUP($B823,期貨未平倉口數!$A$4:$M$499,11,FALSE)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VLOOKUP($B824,期貨未平倉口數!$A$4:$M$499,4,FALSE)</f>
        <v>#N/A</v>
      </c>
      <c r="O824" s="27" t="e">
        <f>VLOOKUP($B824,期貨未平倉口數!$A$4:$M$499,9,FALSE)</f>
        <v>#N/A</v>
      </c>
      <c r="P824" s="27" t="e">
        <f>VLOOKUP($B824,期貨未平倉口數!$A$4:$M$499,10,FALSE)</f>
        <v>#N/A</v>
      </c>
      <c r="Q824" s="27" t="e">
        <f>VLOOKUP($B824,期貨未平倉口數!$A$4:$M$499,11,FALSE)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VLOOKUP($B825,期貨未平倉口數!$A$4:$M$499,4,FALSE)</f>
        <v>#N/A</v>
      </c>
      <c r="O825" s="27" t="e">
        <f>VLOOKUP($B825,期貨未平倉口數!$A$4:$M$499,9,FALSE)</f>
        <v>#N/A</v>
      </c>
      <c r="P825" s="27" t="e">
        <f>VLOOKUP($B825,期貨未平倉口數!$A$4:$M$499,10,FALSE)</f>
        <v>#N/A</v>
      </c>
      <c r="Q825" s="27" t="e">
        <f>VLOOKUP($B825,期貨未平倉口數!$A$4:$M$499,11,FALSE)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VLOOKUP($B826,期貨未平倉口數!$A$4:$M$499,4,FALSE)</f>
        <v>#N/A</v>
      </c>
      <c r="O826" s="27" t="e">
        <f>VLOOKUP($B826,期貨未平倉口數!$A$4:$M$499,9,FALSE)</f>
        <v>#N/A</v>
      </c>
      <c r="P826" s="27" t="e">
        <f>VLOOKUP($B826,期貨未平倉口數!$A$4:$M$499,10,FALSE)</f>
        <v>#N/A</v>
      </c>
      <c r="Q826" s="27" t="e">
        <f>VLOOKUP($B826,期貨未平倉口數!$A$4:$M$499,11,FALSE)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VLOOKUP($B827,期貨未平倉口數!$A$4:$M$499,4,FALSE)</f>
        <v>#N/A</v>
      </c>
      <c r="O827" s="27" t="e">
        <f>VLOOKUP($B827,期貨未平倉口數!$A$4:$M$499,9,FALSE)</f>
        <v>#N/A</v>
      </c>
      <c r="P827" s="27" t="e">
        <f>VLOOKUP($B827,期貨未平倉口數!$A$4:$M$499,10,FALSE)</f>
        <v>#N/A</v>
      </c>
      <c r="Q827" s="27" t="e">
        <f>VLOOKUP($B827,期貨未平倉口數!$A$4:$M$499,11,FALSE)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VLOOKUP($B828,期貨未平倉口數!$A$4:$M$499,4,FALSE)</f>
        <v>#N/A</v>
      </c>
      <c r="O828" s="27" t="e">
        <f>VLOOKUP($B828,期貨未平倉口數!$A$4:$M$499,9,FALSE)</f>
        <v>#N/A</v>
      </c>
      <c r="P828" s="27" t="e">
        <f>VLOOKUP($B828,期貨未平倉口數!$A$4:$M$499,10,FALSE)</f>
        <v>#N/A</v>
      </c>
      <c r="Q828" s="27" t="e">
        <f>VLOOKUP($B828,期貨未平倉口數!$A$4:$M$499,11,FALSE)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VLOOKUP($B829,期貨未平倉口數!$A$4:$M$499,4,FALSE)</f>
        <v>#N/A</v>
      </c>
      <c r="O829" s="27" t="e">
        <f>VLOOKUP($B829,期貨未平倉口數!$A$4:$M$499,9,FALSE)</f>
        <v>#N/A</v>
      </c>
      <c r="P829" s="27" t="e">
        <f>VLOOKUP($B829,期貨未平倉口數!$A$4:$M$499,10,FALSE)</f>
        <v>#N/A</v>
      </c>
      <c r="Q829" s="27" t="e">
        <f>VLOOKUP($B829,期貨未平倉口數!$A$4:$M$499,11,FALSE)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VLOOKUP($B830,期貨未平倉口數!$A$4:$M$499,4,FALSE)</f>
        <v>#N/A</v>
      </c>
      <c r="O830" s="27" t="e">
        <f>VLOOKUP($B830,期貨未平倉口數!$A$4:$M$499,9,FALSE)</f>
        <v>#N/A</v>
      </c>
      <c r="P830" s="27" t="e">
        <f>VLOOKUP($B830,期貨未平倉口數!$A$4:$M$499,10,FALSE)</f>
        <v>#N/A</v>
      </c>
      <c r="Q830" s="27" t="e">
        <f>VLOOKUP($B830,期貨未平倉口數!$A$4:$M$499,11,FALSE)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VLOOKUP($B831,期貨未平倉口數!$A$4:$M$499,4,FALSE)</f>
        <v>#N/A</v>
      </c>
      <c r="O831" s="27" t="e">
        <f>VLOOKUP($B831,期貨未平倉口數!$A$4:$M$499,9,FALSE)</f>
        <v>#N/A</v>
      </c>
      <c r="P831" s="27" t="e">
        <f>VLOOKUP($B831,期貨未平倉口數!$A$4:$M$499,10,FALSE)</f>
        <v>#N/A</v>
      </c>
      <c r="Q831" s="27" t="e">
        <f>VLOOKUP($B831,期貨未平倉口數!$A$4:$M$499,11,FALSE)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VLOOKUP($B832,期貨未平倉口數!$A$4:$M$499,4,FALSE)</f>
        <v>#N/A</v>
      </c>
      <c r="O832" s="27" t="e">
        <f>VLOOKUP($B832,期貨未平倉口數!$A$4:$M$499,9,FALSE)</f>
        <v>#N/A</v>
      </c>
      <c r="P832" s="27" t="e">
        <f>VLOOKUP($B832,期貨未平倉口數!$A$4:$M$499,10,FALSE)</f>
        <v>#N/A</v>
      </c>
      <c r="Q832" s="27" t="e">
        <f>VLOOKUP($B832,期貨未平倉口數!$A$4:$M$499,11,FALSE)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VLOOKUP($B833,期貨未平倉口數!$A$4:$M$499,4,FALSE)</f>
        <v>#N/A</v>
      </c>
      <c r="O833" s="27" t="e">
        <f>VLOOKUP($B833,期貨未平倉口數!$A$4:$M$499,9,FALSE)</f>
        <v>#N/A</v>
      </c>
      <c r="P833" s="27" t="e">
        <f>VLOOKUP($B833,期貨未平倉口數!$A$4:$M$499,10,FALSE)</f>
        <v>#N/A</v>
      </c>
      <c r="Q833" s="27" t="e">
        <f>VLOOKUP($B833,期貨未平倉口數!$A$4:$M$499,11,FALSE)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VLOOKUP($B834,期貨未平倉口數!$A$4:$M$499,4,FALSE)</f>
        <v>#N/A</v>
      </c>
      <c r="O834" s="27" t="e">
        <f>VLOOKUP($B834,期貨未平倉口數!$A$4:$M$499,9,FALSE)</f>
        <v>#N/A</v>
      </c>
      <c r="P834" s="27" t="e">
        <f>VLOOKUP($B834,期貨未平倉口數!$A$4:$M$499,10,FALSE)</f>
        <v>#N/A</v>
      </c>
      <c r="Q834" s="27" t="e">
        <f>VLOOKUP($B834,期貨未平倉口數!$A$4:$M$499,11,FALSE)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VLOOKUP($B835,期貨未平倉口數!$A$4:$M$499,4,FALSE)</f>
        <v>#N/A</v>
      </c>
      <c r="O835" s="27" t="e">
        <f>VLOOKUP($B835,期貨未平倉口數!$A$4:$M$499,9,FALSE)</f>
        <v>#N/A</v>
      </c>
      <c r="P835" s="27" t="e">
        <f>VLOOKUP($B835,期貨未平倉口數!$A$4:$M$499,10,FALSE)</f>
        <v>#N/A</v>
      </c>
      <c r="Q835" s="27" t="e">
        <f>VLOOKUP($B835,期貨未平倉口數!$A$4:$M$499,11,FALSE)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VLOOKUP($B836,期貨未平倉口數!$A$4:$M$499,4,FALSE)</f>
        <v>#N/A</v>
      </c>
      <c r="O836" s="27" t="e">
        <f>VLOOKUP($B836,期貨未平倉口數!$A$4:$M$499,9,FALSE)</f>
        <v>#N/A</v>
      </c>
      <c r="P836" s="27" t="e">
        <f>VLOOKUP($B836,期貨未平倉口數!$A$4:$M$499,10,FALSE)</f>
        <v>#N/A</v>
      </c>
      <c r="Q836" s="27" t="e">
        <f>VLOOKUP($B836,期貨未平倉口數!$A$4:$M$499,11,FALSE)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VLOOKUP($B837,期貨未平倉口數!$A$4:$M$499,4,FALSE)</f>
        <v>#N/A</v>
      </c>
      <c r="O837" s="27" t="e">
        <f>VLOOKUP($B837,期貨未平倉口數!$A$4:$M$499,9,FALSE)</f>
        <v>#N/A</v>
      </c>
      <c r="P837" s="27" t="e">
        <f>VLOOKUP($B837,期貨未平倉口數!$A$4:$M$499,10,FALSE)</f>
        <v>#N/A</v>
      </c>
      <c r="Q837" s="27" t="e">
        <f>VLOOKUP($B837,期貨未平倉口數!$A$4:$M$499,11,FALSE)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VLOOKUP($B838,期貨未平倉口數!$A$4:$M$499,4,FALSE)</f>
        <v>#N/A</v>
      </c>
      <c r="O838" s="27" t="e">
        <f>VLOOKUP($B838,期貨未平倉口數!$A$4:$M$499,9,FALSE)</f>
        <v>#N/A</v>
      </c>
      <c r="P838" s="27" t="e">
        <f>VLOOKUP($B838,期貨未平倉口數!$A$4:$M$499,10,FALSE)</f>
        <v>#N/A</v>
      </c>
      <c r="Q838" s="27" t="e">
        <f>VLOOKUP($B838,期貨未平倉口數!$A$4:$M$499,11,FALSE)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VLOOKUP($B839,期貨未平倉口數!$A$4:$M$499,4,FALSE)</f>
        <v>#N/A</v>
      </c>
      <c r="O839" s="27" t="e">
        <f>VLOOKUP($B839,期貨未平倉口數!$A$4:$M$499,9,FALSE)</f>
        <v>#N/A</v>
      </c>
      <c r="P839" s="27" t="e">
        <f>VLOOKUP($B839,期貨未平倉口數!$A$4:$M$499,10,FALSE)</f>
        <v>#N/A</v>
      </c>
      <c r="Q839" s="27" t="e">
        <f>VLOOKUP($B839,期貨未平倉口數!$A$4:$M$499,11,FALSE)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VLOOKUP($B840,期貨未平倉口數!$A$4:$M$499,4,FALSE)</f>
        <v>#N/A</v>
      </c>
      <c r="O840" s="27" t="e">
        <f>VLOOKUP($B840,期貨未平倉口數!$A$4:$M$499,9,FALSE)</f>
        <v>#N/A</v>
      </c>
      <c r="P840" s="27" t="e">
        <f>VLOOKUP($B840,期貨未平倉口數!$A$4:$M$499,10,FALSE)</f>
        <v>#N/A</v>
      </c>
      <c r="Q840" s="27" t="e">
        <f>VLOOKUP($B840,期貨未平倉口數!$A$4:$M$499,11,FALSE)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VLOOKUP($B841,期貨未平倉口數!$A$4:$M$499,4,FALSE)</f>
        <v>#N/A</v>
      </c>
      <c r="O841" s="27" t="e">
        <f>VLOOKUP($B841,期貨未平倉口數!$A$4:$M$499,9,FALSE)</f>
        <v>#N/A</v>
      </c>
      <c r="P841" s="27" t="e">
        <f>VLOOKUP($B841,期貨未平倉口數!$A$4:$M$499,10,FALSE)</f>
        <v>#N/A</v>
      </c>
      <c r="Q841" s="27" t="e">
        <f>VLOOKUP($B841,期貨未平倉口數!$A$4:$M$499,11,FALSE)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VLOOKUP($B842,期貨未平倉口數!$A$4:$M$499,4,FALSE)</f>
        <v>#N/A</v>
      </c>
      <c r="O842" s="27" t="e">
        <f>VLOOKUP($B842,期貨未平倉口數!$A$4:$M$499,9,FALSE)</f>
        <v>#N/A</v>
      </c>
      <c r="P842" s="27" t="e">
        <f>VLOOKUP($B842,期貨未平倉口數!$A$4:$M$499,10,FALSE)</f>
        <v>#N/A</v>
      </c>
      <c r="Q842" s="27" t="e">
        <f>VLOOKUP($B842,期貨未平倉口數!$A$4:$M$499,11,FALSE)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VLOOKUP($B843,期貨未平倉口數!$A$4:$M$499,4,FALSE)</f>
        <v>#N/A</v>
      </c>
      <c r="O843" s="27" t="e">
        <f>VLOOKUP($B843,期貨未平倉口數!$A$4:$M$499,9,FALSE)</f>
        <v>#N/A</v>
      </c>
      <c r="P843" s="27" t="e">
        <f>VLOOKUP($B843,期貨未平倉口數!$A$4:$M$499,10,FALSE)</f>
        <v>#N/A</v>
      </c>
      <c r="Q843" s="27" t="e">
        <f>VLOOKUP($B843,期貨未平倉口數!$A$4:$M$499,11,FALSE)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VLOOKUP($B844,期貨未平倉口數!$A$4:$M$499,4,FALSE)</f>
        <v>#N/A</v>
      </c>
      <c r="O844" s="27" t="e">
        <f>VLOOKUP($B844,期貨未平倉口數!$A$4:$M$499,9,FALSE)</f>
        <v>#N/A</v>
      </c>
      <c r="P844" s="27" t="e">
        <f>VLOOKUP($B844,期貨未平倉口數!$A$4:$M$499,10,FALSE)</f>
        <v>#N/A</v>
      </c>
      <c r="Q844" s="27" t="e">
        <f>VLOOKUP($B844,期貨未平倉口數!$A$4:$M$499,11,FALSE)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VLOOKUP($B845,期貨未平倉口數!$A$4:$M$499,4,FALSE)</f>
        <v>#N/A</v>
      </c>
      <c r="O845" s="27" t="e">
        <f>VLOOKUP($B845,期貨未平倉口數!$A$4:$M$499,9,FALSE)</f>
        <v>#N/A</v>
      </c>
      <c r="P845" s="27" t="e">
        <f>VLOOKUP($B845,期貨未平倉口數!$A$4:$M$499,10,FALSE)</f>
        <v>#N/A</v>
      </c>
      <c r="Q845" s="27" t="e">
        <f>VLOOKUP($B845,期貨未平倉口數!$A$4:$M$499,11,FALSE)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VLOOKUP($B846,期貨未平倉口數!$A$4:$M$499,4,FALSE)</f>
        <v>#N/A</v>
      </c>
      <c r="O846" s="27" t="e">
        <f>VLOOKUP($B846,期貨未平倉口數!$A$4:$M$499,9,FALSE)</f>
        <v>#N/A</v>
      </c>
      <c r="P846" s="27" t="e">
        <f>VLOOKUP($B846,期貨未平倉口數!$A$4:$M$499,10,FALSE)</f>
        <v>#N/A</v>
      </c>
      <c r="Q846" s="27" t="e">
        <f>VLOOKUP($B846,期貨未平倉口數!$A$4:$M$499,11,FALSE)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VLOOKUP($B847,期貨未平倉口數!$A$4:$M$499,4,FALSE)</f>
        <v>#N/A</v>
      </c>
      <c r="O847" s="27" t="e">
        <f>VLOOKUP($B847,期貨未平倉口數!$A$4:$M$499,9,FALSE)</f>
        <v>#N/A</v>
      </c>
      <c r="P847" s="27" t="e">
        <f>VLOOKUP($B847,期貨未平倉口數!$A$4:$M$499,10,FALSE)</f>
        <v>#N/A</v>
      </c>
      <c r="Q847" s="27" t="e">
        <f>VLOOKUP($B847,期貨未平倉口數!$A$4:$M$499,11,FALSE)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VLOOKUP($B848,期貨未平倉口數!$A$4:$M$499,4,FALSE)</f>
        <v>#N/A</v>
      </c>
      <c r="O848" s="27" t="e">
        <f>VLOOKUP($B848,期貨未平倉口數!$A$4:$M$499,9,FALSE)</f>
        <v>#N/A</v>
      </c>
      <c r="P848" s="27" t="e">
        <f>VLOOKUP($B848,期貨未平倉口數!$A$4:$M$499,10,FALSE)</f>
        <v>#N/A</v>
      </c>
      <c r="Q848" s="27" t="e">
        <f>VLOOKUP($B848,期貨未平倉口數!$A$4:$M$499,11,FALSE)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VLOOKUP($B849,期貨未平倉口數!$A$4:$M$499,4,FALSE)</f>
        <v>#N/A</v>
      </c>
      <c r="O849" s="27" t="e">
        <f>VLOOKUP($B849,期貨未平倉口數!$A$4:$M$499,9,FALSE)</f>
        <v>#N/A</v>
      </c>
      <c r="P849" s="27" t="e">
        <f>VLOOKUP($B849,期貨未平倉口數!$A$4:$M$499,10,FALSE)</f>
        <v>#N/A</v>
      </c>
      <c r="Q849" s="27" t="e">
        <f>VLOOKUP($B849,期貨未平倉口數!$A$4:$M$499,11,FALSE)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VLOOKUP($B850,期貨未平倉口數!$A$4:$M$499,4,FALSE)</f>
        <v>#N/A</v>
      </c>
      <c r="O850" s="27" t="e">
        <f>VLOOKUP($B850,期貨未平倉口數!$A$4:$M$499,9,FALSE)</f>
        <v>#N/A</v>
      </c>
      <c r="P850" s="27" t="e">
        <f>VLOOKUP($B850,期貨未平倉口數!$A$4:$M$499,10,FALSE)</f>
        <v>#N/A</v>
      </c>
      <c r="Q850" s="27" t="e">
        <f>VLOOKUP($B850,期貨未平倉口數!$A$4:$M$499,11,FALSE)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VLOOKUP($B851,期貨未平倉口數!$A$4:$M$499,4,FALSE)</f>
        <v>#N/A</v>
      </c>
      <c r="O851" s="27" t="e">
        <f>VLOOKUP($B851,期貨未平倉口數!$A$4:$M$499,9,FALSE)</f>
        <v>#N/A</v>
      </c>
      <c r="P851" s="27" t="e">
        <f>VLOOKUP($B851,期貨未平倉口數!$A$4:$M$499,10,FALSE)</f>
        <v>#N/A</v>
      </c>
      <c r="Q851" s="27" t="e">
        <f>VLOOKUP($B851,期貨未平倉口數!$A$4:$M$499,11,FALSE)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VLOOKUP($B852,期貨未平倉口數!$A$4:$M$499,4,FALSE)</f>
        <v>#N/A</v>
      </c>
      <c r="O852" s="27" t="e">
        <f>VLOOKUP($B852,期貨未平倉口數!$A$4:$M$499,9,FALSE)</f>
        <v>#N/A</v>
      </c>
      <c r="P852" s="27" t="e">
        <f>VLOOKUP($B852,期貨未平倉口數!$A$4:$M$499,10,FALSE)</f>
        <v>#N/A</v>
      </c>
      <c r="Q852" s="27" t="e">
        <f>VLOOKUP($B852,期貨未平倉口數!$A$4:$M$499,11,FALSE)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VLOOKUP($B853,期貨未平倉口數!$A$4:$M$499,4,FALSE)</f>
        <v>#N/A</v>
      </c>
      <c r="O853" s="27" t="e">
        <f>VLOOKUP($B853,期貨未平倉口數!$A$4:$M$499,9,FALSE)</f>
        <v>#N/A</v>
      </c>
      <c r="P853" s="27" t="e">
        <f>VLOOKUP($B853,期貨未平倉口數!$A$4:$M$499,10,FALSE)</f>
        <v>#N/A</v>
      </c>
      <c r="Q853" s="27" t="e">
        <f>VLOOKUP($B853,期貨未平倉口數!$A$4:$M$499,11,FALSE)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VLOOKUP($B854,期貨未平倉口數!$A$4:$M$499,4,FALSE)</f>
        <v>#N/A</v>
      </c>
      <c r="O854" s="27" t="e">
        <f>VLOOKUP($B854,期貨未平倉口數!$A$4:$M$499,9,FALSE)</f>
        <v>#N/A</v>
      </c>
      <c r="P854" s="27" t="e">
        <f>VLOOKUP($B854,期貨未平倉口數!$A$4:$M$499,10,FALSE)</f>
        <v>#N/A</v>
      </c>
      <c r="Q854" s="27" t="e">
        <f>VLOOKUP($B854,期貨未平倉口數!$A$4:$M$499,11,FALSE)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VLOOKUP($B855,期貨未平倉口數!$A$4:$M$499,4,FALSE)</f>
        <v>#N/A</v>
      </c>
      <c r="O855" s="27" t="e">
        <f>VLOOKUP($B855,期貨未平倉口數!$A$4:$M$499,9,FALSE)</f>
        <v>#N/A</v>
      </c>
      <c r="P855" s="27" t="e">
        <f>VLOOKUP($B855,期貨未平倉口數!$A$4:$M$499,10,FALSE)</f>
        <v>#N/A</v>
      </c>
      <c r="Q855" s="27" t="e">
        <f>VLOOKUP($B855,期貨未平倉口數!$A$4:$M$499,11,FALSE)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VLOOKUP($B856,期貨未平倉口數!$A$4:$M$499,4,FALSE)</f>
        <v>#N/A</v>
      </c>
      <c r="O856" s="27" t="e">
        <f>VLOOKUP($B856,期貨未平倉口數!$A$4:$M$499,9,FALSE)</f>
        <v>#N/A</v>
      </c>
      <c r="P856" s="27" t="e">
        <f>VLOOKUP($B856,期貨未平倉口數!$A$4:$M$499,10,FALSE)</f>
        <v>#N/A</v>
      </c>
      <c r="Q856" s="27" t="e">
        <f>VLOOKUP($B856,期貨未平倉口數!$A$4:$M$499,11,FALSE)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VLOOKUP($B857,期貨未平倉口數!$A$4:$M$499,4,FALSE)</f>
        <v>#N/A</v>
      </c>
      <c r="O857" s="27" t="e">
        <f>VLOOKUP($B857,期貨未平倉口數!$A$4:$M$499,9,FALSE)</f>
        <v>#N/A</v>
      </c>
      <c r="P857" s="27" t="e">
        <f>VLOOKUP($B857,期貨未平倉口數!$A$4:$M$499,10,FALSE)</f>
        <v>#N/A</v>
      </c>
      <c r="Q857" s="27" t="e">
        <f>VLOOKUP($B857,期貨未平倉口數!$A$4:$M$499,11,FALSE)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VLOOKUP($B858,期貨未平倉口數!$A$4:$M$499,4,FALSE)</f>
        <v>#N/A</v>
      </c>
      <c r="O858" s="27" t="e">
        <f>VLOOKUP($B858,期貨未平倉口數!$A$4:$M$499,9,FALSE)</f>
        <v>#N/A</v>
      </c>
      <c r="P858" s="27" t="e">
        <f>VLOOKUP($B858,期貨未平倉口數!$A$4:$M$499,10,FALSE)</f>
        <v>#N/A</v>
      </c>
      <c r="Q858" s="27" t="e">
        <f>VLOOKUP($B858,期貨未平倉口數!$A$4:$M$499,11,FALSE)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VLOOKUP($B859,期貨未平倉口數!$A$4:$M$499,4,FALSE)</f>
        <v>#N/A</v>
      </c>
      <c r="O859" s="27" t="e">
        <f>VLOOKUP($B859,期貨未平倉口數!$A$4:$M$499,9,FALSE)</f>
        <v>#N/A</v>
      </c>
      <c r="P859" s="27" t="e">
        <f>VLOOKUP($B859,期貨未平倉口數!$A$4:$M$499,10,FALSE)</f>
        <v>#N/A</v>
      </c>
      <c r="Q859" s="27" t="e">
        <f>VLOOKUP($B859,期貨未平倉口數!$A$4:$M$499,11,FALSE)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VLOOKUP($B860,期貨未平倉口數!$A$4:$M$499,4,FALSE)</f>
        <v>#N/A</v>
      </c>
      <c r="O860" s="27" t="e">
        <f>VLOOKUP($B860,期貨未平倉口數!$A$4:$M$499,9,FALSE)</f>
        <v>#N/A</v>
      </c>
      <c r="P860" s="27" t="e">
        <f>VLOOKUP($B860,期貨未平倉口數!$A$4:$M$499,10,FALSE)</f>
        <v>#N/A</v>
      </c>
      <c r="Q860" s="27" t="e">
        <f>VLOOKUP($B860,期貨未平倉口數!$A$4:$M$499,11,FALSE)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VLOOKUP($B861,期貨未平倉口數!$A$4:$M$499,4,FALSE)</f>
        <v>#N/A</v>
      </c>
      <c r="O861" s="27" t="e">
        <f>VLOOKUP($B861,期貨未平倉口數!$A$4:$M$499,9,FALSE)</f>
        <v>#N/A</v>
      </c>
      <c r="P861" s="27" t="e">
        <f>VLOOKUP($B861,期貨未平倉口數!$A$4:$M$499,10,FALSE)</f>
        <v>#N/A</v>
      </c>
      <c r="Q861" s="27" t="e">
        <f>VLOOKUP($B861,期貨未平倉口數!$A$4:$M$499,11,FALSE)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VLOOKUP($B862,期貨未平倉口數!$A$4:$M$499,4,FALSE)</f>
        <v>#N/A</v>
      </c>
      <c r="O862" s="27" t="e">
        <f>VLOOKUP($B862,期貨未平倉口數!$A$4:$M$499,9,FALSE)</f>
        <v>#N/A</v>
      </c>
      <c r="P862" s="27" t="e">
        <f>VLOOKUP($B862,期貨未平倉口數!$A$4:$M$499,10,FALSE)</f>
        <v>#N/A</v>
      </c>
      <c r="Q862" s="27" t="e">
        <f>VLOOKUP($B862,期貨未平倉口數!$A$4:$M$499,11,FALSE)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VLOOKUP($B863,期貨未平倉口數!$A$4:$M$499,4,FALSE)</f>
        <v>#N/A</v>
      </c>
      <c r="O863" s="27" t="e">
        <f>VLOOKUP($B863,期貨未平倉口數!$A$4:$M$499,9,FALSE)</f>
        <v>#N/A</v>
      </c>
      <c r="P863" s="27" t="e">
        <f>VLOOKUP($B863,期貨未平倉口數!$A$4:$M$499,10,FALSE)</f>
        <v>#N/A</v>
      </c>
      <c r="Q863" s="27" t="e">
        <f>VLOOKUP($B863,期貨未平倉口數!$A$4:$M$499,11,FALSE)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VLOOKUP($B864,期貨未平倉口數!$A$4:$M$499,4,FALSE)</f>
        <v>#N/A</v>
      </c>
      <c r="O864" s="27" t="e">
        <f>VLOOKUP($B864,期貨未平倉口數!$A$4:$M$499,9,FALSE)</f>
        <v>#N/A</v>
      </c>
      <c r="P864" s="27" t="e">
        <f>VLOOKUP($B864,期貨未平倉口數!$A$4:$M$499,10,FALSE)</f>
        <v>#N/A</v>
      </c>
      <c r="Q864" s="27" t="e">
        <f>VLOOKUP($B864,期貨未平倉口數!$A$4:$M$499,11,FALSE)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VLOOKUP($B865,期貨未平倉口數!$A$4:$M$499,4,FALSE)</f>
        <v>#N/A</v>
      </c>
      <c r="O865" s="27" t="e">
        <f>VLOOKUP($B865,期貨未平倉口數!$A$4:$M$499,9,FALSE)</f>
        <v>#N/A</v>
      </c>
      <c r="P865" s="27" t="e">
        <f>VLOOKUP($B865,期貨未平倉口數!$A$4:$M$499,10,FALSE)</f>
        <v>#N/A</v>
      </c>
      <c r="Q865" s="27" t="e">
        <f>VLOOKUP($B865,期貨未平倉口數!$A$4:$M$499,11,FALSE)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VLOOKUP($B866,期貨未平倉口數!$A$4:$M$499,4,FALSE)</f>
        <v>#N/A</v>
      </c>
      <c r="O866" s="27" t="e">
        <f>VLOOKUP($B866,期貨未平倉口數!$A$4:$M$499,9,FALSE)</f>
        <v>#N/A</v>
      </c>
      <c r="P866" s="27" t="e">
        <f>VLOOKUP($B866,期貨未平倉口數!$A$4:$M$499,10,FALSE)</f>
        <v>#N/A</v>
      </c>
      <c r="Q866" s="27" t="e">
        <f>VLOOKUP($B866,期貨未平倉口數!$A$4:$M$499,11,FALSE)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VLOOKUP($B867,期貨未平倉口數!$A$4:$M$499,4,FALSE)</f>
        <v>#N/A</v>
      </c>
      <c r="O867" s="27" t="e">
        <f>VLOOKUP($B867,期貨未平倉口數!$A$4:$M$499,9,FALSE)</f>
        <v>#N/A</v>
      </c>
      <c r="P867" s="27" t="e">
        <f>VLOOKUP($B867,期貨未平倉口數!$A$4:$M$499,10,FALSE)</f>
        <v>#N/A</v>
      </c>
      <c r="Q867" s="27" t="e">
        <f>VLOOKUP($B867,期貨未平倉口數!$A$4:$M$499,11,FALSE)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VLOOKUP($B868,期貨未平倉口數!$A$4:$M$499,4,FALSE)</f>
        <v>#N/A</v>
      </c>
      <c r="O868" s="27" t="e">
        <f>VLOOKUP($B868,期貨未平倉口數!$A$4:$M$499,9,FALSE)</f>
        <v>#N/A</v>
      </c>
      <c r="P868" s="27" t="e">
        <f>VLOOKUP($B868,期貨未平倉口數!$A$4:$M$499,10,FALSE)</f>
        <v>#N/A</v>
      </c>
      <c r="Q868" s="27" t="e">
        <f>VLOOKUP($B868,期貨未平倉口數!$A$4:$M$499,11,FALSE)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VLOOKUP($B869,期貨未平倉口數!$A$4:$M$499,4,FALSE)</f>
        <v>#N/A</v>
      </c>
      <c r="O869" s="27" t="e">
        <f>VLOOKUP($B869,期貨未平倉口數!$A$4:$M$499,9,FALSE)</f>
        <v>#N/A</v>
      </c>
      <c r="P869" s="27" t="e">
        <f>VLOOKUP($B869,期貨未平倉口數!$A$4:$M$499,10,FALSE)</f>
        <v>#N/A</v>
      </c>
      <c r="Q869" s="27" t="e">
        <f>VLOOKUP($B869,期貨未平倉口數!$A$4:$M$499,11,FALSE)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VLOOKUP($B870,期貨未平倉口數!$A$4:$M$499,4,FALSE)</f>
        <v>#N/A</v>
      </c>
      <c r="O870" s="27" t="e">
        <f>VLOOKUP($B870,期貨未平倉口數!$A$4:$M$499,9,FALSE)</f>
        <v>#N/A</v>
      </c>
      <c r="P870" s="27" t="e">
        <f>VLOOKUP($B870,期貨未平倉口數!$A$4:$M$499,10,FALSE)</f>
        <v>#N/A</v>
      </c>
      <c r="Q870" s="27" t="e">
        <f>VLOOKUP($B870,期貨未平倉口數!$A$4:$M$499,11,FALSE)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VLOOKUP($B871,期貨未平倉口數!$A$4:$M$499,4,FALSE)</f>
        <v>#N/A</v>
      </c>
      <c r="O871" s="27" t="e">
        <f>VLOOKUP($B871,期貨未平倉口數!$A$4:$M$499,9,FALSE)</f>
        <v>#N/A</v>
      </c>
      <c r="P871" s="27" t="e">
        <f>VLOOKUP($B871,期貨未平倉口數!$A$4:$M$499,10,FALSE)</f>
        <v>#N/A</v>
      </c>
      <c r="Q871" s="27" t="e">
        <f>VLOOKUP($B871,期貨未平倉口數!$A$4:$M$499,11,FALSE)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VLOOKUP($B872,期貨未平倉口數!$A$4:$M$499,4,FALSE)</f>
        <v>#N/A</v>
      </c>
      <c r="O872" s="27" t="e">
        <f>VLOOKUP($B872,期貨未平倉口數!$A$4:$M$499,9,FALSE)</f>
        <v>#N/A</v>
      </c>
      <c r="P872" s="27" t="e">
        <f>VLOOKUP($B872,期貨未平倉口數!$A$4:$M$499,10,FALSE)</f>
        <v>#N/A</v>
      </c>
      <c r="Q872" s="27" t="e">
        <f>VLOOKUP($B872,期貨未平倉口數!$A$4:$M$499,11,FALSE)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VLOOKUP($B873,期貨未平倉口數!$A$4:$M$499,4,FALSE)</f>
        <v>#N/A</v>
      </c>
      <c r="O873" s="27" t="e">
        <f>VLOOKUP($B873,期貨未平倉口數!$A$4:$M$499,9,FALSE)</f>
        <v>#N/A</v>
      </c>
      <c r="P873" s="27" t="e">
        <f>VLOOKUP($B873,期貨未平倉口數!$A$4:$M$499,10,FALSE)</f>
        <v>#N/A</v>
      </c>
      <c r="Q873" s="27" t="e">
        <f>VLOOKUP($B873,期貨未平倉口數!$A$4:$M$499,11,FALSE)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VLOOKUP($B874,期貨未平倉口數!$A$4:$M$499,4,FALSE)</f>
        <v>#N/A</v>
      </c>
      <c r="O874" s="27" t="e">
        <f>VLOOKUP($B874,期貨未平倉口數!$A$4:$M$499,9,FALSE)</f>
        <v>#N/A</v>
      </c>
      <c r="P874" s="27" t="e">
        <f>VLOOKUP($B874,期貨未平倉口數!$A$4:$M$499,10,FALSE)</f>
        <v>#N/A</v>
      </c>
      <c r="Q874" s="27" t="e">
        <f>VLOOKUP($B874,期貨未平倉口數!$A$4:$M$499,11,FALSE)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VLOOKUP($B875,期貨未平倉口數!$A$4:$M$499,4,FALSE)</f>
        <v>#N/A</v>
      </c>
      <c r="O875" s="27" t="e">
        <f>VLOOKUP($B875,期貨未平倉口數!$A$4:$M$499,9,FALSE)</f>
        <v>#N/A</v>
      </c>
      <c r="P875" s="27" t="e">
        <f>VLOOKUP($B875,期貨未平倉口數!$A$4:$M$499,10,FALSE)</f>
        <v>#N/A</v>
      </c>
      <c r="Q875" s="27" t="e">
        <f>VLOOKUP($B875,期貨未平倉口數!$A$4:$M$499,11,FALSE)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VLOOKUP($B876,期貨未平倉口數!$A$4:$M$499,4,FALSE)</f>
        <v>#N/A</v>
      </c>
      <c r="O876" s="27" t="e">
        <f>VLOOKUP($B876,期貨未平倉口數!$A$4:$M$499,9,FALSE)</f>
        <v>#N/A</v>
      </c>
      <c r="P876" s="27" t="e">
        <f>VLOOKUP($B876,期貨未平倉口數!$A$4:$M$499,10,FALSE)</f>
        <v>#N/A</v>
      </c>
      <c r="Q876" s="27" t="e">
        <f>VLOOKUP($B876,期貨未平倉口數!$A$4:$M$499,11,FALSE)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VLOOKUP($B877,期貨未平倉口數!$A$4:$M$499,4,FALSE)</f>
        <v>#N/A</v>
      </c>
      <c r="O877" s="27" t="e">
        <f>VLOOKUP($B877,期貨未平倉口數!$A$4:$M$499,9,FALSE)</f>
        <v>#N/A</v>
      </c>
      <c r="P877" s="27" t="e">
        <f>VLOOKUP($B877,期貨未平倉口數!$A$4:$M$499,10,FALSE)</f>
        <v>#N/A</v>
      </c>
      <c r="Q877" s="27" t="e">
        <f>VLOOKUP($B877,期貨未平倉口數!$A$4:$M$499,11,FALSE)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VLOOKUP($B878,期貨未平倉口數!$A$4:$M$499,4,FALSE)</f>
        <v>#N/A</v>
      </c>
      <c r="O878" s="27" t="e">
        <f>VLOOKUP($B878,期貨未平倉口數!$A$4:$M$499,9,FALSE)</f>
        <v>#N/A</v>
      </c>
      <c r="P878" s="27" t="e">
        <f>VLOOKUP($B878,期貨未平倉口數!$A$4:$M$499,10,FALSE)</f>
        <v>#N/A</v>
      </c>
      <c r="Q878" s="27" t="e">
        <f>VLOOKUP($B878,期貨未平倉口數!$A$4:$M$499,11,FALSE)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VLOOKUP($B879,期貨未平倉口數!$A$4:$M$499,4,FALSE)</f>
        <v>#N/A</v>
      </c>
      <c r="O879" s="27" t="e">
        <f>VLOOKUP($B879,期貨未平倉口數!$A$4:$M$499,9,FALSE)</f>
        <v>#N/A</v>
      </c>
      <c r="P879" s="27" t="e">
        <f>VLOOKUP($B879,期貨未平倉口數!$A$4:$M$499,10,FALSE)</f>
        <v>#N/A</v>
      </c>
      <c r="Q879" s="27" t="e">
        <f>VLOOKUP($B879,期貨未平倉口數!$A$4:$M$499,11,FALSE)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VLOOKUP($B880,期貨未平倉口數!$A$4:$M$499,4,FALSE)</f>
        <v>#N/A</v>
      </c>
      <c r="O880" s="27" t="e">
        <f>VLOOKUP($B880,期貨未平倉口數!$A$4:$M$499,9,FALSE)</f>
        <v>#N/A</v>
      </c>
      <c r="P880" s="27" t="e">
        <f>VLOOKUP($B880,期貨未平倉口數!$A$4:$M$499,10,FALSE)</f>
        <v>#N/A</v>
      </c>
      <c r="Q880" s="27" t="e">
        <f>VLOOKUP($B880,期貨未平倉口數!$A$4:$M$499,11,FALSE)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VLOOKUP($B881,期貨未平倉口數!$A$4:$M$499,4,FALSE)</f>
        <v>#N/A</v>
      </c>
      <c r="O881" s="27" t="e">
        <f>VLOOKUP($B881,期貨未平倉口數!$A$4:$M$499,9,FALSE)</f>
        <v>#N/A</v>
      </c>
      <c r="P881" s="27" t="e">
        <f>VLOOKUP($B881,期貨未平倉口數!$A$4:$M$499,10,FALSE)</f>
        <v>#N/A</v>
      </c>
      <c r="Q881" s="27" t="e">
        <f>VLOOKUP($B881,期貨未平倉口數!$A$4:$M$499,11,FALSE)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VLOOKUP($B882,期貨未平倉口數!$A$4:$M$499,4,FALSE)</f>
        <v>#N/A</v>
      </c>
      <c r="O882" s="27" t="e">
        <f>VLOOKUP($B882,期貨未平倉口數!$A$4:$M$499,9,FALSE)</f>
        <v>#N/A</v>
      </c>
      <c r="P882" s="27" t="e">
        <f>VLOOKUP($B882,期貨未平倉口數!$A$4:$M$499,10,FALSE)</f>
        <v>#N/A</v>
      </c>
      <c r="Q882" s="27" t="e">
        <f>VLOOKUP($B882,期貨未平倉口數!$A$4:$M$499,11,FALSE)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VLOOKUP($B883,期貨未平倉口數!$A$4:$M$499,4,FALSE)</f>
        <v>#N/A</v>
      </c>
      <c r="O883" s="27" t="e">
        <f>VLOOKUP($B883,期貨未平倉口數!$A$4:$M$499,9,FALSE)</f>
        <v>#N/A</v>
      </c>
      <c r="P883" s="27" t="e">
        <f>VLOOKUP($B883,期貨未平倉口數!$A$4:$M$499,10,FALSE)</f>
        <v>#N/A</v>
      </c>
      <c r="Q883" s="27" t="e">
        <f>VLOOKUP($B883,期貨未平倉口數!$A$4:$M$499,11,FALSE)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VLOOKUP($B884,期貨未平倉口數!$A$4:$M$499,4,FALSE)</f>
        <v>#N/A</v>
      </c>
      <c r="O884" s="27" t="e">
        <f>VLOOKUP($B884,期貨未平倉口數!$A$4:$M$499,9,FALSE)</f>
        <v>#N/A</v>
      </c>
      <c r="P884" s="27" t="e">
        <f>VLOOKUP($B884,期貨未平倉口數!$A$4:$M$499,10,FALSE)</f>
        <v>#N/A</v>
      </c>
      <c r="Q884" s="27" t="e">
        <f>VLOOKUP($B884,期貨未平倉口數!$A$4:$M$499,11,FALSE)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VLOOKUP($B885,期貨未平倉口數!$A$4:$M$499,4,FALSE)</f>
        <v>#N/A</v>
      </c>
      <c r="O885" s="27" t="e">
        <f>VLOOKUP($B885,期貨未平倉口數!$A$4:$M$499,9,FALSE)</f>
        <v>#N/A</v>
      </c>
      <c r="P885" s="27" t="e">
        <f>VLOOKUP($B885,期貨未平倉口數!$A$4:$M$499,10,FALSE)</f>
        <v>#N/A</v>
      </c>
      <c r="Q885" s="27" t="e">
        <f>VLOOKUP($B885,期貨未平倉口數!$A$4:$M$499,11,FALSE)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VLOOKUP($B886,期貨未平倉口數!$A$4:$M$499,4,FALSE)</f>
        <v>#N/A</v>
      </c>
      <c r="O886" s="27" t="e">
        <f>VLOOKUP($B886,期貨未平倉口數!$A$4:$M$499,9,FALSE)</f>
        <v>#N/A</v>
      </c>
      <c r="P886" s="27" t="e">
        <f>VLOOKUP($B886,期貨未平倉口數!$A$4:$M$499,10,FALSE)</f>
        <v>#N/A</v>
      </c>
      <c r="Q886" s="27" t="e">
        <f>VLOOKUP($B886,期貨未平倉口數!$A$4:$M$499,11,FALSE)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VLOOKUP($B887,期貨未平倉口數!$A$4:$M$499,4,FALSE)</f>
        <v>#N/A</v>
      </c>
      <c r="O887" s="27" t="e">
        <f>VLOOKUP($B887,期貨未平倉口數!$A$4:$M$499,9,FALSE)</f>
        <v>#N/A</v>
      </c>
      <c r="P887" s="27" t="e">
        <f>VLOOKUP($B887,期貨未平倉口數!$A$4:$M$499,10,FALSE)</f>
        <v>#N/A</v>
      </c>
      <c r="Q887" s="27" t="e">
        <f>VLOOKUP($B887,期貨未平倉口數!$A$4:$M$499,11,FALSE)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VLOOKUP($B888,期貨未平倉口數!$A$4:$M$499,4,FALSE)</f>
        <v>#N/A</v>
      </c>
      <c r="O888" s="27" t="e">
        <f>VLOOKUP($B888,期貨未平倉口數!$A$4:$M$499,9,FALSE)</f>
        <v>#N/A</v>
      </c>
      <c r="P888" s="27" t="e">
        <f>VLOOKUP($B888,期貨未平倉口數!$A$4:$M$499,10,FALSE)</f>
        <v>#N/A</v>
      </c>
      <c r="Q888" s="27" t="e">
        <f>VLOOKUP($B888,期貨未平倉口數!$A$4:$M$499,11,FALSE)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VLOOKUP($B889,期貨未平倉口數!$A$4:$M$499,4,FALSE)</f>
        <v>#N/A</v>
      </c>
      <c r="O889" s="27" t="e">
        <f>VLOOKUP($B889,期貨未平倉口數!$A$4:$M$499,9,FALSE)</f>
        <v>#N/A</v>
      </c>
      <c r="P889" s="27" t="e">
        <f>VLOOKUP($B889,期貨未平倉口數!$A$4:$M$499,10,FALSE)</f>
        <v>#N/A</v>
      </c>
      <c r="Q889" s="27" t="e">
        <f>VLOOKUP($B889,期貨未平倉口數!$A$4:$M$499,11,FALSE)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VLOOKUP($B890,期貨未平倉口數!$A$4:$M$499,4,FALSE)</f>
        <v>#N/A</v>
      </c>
      <c r="O890" s="27" t="e">
        <f>VLOOKUP($B890,期貨未平倉口數!$A$4:$M$499,9,FALSE)</f>
        <v>#N/A</v>
      </c>
      <c r="P890" s="27" t="e">
        <f>VLOOKUP($B890,期貨未平倉口數!$A$4:$M$499,10,FALSE)</f>
        <v>#N/A</v>
      </c>
      <c r="Q890" s="27" t="e">
        <f>VLOOKUP($B890,期貨未平倉口數!$A$4:$M$499,11,FALSE)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VLOOKUP($B891,期貨未平倉口數!$A$4:$M$499,4,FALSE)</f>
        <v>#N/A</v>
      </c>
      <c r="O891" s="27" t="e">
        <f>VLOOKUP($B891,期貨未平倉口數!$A$4:$M$499,9,FALSE)</f>
        <v>#N/A</v>
      </c>
      <c r="P891" s="27" t="e">
        <f>VLOOKUP($B891,期貨未平倉口數!$A$4:$M$499,10,FALSE)</f>
        <v>#N/A</v>
      </c>
      <c r="Q891" s="27" t="e">
        <f>VLOOKUP($B891,期貨未平倉口數!$A$4:$M$499,11,FALSE)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VLOOKUP($B892,期貨未平倉口數!$A$4:$M$499,4,FALSE)</f>
        <v>#N/A</v>
      </c>
      <c r="O892" s="27" t="e">
        <f>VLOOKUP($B892,期貨未平倉口數!$A$4:$M$499,9,FALSE)</f>
        <v>#N/A</v>
      </c>
      <c r="P892" s="27" t="e">
        <f>VLOOKUP($B892,期貨未平倉口數!$A$4:$M$499,10,FALSE)</f>
        <v>#N/A</v>
      </c>
      <c r="Q892" s="27" t="e">
        <f>VLOOKUP($B892,期貨未平倉口數!$A$4:$M$499,11,FALSE)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VLOOKUP($B893,期貨未平倉口數!$A$4:$M$499,4,FALSE)</f>
        <v>#N/A</v>
      </c>
      <c r="O893" s="27" t="e">
        <f>VLOOKUP($B893,期貨未平倉口數!$A$4:$M$499,9,FALSE)</f>
        <v>#N/A</v>
      </c>
      <c r="P893" s="27" t="e">
        <f>VLOOKUP($B893,期貨未平倉口數!$A$4:$M$499,10,FALSE)</f>
        <v>#N/A</v>
      </c>
      <c r="Q893" s="27" t="e">
        <f>VLOOKUP($B893,期貨未平倉口數!$A$4:$M$499,11,FALSE)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VLOOKUP($B894,期貨未平倉口數!$A$4:$M$499,4,FALSE)</f>
        <v>#N/A</v>
      </c>
      <c r="O894" s="27" t="e">
        <f>VLOOKUP($B894,期貨未平倉口數!$A$4:$M$499,9,FALSE)</f>
        <v>#N/A</v>
      </c>
      <c r="P894" s="27" t="e">
        <f>VLOOKUP($B894,期貨未平倉口數!$A$4:$M$499,10,FALSE)</f>
        <v>#N/A</v>
      </c>
      <c r="Q894" s="27" t="e">
        <f>VLOOKUP($B894,期貨未平倉口數!$A$4:$M$499,11,FALSE)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VLOOKUP($B895,期貨未平倉口數!$A$4:$M$499,4,FALSE)</f>
        <v>#N/A</v>
      </c>
      <c r="O895" s="27" t="e">
        <f>VLOOKUP($B895,期貨未平倉口數!$A$4:$M$499,9,FALSE)</f>
        <v>#N/A</v>
      </c>
      <c r="P895" s="27" t="e">
        <f>VLOOKUP($B895,期貨未平倉口數!$A$4:$M$499,10,FALSE)</f>
        <v>#N/A</v>
      </c>
      <c r="Q895" s="27" t="e">
        <f>VLOOKUP($B895,期貨未平倉口數!$A$4:$M$499,11,FALSE)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VLOOKUP($B896,期貨未平倉口數!$A$4:$M$499,4,FALSE)</f>
        <v>#N/A</v>
      </c>
      <c r="O896" s="27" t="e">
        <f>VLOOKUP($B896,期貨未平倉口數!$A$4:$M$499,9,FALSE)</f>
        <v>#N/A</v>
      </c>
      <c r="P896" s="27" t="e">
        <f>VLOOKUP($B896,期貨未平倉口數!$A$4:$M$499,10,FALSE)</f>
        <v>#N/A</v>
      </c>
      <c r="Q896" s="27" t="e">
        <f>VLOOKUP($B896,期貨未平倉口數!$A$4:$M$499,11,FALSE)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VLOOKUP($B897,期貨未平倉口數!$A$4:$M$499,4,FALSE)</f>
        <v>#N/A</v>
      </c>
      <c r="O897" s="27" t="e">
        <f>VLOOKUP($B897,期貨未平倉口數!$A$4:$M$499,9,FALSE)</f>
        <v>#N/A</v>
      </c>
      <c r="P897" s="27" t="e">
        <f>VLOOKUP($B897,期貨未平倉口數!$A$4:$M$499,10,FALSE)</f>
        <v>#N/A</v>
      </c>
      <c r="Q897" s="27" t="e">
        <f>VLOOKUP($B897,期貨未平倉口數!$A$4:$M$499,11,FALSE)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VLOOKUP($B898,期貨未平倉口數!$A$4:$M$499,4,FALSE)</f>
        <v>#N/A</v>
      </c>
      <c r="O898" s="27" t="e">
        <f>VLOOKUP($B898,期貨未平倉口數!$A$4:$M$499,9,FALSE)</f>
        <v>#N/A</v>
      </c>
      <c r="P898" s="27" t="e">
        <f>VLOOKUP($B898,期貨未平倉口數!$A$4:$M$499,10,FALSE)</f>
        <v>#N/A</v>
      </c>
      <c r="Q898" s="27" t="e">
        <f>VLOOKUP($B898,期貨未平倉口數!$A$4:$M$499,11,FALSE)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VLOOKUP($B899,期貨未平倉口數!$A$4:$M$499,4,FALSE)</f>
        <v>#N/A</v>
      </c>
      <c r="O899" s="27" t="e">
        <f>VLOOKUP($B899,期貨未平倉口數!$A$4:$M$499,9,FALSE)</f>
        <v>#N/A</v>
      </c>
      <c r="P899" s="27" t="e">
        <f>VLOOKUP($B899,期貨未平倉口數!$A$4:$M$499,10,FALSE)</f>
        <v>#N/A</v>
      </c>
      <c r="Q899" s="27" t="e">
        <f>VLOOKUP($B899,期貨未平倉口數!$A$4:$M$499,11,FALSE)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VLOOKUP($B900,期貨未平倉口數!$A$4:$M$499,4,FALSE)</f>
        <v>#N/A</v>
      </c>
      <c r="O900" s="27" t="e">
        <f>VLOOKUP($B900,期貨未平倉口數!$A$4:$M$499,9,FALSE)</f>
        <v>#N/A</v>
      </c>
      <c r="P900" s="27" t="e">
        <f>VLOOKUP($B900,期貨未平倉口數!$A$4:$M$499,10,FALSE)</f>
        <v>#N/A</v>
      </c>
      <c r="Q900" s="27" t="e">
        <f>VLOOKUP($B900,期貨未平倉口數!$A$4:$M$499,11,FALSE)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VLOOKUP($B901,期貨未平倉口數!$A$4:$M$499,4,FALSE)</f>
        <v>#N/A</v>
      </c>
      <c r="O901" s="27" t="e">
        <f>VLOOKUP($B901,期貨未平倉口數!$A$4:$M$499,9,FALSE)</f>
        <v>#N/A</v>
      </c>
      <c r="P901" s="27" t="e">
        <f>VLOOKUP($B901,期貨未平倉口數!$A$4:$M$499,10,FALSE)</f>
        <v>#N/A</v>
      </c>
      <c r="Q901" s="27" t="e">
        <f>VLOOKUP($B901,期貨未平倉口數!$A$4:$M$499,11,FALSE)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VLOOKUP($B902,期貨未平倉口數!$A$4:$M$499,4,FALSE)</f>
        <v>#N/A</v>
      </c>
      <c r="O902" s="27" t="e">
        <f>VLOOKUP($B902,期貨未平倉口數!$A$4:$M$499,9,FALSE)</f>
        <v>#N/A</v>
      </c>
      <c r="P902" s="27" t="e">
        <f>VLOOKUP($B902,期貨未平倉口數!$A$4:$M$499,10,FALSE)</f>
        <v>#N/A</v>
      </c>
      <c r="Q902" s="27" t="e">
        <f>VLOOKUP($B902,期貨未平倉口數!$A$4:$M$499,11,FALSE)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VLOOKUP($B903,期貨未平倉口數!$A$4:$M$499,4,FALSE)</f>
        <v>#N/A</v>
      </c>
      <c r="O903" s="27" t="e">
        <f>VLOOKUP($B903,期貨未平倉口數!$A$4:$M$499,9,FALSE)</f>
        <v>#N/A</v>
      </c>
      <c r="P903" s="27" t="e">
        <f>VLOOKUP($B903,期貨未平倉口數!$A$4:$M$499,10,FALSE)</f>
        <v>#N/A</v>
      </c>
      <c r="Q903" s="27" t="e">
        <f>VLOOKUP($B903,期貨未平倉口數!$A$4:$M$499,11,FALSE)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VLOOKUP($B904,期貨未平倉口數!$A$4:$M$499,4,FALSE)</f>
        <v>#N/A</v>
      </c>
      <c r="O904" s="27" t="e">
        <f>VLOOKUP($B904,期貨未平倉口數!$A$4:$M$499,9,FALSE)</f>
        <v>#N/A</v>
      </c>
      <c r="P904" s="27" t="e">
        <f>VLOOKUP($B904,期貨未平倉口數!$A$4:$M$499,10,FALSE)</f>
        <v>#N/A</v>
      </c>
      <c r="Q904" s="27" t="e">
        <f>VLOOKUP($B904,期貨未平倉口數!$A$4:$M$499,11,FALSE)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VLOOKUP($B905,期貨未平倉口數!$A$4:$M$499,4,FALSE)</f>
        <v>#N/A</v>
      </c>
      <c r="O905" s="27" t="e">
        <f>VLOOKUP($B905,期貨未平倉口數!$A$4:$M$499,9,FALSE)</f>
        <v>#N/A</v>
      </c>
      <c r="P905" s="27" t="e">
        <f>VLOOKUP($B905,期貨未平倉口數!$A$4:$M$499,10,FALSE)</f>
        <v>#N/A</v>
      </c>
      <c r="Q905" s="27" t="e">
        <f>VLOOKUP($B905,期貨未平倉口數!$A$4:$M$499,11,FALSE)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VLOOKUP($B906,期貨未平倉口數!$A$4:$M$499,4,FALSE)</f>
        <v>#N/A</v>
      </c>
      <c r="O906" s="27" t="e">
        <f>VLOOKUP($B906,期貨未平倉口數!$A$4:$M$499,9,FALSE)</f>
        <v>#N/A</v>
      </c>
      <c r="P906" s="27" t="e">
        <f>VLOOKUP($B906,期貨未平倉口數!$A$4:$M$499,10,FALSE)</f>
        <v>#N/A</v>
      </c>
      <c r="Q906" s="27" t="e">
        <f>VLOOKUP($B906,期貨未平倉口數!$A$4:$M$499,11,FALSE)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VLOOKUP($B907,期貨未平倉口數!$A$4:$M$499,4,FALSE)</f>
        <v>#N/A</v>
      </c>
      <c r="O907" s="27" t="e">
        <f>VLOOKUP($B907,期貨未平倉口數!$A$4:$M$499,9,FALSE)</f>
        <v>#N/A</v>
      </c>
      <c r="P907" s="27" t="e">
        <f>VLOOKUP($B907,期貨未平倉口數!$A$4:$M$499,10,FALSE)</f>
        <v>#N/A</v>
      </c>
      <c r="Q907" s="27" t="e">
        <f>VLOOKUP($B907,期貨未平倉口數!$A$4:$M$499,11,FALSE)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VLOOKUP($B908,期貨未平倉口數!$A$4:$M$499,4,FALSE)</f>
        <v>#N/A</v>
      </c>
      <c r="O908" s="27" t="e">
        <f>VLOOKUP($B908,期貨未平倉口數!$A$4:$M$499,9,FALSE)</f>
        <v>#N/A</v>
      </c>
      <c r="P908" s="27" t="e">
        <f>VLOOKUP($B908,期貨未平倉口數!$A$4:$M$499,10,FALSE)</f>
        <v>#N/A</v>
      </c>
      <c r="Q908" s="27" t="e">
        <f>VLOOKUP($B908,期貨未平倉口數!$A$4:$M$499,11,FALSE)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VLOOKUP($B909,期貨未平倉口數!$A$4:$M$499,4,FALSE)</f>
        <v>#N/A</v>
      </c>
      <c r="O909" s="27" t="e">
        <f>VLOOKUP($B909,期貨未平倉口數!$A$4:$M$499,9,FALSE)</f>
        <v>#N/A</v>
      </c>
      <c r="P909" s="27" t="e">
        <f>VLOOKUP($B909,期貨未平倉口數!$A$4:$M$499,10,FALSE)</f>
        <v>#N/A</v>
      </c>
      <c r="Q909" s="27" t="e">
        <f>VLOOKUP($B909,期貨未平倉口數!$A$4:$M$499,11,FALSE)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VLOOKUP($B910,期貨未平倉口數!$A$4:$M$499,4,FALSE)</f>
        <v>#N/A</v>
      </c>
      <c r="O910" s="27" t="e">
        <f>VLOOKUP($B910,期貨未平倉口數!$A$4:$M$499,9,FALSE)</f>
        <v>#N/A</v>
      </c>
      <c r="P910" s="27" t="e">
        <f>VLOOKUP($B910,期貨未平倉口數!$A$4:$M$499,10,FALSE)</f>
        <v>#N/A</v>
      </c>
      <c r="Q910" s="27" t="e">
        <f>VLOOKUP($B910,期貨未平倉口數!$A$4:$M$499,11,FALSE)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VLOOKUP($B911,期貨未平倉口數!$A$4:$M$499,4,FALSE)</f>
        <v>#N/A</v>
      </c>
      <c r="O911" s="27" t="e">
        <f>VLOOKUP($B911,期貨未平倉口數!$A$4:$M$499,9,FALSE)</f>
        <v>#N/A</v>
      </c>
      <c r="P911" s="27" t="e">
        <f>VLOOKUP($B911,期貨未平倉口數!$A$4:$M$499,10,FALSE)</f>
        <v>#N/A</v>
      </c>
      <c r="Q911" s="27" t="e">
        <f>VLOOKUP($B911,期貨未平倉口數!$A$4:$M$499,11,FALSE)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VLOOKUP($B912,期貨未平倉口數!$A$4:$M$499,4,FALSE)</f>
        <v>#N/A</v>
      </c>
      <c r="O912" s="27" t="e">
        <f>VLOOKUP($B912,期貨未平倉口數!$A$4:$M$499,9,FALSE)</f>
        <v>#N/A</v>
      </c>
      <c r="P912" s="27" t="e">
        <f>VLOOKUP($B912,期貨未平倉口數!$A$4:$M$499,10,FALSE)</f>
        <v>#N/A</v>
      </c>
      <c r="Q912" s="27" t="e">
        <f>VLOOKUP($B912,期貨未平倉口數!$A$4:$M$499,11,FALSE)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VLOOKUP($B913,期貨未平倉口數!$A$4:$M$499,4,FALSE)</f>
        <v>#N/A</v>
      </c>
      <c r="O913" s="27" t="e">
        <f>VLOOKUP($B913,期貨未平倉口數!$A$4:$M$499,9,FALSE)</f>
        <v>#N/A</v>
      </c>
      <c r="P913" s="27" t="e">
        <f>VLOOKUP($B913,期貨未平倉口數!$A$4:$M$499,10,FALSE)</f>
        <v>#N/A</v>
      </c>
      <c r="Q913" s="27" t="e">
        <f>VLOOKUP($B913,期貨未平倉口數!$A$4:$M$499,11,FALSE)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VLOOKUP($B914,期貨未平倉口數!$A$4:$M$499,4,FALSE)</f>
        <v>#N/A</v>
      </c>
      <c r="O914" s="27" t="e">
        <f>VLOOKUP($B914,期貨未平倉口數!$A$4:$M$499,9,FALSE)</f>
        <v>#N/A</v>
      </c>
      <c r="P914" s="27" t="e">
        <f>VLOOKUP($B914,期貨未平倉口數!$A$4:$M$499,10,FALSE)</f>
        <v>#N/A</v>
      </c>
      <c r="Q914" s="27" t="e">
        <f>VLOOKUP($B914,期貨未平倉口數!$A$4:$M$499,11,FALSE)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VLOOKUP($B915,期貨未平倉口數!$A$4:$M$499,4,FALSE)</f>
        <v>#N/A</v>
      </c>
      <c r="O915" s="27" t="e">
        <f>VLOOKUP($B915,期貨未平倉口數!$A$4:$M$499,9,FALSE)</f>
        <v>#N/A</v>
      </c>
      <c r="P915" s="27" t="e">
        <f>VLOOKUP($B915,期貨未平倉口數!$A$4:$M$499,10,FALSE)</f>
        <v>#N/A</v>
      </c>
      <c r="Q915" s="27" t="e">
        <f>VLOOKUP($B915,期貨未平倉口數!$A$4:$M$499,11,FALSE)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VLOOKUP($B916,期貨未平倉口數!$A$4:$M$499,4,FALSE)</f>
        <v>#N/A</v>
      </c>
      <c r="O916" s="27" t="e">
        <f>VLOOKUP($B916,期貨未平倉口數!$A$4:$M$499,9,FALSE)</f>
        <v>#N/A</v>
      </c>
      <c r="P916" s="27" t="e">
        <f>VLOOKUP($B916,期貨未平倉口數!$A$4:$M$499,10,FALSE)</f>
        <v>#N/A</v>
      </c>
      <c r="Q916" s="27" t="e">
        <f>VLOOKUP($B916,期貨未平倉口數!$A$4:$M$499,11,FALSE)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VLOOKUP($B917,期貨未平倉口數!$A$4:$M$499,4,FALSE)</f>
        <v>#N/A</v>
      </c>
      <c r="O917" s="27" t="e">
        <f>VLOOKUP($B917,期貨未平倉口數!$A$4:$M$499,9,FALSE)</f>
        <v>#N/A</v>
      </c>
      <c r="P917" s="27" t="e">
        <f>VLOOKUP($B917,期貨未平倉口數!$A$4:$M$499,10,FALSE)</f>
        <v>#N/A</v>
      </c>
      <c r="Q917" s="27" t="e">
        <f>VLOOKUP($B917,期貨未平倉口數!$A$4:$M$499,11,FALSE)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VLOOKUP($B918,期貨未平倉口數!$A$4:$M$499,4,FALSE)</f>
        <v>#N/A</v>
      </c>
      <c r="O918" s="27" t="e">
        <f>VLOOKUP($B918,期貨未平倉口數!$A$4:$M$499,9,FALSE)</f>
        <v>#N/A</v>
      </c>
      <c r="P918" s="27" t="e">
        <f>VLOOKUP($B918,期貨未平倉口數!$A$4:$M$499,10,FALSE)</f>
        <v>#N/A</v>
      </c>
      <c r="Q918" s="27" t="e">
        <f>VLOOKUP($B918,期貨未平倉口數!$A$4:$M$499,11,FALSE)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VLOOKUP($B919,期貨未平倉口數!$A$4:$M$499,4,FALSE)</f>
        <v>#N/A</v>
      </c>
      <c r="O919" s="27" t="e">
        <f>VLOOKUP($B919,期貨未平倉口數!$A$4:$M$499,9,FALSE)</f>
        <v>#N/A</v>
      </c>
      <c r="P919" s="27" t="e">
        <f>VLOOKUP($B919,期貨未平倉口數!$A$4:$M$499,10,FALSE)</f>
        <v>#N/A</v>
      </c>
      <c r="Q919" s="27" t="e">
        <f>VLOOKUP($B919,期貨未平倉口數!$A$4:$M$499,11,FALSE)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VLOOKUP($B920,期貨未平倉口數!$A$4:$M$499,4,FALSE)</f>
        <v>#N/A</v>
      </c>
      <c r="O920" s="27" t="e">
        <f>VLOOKUP($B920,期貨未平倉口數!$A$4:$M$499,9,FALSE)</f>
        <v>#N/A</v>
      </c>
      <c r="P920" s="27" t="e">
        <f>VLOOKUP($B920,期貨未平倉口數!$A$4:$M$499,10,FALSE)</f>
        <v>#N/A</v>
      </c>
      <c r="Q920" s="27" t="e">
        <f>VLOOKUP($B920,期貨未平倉口數!$A$4:$M$499,11,FALSE)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VLOOKUP($B921,期貨未平倉口數!$A$4:$M$499,4,FALSE)</f>
        <v>#N/A</v>
      </c>
      <c r="O921" s="27" t="e">
        <f>VLOOKUP($B921,期貨未平倉口數!$A$4:$M$499,9,FALSE)</f>
        <v>#N/A</v>
      </c>
      <c r="P921" s="27" t="e">
        <f>VLOOKUP($B921,期貨未平倉口數!$A$4:$M$499,10,FALSE)</f>
        <v>#N/A</v>
      </c>
      <c r="Q921" s="27" t="e">
        <f>VLOOKUP($B921,期貨未平倉口數!$A$4:$M$499,11,FALSE)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VLOOKUP($B922,期貨未平倉口數!$A$4:$M$499,4,FALSE)</f>
        <v>#N/A</v>
      </c>
      <c r="O922" s="27" t="e">
        <f>VLOOKUP($B922,期貨未平倉口數!$A$4:$M$499,9,FALSE)</f>
        <v>#N/A</v>
      </c>
      <c r="P922" s="27" t="e">
        <f>VLOOKUP($B922,期貨未平倉口數!$A$4:$M$499,10,FALSE)</f>
        <v>#N/A</v>
      </c>
      <c r="Q922" s="27" t="e">
        <f>VLOOKUP($B922,期貨未平倉口數!$A$4:$M$499,11,FALSE)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VLOOKUP($B923,期貨未平倉口數!$A$4:$M$499,4,FALSE)</f>
        <v>#N/A</v>
      </c>
      <c r="O923" s="27" t="e">
        <f>VLOOKUP($B923,期貨未平倉口數!$A$4:$M$499,9,FALSE)</f>
        <v>#N/A</v>
      </c>
      <c r="P923" s="27" t="e">
        <f>VLOOKUP($B923,期貨未平倉口數!$A$4:$M$499,10,FALSE)</f>
        <v>#N/A</v>
      </c>
      <c r="Q923" s="27" t="e">
        <f>VLOOKUP($B923,期貨未平倉口數!$A$4:$M$499,11,FALSE)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VLOOKUP($B924,期貨未平倉口數!$A$4:$M$499,4,FALSE)</f>
        <v>#N/A</v>
      </c>
      <c r="O924" s="27" t="e">
        <f>VLOOKUP($B924,期貨未平倉口數!$A$4:$M$499,9,FALSE)</f>
        <v>#N/A</v>
      </c>
      <c r="P924" s="27" t="e">
        <f>VLOOKUP($B924,期貨未平倉口數!$A$4:$M$499,10,FALSE)</f>
        <v>#N/A</v>
      </c>
      <c r="Q924" s="27" t="e">
        <f>VLOOKUP($B924,期貨未平倉口數!$A$4:$M$499,11,FALSE)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VLOOKUP($B925,期貨未平倉口數!$A$4:$M$499,4,FALSE)</f>
        <v>#N/A</v>
      </c>
      <c r="O925" s="27" t="e">
        <f>VLOOKUP($B925,期貨未平倉口數!$A$4:$M$499,9,FALSE)</f>
        <v>#N/A</v>
      </c>
      <c r="P925" s="27" t="e">
        <f>VLOOKUP($B925,期貨未平倉口數!$A$4:$M$499,10,FALSE)</f>
        <v>#N/A</v>
      </c>
      <c r="Q925" s="27" t="e">
        <f>VLOOKUP($B925,期貨未平倉口數!$A$4:$M$499,11,FALSE)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VLOOKUP($B926,期貨未平倉口數!$A$4:$M$499,4,FALSE)</f>
        <v>#N/A</v>
      </c>
      <c r="O926" s="27" t="e">
        <f>VLOOKUP($B926,期貨未平倉口數!$A$4:$M$499,9,FALSE)</f>
        <v>#N/A</v>
      </c>
      <c r="P926" s="27" t="e">
        <f>VLOOKUP($B926,期貨未平倉口數!$A$4:$M$499,10,FALSE)</f>
        <v>#N/A</v>
      </c>
      <c r="Q926" s="27" t="e">
        <f>VLOOKUP($B926,期貨未平倉口數!$A$4:$M$499,11,FALSE)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VLOOKUP($B927,期貨未平倉口數!$A$4:$M$499,4,FALSE)</f>
        <v>#N/A</v>
      </c>
      <c r="O927" s="27" t="e">
        <f>VLOOKUP($B927,期貨未平倉口數!$A$4:$M$499,9,FALSE)</f>
        <v>#N/A</v>
      </c>
      <c r="P927" s="27" t="e">
        <f>VLOOKUP($B927,期貨未平倉口數!$A$4:$M$499,10,FALSE)</f>
        <v>#N/A</v>
      </c>
      <c r="Q927" s="27" t="e">
        <f>VLOOKUP($B927,期貨未平倉口數!$A$4:$M$499,11,FALSE)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VLOOKUP($B928,期貨未平倉口數!$A$4:$M$499,4,FALSE)</f>
        <v>#N/A</v>
      </c>
      <c r="O928" s="27" t="e">
        <f>VLOOKUP($B928,期貨未平倉口數!$A$4:$M$499,9,FALSE)</f>
        <v>#N/A</v>
      </c>
      <c r="P928" s="27" t="e">
        <f>VLOOKUP($B928,期貨未平倉口數!$A$4:$M$499,10,FALSE)</f>
        <v>#N/A</v>
      </c>
      <c r="Q928" s="27" t="e">
        <f>VLOOKUP($B928,期貨未平倉口數!$A$4:$M$499,11,FALSE)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VLOOKUP($B929,期貨未平倉口數!$A$4:$M$499,4,FALSE)</f>
        <v>#N/A</v>
      </c>
      <c r="O929" s="27" t="e">
        <f>VLOOKUP($B929,期貨未平倉口數!$A$4:$M$499,9,FALSE)</f>
        <v>#N/A</v>
      </c>
      <c r="P929" s="27" t="e">
        <f>VLOOKUP($B929,期貨未平倉口數!$A$4:$M$499,10,FALSE)</f>
        <v>#N/A</v>
      </c>
      <c r="Q929" s="27" t="e">
        <f>VLOOKUP($B929,期貨未平倉口數!$A$4:$M$499,11,FALSE)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VLOOKUP($B930,期貨未平倉口數!$A$4:$M$499,4,FALSE)</f>
        <v>#N/A</v>
      </c>
      <c r="O930" s="27" t="e">
        <f>VLOOKUP($B930,期貨未平倉口數!$A$4:$M$499,9,FALSE)</f>
        <v>#N/A</v>
      </c>
      <c r="P930" s="27" t="e">
        <f>VLOOKUP($B930,期貨未平倉口數!$A$4:$M$499,10,FALSE)</f>
        <v>#N/A</v>
      </c>
      <c r="Q930" s="27" t="e">
        <f>VLOOKUP($B930,期貨未平倉口數!$A$4:$M$499,11,FALSE)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VLOOKUP($B931,期貨未平倉口數!$A$4:$M$499,4,FALSE)</f>
        <v>#N/A</v>
      </c>
      <c r="O931" s="27" t="e">
        <f>VLOOKUP($B931,期貨未平倉口數!$A$4:$M$499,9,FALSE)</f>
        <v>#N/A</v>
      </c>
      <c r="P931" s="27" t="e">
        <f>VLOOKUP($B931,期貨未平倉口數!$A$4:$M$499,10,FALSE)</f>
        <v>#N/A</v>
      </c>
      <c r="Q931" s="27" t="e">
        <f>VLOOKUP($B931,期貨未平倉口數!$A$4:$M$499,11,FALSE)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VLOOKUP($B932,期貨未平倉口數!$A$4:$M$499,4,FALSE)</f>
        <v>#N/A</v>
      </c>
      <c r="O932" s="27" t="e">
        <f>VLOOKUP($B932,期貨未平倉口數!$A$4:$M$499,9,FALSE)</f>
        <v>#N/A</v>
      </c>
      <c r="P932" s="27" t="e">
        <f>VLOOKUP($B932,期貨未平倉口數!$A$4:$M$499,10,FALSE)</f>
        <v>#N/A</v>
      </c>
      <c r="Q932" s="27" t="e">
        <f>VLOOKUP($B932,期貨未平倉口數!$A$4:$M$499,11,FALSE)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VLOOKUP($B933,期貨未平倉口數!$A$4:$M$499,4,FALSE)</f>
        <v>#N/A</v>
      </c>
      <c r="O933" s="27" t="e">
        <f>VLOOKUP($B933,期貨未平倉口數!$A$4:$M$499,9,FALSE)</f>
        <v>#N/A</v>
      </c>
      <c r="P933" s="27" t="e">
        <f>VLOOKUP($B933,期貨未平倉口數!$A$4:$M$499,10,FALSE)</f>
        <v>#N/A</v>
      </c>
      <c r="Q933" s="27" t="e">
        <f>VLOOKUP($B933,期貨未平倉口數!$A$4:$M$499,11,FALSE)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VLOOKUP($B934,期貨未平倉口數!$A$4:$M$499,4,FALSE)</f>
        <v>#N/A</v>
      </c>
      <c r="O934" s="27" t="e">
        <f>VLOOKUP($B934,期貨未平倉口數!$A$4:$M$499,9,FALSE)</f>
        <v>#N/A</v>
      </c>
      <c r="P934" s="27" t="e">
        <f>VLOOKUP($B934,期貨未平倉口數!$A$4:$M$499,10,FALSE)</f>
        <v>#N/A</v>
      </c>
      <c r="Q934" s="27" t="e">
        <f>VLOOKUP($B934,期貨未平倉口數!$A$4:$M$499,11,FALSE)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VLOOKUP($B935,期貨未平倉口數!$A$4:$M$499,4,FALSE)</f>
        <v>#N/A</v>
      </c>
      <c r="O935" s="27" t="e">
        <f>VLOOKUP($B935,期貨未平倉口數!$A$4:$M$499,9,FALSE)</f>
        <v>#N/A</v>
      </c>
      <c r="P935" s="27" t="e">
        <f>VLOOKUP($B935,期貨未平倉口數!$A$4:$M$499,10,FALSE)</f>
        <v>#N/A</v>
      </c>
      <c r="Q935" s="27" t="e">
        <f>VLOOKUP($B935,期貨未平倉口數!$A$4:$M$499,11,FALSE)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VLOOKUP($B936,期貨未平倉口數!$A$4:$M$499,4,FALSE)</f>
        <v>#N/A</v>
      </c>
      <c r="O936" s="27" t="e">
        <f>VLOOKUP($B936,期貨未平倉口數!$A$4:$M$499,9,FALSE)</f>
        <v>#N/A</v>
      </c>
      <c r="P936" s="27" t="e">
        <f>VLOOKUP($B936,期貨未平倉口數!$A$4:$M$499,10,FALSE)</f>
        <v>#N/A</v>
      </c>
      <c r="Q936" s="27" t="e">
        <f>VLOOKUP($B936,期貨未平倉口數!$A$4:$M$499,11,FALSE)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VLOOKUP($B937,期貨未平倉口數!$A$4:$M$499,4,FALSE)</f>
        <v>#N/A</v>
      </c>
      <c r="O937" s="27" t="e">
        <f>VLOOKUP($B937,期貨未平倉口數!$A$4:$M$499,9,FALSE)</f>
        <v>#N/A</v>
      </c>
      <c r="P937" s="27" t="e">
        <f>VLOOKUP($B937,期貨未平倉口數!$A$4:$M$499,10,FALSE)</f>
        <v>#N/A</v>
      </c>
      <c r="Q937" s="27" t="e">
        <f>VLOOKUP($B937,期貨未平倉口數!$A$4:$M$499,11,FALSE)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VLOOKUP($B938,期貨未平倉口數!$A$4:$M$499,4,FALSE)</f>
        <v>#N/A</v>
      </c>
      <c r="O938" s="27" t="e">
        <f>VLOOKUP($B938,期貨未平倉口數!$A$4:$M$499,9,FALSE)</f>
        <v>#N/A</v>
      </c>
      <c r="P938" s="27" t="e">
        <f>VLOOKUP($B938,期貨未平倉口數!$A$4:$M$499,10,FALSE)</f>
        <v>#N/A</v>
      </c>
      <c r="Q938" s="27" t="e">
        <f>VLOOKUP($B938,期貨未平倉口數!$A$4:$M$499,11,FALSE)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VLOOKUP($B939,期貨未平倉口數!$A$4:$M$499,4,FALSE)</f>
        <v>#N/A</v>
      </c>
      <c r="O939" s="27" t="e">
        <f>VLOOKUP($B939,期貨未平倉口數!$A$4:$M$499,9,FALSE)</f>
        <v>#N/A</v>
      </c>
      <c r="P939" s="27" t="e">
        <f>VLOOKUP($B939,期貨未平倉口數!$A$4:$M$499,10,FALSE)</f>
        <v>#N/A</v>
      </c>
      <c r="Q939" s="27" t="e">
        <f>VLOOKUP($B939,期貨未平倉口數!$A$4:$M$499,11,FALSE)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VLOOKUP($B940,期貨未平倉口數!$A$4:$M$499,4,FALSE)</f>
        <v>#N/A</v>
      </c>
      <c r="O940" s="27" t="e">
        <f>VLOOKUP($B940,期貨未平倉口數!$A$4:$M$499,9,FALSE)</f>
        <v>#N/A</v>
      </c>
      <c r="P940" s="27" t="e">
        <f>VLOOKUP($B940,期貨未平倉口數!$A$4:$M$499,10,FALSE)</f>
        <v>#N/A</v>
      </c>
      <c r="Q940" s="27" t="e">
        <f>VLOOKUP($B940,期貨未平倉口數!$A$4:$M$499,11,FALSE)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VLOOKUP($B941,期貨未平倉口數!$A$4:$M$499,4,FALSE)</f>
        <v>#N/A</v>
      </c>
      <c r="O941" s="27" t="e">
        <f>VLOOKUP($B941,期貨未平倉口數!$A$4:$M$499,9,FALSE)</f>
        <v>#N/A</v>
      </c>
      <c r="P941" s="27" t="e">
        <f>VLOOKUP($B941,期貨未平倉口數!$A$4:$M$499,10,FALSE)</f>
        <v>#N/A</v>
      </c>
      <c r="Q941" s="27" t="e">
        <f>VLOOKUP($B941,期貨未平倉口數!$A$4:$M$499,11,FALSE)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VLOOKUP($B942,期貨未平倉口數!$A$4:$M$499,4,FALSE)</f>
        <v>#N/A</v>
      </c>
      <c r="O942" s="27" t="e">
        <f>VLOOKUP($B942,期貨未平倉口數!$A$4:$M$499,9,FALSE)</f>
        <v>#N/A</v>
      </c>
      <c r="P942" s="27" t="e">
        <f>VLOOKUP($B942,期貨未平倉口數!$A$4:$M$499,10,FALSE)</f>
        <v>#N/A</v>
      </c>
      <c r="Q942" s="27" t="e">
        <f>VLOOKUP($B942,期貨未平倉口數!$A$4:$M$499,11,FALSE)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VLOOKUP($B943,期貨未平倉口數!$A$4:$M$499,4,FALSE)</f>
        <v>#N/A</v>
      </c>
      <c r="O943" s="27" t="e">
        <f>VLOOKUP($B943,期貨未平倉口數!$A$4:$M$499,9,FALSE)</f>
        <v>#N/A</v>
      </c>
      <c r="P943" s="27" t="e">
        <f>VLOOKUP($B943,期貨未平倉口數!$A$4:$M$499,10,FALSE)</f>
        <v>#N/A</v>
      </c>
      <c r="Q943" s="27" t="e">
        <f>VLOOKUP($B943,期貨未平倉口數!$A$4:$M$499,11,FALSE)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VLOOKUP($B944,期貨未平倉口數!$A$4:$M$499,4,FALSE)</f>
        <v>#N/A</v>
      </c>
      <c r="O944" s="27" t="e">
        <f>VLOOKUP($B944,期貨未平倉口數!$A$4:$M$499,9,FALSE)</f>
        <v>#N/A</v>
      </c>
      <c r="P944" s="27" t="e">
        <f>VLOOKUP($B944,期貨未平倉口數!$A$4:$M$499,10,FALSE)</f>
        <v>#N/A</v>
      </c>
      <c r="Q944" s="27" t="e">
        <f>VLOOKUP($B944,期貨未平倉口數!$A$4:$M$499,11,FALSE)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VLOOKUP($B945,期貨未平倉口數!$A$4:$M$499,4,FALSE)</f>
        <v>#N/A</v>
      </c>
      <c r="O945" s="27" t="e">
        <f>VLOOKUP($B945,期貨未平倉口數!$A$4:$M$499,9,FALSE)</f>
        <v>#N/A</v>
      </c>
      <c r="P945" s="27" t="e">
        <f>VLOOKUP($B945,期貨未平倉口數!$A$4:$M$499,10,FALSE)</f>
        <v>#N/A</v>
      </c>
      <c r="Q945" s="27" t="e">
        <f>VLOOKUP($B945,期貨未平倉口數!$A$4:$M$499,11,FALSE)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VLOOKUP($B946,期貨未平倉口數!$A$4:$M$499,4,FALSE)</f>
        <v>#N/A</v>
      </c>
      <c r="O946" s="27" t="e">
        <f>VLOOKUP($B946,期貨未平倉口數!$A$4:$M$499,9,FALSE)</f>
        <v>#N/A</v>
      </c>
      <c r="P946" s="27" t="e">
        <f>VLOOKUP($B946,期貨未平倉口數!$A$4:$M$499,10,FALSE)</f>
        <v>#N/A</v>
      </c>
      <c r="Q946" s="27" t="e">
        <f>VLOOKUP($B946,期貨未平倉口數!$A$4:$M$499,11,FALSE)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VLOOKUP($B947,期貨未平倉口數!$A$4:$M$499,4,FALSE)</f>
        <v>#N/A</v>
      </c>
      <c r="O947" s="27" t="e">
        <f>VLOOKUP($B947,期貨未平倉口數!$A$4:$M$499,9,FALSE)</f>
        <v>#N/A</v>
      </c>
      <c r="P947" s="27" t="e">
        <f>VLOOKUP($B947,期貨未平倉口數!$A$4:$M$499,10,FALSE)</f>
        <v>#N/A</v>
      </c>
      <c r="Q947" s="27" t="e">
        <f>VLOOKUP($B947,期貨未平倉口數!$A$4:$M$499,11,FALSE)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VLOOKUP($B948,期貨未平倉口數!$A$4:$M$499,4,FALSE)</f>
        <v>#N/A</v>
      </c>
      <c r="O948" s="27" t="e">
        <f>VLOOKUP($B948,期貨未平倉口數!$A$4:$M$499,9,FALSE)</f>
        <v>#N/A</v>
      </c>
      <c r="P948" s="27" t="e">
        <f>VLOOKUP($B948,期貨未平倉口數!$A$4:$M$499,10,FALSE)</f>
        <v>#N/A</v>
      </c>
      <c r="Q948" s="27" t="e">
        <f>VLOOKUP($B948,期貨未平倉口數!$A$4:$M$499,11,FALSE)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VLOOKUP($B949,期貨未平倉口數!$A$4:$M$499,4,FALSE)</f>
        <v>#N/A</v>
      </c>
      <c r="O949" s="27" t="e">
        <f>VLOOKUP($B949,期貨未平倉口數!$A$4:$M$499,9,FALSE)</f>
        <v>#N/A</v>
      </c>
      <c r="P949" s="27" t="e">
        <f>VLOOKUP($B949,期貨未平倉口數!$A$4:$M$499,10,FALSE)</f>
        <v>#N/A</v>
      </c>
      <c r="Q949" s="27" t="e">
        <f>VLOOKUP($B949,期貨未平倉口數!$A$4:$M$499,11,FALSE)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VLOOKUP($B950,期貨未平倉口數!$A$4:$M$499,4,FALSE)</f>
        <v>#N/A</v>
      </c>
      <c r="O950" s="27" t="e">
        <f>VLOOKUP($B950,期貨未平倉口數!$A$4:$M$499,9,FALSE)</f>
        <v>#N/A</v>
      </c>
      <c r="P950" s="27" t="e">
        <f>VLOOKUP($B950,期貨未平倉口數!$A$4:$M$499,10,FALSE)</f>
        <v>#N/A</v>
      </c>
      <c r="Q950" s="27" t="e">
        <f>VLOOKUP($B950,期貨未平倉口數!$A$4:$M$499,11,FALSE)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VLOOKUP($B951,期貨未平倉口數!$A$4:$M$499,4,FALSE)</f>
        <v>#N/A</v>
      </c>
      <c r="O951" s="27" t="e">
        <f>VLOOKUP($B951,期貨未平倉口數!$A$4:$M$499,9,FALSE)</f>
        <v>#N/A</v>
      </c>
      <c r="P951" s="27" t="e">
        <f>VLOOKUP($B951,期貨未平倉口數!$A$4:$M$499,10,FALSE)</f>
        <v>#N/A</v>
      </c>
      <c r="Q951" s="27" t="e">
        <f>VLOOKUP($B951,期貨未平倉口數!$A$4:$M$499,11,FALSE)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VLOOKUP($B952,期貨未平倉口數!$A$4:$M$499,4,FALSE)</f>
        <v>#N/A</v>
      </c>
      <c r="O952" s="27" t="e">
        <f>VLOOKUP($B952,期貨未平倉口數!$A$4:$M$499,9,FALSE)</f>
        <v>#N/A</v>
      </c>
      <c r="P952" s="27" t="e">
        <f>VLOOKUP($B952,期貨未平倉口數!$A$4:$M$499,10,FALSE)</f>
        <v>#N/A</v>
      </c>
      <c r="Q952" s="27" t="e">
        <f>VLOOKUP($B952,期貨未平倉口數!$A$4:$M$499,11,FALSE)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VLOOKUP($B953,期貨未平倉口數!$A$4:$M$499,4,FALSE)</f>
        <v>#N/A</v>
      </c>
      <c r="O953" s="27" t="e">
        <f>VLOOKUP($B953,期貨未平倉口數!$A$4:$M$499,9,FALSE)</f>
        <v>#N/A</v>
      </c>
      <c r="P953" s="27" t="e">
        <f>VLOOKUP($B953,期貨未平倉口數!$A$4:$M$499,10,FALSE)</f>
        <v>#N/A</v>
      </c>
      <c r="Q953" s="27" t="e">
        <f>VLOOKUP($B953,期貨未平倉口數!$A$4:$M$499,11,FALSE)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VLOOKUP($B954,期貨未平倉口數!$A$4:$M$499,4,FALSE)</f>
        <v>#N/A</v>
      </c>
      <c r="O954" s="27" t="e">
        <f>VLOOKUP($B954,期貨未平倉口數!$A$4:$M$499,9,FALSE)</f>
        <v>#N/A</v>
      </c>
      <c r="P954" s="27" t="e">
        <f>VLOOKUP($B954,期貨未平倉口數!$A$4:$M$499,10,FALSE)</f>
        <v>#N/A</v>
      </c>
      <c r="Q954" s="27" t="e">
        <f>VLOOKUP($B954,期貨未平倉口數!$A$4:$M$499,11,FALSE)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VLOOKUP($B955,期貨未平倉口數!$A$4:$M$499,4,FALSE)</f>
        <v>#N/A</v>
      </c>
      <c r="O955" s="27" t="e">
        <f>VLOOKUP($B955,期貨未平倉口數!$A$4:$M$499,9,FALSE)</f>
        <v>#N/A</v>
      </c>
      <c r="P955" s="27" t="e">
        <f>VLOOKUP($B955,期貨未平倉口數!$A$4:$M$499,10,FALSE)</f>
        <v>#N/A</v>
      </c>
      <c r="Q955" s="27" t="e">
        <f>VLOOKUP($B955,期貨未平倉口數!$A$4:$M$499,11,FALSE)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VLOOKUP($B956,期貨未平倉口數!$A$4:$M$499,4,FALSE)</f>
        <v>#N/A</v>
      </c>
      <c r="O956" s="27" t="e">
        <f>VLOOKUP($B956,期貨未平倉口數!$A$4:$M$499,9,FALSE)</f>
        <v>#N/A</v>
      </c>
      <c r="P956" s="27" t="e">
        <f>VLOOKUP($B956,期貨未平倉口數!$A$4:$M$499,10,FALSE)</f>
        <v>#N/A</v>
      </c>
      <c r="Q956" s="27" t="e">
        <f>VLOOKUP($B956,期貨未平倉口數!$A$4:$M$499,11,FALSE)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VLOOKUP($B957,期貨未平倉口數!$A$4:$M$499,4,FALSE)</f>
        <v>#N/A</v>
      </c>
      <c r="O957" s="27" t="e">
        <f>VLOOKUP($B957,期貨未平倉口數!$A$4:$M$499,9,FALSE)</f>
        <v>#N/A</v>
      </c>
      <c r="P957" s="27" t="e">
        <f>VLOOKUP($B957,期貨未平倉口數!$A$4:$M$499,10,FALSE)</f>
        <v>#N/A</v>
      </c>
      <c r="Q957" s="27" t="e">
        <f>VLOOKUP($B957,期貨未平倉口數!$A$4:$M$499,11,FALSE)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VLOOKUP($B958,期貨未平倉口數!$A$4:$M$499,4,FALSE)</f>
        <v>#N/A</v>
      </c>
      <c r="O958" s="27" t="e">
        <f>VLOOKUP($B958,期貨未平倉口數!$A$4:$M$499,9,FALSE)</f>
        <v>#N/A</v>
      </c>
      <c r="P958" s="27" t="e">
        <f>VLOOKUP($B958,期貨未平倉口數!$A$4:$M$499,10,FALSE)</f>
        <v>#N/A</v>
      </c>
      <c r="Q958" s="27" t="e">
        <f>VLOOKUP($B958,期貨未平倉口數!$A$4:$M$499,11,FALSE)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VLOOKUP($B959,期貨未平倉口數!$A$4:$M$499,4,FALSE)</f>
        <v>#N/A</v>
      </c>
      <c r="O959" s="27" t="e">
        <f>VLOOKUP($B959,期貨未平倉口數!$A$4:$M$499,9,FALSE)</f>
        <v>#N/A</v>
      </c>
      <c r="P959" s="27" t="e">
        <f>VLOOKUP($B959,期貨未平倉口數!$A$4:$M$499,10,FALSE)</f>
        <v>#N/A</v>
      </c>
      <c r="Q959" s="27" t="e">
        <f>VLOOKUP($B959,期貨未平倉口數!$A$4:$M$499,11,FALSE)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VLOOKUP($B960,期貨未平倉口數!$A$4:$M$499,4,FALSE)</f>
        <v>#N/A</v>
      </c>
      <c r="O960" s="27" t="e">
        <f>VLOOKUP($B960,期貨未平倉口數!$A$4:$M$499,9,FALSE)</f>
        <v>#N/A</v>
      </c>
      <c r="P960" s="27" t="e">
        <f>VLOOKUP($B960,期貨未平倉口數!$A$4:$M$499,10,FALSE)</f>
        <v>#N/A</v>
      </c>
      <c r="Q960" s="27" t="e">
        <f>VLOOKUP($B960,期貨未平倉口數!$A$4:$M$499,11,FALSE)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VLOOKUP($B961,期貨未平倉口數!$A$4:$M$499,4,FALSE)</f>
        <v>#N/A</v>
      </c>
      <c r="O961" s="27" t="e">
        <f>VLOOKUP($B961,期貨未平倉口數!$A$4:$M$499,9,FALSE)</f>
        <v>#N/A</v>
      </c>
      <c r="P961" s="27" t="e">
        <f>VLOOKUP($B961,期貨未平倉口數!$A$4:$M$499,10,FALSE)</f>
        <v>#N/A</v>
      </c>
      <c r="Q961" s="27" t="e">
        <f>VLOOKUP($B961,期貨未平倉口數!$A$4:$M$499,11,FALSE)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VLOOKUP($B962,期貨未平倉口數!$A$4:$M$499,4,FALSE)</f>
        <v>#N/A</v>
      </c>
      <c r="O962" s="27" t="e">
        <f>VLOOKUP($B962,期貨未平倉口數!$A$4:$M$499,9,FALSE)</f>
        <v>#N/A</v>
      </c>
      <c r="P962" s="27" t="e">
        <f>VLOOKUP($B962,期貨未平倉口數!$A$4:$M$499,10,FALSE)</f>
        <v>#N/A</v>
      </c>
      <c r="Q962" s="27" t="e">
        <f>VLOOKUP($B962,期貨未平倉口數!$A$4:$M$499,11,FALSE)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VLOOKUP($B963,期貨未平倉口數!$A$4:$M$499,4,FALSE)</f>
        <v>#N/A</v>
      </c>
      <c r="O963" s="27" t="e">
        <f>VLOOKUP($B963,期貨未平倉口數!$A$4:$M$499,9,FALSE)</f>
        <v>#N/A</v>
      </c>
      <c r="P963" s="27" t="e">
        <f>VLOOKUP($B963,期貨未平倉口數!$A$4:$M$499,10,FALSE)</f>
        <v>#N/A</v>
      </c>
      <c r="Q963" s="27" t="e">
        <f>VLOOKUP($B963,期貨未平倉口數!$A$4:$M$499,11,FALSE)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VLOOKUP($B964,期貨未平倉口數!$A$4:$M$499,4,FALSE)</f>
        <v>#N/A</v>
      </c>
      <c r="O964" s="27" t="e">
        <f>VLOOKUP($B964,期貨未平倉口數!$A$4:$M$499,9,FALSE)</f>
        <v>#N/A</v>
      </c>
      <c r="P964" s="27" t="e">
        <f>VLOOKUP($B964,期貨未平倉口數!$A$4:$M$499,10,FALSE)</f>
        <v>#N/A</v>
      </c>
      <c r="Q964" s="27" t="e">
        <f>VLOOKUP($B964,期貨未平倉口數!$A$4:$M$499,11,FALSE)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VLOOKUP($B965,期貨未平倉口數!$A$4:$M$499,4,FALSE)</f>
        <v>#N/A</v>
      </c>
      <c r="O965" s="27" t="e">
        <f>VLOOKUP($B965,期貨未平倉口數!$A$4:$M$499,9,FALSE)</f>
        <v>#N/A</v>
      </c>
      <c r="P965" s="27" t="e">
        <f>VLOOKUP($B965,期貨未平倉口數!$A$4:$M$499,10,FALSE)</f>
        <v>#N/A</v>
      </c>
      <c r="Q965" s="27" t="e">
        <f>VLOOKUP($B965,期貨未平倉口數!$A$4:$M$499,11,FALSE)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VLOOKUP($B966,期貨未平倉口數!$A$4:$M$499,4,FALSE)</f>
        <v>#N/A</v>
      </c>
      <c r="O966" s="27" t="e">
        <f>VLOOKUP($B966,期貨未平倉口數!$A$4:$M$499,9,FALSE)</f>
        <v>#N/A</v>
      </c>
      <c r="P966" s="27" t="e">
        <f>VLOOKUP($B966,期貨未平倉口數!$A$4:$M$499,10,FALSE)</f>
        <v>#N/A</v>
      </c>
      <c r="Q966" s="27" t="e">
        <f>VLOOKUP($B966,期貨未平倉口數!$A$4:$M$499,11,FALSE)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VLOOKUP($B967,期貨未平倉口數!$A$4:$M$499,4,FALSE)</f>
        <v>#N/A</v>
      </c>
      <c r="O967" s="27" t="e">
        <f>VLOOKUP($B967,期貨未平倉口數!$A$4:$M$499,9,FALSE)</f>
        <v>#N/A</v>
      </c>
      <c r="P967" s="27" t="e">
        <f>VLOOKUP($B967,期貨未平倉口數!$A$4:$M$499,10,FALSE)</f>
        <v>#N/A</v>
      </c>
      <c r="Q967" s="27" t="e">
        <f>VLOOKUP($B967,期貨未平倉口數!$A$4:$M$499,11,FALSE)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VLOOKUP($B968,期貨未平倉口數!$A$4:$M$499,4,FALSE)</f>
        <v>#N/A</v>
      </c>
      <c r="O968" s="27" t="e">
        <f>VLOOKUP($B968,期貨未平倉口數!$A$4:$M$499,9,FALSE)</f>
        <v>#N/A</v>
      </c>
      <c r="P968" s="27" t="e">
        <f>VLOOKUP($B968,期貨未平倉口數!$A$4:$M$499,10,FALSE)</f>
        <v>#N/A</v>
      </c>
      <c r="Q968" s="27" t="e">
        <f>VLOOKUP($B968,期貨未平倉口數!$A$4:$M$499,11,FALSE)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VLOOKUP($B969,期貨未平倉口數!$A$4:$M$499,4,FALSE)</f>
        <v>#N/A</v>
      </c>
      <c r="O969" s="27" t="e">
        <f>VLOOKUP($B969,期貨未平倉口數!$A$4:$M$499,9,FALSE)</f>
        <v>#N/A</v>
      </c>
      <c r="P969" s="27" t="e">
        <f>VLOOKUP($B969,期貨未平倉口數!$A$4:$M$499,10,FALSE)</f>
        <v>#N/A</v>
      </c>
      <c r="Q969" s="27" t="e">
        <f>VLOOKUP($B969,期貨未平倉口數!$A$4:$M$499,11,FALSE)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VLOOKUP($B970,期貨未平倉口數!$A$4:$M$499,4,FALSE)</f>
        <v>#N/A</v>
      </c>
      <c r="O970" s="27" t="e">
        <f>VLOOKUP($B970,期貨未平倉口數!$A$4:$M$499,9,FALSE)</f>
        <v>#N/A</v>
      </c>
      <c r="P970" s="27" t="e">
        <f>VLOOKUP($B970,期貨未平倉口數!$A$4:$M$499,10,FALSE)</f>
        <v>#N/A</v>
      </c>
      <c r="Q970" s="27" t="e">
        <f>VLOOKUP($B970,期貨未平倉口數!$A$4:$M$499,11,FALSE)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VLOOKUP($B971,期貨未平倉口數!$A$4:$M$499,4,FALSE)</f>
        <v>#N/A</v>
      </c>
      <c r="O971" s="27" t="e">
        <f>VLOOKUP($B971,期貨未平倉口數!$A$4:$M$499,9,FALSE)</f>
        <v>#N/A</v>
      </c>
      <c r="P971" s="27" t="e">
        <f>VLOOKUP($B971,期貨未平倉口數!$A$4:$M$499,10,FALSE)</f>
        <v>#N/A</v>
      </c>
      <c r="Q971" s="27" t="e">
        <f>VLOOKUP($B971,期貨未平倉口數!$A$4:$M$499,11,FALSE)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VLOOKUP($B972,期貨未平倉口數!$A$4:$M$499,4,FALSE)</f>
        <v>#N/A</v>
      </c>
      <c r="O972" s="27" t="e">
        <f>VLOOKUP($B972,期貨未平倉口數!$A$4:$M$499,9,FALSE)</f>
        <v>#N/A</v>
      </c>
      <c r="P972" s="27" t="e">
        <f>VLOOKUP($B972,期貨未平倉口數!$A$4:$M$499,10,FALSE)</f>
        <v>#N/A</v>
      </c>
      <c r="Q972" s="27" t="e">
        <f>VLOOKUP($B972,期貨未平倉口數!$A$4:$M$499,11,FALSE)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VLOOKUP($B973,期貨未平倉口數!$A$4:$M$499,4,FALSE)</f>
        <v>#N/A</v>
      </c>
      <c r="O973" s="27" t="e">
        <f>VLOOKUP($B973,期貨未平倉口數!$A$4:$M$499,9,FALSE)</f>
        <v>#N/A</v>
      </c>
      <c r="P973" s="27" t="e">
        <f>VLOOKUP($B973,期貨未平倉口數!$A$4:$M$499,10,FALSE)</f>
        <v>#N/A</v>
      </c>
      <c r="Q973" s="27" t="e">
        <f>VLOOKUP($B973,期貨未平倉口數!$A$4:$M$499,11,FALSE)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VLOOKUP($B974,期貨未平倉口數!$A$4:$M$499,4,FALSE)</f>
        <v>#N/A</v>
      </c>
      <c r="O974" s="27" t="e">
        <f>VLOOKUP($B974,期貨未平倉口數!$A$4:$M$499,9,FALSE)</f>
        <v>#N/A</v>
      </c>
      <c r="P974" s="27" t="e">
        <f>VLOOKUP($B974,期貨未平倉口數!$A$4:$M$499,10,FALSE)</f>
        <v>#N/A</v>
      </c>
      <c r="Q974" s="27" t="e">
        <f>VLOOKUP($B974,期貨未平倉口數!$A$4:$M$499,11,FALSE)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VLOOKUP($B975,期貨未平倉口數!$A$4:$M$499,4,FALSE)</f>
        <v>#N/A</v>
      </c>
      <c r="O975" s="27" t="e">
        <f>VLOOKUP($B975,期貨未平倉口數!$A$4:$M$499,9,FALSE)</f>
        <v>#N/A</v>
      </c>
      <c r="P975" s="27" t="e">
        <f>VLOOKUP($B975,期貨未平倉口數!$A$4:$M$499,10,FALSE)</f>
        <v>#N/A</v>
      </c>
      <c r="Q975" s="27" t="e">
        <f>VLOOKUP($B975,期貨未平倉口數!$A$4:$M$499,11,FALSE)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VLOOKUP($B976,期貨未平倉口數!$A$4:$M$499,4,FALSE)</f>
        <v>#N/A</v>
      </c>
      <c r="O976" s="27" t="e">
        <f>VLOOKUP($B976,期貨未平倉口數!$A$4:$M$499,9,FALSE)</f>
        <v>#N/A</v>
      </c>
      <c r="P976" s="27" t="e">
        <f>VLOOKUP($B976,期貨未平倉口數!$A$4:$M$499,10,FALSE)</f>
        <v>#N/A</v>
      </c>
      <c r="Q976" s="27" t="e">
        <f>VLOOKUP($B976,期貨未平倉口數!$A$4:$M$499,11,FALSE)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VLOOKUP($B977,期貨未平倉口數!$A$4:$M$499,4,FALSE)</f>
        <v>#N/A</v>
      </c>
      <c r="O977" s="27" t="e">
        <f>VLOOKUP($B977,期貨未平倉口數!$A$4:$M$499,9,FALSE)</f>
        <v>#N/A</v>
      </c>
      <c r="P977" s="27" t="e">
        <f>VLOOKUP($B977,期貨未平倉口數!$A$4:$M$499,10,FALSE)</f>
        <v>#N/A</v>
      </c>
      <c r="Q977" s="27" t="e">
        <f>VLOOKUP($B977,期貨未平倉口數!$A$4:$M$499,11,FALSE)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VLOOKUP($B978,期貨未平倉口數!$A$4:$M$499,4,FALSE)</f>
        <v>#N/A</v>
      </c>
      <c r="O978" s="27" t="e">
        <f>VLOOKUP($B978,期貨未平倉口數!$A$4:$M$499,9,FALSE)</f>
        <v>#N/A</v>
      </c>
      <c r="P978" s="27" t="e">
        <f>VLOOKUP($B978,期貨未平倉口數!$A$4:$M$499,10,FALSE)</f>
        <v>#N/A</v>
      </c>
      <c r="Q978" s="27" t="e">
        <f>VLOOKUP($B978,期貨未平倉口數!$A$4:$M$499,11,FALSE)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VLOOKUP($B979,期貨未平倉口數!$A$4:$M$499,4,FALSE)</f>
        <v>#N/A</v>
      </c>
      <c r="O979" s="27" t="e">
        <f>VLOOKUP($B979,期貨未平倉口數!$A$4:$M$499,9,FALSE)</f>
        <v>#N/A</v>
      </c>
      <c r="P979" s="27" t="e">
        <f>VLOOKUP($B979,期貨未平倉口數!$A$4:$M$499,10,FALSE)</f>
        <v>#N/A</v>
      </c>
      <c r="Q979" s="27" t="e">
        <f>VLOOKUP($B979,期貨未平倉口數!$A$4:$M$499,11,FALSE)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VLOOKUP($B980,期貨未平倉口數!$A$4:$M$499,4,FALSE)</f>
        <v>#N/A</v>
      </c>
      <c r="O980" s="27" t="e">
        <f>VLOOKUP($B980,期貨未平倉口數!$A$4:$M$499,9,FALSE)</f>
        <v>#N/A</v>
      </c>
      <c r="P980" s="27" t="e">
        <f>VLOOKUP($B980,期貨未平倉口數!$A$4:$M$499,10,FALSE)</f>
        <v>#N/A</v>
      </c>
      <c r="Q980" s="27" t="e">
        <f>VLOOKUP($B980,期貨未平倉口數!$A$4:$M$499,11,FALSE)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VLOOKUP($B981,期貨未平倉口數!$A$4:$M$499,4,FALSE)</f>
        <v>#N/A</v>
      </c>
      <c r="O981" s="27" t="e">
        <f>VLOOKUP($B981,期貨未平倉口數!$A$4:$M$499,9,FALSE)</f>
        <v>#N/A</v>
      </c>
      <c r="P981" s="27" t="e">
        <f>VLOOKUP($B981,期貨未平倉口數!$A$4:$M$499,10,FALSE)</f>
        <v>#N/A</v>
      </c>
      <c r="Q981" s="27" t="e">
        <f>VLOOKUP($B981,期貨未平倉口數!$A$4:$M$499,11,FALSE)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VLOOKUP($B982,期貨未平倉口數!$A$4:$M$499,4,FALSE)</f>
        <v>#N/A</v>
      </c>
      <c r="O982" s="27" t="e">
        <f>VLOOKUP($B982,期貨未平倉口數!$A$4:$M$499,9,FALSE)</f>
        <v>#N/A</v>
      </c>
      <c r="P982" s="27" t="e">
        <f>VLOOKUP($B982,期貨未平倉口數!$A$4:$M$499,10,FALSE)</f>
        <v>#N/A</v>
      </c>
      <c r="Q982" s="27" t="e">
        <f>VLOOKUP($B982,期貨未平倉口數!$A$4:$M$499,11,FALSE)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VLOOKUP($B983,期貨未平倉口數!$A$4:$M$499,4,FALSE)</f>
        <v>#N/A</v>
      </c>
      <c r="O983" s="27" t="e">
        <f>VLOOKUP($B983,期貨未平倉口數!$A$4:$M$499,9,FALSE)</f>
        <v>#N/A</v>
      </c>
      <c r="P983" s="27" t="e">
        <f>VLOOKUP($B983,期貨未平倉口數!$A$4:$M$499,10,FALSE)</f>
        <v>#N/A</v>
      </c>
      <c r="Q983" s="27" t="e">
        <f>VLOOKUP($B983,期貨未平倉口數!$A$4:$M$499,11,FALSE)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VLOOKUP($B984,期貨未平倉口數!$A$4:$M$499,4,FALSE)</f>
        <v>#N/A</v>
      </c>
      <c r="O984" s="27" t="e">
        <f>VLOOKUP($B984,期貨未平倉口數!$A$4:$M$499,9,FALSE)</f>
        <v>#N/A</v>
      </c>
      <c r="P984" s="27" t="e">
        <f>VLOOKUP($B984,期貨未平倉口數!$A$4:$M$499,10,FALSE)</f>
        <v>#N/A</v>
      </c>
      <c r="Q984" s="27" t="e">
        <f>VLOOKUP($B984,期貨未平倉口數!$A$4:$M$499,11,FALSE)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VLOOKUP($B985,期貨未平倉口數!$A$4:$M$499,4,FALSE)</f>
        <v>#N/A</v>
      </c>
      <c r="O985" s="27" t="e">
        <f>VLOOKUP($B985,期貨未平倉口數!$A$4:$M$499,9,FALSE)</f>
        <v>#N/A</v>
      </c>
      <c r="P985" s="27" t="e">
        <f>VLOOKUP($B985,期貨未平倉口數!$A$4:$M$499,10,FALSE)</f>
        <v>#N/A</v>
      </c>
      <c r="Q985" s="27" t="e">
        <f>VLOOKUP($B985,期貨未平倉口數!$A$4:$M$499,11,FALSE)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VLOOKUP($B986,期貨未平倉口數!$A$4:$M$499,4,FALSE)</f>
        <v>#N/A</v>
      </c>
      <c r="O986" s="27" t="e">
        <f>VLOOKUP($B986,期貨未平倉口數!$A$4:$M$499,9,FALSE)</f>
        <v>#N/A</v>
      </c>
      <c r="P986" s="27" t="e">
        <f>VLOOKUP($B986,期貨未平倉口數!$A$4:$M$499,10,FALSE)</f>
        <v>#N/A</v>
      </c>
      <c r="Q986" s="27" t="e">
        <f>VLOOKUP($B986,期貨未平倉口數!$A$4:$M$499,11,FALSE)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VLOOKUP($B987,期貨未平倉口數!$A$4:$M$499,4,FALSE)</f>
        <v>#N/A</v>
      </c>
      <c r="O987" s="27" t="e">
        <f>VLOOKUP($B987,期貨未平倉口數!$A$4:$M$499,9,FALSE)</f>
        <v>#N/A</v>
      </c>
      <c r="P987" s="27" t="e">
        <f>VLOOKUP($B987,期貨未平倉口數!$A$4:$M$499,10,FALSE)</f>
        <v>#N/A</v>
      </c>
      <c r="Q987" s="27" t="e">
        <f>VLOOKUP($B987,期貨未平倉口數!$A$4:$M$499,11,FALSE)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VLOOKUP($B988,期貨未平倉口數!$A$4:$M$499,4,FALSE)</f>
        <v>#N/A</v>
      </c>
      <c r="O988" s="27" t="e">
        <f>VLOOKUP($B988,期貨未平倉口數!$A$4:$M$499,9,FALSE)</f>
        <v>#N/A</v>
      </c>
      <c r="P988" s="27" t="e">
        <f>VLOOKUP($B988,期貨未平倉口數!$A$4:$M$499,10,FALSE)</f>
        <v>#N/A</v>
      </c>
      <c r="Q988" s="27" t="e">
        <f>VLOOKUP($B988,期貨未平倉口數!$A$4:$M$499,11,FALSE)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VLOOKUP($B989,期貨未平倉口數!$A$4:$M$499,4,FALSE)</f>
        <v>#N/A</v>
      </c>
      <c r="O989" s="27" t="e">
        <f>VLOOKUP($B989,期貨未平倉口數!$A$4:$M$499,9,FALSE)</f>
        <v>#N/A</v>
      </c>
      <c r="P989" s="27" t="e">
        <f>VLOOKUP($B989,期貨未平倉口數!$A$4:$M$499,10,FALSE)</f>
        <v>#N/A</v>
      </c>
      <c r="Q989" s="27" t="e">
        <f>VLOOKUP($B989,期貨未平倉口數!$A$4:$M$499,11,FALSE)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VLOOKUP($B990,期貨未平倉口數!$A$4:$M$499,4,FALSE)</f>
        <v>#N/A</v>
      </c>
      <c r="O990" s="27" t="e">
        <f>VLOOKUP($B990,期貨未平倉口數!$A$4:$M$499,9,FALSE)</f>
        <v>#N/A</v>
      </c>
      <c r="P990" s="27" t="e">
        <f>VLOOKUP($B990,期貨未平倉口數!$A$4:$M$499,10,FALSE)</f>
        <v>#N/A</v>
      </c>
      <c r="Q990" s="27" t="e">
        <f>VLOOKUP($B990,期貨未平倉口數!$A$4:$M$499,11,FALSE)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VLOOKUP($B991,期貨未平倉口數!$A$4:$M$499,4,FALSE)</f>
        <v>#N/A</v>
      </c>
      <c r="O991" s="27" t="e">
        <f>VLOOKUP($B991,期貨未平倉口數!$A$4:$M$499,9,FALSE)</f>
        <v>#N/A</v>
      </c>
      <c r="P991" s="27" t="e">
        <f>VLOOKUP($B991,期貨未平倉口數!$A$4:$M$499,10,FALSE)</f>
        <v>#N/A</v>
      </c>
      <c r="Q991" s="27" t="e">
        <f>VLOOKUP($B991,期貨未平倉口數!$A$4:$M$499,11,FALSE)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VLOOKUP($B992,期貨未平倉口數!$A$4:$M$499,4,FALSE)</f>
        <v>#N/A</v>
      </c>
      <c r="O992" s="27" t="e">
        <f>VLOOKUP($B992,期貨未平倉口數!$A$4:$M$499,9,FALSE)</f>
        <v>#N/A</v>
      </c>
      <c r="P992" s="27" t="e">
        <f>VLOOKUP($B992,期貨未平倉口數!$A$4:$M$499,10,FALSE)</f>
        <v>#N/A</v>
      </c>
      <c r="Q992" s="27" t="e">
        <f>VLOOKUP($B992,期貨未平倉口數!$A$4:$M$499,11,FALSE)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VLOOKUP($B993,期貨未平倉口數!$A$4:$M$499,4,FALSE)</f>
        <v>#N/A</v>
      </c>
      <c r="O993" s="27" t="e">
        <f>VLOOKUP($B993,期貨未平倉口數!$A$4:$M$499,9,FALSE)</f>
        <v>#N/A</v>
      </c>
      <c r="P993" s="27" t="e">
        <f>VLOOKUP($B993,期貨未平倉口數!$A$4:$M$499,10,FALSE)</f>
        <v>#N/A</v>
      </c>
      <c r="Q993" s="27" t="e">
        <f>VLOOKUP($B993,期貨未平倉口數!$A$4:$M$499,11,FALSE)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VLOOKUP($B994,期貨未平倉口數!$A$4:$M$499,4,FALSE)</f>
        <v>#N/A</v>
      </c>
      <c r="O994" s="27" t="e">
        <f>VLOOKUP($B994,期貨未平倉口數!$A$4:$M$499,9,FALSE)</f>
        <v>#N/A</v>
      </c>
      <c r="P994" s="27" t="e">
        <f>VLOOKUP($B994,期貨未平倉口數!$A$4:$M$499,10,FALSE)</f>
        <v>#N/A</v>
      </c>
      <c r="Q994" s="27" t="e">
        <f>VLOOKUP($B994,期貨未平倉口數!$A$4:$M$499,11,FALSE)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VLOOKUP($B995,期貨未平倉口數!$A$4:$M$499,4,FALSE)</f>
        <v>#N/A</v>
      </c>
      <c r="O995" s="27" t="e">
        <f>VLOOKUP($B995,期貨未平倉口數!$A$4:$M$499,9,FALSE)</f>
        <v>#N/A</v>
      </c>
      <c r="P995" s="27" t="e">
        <f>VLOOKUP($B995,期貨未平倉口數!$A$4:$M$499,10,FALSE)</f>
        <v>#N/A</v>
      </c>
      <c r="Q995" s="27" t="e">
        <f>VLOOKUP($B995,期貨未平倉口數!$A$4:$M$499,11,FALSE)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VLOOKUP($B996,期貨未平倉口數!$A$4:$M$499,4,FALSE)</f>
        <v>#N/A</v>
      </c>
      <c r="O996" s="27" t="e">
        <f>VLOOKUP($B996,期貨未平倉口數!$A$4:$M$499,9,FALSE)</f>
        <v>#N/A</v>
      </c>
      <c r="P996" s="27" t="e">
        <f>VLOOKUP($B996,期貨未平倉口數!$A$4:$M$499,10,FALSE)</f>
        <v>#N/A</v>
      </c>
      <c r="Q996" s="27" t="e">
        <f>VLOOKUP($B996,期貨未平倉口數!$A$4:$M$499,11,FALSE)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VLOOKUP($B997,期貨未平倉口數!$A$4:$M$499,4,FALSE)</f>
        <v>#N/A</v>
      </c>
      <c r="O997" s="27" t="e">
        <f>VLOOKUP($B997,期貨未平倉口數!$A$4:$M$499,9,FALSE)</f>
        <v>#N/A</v>
      </c>
      <c r="P997" s="27" t="e">
        <f>VLOOKUP($B997,期貨未平倉口數!$A$4:$M$499,10,FALSE)</f>
        <v>#N/A</v>
      </c>
      <c r="Q997" s="27" t="e">
        <f>VLOOKUP($B997,期貨未平倉口數!$A$4:$M$499,11,FALSE)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VLOOKUP($B998,期貨未平倉口數!$A$4:$M$499,4,FALSE)</f>
        <v>#N/A</v>
      </c>
      <c r="O998" s="27" t="e">
        <f>VLOOKUP($B998,期貨未平倉口數!$A$4:$M$499,9,FALSE)</f>
        <v>#N/A</v>
      </c>
      <c r="P998" s="27" t="e">
        <f>VLOOKUP($B998,期貨未平倉口數!$A$4:$M$499,10,FALSE)</f>
        <v>#N/A</v>
      </c>
      <c r="Q998" s="27" t="e">
        <f>VLOOKUP($B998,期貨未平倉口數!$A$4:$M$499,11,FALSE)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VLOOKUP($B999,期貨未平倉口數!$A$4:$M$499,4,FALSE)</f>
        <v>#N/A</v>
      </c>
      <c r="O999" s="27" t="e">
        <f>VLOOKUP($B999,期貨未平倉口數!$A$4:$M$499,9,FALSE)</f>
        <v>#N/A</v>
      </c>
      <c r="P999" s="27" t="e">
        <f>VLOOKUP($B999,期貨未平倉口數!$A$4:$M$499,10,FALSE)</f>
        <v>#N/A</v>
      </c>
      <c r="Q999" s="27" t="e">
        <f>VLOOKUP($B999,期貨未平倉口數!$A$4:$M$499,11,FALSE)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VLOOKUP($B1000,期貨未平倉口數!$A$4:$M$499,4,FALSE)</f>
        <v>#N/A</v>
      </c>
      <c r="O1000" s="27" t="e">
        <f>VLOOKUP($B1000,期貨未平倉口數!$A$4:$M$499,9,FALSE)</f>
        <v>#N/A</v>
      </c>
      <c r="P1000" s="27" t="e">
        <f>VLOOKUP($B1000,期貨未平倉口數!$A$4:$M$499,10,FALSE)</f>
        <v>#N/A</v>
      </c>
      <c r="Q1000" s="27" t="e">
        <f>VLOOKUP($B1000,期貨未平倉口數!$A$4:$M$499,11,FALSE)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VLOOKUP($B1001,期貨未平倉口數!$A$4:$M$499,4,FALSE)</f>
        <v>#N/A</v>
      </c>
      <c r="O1001" s="27" t="e">
        <f>VLOOKUP($B1001,期貨未平倉口數!$A$4:$M$499,9,FALSE)</f>
        <v>#N/A</v>
      </c>
      <c r="P1001" s="27" t="e">
        <f>VLOOKUP($B1001,期貨未平倉口數!$A$4:$M$499,10,FALSE)</f>
        <v>#N/A</v>
      </c>
      <c r="Q1001" s="27" t="e">
        <f>VLOOKUP($B1001,期貨未平倉口數!$A$4:$M$499,11,FALSE)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VLOOKUP($B1002,期貨未平倉口數!$A$4:$M$499,4,FALSE)</f>
        <v>#N/A</v>
      </c>
      <c r="O1002" s="27" t="e">
        <f>VLOOKUP($B1002,期貨未平倉口數!$A$4:$M$499,9,FALSE)</f>
        <v>#N/A</v>
      </c>
      <c r="P1002" s="27" t="e">
        <f>VLOOKUP($B1002,期貨未平倉口數!$A$4:$M$499,10,FALSE)</f>
        <v>#N/A</v>
      </c>
      <c r="Q1002" s="27" t="e">
        <f>VLOOKUP($B1002,期貨未平倉口數!$A$4:$M$499,11,FALSE)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VLOOKUP($B1003,期貨未平倉口數!$A$4:$M$499,4,FALSE)</f>
        <v>#N/A</v>
      </c>
      <c r="O1003" s="27" t="e">
        <f>VLOOKUP($B1003,期貨未平倉口數!$A$4:$M$499,9,FALSE)</f>
        <v>#N/A</v>
      </c>
      <c r="P1003" s="27" t="e">
        <f>VLOOKUP($B1003,期貨未平倉口數!$A$4:$M$499,10,FALSE)</f>
        <v>#N/A</v>
      </c>
      <c r="Q1003" s="27" t="e">
        <f>VLOOKUP($B1003,期貨未平倉口數!$A$4:$M$499,11,FALSE)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VLOOKUP($B1004,期貨未平倉口數!$A$4:$M$499,4,FALSE)</f>
        <v>#N/A</v>
      </c>
      <c r="O1004" s="27" t="e">
        <f>VLOOKUP($B1004,期貨未平倉口數!$A$4:$M$499,9,FALSE)</f>
        <v>#N/A</v>
      </c>
      <c r="P1004" s="27" t="e">
        <f>VLOOKUP($B1004,期貨未平倉口數!$A$4:$M$499,10,FALSE)</f>
        <v>#N/A</v>
      </c>
      <c r="Q1004" s="27" t="e">
        <f>VLOOKUP($B1004,期貨未平倉口數!$A$4:$M$499,11,FALSE)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VLOOKUP($B1005,期貨未平倉口數!$A$4:$M$499,4,FALSE)</f>
        <v>#N/A</v>
      </c>
      <c r="O1005" s="27" t="e">
        <f>VLOOKUP($B1005,期貨未平倉口數!$A$4:$M$499,9,FALSE)</f>
        <v>#N/A</v>
      </c>
      <c r="P1005" s="27" t="e">
        <f>VLOOKUP($B1005,期貨未平倉口數!$A$4:$M$499,10,FALSE)</f>
        <v>#N/A</v>
      </c>
      <c r="Q1005" s="27" t="e">
        <f>VLOOKUP($B1005,期貨未平倉口數!$A$4:$M$499,11,FALSE)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VLOOKUP($B1006,期貨未平倉口數!$A$4:$M$499,4,FALSE)</f>
        <v>#N/A</v>
      </c>
      <c r="O1006" s="27" t="e">
        <f>VLOOKUP($B1006,期貨未平倉口數!$A$4:$M$499,9,FALSE)</f>
        <v>#N/A</v>
      </c>
      <c r="P1006" s="27" t="e">
        <f>VLOOKUP($B1006,期貨未平倉口數!$A$4:$M$499,10,FALSE)</f>
        <v>#N/A</v>
      </c>
      <c r="Q1006" s="27" t="e">
        <f>VLOOKUP($B1006,期貨未平倉口數!$A$4:$M$499,11,FALSE)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VLOOKUP($B1007,期貨未平倉口數!$A$4:$M$499,4,FALSE)</f>
        <v>#N/A</v>
      </c>
      <c r="O1007" s="27" t="e">
        <f>VLOOKUP($B1007,期貨未平倉口數!$A$4:$M$499,9,FALSE)</f>
        <v>#N/A</v>
      </c>
      <c r="P1007" s="27" t="e">
        <f>VLOOKUP($B1007,期貨未平倉口數!$A$4:$M$499,10,FALSE)</f>
        <v>#N/A</v>
      </c>
      <c r="Q1007" s="27" t="e">
        <f>VLOOKUP($B1007,期貨未平倉口數!$A$4:$M$499,11,FALSE)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VLOOKUP($B1008,期貨未平倉口數!$A$4:$M$499,4,FALSE)</f>
        <v>#N/A</v>
      </c>
      <c r="O1008" s="27" t="e">
        <f>VLOOKUP($B1008,期貨未平倉口數!$A$4:$M$499,9,FALSE)</f>
        <v>#N/A</v>
      </c>
      <c r="P1008" s="27" t="e">
        <f>VLOOKUP($B1008,期貨未平倉口數!$A$4:$M$499,10,FALSE)</f>
        <v>#N/A</v>
      </c>
      <c r="Q1008" s="27" t="e">
        <f>VLOOKUP($B1008,期貨未平倉口數!$A$4:$M$499,11,FALSE)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VLOOKUP($B1009,期貨未平倉口數!$A$4:$M$499,4,FALSE)</f>
        <v>#N/A</v>
      </c>
      <c r="O1009" s="27" t="e">
        <f>VLOOKUP($B1009,期貨未平倉口數!$A$4:$M$499,9,FALSE)</f>
        <v>#N/A</v>
      </c>
      <c r="P1009" s="27" t="e">
        <f>VLOOKUP($B1009,期貨未平倉口數!$A$4:$M$499,10,FALSE)</f>
        <v>#N/A</v>
      </c>
      <c r="Q1009" s="27" t="e">
        <f>VLOOKUP($B1009,期貨未平倉口數!$A$4:$M$499,11,FALSE)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VLOOKUP($B1010,期貨未平倉口數!$A$4:$M$499,4,FALSE)</f>
        <v>#N/A</v>
      </c>
      <c r="O1010" s="27" t="e">
        <f>VLOOKUP($B1010,期貨未平倉口數!$A$4:$M$499,9,FALSE)</f>
        <v>#N/A</v>
      </c>
      <c r="P1010" s="27" t="e">
        <f>VLOOKUP($B1010,期貨未平倉口數!$A$4:$M$499,10,FALSE)</f>
        <v>#N/A</v>
      </c>
      <c r="Q1010" s="27" t="e">
        <f>VLOOKUP($B1010,期貨未平倉口數!$A$4:$M$499,11,FALSE)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VLOOKUP($B1011,期貨未平倉口數!$A$4:$M$499,4,FALSE)</f>
        <v>#N/A</v>
      </c>
      <c r="O1011" s="27" t="e">
        <f>VLOOKUP($B1011,期貨未平倉口數!$A$4:$M$499,9,FALSE)</f>
        <v>#N/A</v>
      </c>
      <c r="P1011" s="27" t="e">
        <f>VLOOKUP($B1011,期貨未平倉口數!$A$4:$M$499,10,FALSE)</f>
        <v>#N/A</v>
      </c>
      <c r="Q1011" s="27" t="e">
        <f>VLOOKUP($B1011,期貨未平倉口數!$A$4:$M$499,11,FALSE)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VLOOKUP($B1012,期貨未平倉口數!$A$4:$M$499,4,FALSE)</f>
        <v>#N/A</v>
      </c>
      <c r="O1012" s="27" t="e">
        <f>VLOOKUP($B1012,期貨未平倉口數!$A$4:$M$499,9,FALSE)</f>
        <v>#N/A</v>
      </c>
      <c r="P1012" s="27" t="e">
        <f>VLOOKUP($B1012,期貨未平倉口數!$A$4:$M$499,10,FALSE)</f>
        <v>#N/A</v>
      </c>
      <c r="Q1012" s="27" t="e">
        <f>VLOOKUP($B1012,期貨未平倉口數!$A$4:$M$499,11,FALSE)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VLOOKUP($B1013,期貨未平倉口數!$A$4:$M$499,4,FALSE)</f>
        <v>#N/A</v>
      </c>
      <c r="O1013" s="27" t="e">
        <f>VLOOKUP($B1013,期貨未平倉口數!$A$4:$M$499,9,FALSE)</f>
        <v>#N/A</v>
      </c>
      <c r="P1013" s="27" t="e">
        <f>VLOOKUP($B1013,期貨未平倉口數!$A$4:$M$499,10,FALSE)</f>
        <v>#N/A</v>
      </c>
      <c r="Q1013" s="27" t="e">
        <f>VLOOKUP($B1013,期貨未平倉口數!$A$4:$M$499,11,FALSE)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VLOOKUP($B1014,期貨未平倉口數!$A$4:$M$499,4,FALSE)</f>
        <v>#N/A</v>
      </c>
      <c r="O1014" s="27" t="e">
        <f>VLOOKUP($B1014,期貨未平倉口數!$A$4:$M$499,9,FALSE)</f>
        <v>#N/A</v>
      </c>
      <c r="P1014" s="27" t="e">
        <f>VLOOKUP($B1014,期貨未平倉口數!$A$4:$M$499,10,FALSE)</f>
        <v>#N/A</v>
      </c>
      <c r="Q1014" s="27" t="e">
        <f>VLOOKUP($B1014,期貨未平倉口數!$A$4:$M$499,11,FALSE)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VLOOKUP($B1015,期貨未平倉口數!$A$4:$M$499,4,FALSE)</f>
        <v>#N/A</v>
      </c>
      <c r="O1015" s="27" t="e">
        <f>VLOOKUP($B1015,期貨未平倉口數!$A$4:$M$499,9,FALSE)</f>
        <v>#N/A</v>
      </c>
      <c r="P1015" s="27" t="e">
        <f>VLOOKUP($B1015,期貨未平倉口數!$A$4:$M$499,10,FALSE)</f>
        <v>#N/A</v>
      </c>
      <c r="Q1015" s="27" t="e">
        <f>VLOOKUP($B1015,期貨未平倉口數!$A$4:$M$499,11,FALSE)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VLOOKUP($B1016,期貨未平倉口數!$A$4:$M$499,4,FALSE)</f>
        <v>#N/A</v>
      </c>
      <c r="O1016" s="27" t="e">
        <f>VLOOKUP($B1016,期貨未平倉口數!$A$4:$M$499,9,FALSE)</f>
        <v>#N/A</v>
      </c>
      <c r="P1016" s="27" t="e">
        <f>VLOOKUP($B1016,期貨未平倉口數!$A$4:$M$499,10,FALSE)</f>
        <v>#N/A</v>
      </c>
      <c r="Q1016" s="27" t="e">
        <f>VLOOKUP($B1016,期貨未平倉口數!$A$4:$M$499,11,FALSE)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VLOOKUP($B1017,期貨未平倉口數!$A$4:$M$499,4,FALSE)</f>
        <v>#N/A</v>
      </c>
      <c r="O1017" s="27" t="e">
        <f>VLOOKUP($B1017,期貨未平倉口數!$A$4:$M$499,9,FALSE)</f>
        <v>#N/A</v>
      </c>
      <c r="P1017" s="27" t="e">
        <f>VLOOKUP($B1017,期貨未平倉口數!$A$4:$M$499,10,FALSE)</f>
        <v>#N/A</v>
      </c>
      <c r="Q1017" s="27" t="e">
        <f>VLOOKUP($B1017,期貨未平倉口數!$A$4:$M$499,11,FALSE)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VLOOKUP($B1018,期貨未平倉口數!$A$4:$M$499,4,FALSE)</f>
        <v>#N/A</v>
      </c>
      <c r="O1018" s="27" t="e">
        <f>VLOOKUP($B1018,期貨未平倉口數!$A$4:$M$499,9,FALSE)</f>
        <v>#N/A</v>
      </c>
      <c r="P1018" s="27" t="e">
        <f>VLOOKUP($B1018,期貨未平倉口數!$A$4:$M$499,10,FALSE)</f>
        <v>#N/A</v>
      </c>
      <c r="Q1018" s="27" t="e">
        <f>VLOOKUP($B1018,期貨未平倉口數!$A$4:$M$499,11,FALSE)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VLOOKUP($B1019,期貨未平倉口數!$A$4:$M$499,4,FALSE)</f>
        <v>#N/A</v>
      </c>
      <c r="O1019" s="27" t="e">
        <f>VLOOKUP($B1019,期貨未平倉口數!$A$4:$M$499,9,FALSE)</f>
        <v>#N/A</v>
      </c>
      <c r="P1019" s="27" t="e">
        <f>VLOOKUP($B1019,期貨未平倉口數!$A$4:$M$499,10,FALSE)</f>
        <v>#N/A</v>
      </c>
      <c r="Q1019" s="27" t="e">
        <f>VLOOKUP($B1019,期貨未平倉口數!$A$4:$M$499,11,FALSE)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VLOOKUP($B1020,期貨未平倉口數!$A$4:$M$499,4,FALSE)</f>
        <v>#N/A</v>
      </c>
      <c r="O1020" s="27" t="e">
        <f>VLOOKUP($B1020,期貨未平倉口數!$A$4:$M$499,9,FALSE)</f>
        <v>#N/A</v>
      </c>
      <c r="P1020" s="27" t="e">
        <f>VLOOKUP($B1020,期貨未平倉口數!$A$4:$M$499,10,FALSE)</f>
        <v>#N/A</v>
      </c>
      <c r="Q1020" s="27" t="e">
        <f>VLOOKUP($B1020,期貨未平倉口數!$A$4:$M$499,11,FALSE)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VLOOKUP($B1021,期貨未平倉口數!$A$4:$M$499,4,FALSE)</f>
        <v>#N/A</v>
      </c>
      <c r="O1021" s="27" t="e">
        <f>VLOOKUP($B1021,期貨未平倉口數!$A$4:$M$499,9,FALSE)</f>
        <v>#N/A</v>
      </c>
      <c r="P1021" s="27" t="e">
        <f>VLOOKUP($B1021,期貨未平倉口數!$A$4:$M$499,10,FALSE)</f>
        <v>#N/A</v>
      </c>
      <c r="Q1021" s="27" t="e">
        <f>VLOOKUP($B1021,期貨未平倉口數!$A$4:$M$499,11,FALSE)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VLOOKUP($B1022,期貨未平倉口數!$A$4:$M$499,4,FALSE)</f>
        <v>#N/A</v>
      </c>
      <c r="O1022" s="27" t="e">
        <f>VLOOKUP($B1022,期貨未平倉口數!$A$4:$M$499,9,FALSE)</f>
        <v>#N/A</v>
      </c>
      <c r="P1022" s="27" t="e">
        <f>VLOOKUP($B1022,期貨未平倉口數!$A$4:$M$499,10,FALSE)</f>
        <v>#N/A</v>
      </c>
      <c r="Q1022" s="27" t="e">
        <f>VLOOKUP($B1022,期貨未平倉口數!$A$4:$M$499,11,FALSE)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VLOOKUP($B1023,期貨未平倉口數!$A$4:$M$499,4,FALSE)</f>
        <v>#N/A</v>
      </c>
      <c r="O1023" s="27" t="e">
        <f>VLOOKUP($B1023,期貨未平倉口數!$A$4:$M$499,9,FALSE)</f>
        <v>#N/A</v>
      </c>
      <c r="P1023" s="27" t="e">
        <f>VLOOKUP($B1023,期貨未平倉口數!$A$4:$M$499,10,FALSE)</f>
        <v>#N/A</v>
      </c>
      <c r="Q1023" s="27" t="e">
        <f>VLOOKUP($B1023,期貨未平倉口數!$A$4:$M$499,11,FALSE)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VLOOKUP($B1024,期貨未平倉口數!$A$4:$M$499,4,FALSE)</f>
        <v>#N/A</v>
      </c>
      <c r="O1024" s="27" t="e">
        <f>VLOOKUP($B1024,期貨未平倉口數!$A$4:$M$499,9,FALSE)</f>
        <v>#N/A</v>
      </c>
      <c r="P1024" s="27" t="e">
        <f>VLOOKUP($B1024,期貨未平倉口數!$A$4:$M$499,10,FALSE)</f>
        <v>#N/A</v>
      </c>
      <c r="Q1024" s="27" t="e">
        <f>VLOOKUP($B1024,期貨未平倉口數!$A$4:$M$499,11,FALSE)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VLOOKUP($B1025,期貨未平倉口數!$A$4:$M$499,4,FALSE)</f>
        <v>#N/A</v>
      </c>
      <c r="O1025" s="27" t="e">
        <f>VLOOKUP($B1025,期貨未平倉口數!$A$4:$M$499,9,FALSE)</f>
        <v>#N/A</v>
      </c>
      <c r="P1025" s="27" t="e">
        <f>VLOOKUP($B1025,期貨未平倉口數!$A$4:$M$499,10,FALSE)</f>
        <v>#N/A</v>
      </c>
      <c r="Q1025" s="27" t="e">
        <f>VLOOKUP($B1025,期貨未平倉口數!$A$4:$M$499,11,FALSE)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VLOOKUP($B1026,期貨未平倉口數!$A$4:$M$499,4,FALSE)</f>
        <v>#N/A</v>
      </c>
      <c r="O1026" s="27" t="e">
        <f>VLOOKUP($B1026,期貨未平倉口數!$A$4:$M$499,9,FALSE)</f>
        <v>#N/A</v>
      </c>
      <c r="P1026" s="27" t="e">
        <f>VLOOKUP($B1026,期貨未平倉口數!$A$4:$M$499,10,FALSE)</f>
        <v>#N/A</v>
      </c>
      <c r="Q1026" s="27" t="e">
        <f>VLOOKUP($B1026,期貨未平倉口數!$A$4:$M$499,11,FALSE)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VLOOKUP($B1027,期貨未平倉口數!$A$4:$M$499,4,FALSE)</f>
        <v>#N/A</v>
      </c>
      <c r="O1027" s="27" t="e">
        <f>VLOOKUP($B1027,期貨未平倉口數!$A$4:$M$499,9,FALSE)</f>
        <v>#N/A</v>
      </c>
      <c r="P1027" s="27" t="e">
        <f>VLOOKUP($B1027,期貨未平倉口數!$A$4:$M$499,10,FALSE)</f>
        <v>#N/A</v>
      </c>
      <c r="Q1027" s="27" t="e">
        <f>VLOOKUP($B1027,期貨未平倉口數!$A$4:$M$499,11,FALSE)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VLOOKUP($B1028,期貨未平倉口數!$A$4:$M$499,4,FALSE)</f>
        <v>#N/A</v>
      </c>
      <c r="O1028" s="27" t="e">
        <f>VLOOKUP($B1028,期貨未平倉口數!$A$4:$M$499,9,FALSE)</f>
        <v>#N/A</v>
      </c>
      <c r="P1028" s="27" t="e">
        <f>VLOOKUP($B1028,期貨未平倉口數!$A$4:$M$499,10,FALSE)</f>
        <v>#N/A</v>
      </c>
      <c r="Q1028" s="27" t="e">
        <f>VLOOKUP($B1028,期貨未平倉口數!$A$4:$M$499,11,FALSE)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VLOOKUP($B1029,期貨未平倉口數!$A$4:$M$499,4,FALSE)</f>
        <v>#N/A</v>
      </c>
      <c r="O1029" s="27" t="e">
        <f>VLOOKUP($B1029,期貨未平倉口數!$A$4:$M$499,9,FALSE)</f>
        <v>#N/A</v>
      </c>
      <c r="P1029" s="27" t="e">
        <f>VLOOKUP($B1029,期貨未平倉口數!$A$4:$M$499,10,FALSE)</f>
        <v>#N/A</v>
      </c>
      <c r="Q1029" s="27" t="e">
        <f>VLOOKUP($B1029,期貨未平倉口數!$A$4:$M$499,11,FALSE)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VLOOKUP($B1030,期貨未平倉口數!$A$4:$M$499,4,FALSE)</f>
        <v>#N/A</v>
      </c>
      <c r="O1030" s="27" t="e">
        <f>VLOOKUP($B1030,期貨未平倉口數!$A$4:$M$499,9,FALSE)</f>
        <v>#N/A</v>
      </c>
      <c r="P1030" s="27" t="e">
        <f>VLOOKUP($B1030,期貨未平倉口數!$A$4:$M$499,10,FALSE)</f>
        <v>#N/A</v>
      </c>
      <c r="Q1030" s="27" t="e">
        <f>VLOOKUP($B1030,期貨未平倉口數!$A$4:$M$499,11,FALSE)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VLOOKUP($B1031,期貨未平倉口數!$A$4:$M$499,4,FALSE)</f>
        <v>#N/A</v>
      </c>
      <c r="O1031" s="27" t="e">
        <f>VLOOKUP($B1031,期貨未平倉口數!$A$4:$M$499,9,FALSE)</f>
        <v>#N/A</v>
      </c>
      <c r="P1031" s="27" t="e">
        <f>VLOOKUP($B1031,期貨未平倉口數!$A$4:$M$499,10,FALSE)</f>
        <v>#N/A</v>
      </c>
      <c r="Q1031" s="27" t="e">
        <f>VLOOKUP($B1031,期貨未平倉口數!$A$4:$M$499,11,FALSE)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VLOOKUP($B1032,期貨未平倉口數!$A$4:$M$499,4,FALSE)</f>
        <v>#N/A</v>
      </c>
      <c r="O1032" s="27" t="e">
        <f>VLOOKUP($B1032,期貨未平倉口數!$A$4:$M$499,9,FALSE)</f>
        <v>#N/A</v>
      </c>
      <c r="P1032" s="27" t="e">
        <f>VLOOKUP($B1032,期貨未平倉口數!$A$4:$M$499,10,FALSE)</f>
        <v>#N/A</v>
      </c>
      <c r="Q1032" s="27" t="e">
        <f>VLOOKUP($B1032,期貨未平倉口數!$A$4:$M$499,11,FALSE)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VLOOKUP($B1033,期貨未平倉口數!$A$4:$M$499,4,FALSE)</f>
        <v>#N/A</v>
      </c>
      <c r="O1033" s="27" t="e">
        <f>VLOOKUP($B1033,期貨未平倉口數!$A$4:$M$499,9,FALSE)</f>
        <v>#N/A</v>
      </c>
      <c r="P1033" s="27" t="e">
        <f>VLOOKUP($B1033,期貨未平倉口數!$A$4:$M$499,10,FALSE)</f>
        <v>#N/A</v>
      </c>
      <c r="Q1033" s="27" t="e">
        <f>VLOOKUP($B1033,期貨未平倉口數!$A$4:$M$499,11,FALSE)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VLOOKUP($B1034,期貨未平倉口數!$A$4:$M$499,4,FALSE)</f>
        <v>#N/A</v>
      </c>
      <c r="O1034" s="27" t="e">
        <f>VLOOKUP($B1034,期貨未平倉口數!$A$4:$M$499,9,FALSE)</f>
        <v>#N/A</v>
      </c>
      <c r="P1034" s="27" t="e">
        <f>VLOOKUP($B1034,期貨未平倉口數!$A$4:$M$499,10,FALSE)</f>
        <v>#N/A</v>
      </c>
      <c r="Q1034" s="27" t="e">
        <f>VLOOKUP($B1034,期貨未平倉口數!$A$4:$M$499,11,FALSE)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VLOOKUP($B1035,期貨未平倉口數!$A$4:$M$499,4,FALSE)</f>
        <v>#N/A</v>
      </c>
      <c r="O1035" s="27" t="e">
        <f>VLOOKUP($B1035,期貨未平倉口數!$A$4:$M$499,9,FALSE)</f>
        <v>#N/A</v>
      </c>
      <c r="P1035" s="27" t="e">
        <f>VLOOKUP($B1035,期貨未平倉口數!$A$4:$M$499,10,FALSE)</f>
        <v>#N/A</v>
      </c>
      <c r="Q1035" s="27" t="e">
        <f>VLOOKUP($B1035,期貨未平倉口數!$A$4:$M$499,11,FALSE)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VLOOKUP($B1036,期貨未平倉口數!$A$4:$M$499,4,FALSE)</f>
        <v>#N/A</v>
      </c>
      <c r="O1036" s="27" t="e">
        <f>VLOOKUP($B1036,期貨未平倉口數!$A$4:$M$499,9,FALSE)</f>
        <v>#N/A</v>
      </c>
      <c r="P1036" s="27" t="e">
        <f>VLOOKUP($B1036,期貨未平倉口數!$A$4:$M$499,10,FALSE)</f>
        <v>#N/A</v>
      </c>
      <c r="Q1036" s="27" t="e">
        <f>VLOOKUP($B1036,期貨未平倉口數!$A$4:$M$499,11,FALSE)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VLOOKUP($B1037,期貨未平倉口數!$A$4:$M$499,4,FALSE)</f>
        <v>#N/A</v>
      </c>
      <c r="O1037" s="27" t="e">
        <f>VLOOKUP($B1037,期貨未平倉口數!$A$4:$M$499,9,FALSE)</f>
        <v>#N/A</v>
      </c>
      <c r="P1037" s="27" t="e">
        <f>VLOOKUP($B1037,期貨未平倉口數!$A$4:$M$499,10,FALSE)</f>
        <v>#N/A</v>
      </c>
      <c r="Q1037" s="27" t="e">
        <f>VLOOKUP($B1037,期貨未平倉口數!$A$4:$M$499,11,FALSE)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VLOOKUP($B1038,期貨未平倉口數!$A$4:$M$499,4,FALSE)</f>
        <v>#N/A</v>
      </c>
      <c r="O1038" s="27" t="e">
        <f>VLOOKUP($B1038,期貨未平倉口數!$A$4:$M$499,9,FALSE)</f>
        <v>#N/A</v>
      </c>
      <c r="P1038" s="27" t="e">
        <f>VLOOKUP($B1038,期貨未平倉口數!$A$4:$M$499,10,FALSE)</f>
        <v>#N/A</v>
      </c>
      <c r="Q1038" s="27" t="e">
        <f>VLOOKUP($B1038,期貨未平倉口數!$A$4:$M$499,11,FALSE)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VLOOKUP($B1039,期貨未平倉口數!$A$4:$M$499,4,FALSE)</f>
        <v>#N/A</v>
      </c>
      <c r="O1039" s="27" t="e">
        <f>VLOOKUP($B1039,期貨未平倉口數!$A$4:$M$499,9,FALSE)</f>
        <v>#N/A</v>
      </c>
      <c r="P1039" s="27" t="e">
        <f>VLOOKUP($B1039,期貨未平倉口數!$A$4:$M$499,10,FALSE)</f>
        <v>#N/A</v>
      </c>
      <c r="Q1039" s="27" t="e">
        <f>VLOOKUP($B1039,期貨未平倉口數!$A$4:$M$499,11,FALSE)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VLOOKUP($B1040,期貨未平倉口數!$A$4:$M$499,4,FALSE)</f>
        <v>#N/A</v>
      </c>
      <c r="O1040" s="27" t="e">
        <f>VLOOKUP($B1040,期貨未平倉口數!$A$4:$M$499,9,FALSE)</f>
        <v>#N/A</v>
      </c>
      <c r="P1040" s="27" t="e">
        <f>VLOOKUP($B1040,期貨未平倉口數!$A$4:$M$499,10,FALSE)</f>
        <v>#N/A</v>
      </c>
      <c r="Q1040" s="27" t="e">
        <f>VLOOKUP($B1040,期貨未平倉口數!$A$4:$M$499,11,FALSE)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VLOOKUP($B1041,期貨未平倉口數!$A$4:$M$499,4,FALSE)</f>
        <v>#N/A</v>
      </c>
      <c r="O1041" s="27" t="e">
        <f>VLOOKUP($B1041,期貨未平倉口數!$A$4:$M$499,9,FALSE)</f>
        <v>#N/A</v>
      </c>
      <c r="P1041" s="27" t="e">
        <f>VLOOKUP($B1041,期貨未平倉口數!$A$4:$M$499,10,FALSE)</f>
        <v>#N/A</v>
      </c>
      <c r="Q1041" s="27" t="e">
        <f>VLOOKUP($B1041,期貨未平倉口數!$A$4:$M$499,11,FALSE)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VLOOKUP($B1042,期貨未平倉口數!$A$4:$M$499,4,FALSE)</f>
        <v>#N/A</v>
      </c>
      <c r="O1042" s="27" t="e">
        <f>VLOOKUP($B1042,期貨未平倉口數!$A$4:$M$499,9,FALSE)</f>
        <v>#N/A</v>
      </c>
      <c r="P1042" s="27" t="e">
        <f>VLOOKUP($B1042,期貨未平倉口數!$A$4:$M$499,10,FALSE)</f>
        <v>#N/A</v>
      </c>
      <c r="Q1042" s="27" t="e">
        <f>VLOOKUP($B1042,期貨未平倉口數!$A$4:$M$499,11,FALSE)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VLOOKUP($B1043,期貨未平倉口數!$A$4:$M$499,4,FALSE)</f>
        <v>#N/A</v>
      </c>
      <c r="O1043" s="27" t="e">
        <f>VLOOKUP($B1043,期貨未平倉口數!$A$4:$M$499,9,FALSE)</f>
        <v>#N/A</v>
      </c>
      <c r="P1043" s="27" t="e">
        <f>VLOOKUP($B1043,期貨未平倉口數!$A$4:$M$499,10,FALSE)</f>
        <v>#N/A</v>
      </c>
      <c r="Q1043" s="27" t="e">
        <f>VLOOKUP($B1043,期貨未平倉口數!$A$4:$M$499,11,FALSE)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VLOOKUP($B1044,期貨未平倉口數!$A$4:$M$499,4,FALSE)</f>
        <v>#N/A</v>
      </c>
      <c r="O1044" s="27" t="e">
        <f>VLOOKUP($B1044,期貨未平倉口數!$A$4:$M$499,9,FALSE)</f>
        <v>#N/A</v>
      </c>
      <c r="P1044" s="27" t="e">
        <f>VLOOKUP($B1044,期貨未平倉口數!$A$4:$M$499,10,FALSE)</f>
        <v>#N/A</v>
      </c>
      <c r="Q1044" s="27" t="e">
        <f>VLOOKUP($B1044,期貨未平倉口數!$A$4:$M$499,11,FALSE)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VLOOKUP($B1045,期貨未平倉口數!$A$4:$M$499,4,FALSE)</f>
        <v>#N/A</v>
      </c>
      <c r="O1045" s="27" t="e">
        <f>VLOOKUP($B1045,期貨未平倉口數!$A$4:$M$499,9,FALSE)</f>
        <v>#N/A</v>
      </c>
      <c r="P1045" s="27" t="e">
        <f>VLOOKUP($B1045,期貨未平倉口數!$A$4:$M$499,10,FALSE)</f>
        <v>#N/A</v>
      </c>
      <c r="Q1045" s="27" t="e">
        <f>VLOOKUP($B1045,期貨未平倉口數!$A$4:$M$499,11,FALSE)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VLOOKUP($B1046,期貨未平倉口數!$A$4:$M$499,4,FALSE)</f>
        <v>#N/A</v>
      </c>
      <c r="O1046" s="27" t="e">
        <f>VLOOKUP($B1046,期貨未平倉口數!$A$4:$M$499,9,FALSE)</f>
        <v>#N/A</v>
      </c>
      <c r="P1046" s="27" t="e">
        <f>VLOOKUP($B1046,期貨未平倉口數!$A$4:$M$499,10,FALSE)</f>
        <v>#N/A</v>
      </c>
      <c r="Q1046" s="27" t="e">
        <f>VLOOKUP($B1046,期貨未平倉口數!$A$4:$M$499,11,FALSE)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VLOOKUP($B1047,期貨未平倉口數!$A$4:$M$499,4,FALSE)</f>
        <v>#N/A</v>
      </c>
      <c r="O1047" s="27" t="e">
        <f>VLOOKUP($B1047,期貨未平倉口數!$A$4:$M$499,9,FALSE)</f>
        <v>#N/A</v>
      </c>
      <c r="P1047" s="27" t="e">
        <f>VLOOKUP($B1047,期貨未平倉口數!$A$4:$M$499,10,FALSE)</f>
        <v>#N/A</v>
      </c>
      <c r="Q1047" s="27" t="e">
        <f>VLOOKUP($B1047,期貨未平倉口數!$A$4:$M$499,11,FALSE)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VLOOKUP($B1048,期貨未平倉口數!$A$4:$M$499,4,FALSE)</f>
        <v>#N/A</v>
      </c>
      <c r="O1048" s="27" t="e">
        <f>VLOOKUP($B1048,期貨未平倉口數!$A$4:$M$499,9,FALSE)</f>
        <v>#N/A</v>
      </c>
      <c r="P1048" s="27" t="e">
        <f>VLOOKUP($B1048,期貨未平倉口數!$A$4:$M$499,10,FALSE)</f>
        <v>#N/A</v>
      </c>
      <c r="Q1048" s="27" t="e">
        <f>VLOOKUP($B1048,期貨未平倉口數!$A$4:$M$499,11,FALSE)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VLOOKUP($B1049,期貨未平倉口數!$A$4:$M$499,4,FALSE)</f>
        <v>#N/A</v>
      </c>
      <c r="O1049" s="27" t="e">
        <f>VLOOKUP($B1049,期貨未平倉口數!$A$4:$M$499,9,FALSE)</f>
        <v>#N/A</v>
      </c>
      <c r="P1049" s="27" t="e">
        <f>VLOOKUP($B1049,期貨未平倉口數!$A$4:$M$499,10,FALSE)</f>
        <v>#N/A</v>
      </c>
      <c r="Q1049" s="27" t="e">
        <f>VLOOKUP($B1049,期貨未平倉口數!$A$4:$M$499,11,FALSE)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VLOOKUP($B1050,期貨未平倉口數!$A$4:$M$499,4,FALSE)</f>
        <v>#N/A</v>
      </c>
      <c r="O1050" s="27" t="e">
        <f>VLOOKUP($B1050,期貨未平倉口數!$A$4:$M$499,9,FALSE)</f>
        <v>#N/A</v>
      </c>
      <c r="P1050" s="27" t="e">
        <f>VLOOKUP($B1050,期貨未平倉口數!$A$4:$M$499,10,FALSE)</f>
        <v>#N/A</v>
      </c>
      <c r="Q1050" s="27" t="e">
        <f>VLOOKUP($B1050,期貨未平倉口數!$A$4:$M$499,11,FALSE)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VLOOKUP($B1051,期貨未平倉口數!$A$4:$M$499,4,FALSE)</f>
        <v>#N/A</v>
      </c>
      <c r="O1051" s="27" t="e">
        <f>VLOOKUP($B1051,期貨未平倉口數!$A$4:$M$499,9,FALSE)</f>
        <v>#N/A</v>
      </c>
      <c r="P1051" s="27" t="e">
        <f>VLOOKUP($B1051,期貨未平倉口數!$A$4:$M$499,10,FALSE)</f>
        <v>#N/A</v>
      </c>
      <c r="Q1051" s="27" t="e">
        <f>VLOOKUP($B1051,期貨未平倉口數!$A$4:$M$499,11,FALSE)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VLOOKUP($B1052,期貨未平倉口數!$A$4:$M$499,4,FALSE)</f>
        <v>#N/A</v>
      </c>
      <c r="O1052" s="27" t="e">
        <f>VLOOKUP($B1052,期貨未平倉口數!$A$4:$M$499,9,FALSE)</f>
        <v>#N/A</v>
      </c>
      <c r="P1052" s="27" t="e">
        <f>VLOOKUP($B1052,期貨未平倉口數!$A$4:$M$499,10,FALSE)</f>
        <v>#N/A</v>
      </c>
      <c r="Q1052" s="27" t="e">
        <f>VLOOKUP($B1052,期貨未平倉口數!$A$4:$M$499,11,FALSE)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VLOOKUP($B1053,期貨未平倉口數!$A$4:$M$499,4,FALSE)</f>
        <v>#N/A</v>
      </c>
      <c r="O1053" s="27" t="e">
        <f>VLOOKUP($B1053,期貨未平倉口數!$A$4:$M$499,9,FALSE)</f>
        <v>#N/A</v>
      </c>
      <c r="P1053" s="27" t="e">
        <f>VLOOKUP($B1053,期貨未平倉口數!$A$4:$M$499,10,FALSE)</f>
        <v>#N/A</v>
      </c>
      <c r="Q1053" s="27" t="e">
        <f>VLOOKUP($B1053,期貨未平倉口數!$A$4:$M$499,11,FALSE)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VLOOKUP($B1054,期貨未平倉口數!$A$4:$M$499,4,FALSE)</f>
        <v>#N/A</v>
      </c>
      <c r="O1054" s="27" t="e">
        <f>VLOOKUP($B1054,期貨未平倉口數!$A$4:$M$499,9,FALSE)</f>
        <v>#N/A</v>
      </c>
      <c r="P1054" s="27" t="e">
        <f>VLOOKUP($B1054,期貨未平倉口數!$A$4:$M$499,10,FALSE)</f>
        <v>#N/A</v>
      </c>
      <c r="Q1054" s="27" t="e">
        <f>VLOOKUP($B1054,期貨未平倉口數!$A$4:$M$499,11,FALSE)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VLOOKUP($B1055,期貨未平倉口數!$A$4:$M$499,4,FALSE)</f>
        <v>#N/A</v>
      </c>
      <c r="O1055" s="27" t="e">
        <f>VLOOKUP($B1055,期貨未平倉口數!$A$4:$M$499,9,FALSE)</f>
        <v>#N/A</v>
      </c>
      <c r="P1055" s="27" t="e">
        <f>VLOOKUP($B1055,期貨未平倉口數!$A$4:$M$499,10,FALSE)</f>
        <v>#N/A</v>
      </c>
      <c r="Q1055" s="27" t="e">
        <f>VLOOKUP($B1055,期貨未平倉口數!$A$4:$M$499,11,FALSE)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VLOOKUP($B1056,期貨未平倉口數!$A$4:$M$499,4,FALSE)</f>
        <v>#N/A</v>
      </c>
      <c r="O1056" s="27" t="e">
        <f>VLOOKUP($B1056,期貨未平倉口數!$A$4:$M$499,9,FALSE)</f>
        <v>#N/A</v>
      </c>
      <c r="P1056" s="27" t="e">
        <f>VLOOKUP($B1056,期貨未平倉口數!$A$4:$M$499,10,FALSE)</f>
        <v>#N/A</v>
      </c>
      <c r="Q1056" s="27" t="e">
        <f>VLOOKUP($B1056,期貨未平倉口數!$A$4:$M$499,11,FALSE)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VLOOKUP($B1057,期貨未平倉口數!$A$4:$M$499,4,FALSE)</f>
        <v>#N/A</v>
      </c>
      <c r="O1057" s="27" t="e">
        <f>VLOOKUP($B1057,期貨未平倉口數!$A$4:$M$499,9,FALSE)</f>
        <v>#N/A</v>
      </c>
      <c r="P1057" s="27" t="e">
        <f>VLOOKUP($B1057,期貨未平倉口數!$A$4:$M$499,10,FALSE)</f>
        <v>#N/A</v>
      </c>
      <c r="Q1057" s="27" t="e">
        <f>VLOOKUP($B1057,期貨未平倉口數!$A$4:$M$499,11,FALSE)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VLOOKUP($B1058,期貨未平倉口數!$A$4:$M$499,4,FALSE)</f>
        <v>#N/A</v>
      </c>
      <c r="O1058" s="27" t="e">
        <f>VLOOKUP($B1058,期貨未平倉口數!$A$4:$M$499,9,FALSE)</f>
        <v>#N/A</v>
      </c>
      <c r="P1058" s="27" t="e">
        <f>VLOOKUP($B1058,期貨未平倉口數!$A$4:$M$499,10,FALSE)</f>
        <v>#N/A</v>
      </c>
      <c r="Q1058" s="27" t="e">
        <f>VLOOKUP($B1058,期貨未平倉口數!$A$4:$M$499,11,FALSE)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VLOOKUP($B1059,期貨未平倉口數!$A$4:$M$499,4,FALSE)</f>
        <v>#N/A</v>
      </c>
      <c r="O1059" s="27" t="e">
        <f>VLOOKUP($B1059,期貨未平倉口數!$A$4:$M$499,9,FALSE)</f>
        <v>#N/A</v>
      </c>
      <c r="P1059" s="27" t="e">
        <f>VLOOKUP($B1059,期貨未平倉口數!$A$4:$M$499,10,FALSE)</f>
        <v>#N/A</v>
      </c>
      <c r="Q1059" s="27" t="e">
        <f>VLOOKUP($B1059,期貨未平倉口數!$A$4:$M$499,11,FALSE)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VLOOKUP($B1060,期貨未平倉口數!$A$4:$M$499,4,FALSE)</f>
        <v>#N/A</v>
      </c>
      <c r="O1060" s="27" t="e">
        <f>VLOOKUP($B1060,期貨未平倉口數!$A$4:$M$499,9,FALSE)</f>
        <v>#N/A</v>
      </c>
      <c r="P1060" s="27" t="e">
        <f>VLOOKUP($B1060,期貨未平倉口數!$A$4:$M$499,10,FALSE)</f>
        <v>#N/A</v>
      </c>
      <c r="Q1060" s="27" t="e">
        <f>VLOOKUP($B1060,期貨未平倉口數!$A$4:$M$499,11,FALSE)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VLOOKUP($B1061,期貨未平倉口數!$A$4:$M$499,4,FALSE)</f>
        <v>#N/A</v>
      </c>
      <c r="O1061" s="27" t="e">
        <f>VLOOKUP($B1061,期貨未平倉口數!$A$4:$M$499,9,FALSE)</f>
        <v>#N/A</v>
      </c>
      <c r="P1061" s="27" t="e">
        <f>VLOOKUP($B1061,期貨未平倉口數!$A$4:$M$499,10,FALSE)</f>
        <v>#N/A</v>
      </c>
      <c r="Q1061" s="27" t="e">
        <f>VLOOKUP($B1061,期貨未平倉口數!$A$4:$M$499,11,FALSE)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VLOOKUP($B1062,期貨未平倉口數!$A$4:$M$499,4,FALSE)</f>
        <v>#N/A</v>
      </c>
      <c r="O1062" s="27" t="e">
        <f>VLOOKUP($B1062,期貨未平倉口數!$A$4:$M$499,9,FALSE)</f>
        <v>#N/A</v>
      </c>
      <c r="P1062" s="27" t="e">
        <f>VLOOKUP($B1062,期貨未平倉口數!$A$4:$M$499,10,FALSE)</f>
        <v>#N/A</v>
      </c>
      <c r="Q1062" s="27" t="e">
        <f>VLOOKUP($B1062,期貨未平倉口數!$A$4:$M$499,11,FALSE)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VLOOKUP($B1063,期貨未平倉口數!$A$4:$M$499,4,FALSE)</f>
        <v>#N/A</v>
      </c>
      <c r="O1063" s="27" t="e">
        <f>VLOOKUP($B1063,期貨未平倉口數!$A$4:$M$499,9,FALSE)</f>
        <v>#N/A</v>
      </c>
      <c r="P1063" s="27" t="e">
        <f>VLOOKUP($B1063,期貨未平倉口數!$A$4:$M$499,10,FALSE)</f>
        <v>#N/A</v>
      </c>
      <c r="Q1063" s="27" t="e">
        <f>VLOOKUP($B1063,期貨未平倉口數!$A$4:$M$499,11,FALSE)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VLOOKUP($B1064,期貨未平倉口數!$A$4:$M$499,4,FALSE)</f>
        <v>#N/A</v>
      </c>
      <c r="O1064" s="27" t="e">
        <f>VLOOKUP($B1064,期貨未平倉口數!$A$4:$M$499,9,FALSE)</f>
        <v>#N/A</v>
      </c>
      <c r="P1064" s="27" t="e">
        <f>VLOOKUP($B1064,期貨未平倉口數!$A$4:$M$499,10,FALSE)</f>
        <v>#N/A</v>
      </c>
      <c r="Q1064" s="27" t="e">
        <f>VLOOKUP($B1064,期貨未平倉口數!$A$4:$M$499,11,FALSE)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VLOOKUP($B1065,期貨未平倉口數!$A$4:$M$499,4,FALSE)</f>
        <v>#N/A</v>
      </c>
      <c r="O1065" s="27" t="e">
        <f>VLOOKUP($B1065,期貨未平倉口數!$A$4:$M$499,9,FALSE)</f>
        <v>#N/A</v>
      </c>
      <c r="P1065" s="27" t="e">
        <f>VLOOKUP($B1065,期貨未平倉口數!$A$4:$M$499,10,FALSE)</f>
        <v>#N/A</v>
      </c>
      <c r="Q1065" s="27" t="e">
        <f>VLOOKUP($B1065,期貨未平倉口數!$A$4:$M$499,11,FALSE)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VLOOKUP($B1066,期貨未平倉口數!$A$4:$M$499,4,FALSE)</f>
        <v>#N/A</v>
      </c>
      <c r="O1066" s="27" t="e">
        <f>VLOOKUP($B1066,期貨未平倉口數!$A$4:$M$499,9,FALSE)</f>
        <v>#N/A</v>
      </c>
      <c r="P1066" s="27" t="e">
        <f>VLOOKUP($B1066,期貨未平倉口數!$A$4:$M$499,10,FALSE)</f>
        <v>#N/A</v>
      </c>
      <c r="Q1066" s="27" t="e">
        <f>VLOOKUP($B1066,期貨未平倉口數!$A$4:$M$499,11,FALSE)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VLOOKUP($B1067,期貨未平倉口數!$A$4:$M$499,4,FALSE)</f>
        <v>#N/A</v>
      </c>
      <c r="O1067" s="27" t="e">
        <f>VLOOKUP($B1067,期貨未平倉口數!$A$4:$M$499,9,FALSE)</f>
        <v>#N/A</v>
      </c>
      <c r="P1067" s="27" t="e">
        <f>VLOOKUP($B1067,期貨未平倉口數!$A$4:$M$499,10,FALSE)</f>
        <v>#N/A</v>
      </c>
      <c r="Q1067" s="27" t="e">
        <f>VLOOKUP($B1067,期貨未平倉口數!$A$4:$M$499,11,FALSE)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VLOOKUP($B1068,期貨未平倉口數!$A$4:$M$499,4,FALSE)</f>
        <v>#N/A</v>
      </c>
      <c r="O1068" s="27" t="e">
        <f>VLOOKUP($B1068,期貨未平倉口數!$A$4:$M$499,9,FALSE)</f>
        <v>#N/A</v>
      </c>
      <c r="P1068" s="27" t="e">
        <f>VLOOKUP($B1068,期貨未平倉口數!$A$4:$M$499,10,FALSE)</f>
        <v>#N/A</v>
      </c>
      <c r="Q1068" s="27" t="e">
        <f>VLOOKUP($B1068,期貨未平倉口數!$A$4:$M$499,11,FALSE)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VLOOKUP($B1069,期貨未平倉口數!$A$4:$M$499,4,FALSE)</f>
        <v>#N/A</v>
      </c>
      <c r="O1069" s="27" t="e">
        <f>VLOOKUP($B1069,期貨未平倉口數!$A$4:$M$499,9,FALSE)</f>
        <v>#N/A</v>
      </c>
      <c r="P1069" s="27" t="e">
        <f>VLOOKUP($B1069,期貨未平倉口數!$A$4:$M$499,10,FALSE)</f>
        <v>#N/A</v>
      </c>
      <c r="Q1069" s="27" t="e">
        <f>VLOOKUP($B1069,期貨未平倉口數!$A$4:$M$499,11,FALSE)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VLOOKUP($B1070,期貨未平倉口數!$A$4:$M$499,4,FALSE)</f>
        <v>#N/A</v>
      </c>
      <c r="O1070" s="27" t="e">
        <f>VLOOKUP($B1070,期貨未平倉口數!$A$4:$M$499,9,FALSE)</f>
        <v>#N/A</v>
      </c>
      <c r="P1070" s="27" t="e">
        <f>VLOOKUP($B1070,期貨未平倉口數!$A$4:$M$499,10,FALSE)</f>
        <v>#N/A</v>
      </c>
      <c r="Q1070" s="27" t="e">
        <f>VLOOKUP($B1070,期貨未平倉口數!$A$4:$M$499,11,FALSE)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VLOOKUP($B1071,期貨未平倉口數!$A$4:$M$499,4,FALSE)</f>
        <v>#N/A</v>
      </c>
      <c r="O1071" s="27" t="e">
        <f>VLOOKUP($B1071,期貨未平倉口數!$A$4:$M$499,9,FALSE)</f>
        <v>#N/A</v>
      </c>
      <c r="P1071" s="27" t="e">
        <f>VLOOKUP($B1071,期貨未平倉口數!$A$4:$M$499,10,FALSE)</f>
        <v>#N/A</v>
      </c>
      <c r="Q1071" s="27" t="e">
        <f>VLOOKUP($B1071,期貨未平倉口數!$A$4:$M$499,11,FALSE)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VLOOKUP($B1072,期貨未平倉口數!$A$4:$M$499,4,FALSE)</f>
        <v>#N/A</v>
      </c>
      <c r="O1072" s="27" t="e">
        <f>VLOOKUP($B1072,期貨未平倉口數!$A$4:$M$499,9,FALSE)</f>
        <v>#N/A</v>
      </c>
      <c r="P1072" s="27" t="e">
        <f>VLOOKUP($B1072,期貨未平倉口數!$A$4:$M$499,10,FALSE)</f>
        <v>#N/A</v>
      </c>
      <c r="Q1072" s="27" t="e">
        <f>VLOOKUP($B1072,期貨未平倉口數!$A$4:$M$499,11,FALSE)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VLOOKUP($B1073,期貨未平倉口數!$A$4:$M$499,4,FALSE)</f>
        <v>#N/A</v>
      </c>
      <c r="O1073" s="27" t="e">
        <f>VLOOKUP($B1073,期貨未平倉口數!$A$4:$M$499,9,FALSE)</f>
        <v>#N/A</v>
      </c>
      <c r="P1073" s="27" t="e">
        <f>VLOOKUP($B1073,期貨未平倉口數!$A$4:$M$499,10,FALSE)</f>
        <v>#N/A</v>
      </c>
      <c r="Q1073" s="27" t="e">
        <f>VLOOKUP($B1073,期貨未平倉口數!$A$4:$M$499,11,FALSE)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VLOOKUP($B1074,期貨未平倉口數!$A$4:$M$499,4,FALSE)</f>
        <v>#N/A</v>
      </c>
      <c r="O1074" s="27" t="e">
        <f>VLOOKUP($B1074,期貨未平倉口數!$A$4:$M$499,9,FALSE)</f>
        <v>#N/A</v>
      </c>
      <c r="P1074" s="27" t="e">
        <f>VLOOKUP($B1074,期貨未平倉口數!$A$4:$M$499,10,FALSE)</f>
        <v>#N/A</v>
      </c>
      <c r="Q1074" s="27" t="e">
        <f>VLOOKUP($B1074,期貨未平倉口數!$A$4:$M$499,11,FALSE)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VLOOKUP($B1075,期貨未平倉口數!$A$4:$M$499,4,FALSE)</f>
        <v>#N/A</v>
      </c>
      <c r="O1075" s="27" t="e">
        <f>VLOOKUP($B1075,期貨未平倉口數!$A$4:$M$499,9,FALSE)</f>
        <v>#N/A</v>
      </c>
      <c r="P1075" s="27" t="e">
        <f>VLOOKUP($B1075,期貨未平倉口數!$A$4:$M$499,10,FALSE)</f>
        <v>#N/A</v>
      </c>
      <c r="Q1075" s="27" t="e">
        <f>VLOOKUP($B1075,期貨未平倉口數!$A$4:$M$499,11,FALSE)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VLOOKUP($B1076,期貨未平倉口數!$A$4:$M$499,4,FALSE)</f>
        <v>#N/A</v>
      </c>
      <c r="O1076" s="27" t="e">
        <f>VLOOKUP($B1076,期貨未平倉口數!$A$4:$M$499,9,FALSE)</f>
        <v>#N/A</v>
      </c>
      <c r="P1076" s="27" t="e">
        <f>VLOOKUP($B1076,期貨未平倉口數!$A$4:$M$499,10,FALSE)</f>
        <v>#N/A</v>
      </c>
      <c r="Q1076" s="27" t="e">
        <f>VLOOKUP($B1076,期貨未平倉口數!$A$4:$M$499,11,FALSE)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VLOOKUP($B1077,期貨未平倉口數!$A$4:$M$499,4,FALSE)</f>
        <v>#N/A</v>
      </c>
      <c r="O1077" s="27" t="e">
        <f>VLOOKUP($B1077,期貨未平倉口數!$A$4:$M$499,9,FALSE)</f>
        <v>#N/A</v>
      </c>
      <c r="P1077" s="27" t="e">
        <f>VLOOKUP($B1077,期貨未平倉口數!$A$4:$M$499,10,FALSE)</f>
        <v>#N/A</v>
      </c>
      <c r="Q1077" s="27" t="e">
        <f>VLOOKUP($B1077,期貨未平倉口數!$A$4:$M$499,11,FALSE)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VLOOKUP($B1078,期貨未平倉口數!$A$4:$M$499,4,FALSE)</f>
        <v>#N/A</v>
      </c>
      <c r="O1078" s="27" t="e">
        <f>VLOOKUP($B1078,期貨未平倉口數!$A$4:$M$499,9,FALSE)</f>
        <v>#N/A</v>
      </c>
      <c r="P1078" s="27" t="e">
        <f>VLOOKUP($B1078,期貨未平倉口數!$A$4:$M$499,10,FALSE)</f>
        <v>#N/A</v>
      </c>
      <c r="Q1078" s="27" t="e">
        <f>VLOOKUP($B1078,期貨未平倉口數!$A$4:$M$499,11,FALSE)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VLOOKUP($B1079,期貨未平倉口數!$A$4:$M$499,4,FALSE)</f>
        <v>#N/A</v>
      </c>
      <c r="O1079" s="27" t="e">
        <f>VLOOKUP($B1079,期貨未平倉口數!$A$4:$M$499,9,FALSE)</f>
        <v>#N/A</v>
      </c>
      <c r="P1079" s="27" t="e">
        <f>VLOOKUP($B1079,期貨未平倉口數!$A$4:$M$499,10,FALSE)</f>
        <v>#N/A</v>
      </c>
      <c r="Q1079" s="27" t="e">
        <f>VLOOKUP($B1079,期貨未平倉口數!$A$4:$M$499,11,FALSE)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VLOOKUP($B1080,期貨未平倉口數!$A$4:$M$499,4,FALSE)</f>
        <v>#N/A</v>
      </c>
      <c r="O1080" s="27" t="e">
        <f>VLOOKUP($B1080,期貨未平倉口數!$A$4:$M$499,9,FALSE)</f>
        <v>#N/A</v>
      </c>
      <c r="P1080" s="27" t="e">
        <f>VLOOKUP($B1080,期貨未平倉口數!$A$4:$M$499,10,FALSE)</f>
        <v>#N/A</v>
      </c>
      <c r="Q1080" s="27" t="e">
        <f>VLOOKUP($B1080,期貨未平倉口數!$A$4:$M$499,11,FALSE)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VLOOKUP($B1081,期貨未平倉口數!$A$4:$M$499,4,FALSE)</f>
        <v>#N/A</v>
      </c>
      <c r="O1081" s="27" t="e">
        <f>VLOOKUP($B1081,期貨未平倉口數!$A$4:$M$499,9,FALSE)</f>
        <v>#N/A</v>
      </c>
      <c r="P1081" s="27" t="e">
        <f>VLOOKUP($B1081,期貨未平倉口數!$A$4:$M$499,10,FALSE)</f>
        <v>#N/A</v>
      </c>
      <c r="Q1081" s="27" t="e">
        <f>VLOOKUP($B1081,期貨未平倉口數!$A$4:$M$499,11,FALSE)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VLOOKUP($B1082,期貨未平倉口數!$A$4:$M$499,4,FALSE)</f>
        <v>#N/A</v>
      </c>
      <c r="O1082" s="27" t="e">
        <f>VLOOKUP($B1082,期貨未平倉口數!$A$4:$M$499,9,FALSE)</f>
        <v>#N/A</v>
      </c>
      <c r="P1082" s="27" t="e">
        <f>VLOOKUP($B1082,期貨未平倉口數!$A$4:$M$499,10,FALSE)</f>
        <v>#N/A</v>
      </c>
      <c r="Q1082" s="27" t="e">
        <f>VLOOKUP($B1082,期貨未平倉口數!$A$4:$M$499,11,FALSE)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VLOOKUP($B1083,期貨未平倉口數!$A$4:$M$499,4,FALSE)</f>
        <v>#N/A</v>
      </c>
      <c r="O1083" s="27" t="e">
        <f>VLOOKUP($B1083,期貨未平倉口數!$A$4:$M$499,9,FALSE)</f>
        <v>#N/A</v>
      </c>
      <c r="P1083" s="27" t="e">
        <f>VLOOKUP($B1083,期貨未平倉口數!$A$4:$M$499,10,FALSE)</f>
        <v>#N/A</v>
      </c>
      <c r="Q1083" s="27" t="e">
        <f>VLOOKUP($B1083,期貨未平倉口數!$A$4:$M$499,11,FALSE)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VLOOKUP($B1084,期貨未平倉口數!$A$4:$M$499,4,FALSE)</f>
        <v>#N/A</v>
      </c>
      <c r="O1084" s="27" t="e">
        <f>VLOOKUP($B1084,期貨未平倉口數!$A$4:$M$499,9,FALSE)</f>
        <v>#N/A</v>
      </c>
      <c r="P1084" s="27" t="e">
        <f>VLOOKUP($B1084,期貨未平倉口數!$A$4:$M$499,10,FALSE)</f>
        <v>#N/A</v>
      </c>
      <c r="Q1084" s="27" t="e">
        <f>VLOOKUP($B1084,期貨未平倉口數!$A$4:$M$499,11,FALSE)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VLOOKUP($B1085,期貨未平倉口數!$A$4:$M$499,4,FALSE)</f>
        <v>#N/A</v>
      </c>
      <c r="O1085" s="27" t="e">
        <f>VLOOKUP($B1085,期貨未平倉口數!$A$4:$M$499,9,FALSE)</f>
        <v>#N/A</v>
      </c>
      <c r="P1085" s="27" t="e">
        <f>VLOOKUP($B1085,期貨未平倉口數!$A$4:$M$499,10,FALSE)</f>
        <v>#N/A</v>
      </c>
      <c r="Q1085" s="27" t="e">
        <f>VLOOKUP($B1085,期貨未平倉口數!$A$4:$M$499,11,FALSE)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VLOOKUP($B1086,期貨未平倉口數!$A$4:$M$499,4,FALSE)</f>
        <v>#N/A</v>
      </c>
      <c r="O1086" s="27" t="e">
        <f>VLOOKUP($B1086,期貨未平倉口數!$A$4:$M$499,9,FALSE)</f>
        <v>#N/A</v>
      </c>
      <c r="P1086" s="27" t="e">
        <f>VLOOKUP($B1086,期貨未平倉口數!$A$4:$M$499,10,FALSE)</f>
        <v>#N/A</v>
      </c>
      <c r="Q1086" s="27" t="e">
        <f>VLOOKUP($B1086,期貨未平倉口數!$A$4:$M$499,11,FALSE)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VLOOKUP($B1087,期貨未平倉口數!$A$4:$M$499,4,FALSE)</f>
        <v>#N/A</v>
      </c>
      <c r="O1087" s="27" t="e">
        <f>VLOOKUP($B1087,期貨未平倉口數!$A$4:$M$499,9,FALSE)</f>
        <v>#N/A</v>
      </c>
      <c r="P1087" s="27" t="e">
        <f>VLOOKUP($B1087,期貨未平倉口數!$A$4:$M$499,10,FALSE)</f>
        <v>#N/A</v>
      </c>
      <c r="Q1087" s="27" t="e">
        <f>VLOOKUP($B1087,期貨未平倉口數!$A$4:$M$499,11,FALSE)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VLOOKUP($B1088,期貨未平倉口數!$A$4:$M$499,4,FALSE)</f>
        <v>#N/A</v>
      </c>
      <c r="O1088" s="27" t="e">
        <f>VLOOKUP($B1088,期貨未平倉口數!$A$4:$M$499,9,FALSE)</f>
        <v>#N/A</v>
      </c>
      <c r="P1088" s="27" t="e">
        <f>VLOOKUP($B1088,期貨未平倉口數!$A$4:$M$499,10,FALSE)</f>
        <v>#N/A</v>
      </c>
      <c r="Q1088" s="27" t="e">
        <f>VLOOKUP($B1088,期貨未平倉口數!$A$4:$M$499,11,FALSE)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VLOOKUP($B1089,期貨未平倉口數!$A$4:$M$499,4,FALSE)</f>
        <v>#N/A</v>
      </c>
      <c r="O1089" s="27" t="e">
        <f>VLOOKUP($B1089,期貨未平倉口數!$A$4:$M$499,9,FALSE)</f>
        <v>#N/A</v>
      </c>
      <c r="P1089" s="27" t="e">
        <f>VLOOKUP($B1089,期貨未平倉口數!$A$4:$M$499,10,FALSE)</f>
        <v>#N/A</v>
      </c>
      <c r="Q1089" s="27" t="e">
        <f>VLOOKUP($B1089,期貨未平倉口數!$A$4:$M$499,11,FALSE)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VLOOKUP($B1090,期貨未平倉口數!$A$4:$M$499,4,FALSE)</f>
        <v>#N/A</v>
      </c>
      <c r="O1090" s="27" t="e">
        <f>VLOOKUP($B1090,期貨未平倉口數!$A$4:$M$499,9,FALSE)</f>
        <v>#N/A</v>
      </c>
      <c r="P1090" s="27" t="e">
        <f>VLOOKUP($B1090,期貨未平倉口數!$A$4:$M$499,10,FALSE)</f>
        <v>#N/A</v>
      </c>
      <c r="Q1090" s="27" t="e">
        <f>VLOOKUP($B1090,期貨未平倉口數!$A$4:$M$499,11,FALSE)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VLOOKUP($B1091,期貨未平倉口數!$A$4:$M$499,4,FALSE)</f>
        <v>#N/A</v>
      </c>
      <c r="O1091" s="27" t="e">
        <f>VLOOKUP($B1091,期貨未平倉口數!$A$4:$M$499,9,FALSE)</f>
        <v>#N/A</v>
      </c>
      <c r="P1091" s="27" t="e">
        <f>VLOOKUP($B1091,期貨未平倉口數!$A$4:$M$499,10,FALSE)</f>
        <v>#N/A</v>
      </c>
      <c r="Q1091" s="27" t="e">
        <f>VLOOKUP($B1091,期貨未平倉口數!$A$4:$M$499,11,FALSE)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VLOOKUP($B1092,期貨未平倉口數!$A$4:$M$499,4,FALSE)</f>
        <v>#N/A</v>
      </c>
      <c r="O1092" s="27" t="e">
        <f>VLOOKUP($B1092,期貨未平倉口數!$A$4:$M$499,9,FALSE)</f>
        <v>#N/A</v>
      </c>
      <c r="P1092" s="27" t="e">
        <f>VLOOKUP($B1092,期貨未平倉口數!$A$4:$M$499,10,FALSE)</f>
        <v>#N/A</v>
      </c>
      <c r="Q1092" s="27" t="e">
        <f>VLOOKUP($B1092,期貨未平倉口數!$A$4:$M$499,11,FALSE)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VLOOKUP($B1093,期貨未平倉口數!$A$4:$M$499,4,FALSE)</f>
        <v>#N/A</v>
      </c>
      <c r="O1093" s="27" t="e">
        <f>VLOOKUP($B1093,期貨未平倉口數!$A$4:$M$499,9,FALSE)</f>
        <v>#N/A</v>
      </c>
      <c r="P1093" s="27" t="e">
        <f>VLOOKUP($B1093,期貨未平倉口數!$A$4:$M$499,10,FALSE)</f>
        <v>#N/A</v>
      </c>
      <c r="Q1093" s="27" t="e">
        <f>VLOOKUP($B1093,期貨未平倉口數!$A$4:$M$499,11,FALSE)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VLOOKUP($B1094,期貨未平倉口數!$A$4:$M$499,4,FALSE)</f>
        <v>#N/A</v>
      </c>
      <c r="O1094" s="27" t="e">
        <f>VLOOKUP($B1094,期貨未平倉口數!$A$4:$M$499,9,FALSE)</f>
        <v>#N/A</v>
      </c>
      <c r="P1094" s="27" t="e">
        <f>VLOOKUP($B1094,期貨未平倉口數!$A$4:$M$499,10,FALSE)</f>
        <v>#N/A</v>
      </c>
      <c r="Q1094" s="27" t="e">
        <f>VLOOKUP($B1094,期貨未平倉口數!$A$4:$M$499,11,FALSE)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VLOOKUP($B1095,期貨未平倉口數!$A$4:$M$499,4,FALSE)</f>
        <v>#N/A</v>
      </c>
      <c r="O1095" s="27" t="e">
        <f>VLOOKUP($B1095,期貨未平倉口數!$A$4:$M$499,9,FALSE)</f>
        <v>#N/A</v>
      </c>
      <c r="P1095" s="27" t="e">
        <f>VLOOKUP($B1095,期貨未平倉口數!$A$4:$M$499,10,FALSE)</f>
        <v>#N/A</v>
      </c>
      <c r="Q1095" s="27" t="e">
        <f>VLOOKUP($B1095,期貨未平倉口數!$A$4:$M$499,11,FALSE)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VLOOKUP($B1096,期貨未平倉口數!$A$4:$M$499,4,FALSE)</f>
        <v>#N/A</v>
      </c>
      <c r="O1096" s="27" t="e">
        <f>VLOOKUP($B1096,期貨未平倉口數!$A$4:$M$499,9,FALSE)</f>
        <v>#N/A</v>
      </c>
      <c r="P1096" s="27" t="e">
        <f>VLOOKUP($B1096,期貨未平倉口數!$A$4:$M$499,10,FALSE)</f>
        <v>#N/A</v>
      </c>
      <c r="Q1096" s="27" t="e">
        <f>VLOOKUP($B1096,期貨未平倉口數!$A$4:$M$499,11,FALSE)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VLOOKUP($B1097,期貨未平倉口數!$A$4:$M$499,4,FALSE)</f>
        <v>#N/A</v>
      </c>
      <c r="O1097" s="27" t="e">
        <f>VLOOKUP($B1097,期貨未平倉口數!$A$4:$M$499,9,FALSE)</f>
        <v>#N/A</v>
      </c>
      <c r="P1097" s="27" t="e">
        <f>VLOOKUP($B1097,期貨未平倉口數!$A$4:$M$499,10,FALSE)</f>
        <v>#N/A</v>
      </c>
      <c r="Q1097" s="27" t="e">
        <f>VLOOKUP($B1097,期貨未平倉口數!$A$4:$M$499,11,FALSE)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VLOOKUP($B1098,期貨未平倉口數!$A$4:$M$499,4,FALSE)</f>
        <v>#N/A</v>
      </c>
      <c r="O1098" s="27" t="e">
        <f>VLOOKUP($B1098,期貨未平倉口數!$A$4:$M$499,9,FALSE)</f>
        <v>#N/A</v>
      </c>
      <c r="P1098" s="27" t="e">
        <f>VLOOKUP($B1098,期貨未平倉口數!$A$4:$M$499,10,FALSE)</f>
        <v>#N/A</v>
      </c>
      <c r="Q1098" s="27" t="e">
        <f>VLOOKUP($B1098,期貨未平倉口數!$A$4:$M$499,11,FALSE)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VLOOKUP($B1099,期貨未平倉口數!$A$4:$M$499,4,FALSE)</f>
        <v>#N/A</v>
      </c>
      <c r="O1099" s="27" t="e">
        <f>VLOOKUP($B1099,期貨未平倉口數!$A$4:$M$499,9,FALSE)</f>
        <v>#N/A</v>
      </c>
      <c r="P1099" s="27" t="e">
        <f>VLOOKUP($B1099,期貨未平倉口數!$A$4:$M$499,10,FALSE)</f>
        <v>#N/A</v>
      </c>
      <c r="Q1099" s="27" t="e">
        <f>VLOOKUP($B1099,期貨未平倉口數!$A$4:$M$499,11,FALSE)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VLOOKUP($B1100,期貨未平倉口數!$A$4:$M$499,4,FALSE)</f>
        <v>#N/A</v>
      </c>
      <c r="O1100" s="27" t="e">
        <f>VLOOKUP($B1100,期貨未平倉口數!$A$4:$M$499,9,FALSE)</f>
        <v>#N/A</v>
      </c>
      <c r="P1100" s="27" t="e">
        <f>VLOOKUP($B1100,期貨未平倉口數!$A$4:$M$499,10,FALSE)</f>
        <v>#N/A</v>
      </c>
      <c r="Q1100" s="27" t="e">
        <f>VLOOKUP($B1100,期貨未平倉口數!$A$4:$M$499,11,FALSE)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VLOOKUP($B1101,期貨未平倉口數!$A$4:$M$499,4,FALSE)</f>
        <v>#N/A</v>
      </c>
      <c r="O1101" s="27" t="e">
        <f>VLOOKUP($B1101,期貨未平倉口數!$A$4:$M$499,9,FALSE)</f>
        <v>#N/A</v>
      </c>
      <c r="P1101" s="27" t="e">
        <f>VLOOKUP($B1101,期貨未平倉口數!$A$4:$M$499,10,FALSE)</f>
        <v>#N/A</v>
      </c>
      <c r="Q1101" s="27" t="e">
        <f>VLOOKUP($B1101,期貨未平倉口數!$A$4:$M$499,11,FALSE)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VLOOKUP($B1102,期貨未平倉口數!$A$4:$M$499,4,FALSE)</f>
        <v>#N/A</v>
      </c>
      <c r="O1102" s="27" t="e">
        <f>VLOOKUP($B1102,期貨未平倉口數!$A$4:$M$499,9,FALSE)</f>
        <v>#N/A</v>
      </c>
      <c r="P1102" s="27" t="e">
        <f>VLOOKUP($B1102,期貨未平倉口數!$A$4:$M$499,10,FALSE)</f>
        <v>#N/A</v>
      </c>
      <c r="Q1102" s="27" t="e">
        <f>VLOOKUP($B1102,期貨未平倉口數!$A$4:$M$499,11,FALSE)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VLOOKUP($B1103,期貨未平倉口數!$A$4:$M$499,4,FALSE)</f>
        <v>#N/A</v>
      </c>
      <c r="O1103" s="27" t="e">
        <f>VLOOKUP($B1103,期貨未平倉口數!$A$4:$M$499,9,FALSE)</f>
        <v>#N/A</v>
      </c>
      <c r="P1103" s="27" t="e">
        <f>VLOOKUP($B1103,期貨未平倉口數!$A$4:$M$499,10,FALSE)</f>
        <v>#N/A</v>
      </c>
      <c r="Q1103" s="27" t="e">
        <f>VLOOKUP($B1103,期貨未平倉口數!$A$4:$M$499,11,FALSE)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VLOOKUP($B1104,期貨未平倉口數!$A$4:$M$499,4,FALSE)</f>
        <v>#N/A</v>
      </c>
      <c r="O1104" s="27" t="e">
        <f>VLOOKUP($B1104,期貨未平倉口數!$A$4:$M$499,9,FALSE)</f>
        <v>#N/A</v>
      </c>
      <c r="P1104" s="27" t="e">
        <f>VLOOKUP($B1104,期貨未平倉口數!$A$4:$M$499,10,FALSE)</f>
        <v>#N/A</v>
      </c>
      <c r="Q1104" s="27" t="e">
        <f>VLOOKUP($B1104,期貨未平倉口數!$A$4:$M$499,11,FALSE)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VLOOKUP($B1105,期貨未平倉口數!$A$4:$M$499,4,FALSE)</f>
        <v>#N/A</v>
      </c>
      <c r="O1105" s="27" t="e">
        <f>VLOOKUP($B1105,期貨未平倉口數!$A$4:$M$499,9,FALSE)</f>
        <v>#N/A</v>
      </c>
      <c r="P1105" s="27" t="e">
        <f>VLOOKUP($B1105,期貨未平倉口數!$A$4:$M$499,10,FALSE)</f>
        <v>#N/A</v>
      </c>
      <c r="Q1105" s="27" t="e">
        <f>VLOOKUP($B1105,期貨未平倉口數!$A$4:$M$499,11,FALSE)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VLOOKUP($B1106,期貨未平倉口數!$A$4:$M$499,4,FALSE)</f>
        <v>#N/A</v>
      </c>
      <c r="O1106" s="27" t="e">
        <f>VLOOKUP($B1106,期貨未平倉口數!$A$4:$M$499,9,FALSE)</f>
        <v>#N/A</v>
      </c>
      <c r="P1106" s="27" t="e">
        <f>VLOOKUP($B1106,期貨未平倉口數!$A$4:$M$499,10,FALSE)</f>
        <v>#N/A</v>
      </c>
      <c r="Q1106" s="27" t="e">
        <f>VLOOKUP($B1106,期貨未平倉口數!$A$4:$M$499,11,FALSE)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VLOOKUP($B1107,期貨未平倉口數!$A$4:$M$499,4,FALSE)</f>
        <v>#N/A</v>
      </c>
      <c r="O1107" s="27" t="e">
        <f>VLOOKUP($B1107,期貨未平倉口數!$A$4:$M$499,9,FALSE)</f>
        <v>#N/A</v>
      </c>
      <c r="P1107" s="27" t="e">
        <f>VLOOKUP($B1107,期貨未平倉口數!$A$4:$M$499,10,FALSE)</f>
        <v>#N/A</v>
      </c>
      <c r="Q1107" s="27" t="e">
        <f>VLOOKUP($B1107,期貨未平倉口數!$A$4:$M$499,11,FALSE)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VLOOKUP($B1108,期貨未平倉口數!$A$4:$M$499,4,FALSE)</f>
        <v>#N/A</v>
      </c>
      <c r="O1108" s="27" t="e">
        <f>VLOOKUP($B1108,期貨未平倉口數!$A$4:$M$499,9,FALSE)</f>
        <v>#N/A</v>
      </c>
      <c r="P1108" s="27" t="e">
        <f>VLOOKUP($B1108,期貨未平倉口數!$A$4:$M$499,10,FALSE)</f>
        <v>#N/A</v>
      </c>
      <c r="Q1108" s="27" t="e">
        <f>VLOOKUP($B1108,期貨未平倉口數!$A$4:$M$499,11,FALSE)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VLOOKUP($B1109,期貨未平倉口數!$A$4:$M$499,4,FALSE)</f>
        <v>#N/A</v>
      </c>
      <c r="O1109" s="27" t="e">
        <f>VLOOKUP($B1109,期貨未平倉口數!$A$4:$M$499,9,FALSE)</f>
        <v>#N/A</v>
      </c>
      <c r="P1109" s="27" t="e">
        <f>VLOOKUP($B1109,期貨未平倉口數!$A$4:$M$499,10,FALSE)</f>
        <v>#N/A</v>
      </c>
      <c r="Q1109" s="27" t="e">
        <f>VLOOKUP($B1109,期貨未平倉口數!$A$4:$M$499,11,FALSE)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VLOOKUP($B1110,期貨未平倉口數!$A$4:$M$499,4,FALSE)</f>
        <v>#N/A</v>
      </c>
      <c r="O1110" s="27" t="e">
        <f>VLOOKUP($B1110,期貨未平倉口數!$A$4:$M$499,9,FALSE)</f>
        <v>#N/A</v>
      </c>
      <c r="P1110" s="27" t="e">
        <f>VLOOKUP($B1110,期貨未平倉口數!$A$4:$M$499,10,FALSE)</f>
        <v>#N/A</v>
      </c>
      <c r="Q1110" s="27" t="e">
        <f>VLOOKUP($B1110,期貨未平倉口數!$A$4:$M$499,11,FALSE)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VLOOKUP($B1111,期貨未平倉口數!$A$4:$M$499,4,FALSE)</f>
        <v>#N/A</v>
      </c>
      <c r="O1111" s="27" t="e">
        <f>VLOOKUP($B1111,期貨未平倉口數!$A$4:$M$499,9,FALSE)</f>
        <v>#N/A</v>
      </c>
      <c r="P1111" s="27" t="e">
        <f>VLOOKUP($B1111,期貨未平倉口數!$A$4:$M$499,10,FALSE)</f>
        <v>#N/A</v>
      </c>
      <c r="Q1111" s="27" t="e">
        <f>VLOOKUP($B1111,期貨未平倉口數!$A$4:$M$499,11,FALSE)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VLOOKUP($B1112,期貨未平倉口數!$A$4:$M$499,4,FALSE)</f>
        <v>#N/A</v>
      </c>
      <c r="O1112" s="27" t="e">
        <f>VLOOKUP($B1112,期貨未平倉口數!$A$4:$M$499,9,FALSE)</f>
        <v>#N/A</v>
      </c>
      <c r="P1112" s="27" t="e">
        <f>VLOOKUP($B1112,期貨未平倉口數!$A$4:$M$499,10,FALSE)</f>
        <v>#N/A</v>
      </c>
      <c r="Q1112" s="27" t="e">
        <f>VLOOKUP($B1112,期貨未平倉口數!$A$4:$M$499,11,FALSE)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VLOOKUP($B1113,期貨未平倉口數!$A$4:$M$499,4,FALSE)</f>
        <v>#N/A</v>
      </c>
      <c r="O1113" s="27" t="e">
        <f>VLOOKUP($B1113,期貨未平倉口數!$A$4:$M$499,9,FALSE)</f>
        <v>#N/A</v>
      </c>
      <c r="P1113" s="27" t="e">
        <f>VLOOKUP($B1113,期貨未平倉口數!$A$4:$M$499,10,FALSE)</f>
        <v>#N/A</v>
      </c>
      <c r="Q1113" s="27" t="e">
        <f>VLOOKUP($B1113,期貨未平倉口數!$A$4:$M$499,11,FALSE)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VLOOKUP($B1114,期貨未平倉口數!$A$4:$M$499,4,FALSE)</f>
        <v>#N/A</v>
      </c>
      <c r="O1114" s="27" t="e">
        <f>VLOOKUP($B1114,期貨未平倉口數!$A$4:$M$499,9,FALSE)</f>
        <v>#N/A</v>
      </c>
      <c r="P1114" s="27" t="e">
        <f>VLOOKUP($B1114,期貨未平倉口數!$A$4:$M$499,10,FALSE)</f>
        <v>#N/A</v>
      </c>
      <c r="Q1114" s="27" t="e">
        <f>VLOOKUP($B1114,期貨未平倉口數!$A$4:$M$499,11,FALSE)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VLOOKUP($B1115,期貨未平倉口數!$A$4:$M$499,4,FALSE)</f>
        <v>#N/A</v>
      </c>
      <c r="O1115" s="27" t="e">
        <f>VLOOKUP($B1115,期貨未平倉口數!$A$4:$M$499,9,FALSE)</f>
        <v>#N/A</v>
      </c>
      <c r="P1115" s="27" t="e">
        <f>VLOOKUP($B1115,期貨未平倉口數!$A$4:$M$499,10,FALSE)</f>
        <v>#N/A</v>
      </c>
      <c r="Q1115" s="27" t="e">
        <f>VLOOKUP($B1115,期貨未平倉口數!$A$4:$M$499,11,FALSE)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VLOOKUP($B1116,期貨未平倉口數!$A$4:$M$499,4,FALSE)</f>
        <v>#N/A</v>
      </c>
      <c r="O1116" s="27" t="e">
        <f>VLOOKUP($B1116,期貨未平倉口數!$A$4:$M$499,9,FALSE)</f>
        <v>#N/A</v>
      </c>
      <c r="P1116" s="27" t="e">
        <f>VLOOKUP($B1116,期貨未平倉口數!$A$4:$M$499,10,FALSE)</f>
        <v>#N/A</v>
      </c>
      <c r="Q1116" s="27" t="e">
        <f>VLOOKUP($B1116,期貨未平倉口數!$A$4:$M$499,11,FALSE)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VLOOKUP($B1117,期貨未平倉口數!$A$4:$M$499,4,FALSE)</f>
        <v>#N/A</v>
      </c>
      <c r="O1117" s="27" t="e">
        <f>VLOOKUP($B1117,期貨未平倉口數!$A$4:$M$499,9,FALSE)</f>
        <v>#N/A</v>
      </c>
      <c r="P1117" s="27" t="e">
        <f>VLOOKUP($B1117,期貨未平倉口數!$A$4:$M$499,10,FALSE)</f>
        <v>#N/A</v>
      </c>
      <c r="Q1117" s="27" t="e">
        <f>VLOOKUP($B1117,期貨未平倉口數!$A$4:$M$499,11,FALSE)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VLOOKUP($B1118,期貨未平倉口數!$A$4:$M$499,4,FALSE)</f>
        <v>#N/A</v>
      </c>
      <c r="O1118" s="27" t="e">
        <f>VLOOKUP($B1118,期貨未平倉口數!$A$4:$M$499,9,FALSE)</f>
        <v>#N/A</v>
      </c>
      <c r="P1118" s="27" t="e">
        <f>VLOOKUP($B1118,期貨未平倉口數!$A$4:$M$499,10,FALSE)</f>
        <v>#N/A</v>
      </c>
      <c r="Q1118" s="27" t="e">
        <f>VLOOKUP($B1118,期貨未平倉口數!$A$4:$M$499,11,FALSE)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VLOOKUP($B1119,期貨未平倉口數!$A$4:$M$499,4,FALSE)</f>
        <v>#N/A</v>
      </c>
      <c r="O1119" s="27" t="e">
        <f>VLOOKUP($B1119,期貨未平倉口數!$A$4:$M$499,9,FALSE)</f>
        <v>#N/A</v>
      </c>
      <c r="P1119" s="27" t="e">
        <f>VLOOKUP($B1119,期貨未平倉口數!$A$4:$M$499,10,FALSE)</f>
        <v>#N/A</v>
      </c>
      <c r="Q1119" s="27" t="e">
        <f>VLOOKUP($B1119,期貨未平倉口數!$A$4:$M$499,11,FALSE)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VLOOKUP($B1120,期貨未平倉口數!$A$4:$M$499,4,FALSE)</f>
        <v>#N/A</v>
      </c>
      <c r="O1120" s="27" t="e">
        <f>VLOOKUP($B1120,期貨未平倉口數!$A$4:$M$499,9,FALSE)</f>
        <v>#N/A</v>
      </c>
      <c r="P1120" s="27" t="e">
        <f>VLOOKUP($B1120,期貨未平倉口數!$A$4:$M$499,10,FALSE)</f>
        <v>#N/A</v>
      </c>
      <c r="Q1120" s="27" t="e">
        <f>VLOOKUP($B1120,期貨未平倉口數!$A$4:$M$499,11,FALSE)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VLOOKUP($B1121,期貨未平倉口數!$A$4:$M$499,4,FALSE)</f>
        <v>#N/A</v>
      </c>
      <c r="O1121" s="27" t="e">
        <f>VLOOKUP($B1121,期貨未平倉口數!$A$4:$M$499,9,FALSE)</f>
        <v>#N/A</v>
      </c>
      <c r="P1121" s="27" t="e">
        <f>VLOOKUP($B1121,期貨未平倉口數!$A$4:$M$499,10,FALSE)</f>
        <v>#N/A</v>
      </c>
      <c r="Q1121" s="27" t="e">
        <f>VLOOKUP($B1121,期貨未平倉口數!$A$4:$M$499,11,FALSE)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VLOOKUP($B1122,期貨未平倉口數!$A$4:$M$499,4,FALSE)</f>
        <v>#N/A</v>
      </c>
      <c r="O1122" s="27" t="e">
        <f>VLOOKUP($B1122,期貨未平倉口數!$A$4:$M$499,9,FALSE)</f>
        <v>#N/A</v>
      </c>
      <c r="P1122" s="27" t="e">
        <f>VLOOKUP($B1122,期貨未平倉口數!$A$4:$M$499,10,FALSE)</f>
        <v>#N/A</v>
      </c>
      <c r="Q1122" s="27" t="e">
        <f>VLOOKUP($B1122,期貨未平倉口數!$A$4:$M$499,11,FALSE)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VLOOKUP($B1123,期貨未平倉口數!$A$4:$M$499,4,FALSE)</f>
        <v>#N/A</v>
      </c>
      <c r="O1123" s="27" t="e">
        <f>VLOOKUP($B1123,期貨未平倉口數!$A$4:$M$499,9,FALSE)</f>
        <v>#N/A</v>
      </c>
      <c r="P1123" s="27" t="e">
        <f>VLOOKUP($B1123,期貨未平倉口數!$A$4:$M$499,10,FALSE)</f>
        <v>#N/A</v>
      </c>
      <c r="Q1123" s="27" t="e">
        <f>VLOOKUP($B1123,期貨未平倉口數!$A$4:$M$499,11,FALSE)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VLOOKUP($B1124,期貨未平倉口數!$A$4:$M$499,4,FALSE)</f>
        <v>#N/A</v>
      </c>
      <c r="O1124" s="27" t="e">
        <f>VLOOKUP($B1124,期貨未平倉口數!$A$4:$M$499,9,FALSE)</f>
        <v>#N/A</v>
      </c>
      <c r="P1124" s="27" t="e">
        <f>VLOOKUP($B1124,期貨未平倉口數!$A$4:$M$499,10,FALSE)</f>
        <v>#N/A</v>
      </c>
      <c r="Q1124" s="27" t="e">
        <f>VLOOKUP($B1124,期貨未平倉口數!$A$4:$M$499,11,FALSE)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VLOOKUP($B1125,期貨未平倉口數!$A$4:$M$499,4,FALSE)</f>
        <v>#N/A</v>
      </c>
      <c r="O1125" s="27" t="e">
        <f>VLOOKUP($B1125,期貨未平倉口數!$A$4:$M$499,9,FALSE)</f>
        <v>#N/A</v>
      </c>
      <c r="P1125" s="27" t="e">
        <f>VLOOKUP($B1125,期貨未平倉口數!$A$4:$M$499,10,FALSE)</f>
        <v>#N/A</v>
      </c>
      <c r="Q1125" s="27" t="e">
        <f>VLOOKUP($B1125,期貨未平倉口數!$A$4:$M$499,11,FALSE)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VLOOKUP($B1126,期貨未平倉口數!$A$4:$M$499,4,FALSE)</f>
        <v>#N/A</v>
      </c>
      <c r="O1126" s="27" t="e">
        <f>VLOOKUP($B1126,期貨未平倉口數!$A$4:$M$499,9,FALSE)</f>
        <v>#N/A</v>
      </c>
      <c r="P1126" s="27" t="e">
        <f>VLOOKUP($B1126,期貨未平倉口數!$A$4:$M$499,10,FALSE)</f>
        <v>#N/A</v>
      </c>
      <c r="Q1126" s="27" t="e">
        <f>VLOOKUP($B1126,期貨未平倉口數!$A$4:$M$499,11,FALSE)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VLOOKUP($B1127,期貨未平倉口數!$A$4:$M$499,4,FALSE)</f>
        <v>#N/A</v>
      </c>
      <c r="O1127" s="27" t="e">
        <f>VLOOKUP($B1127,期貨未平倉口數!$A$4:$M$499,9,FALSE)</f>
        <v>#N/A</v>
      </c>
      <c r="P1127" s="27" t="e">
        <f>VLOOKUP($B1127,期貨未平倉口數!$A$4:$M$499,10,FALSE)</f>
        <v>#N/A</v>
      </c>
      <c r="Q1127" s="27" t="e">
        <f>VLOOKUP($B1127,期貨未平倉口數!$A$4:$M$499,11,FALSE)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VLOOKUP($B1128,期貨未平倉口數!$A$4:$M$499,4,FALSE)</f>
        <v>#N/A</v>
      </c>
      <c r="O1128" s="27" t="e">
        <f>VLOOKUP($B1128,期貨未平倉口數!$A$4:$M$499,9,FALSE)</f>
        <v>#N/A</v>
      </c>
      <c r="P1128" s="27" t="e">
        <f>VLOOKUP($B1128,期貨未平倉口數!$A$4:$M$499,10,FALSE)</f>
        <v>#N/A</v>
      </c>
      <c r="Q1128" s="27" t="e">
        <f>VLOOKUP($B1128,期貨未平倉口數!$A$4:$M$499,11,FALSE)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VLOOKUP($B1129,期貨未平倉口數!$A$4:$M$499,4,FALSE)</f>
        <v>#N/A</v>
      </c>
      <c r="O1129" s="27" t="e">
        <f>VLOOKUP($B1129,期貨未平倉口數!$A$4:$M$499,9,FALSE)</f>
        <v>#N/A</v>
      </c>
      <c r="P1129" s="27" t="e">
        <f>VLOOKUP($B1129,期貨未平倉口數!$A$4:$M$499,10,FALSE)</f>
        <v>#N/A</v>
      </c>
      <c r="Q1129" s="27" t="e">
        <f>VLOOKUP($B1129,期貨未平倉口數!$A$4:$M$499,11,FALSE)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VLOOKUP($B1130,期貨未平倉口數!$A$4:$M$499,4,FALSE)</f>
        <v>#N/A</v>
      </c>
      <c r="O1130" s="27" t="e">
        <f>VLOOKUP($B1130,期貨未平倉口數!$A$4:$M$499,9,FALSE)</f>
        <v>#N/A</v>
      </c>
      <c r="P1130" s="27" t="e">
        <f>VLOOKUP($B1130,期貨未平倉口數!$A$4:$M$499,10,FALSE)</f>
        <v>#N/A</v>
      </c>
      <c r="Q1130" s="27" t="e">
        <f>VLOOKUP($B1130,期貨未平倉口數!$A$4:$M$499,11,FALSE)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VLOOKUP($B1131,期貨未平倉口數!$A$4:$M$499,4,FALSE)</f>
        <v>#N/A</v>
      </c>
      <c r="O1131" s="27" t="e">
        <f>VLOOKUP($B1131,期貨未平倉口數!$A$4:$M$499,9,FALSE)</f>
        <v>#N/A</v>
      </c>
      <c r="P1131" s="27" t="e">
        <f>VLOOKUP($B1131,期貨未平倉口數!$A$4:$M$499,10,FALSE)</f>
        <v>#N/A</v>
      </c>
      <c r="Q1131" s="27" t="e">
        <f>VLOOKUP($B1131,期貨未平倉口數!$A$4:$M$499,11,FALSE)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VLOOKUP($B1132,期貨未平倉口數!$A$4:$M$499,4,FALSE)</f>
        <v>#N/A</v>
      </c>
      <c r="O1132" s="27" t="e">
        <f>VLOOKUP($B1132,期貨未平倉口數!$A$4:$M$499,9,FALSE)</f>
        <v>#N/A</v>
      </c>
      <c r="P1132" s="27" t="e">
        <f>VLOOKUP($B1132,期貨未平倉口數!$A$4:$M$499,10,FALSE)</f>
        <v>#N/A</v>
      </c>
      <c r="Q1132" s="27" t="e">
        <f>VLOOKUP($B1132,期貨未平倉口數!$A$4:$M$499,11,FALSE)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VLOOKUP($B1133,期貨未平倉口數!$A$4:$M$499,4,FALSE)</f>
        <v>#N/A</v>
      </c>
      <c r="O1133" s="27" t="e">
        <f>VLOOKUP($B1133,期貨未平倉口數!$A$4:$M$499,9,FALSE)</f>
        <v>#N/A</v>
      </c>
      <c r="P1133" s="27" t="e">
        <f>VLOOKUP($B1133,期貨未平倉口數!$A$4:$M$499,10,FALSE)</f>
        <v>#N/A</v>
      </c>
      <c r="Q1133" s="27" t="e">
        <f>VLOOKUP($B1133,期貨未平倉口數!$A$4:$M$499,11,FALSE)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VLOOKUP($B1134,期貨未平倉口數!$A$4:$M$499,4,FALSE)</f>
        <v>#N/A</v>
      </c>
      <c r="O1134" s="27" t="e">
        <f>VLOOKUP($B1134,期貨未平倉口數!$A$4:$M$499,9,FALSE)</f>
        <v>#N/A</v>
      </c>
      <c r="P1134" s="27" t="e">
        <f>VLOOKUP($B1134,期貨未平倉口數!$A$4:$M$499,10,FALSE)</f>
        <v>#N/A</v>
      </c>
      <c r="Q1134" s="27" t="e">
        <f>VLOOKUP($B1134,期貨未平倉口數!$A$4:$M$499,11,FALSE)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VLOOKUP($B1135,期貨未平倉口數!$A$4:$M$499,4,FALSE)</f>
        <v>#N/A</v>
      </c>
      <c r="O1135" s="27" t="e">
        <f>VLOOKUP($B1135,期貨未平倉口數!$A$4:$M$499,9,FALSE)</f>
        <v>#N/A</v>
      </c>
      <c r="P1135" s="27" t="e">
        <f>VLOOKUP($B1135,期貨未平倉口數!$A$4:$M$499,10,FALSE)</f>
        <v>#N/A</v>
      </c>
      <c r="Q1135" s="27" t="e">
        <f>VLOOKUP($B1135,期貨未平倉口數!$A$4:$M$499,11,FALSE)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VLOOKUP($B1136,期貨未平倉口數!$A$4:$M$499,4,FALSE)</f>
        <v>#N/A</v>
      </c>
      <c r="O1136" s="27" t="e">
        <f>VLOOKUP($B1136,期貨未平倉口數!$A$4:$M$499,9,FALSE)</f>
        <v>#N/A</v>
      </c>
      <c r="P1136" s="27" t="e">
        <f>VLOOKUP($B1136,期貨未平倉口數!$A$4:$M$499,10,FALSE)</f>
        <v>#N/A</v>
      </c>
      <c r="Q1136" s="27" t="e">
        <f>VLOOKUP($B1136,期貨未平倉口數!$A$4:$M$499,11,FALSE)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VLOOKUP($B1137,期貨未平倉口數!$A$4:$M$499,4,FALSE)</f>
        <v>#N/A</v>
      </c>
      <c r="O1137" s="27" t="e">
        <f>VLOOKUP($B1137,期貨未平倉口數!$A$4:$M$499,9,FALSE)</f>
        <v>#N/A</v>
      </c>
      <c r="P1137" s="27" t="e">
        <f>VLOOKUP($B1137,期貨未平倉口數!$A$4:$M$499,10,FALSE)</f>
        <v>#N/A</v>
      </c>
      <c r="Q1137" s="27" t="e">
        <f>VLOOKUP($B1137,期貨未平倉口數!$A$4:$M$499,11,FALSE)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VLOOKUP($B1138,期貨未平倉口數!$A$4:$M$499,4,FALSE)</f>
        <v>#N/A</v>
      </c>
      <c r="O1138" s="27" t="e">
        <f>VLOOKUP($B1138,期貨未平倉口數!$A$4:$M$499,9,FALSE)</f>
        <v>#N/A</v>
      </c>
      <c r="P1138" s="27" t="e">
        <f>VLOOKUP($B1138,期貨未平倉口數!$A$4:$M$499,10,FALSE)</f>
        <v>#N/A</v>
      </c>
      <c r="Q1138" s="27" t="e">
        <f>VLOOKUP($B1138,期貨未平倉口數!$A$4:$M$499,11,FALSE)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VLOOKUP($B1139,期貨未平倉口數!$A$4:$M$499,4,FALSE)</f>
        <v>#N/A</v>
      </c>
      <c r="O1139" s="27" t="e">
        <f>VLOOKUP($B1139,期貨未平倉口數!$A$4:$M$499,9,FALSE)</f>
        <v>#N/A</v>
      </c>
      <c r="P1139" s="27" t="e">
        <f>VLOOKUP($B1139,期貨未平倉口數!$A$4:$M$499,10,FALSE)</f>
        <v>#N/A</v>
      </c>
      <c r="Q1139" s="27" t="e">
        <f>VLOOKUP($B1139,期貨未平倉口數!$A$4:$M$499,11,FALSE)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VLOOKUP($B1140,期貨未平倉口數!$A$4:$M$499,4,FALSE)</f>
        <v>#N/A</v>
      </c>
      <c r="O1140" s="27" t="e">
        <f>VLOOKUP($B1140,期貨未平倉口數!$A$4:$M$499,9,FALSE)</f>
        <v>#N/A</v>
      </c>
      <c r="P1140" s="27" t="e">
        <f>VLOOKUP($B1140,期貨未平倉口數!$A$4:$M$499,10,FALSE)</f>
        <v>#N/A</v>
      </c>
      <c r="Q1140" s="27" t="e">
        <f>VLOOKUP($B1140,期貨未平倉口數!$A$4:$M$499,11,FALSE)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VLOOKUP($B1141,期貨未平倉口數!$A$4:$M$499,4,FALSE)</f>
        <v>#N/A</v>
      </c>
      <c r="O1141" s="27" t="e">
        <f>VLOOKUP($B1141,期貨未平倉口數!$A$4:$M$499,9,FALSE)</f>
        <v>#N/A</v>
      </c>
      <c r="P1141" s="27" t="e">
        <f>VLOOKUP($B1141,期貨未平倉口數!$A$4:$M$499,10,FALSE)</f>
        <v>#N/A</v>
      </c>
      <c r="Q1141" s="27" t="e">
        <f>VLOOKUP($B1141,期貨未平倉口數!$A$4:$M$499,11,FALSE)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VLOOKUP($B1142,期貨未平倉口數!$A$4:$M$499,4,FALSE)</f>
        <v>#N/A</v>
      </c>
      <c r="O1142" s="27" t="e">
        <f>VLOOKUP($B1142,期貨未平倉口數!$A$4:$M$499,9,FALSE)</f>
        <v>#N/A</v>
      </c>
      <c r="P1142" s="27" t="e">
        <f>VLOOKUP($B1142,期貨未平倉口數!$A$4:$M$499,10,FALSE)</f>
        <v>#N/A</v>
      </c>
      <c r="Q1142" s="27" t="e">
        <f>VLOOKUP($B1142,期貨未平倉口數!$A$4:$M$499,11,FALSE)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VLOOKUP($B1143,期貨未平倉口數!$A$4:$M$499,4,FALSE)</f>
        <v>#N/A</v>
      </c>
      <c r="O1143" s="27" t="e">
        <f>VLOOKUP($B1143,期貨未平倉口數!$A$4:$M$499,9,FALSE)</f>
        <v>#N/A</v>
      </c>
      <c r="P1143" s="27" t="e">
        <f>VLOOKUP($B1143,期貨未平倉口數!$A$4:$M$499,10,FALSE)</f>
        <v>#N/A</v>
      </c>
      <c r="Q1143" s="27" t="e">
        <f>VLOOKUP($B1143,期貨未平倉口數!$A$4:$M$499,11,FALSE)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VLOOKUP($B1144,期貨未平倉口數!$A$4:$M$499,4,FALSE)</f>
        <v>#N/A</v>
      </c>
      <c r="O1144" s="27" t="e">
        <f>VLOOKUP($B1144,期貨未平倉口數!$A$4:$M$499,9,FALSE)</f>
        <v>#N/A</v>
      </c>
      <c r="P1144" s="27" t="e">
        <f>VLOOKUP($B1144,期貨未平倉口數!$A$4:$M$499,10,FALSE)</f>
        <v>#N/A</v>
      </c>
      <c r="Q1144" s="27" t="e">
        <f>VLOOKUP($B1144,期貨未平倉口數!$A$4:$M$499,11,FALSE)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VLOOKUP($B1145,期貨未平倉口數!$A$4:$M$499,4,FALSE)</f>
        <v>#N/A</v>
      </c>
      <c r="O1145" s="27" t="e">
        <f>VLOOKUP($B1145,期貨未平倉口數!$A$4:$M$499,9,FALSE)</f>
        <v>#N/A</v>
      </c>
      <c r="P1145" s="27" t="e">
        <f>VLOOKUP($B1145,期貨未平倉口數!$A$4:$M$499,10,FALSE)</f>
        <v>#N/A</v>
      </c>
      <c r="Q1145" s="27" t="e">
        <f>VLOOKUP($B1145,期貨未平倉口數!$A$4:$M$499,11,FALSE)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VLOOKUP($B1146,期貨未平倉口數!$A$4:$M$499,4,FALSE)</f>
        <v>#N/A</v>
      </c>
      <c r="O1146" s="27" t="e">
        <f>VLOOKUP($B1146,期貨未平倉口數!$A$4:$M$499,9,FALSE)</f>
        <v>#N/A</v>
      </c>
      <c r="P1146" s="27" t="e">
        <f>VLOOKUP($B1146,期貨未平倉口數!$A$4:$M$499,10,FALSE)</f>
        <v>#N/A</v>
      </c>
      <c r="Q1146" s="27" t="e">
        <f>VLOOKUP($B1146,期貨未平倉口數!$A$4:$M$499,11,FALSE)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VLOOKUP($B1147,期貨未平倉口數!$A$4:$M$499,4,FALSE)</f>
        <v>#N/A</v>
      </c>
      <c r="O1147" s="27" t="e">
        <f>VLOOKUP($B1147,期貨未平倉口數!$A$4:$M$499,9,FALSE)</f>
        <v>#N/A</v>
      </c>
      <c r="P1147" s="27" t="e">
        <f>VLOOKUP($B1147,期貨未平倉口數!$A$4:$M$499,10,FALSE)</f>
        <v>#N/A</v>
      </c>
      <c r="Q1147" s="27" t="e">
        <f>VLOOKUP($B1147,期貨未平倉口數!$A$4:$M$499,11,FALSE)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VLOOKUP($B1148,期貨未平倉口數!$A$4:$M$499,4,FALSE)</f>
        <v>#N/A</v>
      </c>
      <c r="O1148" s="27" t="e">
        <f>VLOOKUP($B1148,期貨未平倉口數!$A$4:$M$499,9,FALSE)</f>
        <v>#N/A</v>
      </c>
      <c r="P1148" s="27" t="e">
        <f>VLOOKUP($B1148,期貨未平倉口數!$A$4:$M$499,10,FALSE)</f>
        <v>#N/A</v>
      </c>
      <c r="Q1148" s="27" t="e">
        <f>VLOOKUP($B1148,期貨未平倉口數!$A$4:$M$499,11,FALSE)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VLOOKUP($B1149,期貨未平倉口數!$A$4:$M$499,4,FALSE)</f>
        <v>#N/A</v>
      </c>
      <c r="O1149" s="27" t="e">
        <f>VLOOKUP($B1149,期貨未平倉口數!$A$4:$M$499,9,FALSE)</f>
        <v>#N/A</v>
      </c>
      <c r="P1149" s="27" t="e">
        <f>VLOOKUP($B1149,期貨未平倉口數!$A$4:$M$499,10,FALSE)</f>
        <v>#N/A</v>
      </c>
      <c r="Q1149" s="27" t="e">
        <f>VLOOKUP($B1149,期貨未平倉口數!$A$4:$M$499,11,FALSE)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VLOOKUP($B1150,期貨未平倉口數!$A$4:$M$499,4,FALSE)</f>
        <v>#N/A</v>
      </c>
      <c r="O1150" s="27" t="e">
        <f>VLOOKUP($B1150,期貨未平倉口數!$A$4:$M$499,9,FALSE)</f>
        <v>#N/A</v>
      </c>
      <c r="P1150" s="27" t="e">
        <f>VLOOKUP($B1150,期貨未平倉口數!$A$4:$M$499,10,FALSE)</f>
        <v>#N/A</v>
      </c>
      <c r="Q1150" s="27" t="e">
        <f>VLOOKUP($B1150,期貨未平倉口數!$A$4:$M$499,11,FALSE)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VLOOKUP($B1151,期貨未平倉口數!$A$4:$M$499,4,FALSE)</f>
        <v>#N/A</v>
      </c>
      <c r="O1151" s="27" t="e">
        <f>VLOOKUP($B1151,期貨未平倉口數!$A$4:$M$499,9,FALSE)</f>
        <v>#N/A</v>
      </c>
      <c r="P1151" s="27" t="e">
        <f>VLOOKUP($B1151,期貨未平倉口數!$A$4:$M$499,10,FALSE)</f>
        <v>#N/A</v>
      </c>
      <c r="Q1151" s="27" t="e">
        <f>VLOOKUP($B1151,期貨未平倉口數!$A$4:$M$499,11,FALSE)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VLOOKUP($B1152,期貨未平倉口數!$A$4:$M$499,4,FALSE)</f>
        <v>#N/A</v>
      </c>
      <c r="O1152" s="27" t="e">
        <f>VLOOKUP($B1152,期貨未平倉口數!$A$4:$M$499,9,FALSE)</f>
        <v>#N/A</v>
      </c>
      <c r="P1152" s="27" t="e">
        <f>VLOOKUP($B1152,期貨未平倉口數!$A$4:$M$499,10,FALSE)</f>
        <v>#N/A</v>
      </c>
      <c r="Q1152" s="27" t="e">
        <f>VLOOKUP($B1152,期貨未平倉口數!$A$4:$M$499,11,FALSE)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VLOOKUP($B1153,期貨未平倉口數!$A$4:$M$499,4,FALSE)</f>
        <v>#N/A</v>
      </c>
      <c r="O1153" s="27" t="e">
        <f>VLOOKUP($B1153,期貨未平倉口數!$A$4:$M$499,9,FALSE)</f>
        <v>#N/A</v>
      </c>
      <c r="P1153" s="27" t="e">
        <f>VLOOKUP($B1153,期貨未平倉口數!$A$4:$M$499,10,FALSE)</f>
        <v>#N/A</v>
      </c>
      <c r="Q1153" s="27" t="e">
        <f>VLOOKUP($B1153,期貨未平倉口數!$A$4:$M$499,11,FALSE)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VLOOKUP($B1154,期貨未平倉口數!$A$4:$M$499,4,FALSE)</f>
        <v>#N/A</v>
      </c>
      <c r="O1154" s="27" t="e">
        <f>VLOOKUP($B1154,期貨未平倉口數!$A$4:$M$499,9,FALSE)</f>
        <v>#N/A</v>
      </c>
      <c r="P1154" s="27" t="e">
        <f>VLOOKUP($B1154,期貨未平倉口數!$A$4:$M$499,10,FALSE)</f>
        <v>#N/A</v>
      </c>
      <c r="Q1154" s="27" t="e">
        <f>VLOOKUP($B1154,期貨未平倉口數!$A$4:$M$499,11,FALSE)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VLOOKUP($B1155,期貨未平倉口數!$A$4:$M$499,4,FALSE)</f>
        <v>#N/A</v>
      </c>
      <c r="O1155" s="27" t="e">
        <f>VLOOKUP($B1155,期貨未平倉口數!$A$4:$M$499,9,FALSE)</f>
        <v>#N/A</v>
      </c>
      <c r="P1155" s="27" t="e">
        <f>VLOOKUP($B1155,期貨未平倉口數!$A$4:$M$499,10,FALSE)</f>
        <v>#N/A</v>
      </c>
      <c r="Q1155" s="27" t="e">
        <f>VLOOKUP($B1155,期貨未平倉口數!$A$4:$M$499,11,FALSE)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VLOOKUP($B1156,期貨未平倉口數!$A$4:$M$499,4,FALSE)</f>
        <v>#N/A</v>
      </c>
      <c r="O1156" s="27" t="e">
        <f>VLOOKUP($B1156,期貨未平倉口數!$A$4:$M$499,9,FALSE)</f>
        <v>#N/A</v>
      </c>
      <c r="P1156" s="27" t="e">
        <f>VLOOKUP($B1156,期貨未平倉口數!$A$4:$M$499,10,FALSE)</f>
        <v>#N/A</v>
      </c>
      <c r="Q1156" s="27" t="e">
        <f>VLOOKUP($B1156,期貨未平倉口數!$A$4:$M$499,11,FALSE)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VLOOKUP($B1157,期貨未平倉口數!$A$4:$M$499,4,FALSE)</f>
        <v>#N/A</v>
      </c>
      <c r="O1157" s="27" t="e">
        <f>VLOOKUP($B1157,期貨未平倉口數!$A$4:$M$499,9,FALSE)</f>
        <v>#N/A</v>
      </c>
      <c r="P1157" s="27" t="e">
        <f>VLOOKUP($B1157,期貨未平倉口數!$A$4:$M$499,10,FALSE)</f>
        <v>#N/A</v>
      </c>
      <c r="Q1157" s="27" t="e">
        <f>VLOOKUP($B1157,期貨未平倉口數!$A$4:$M$499,11,FALSE)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VLOOKUP($B1158,期貨未平倉口數!$A$4:$M$499,4,FALSE)</f>
        <v>#N/A</v>
      </c>
      <c r="O1158" s="27" t="e">
        <f>VLOOKUP($B1158,期貨未平倉口數!$A$4:$M$499,9,FALSE)</f>
        <v>#N/A</v>
      </c>
      <c r="P1158" s="27" t="e">
        <f>VLOOKUP($B1158,期貨未平倉口數!$A$4:$M$499,10,FALSE)</f>
        <v>#N/A</v>
      </c>
      <c r="Q1158" s="27" t="e">
        <f>VLOOKUP($B1158,期貨未平倉口數!$A$4:$M$499,11,FALSE)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VLOOKUP($B1159,期貨未平倉口數!$A$4:$M$499,4,FALSE)</f>
        <v>#N/A</v>
      </c>
      <c r="O1159" s="27" t="e">
        <f>VLOOKUP($B1159,期貨未平倉口數!$A$4:$M$499,9,FALSE)</f>
        <v>#N/A</v>
      </c>
      <c r="P1159" s="27" t="e">
        <f>VLOOKUP($B1159,期貨未平倉口數!$A$4:$M$499,10,FALSE)</f>
        <v>#N/A</v>
      </c>
      <c r="Q1159" s="27" t="e">
        <f>VLOOKUP($B1159,期貨未平倉口數!$A$4:$M$499,11,FALSE)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VLOOKUP($B1160,期貨未平倉口數!$A$4:$M$499,4,FALSE)</f>
        <v>#N/A</v>
      </c>
      <c r="O1160" s="27" t="e">
        <f>VLOOKUP($B1160,期貨未平倉口數!$A$4:$M$499,9,FALSE)</f>
        <v>#N/A</v>
      </c>
      <c r="P1160" s="27" t="e">
        <f>VLOOKUP($B1160,期貨未平倉口數!$A$4:$M$499,10,FALSE)</f>
        <v>#N/A</v>
      </c>
      <c r="Q1160" s="27" t="e">
        <f>VLOOKUP($B1160,期貨未平倉口數!$A$4:$M$499,11,FALSE)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VLOOKUP($B1161,期貨未平倉口數!$A$4:$M$499,4,FALSE)</f>
        <v>#N/A</v>
      </c>
      <c r="O1161" s="27" t="e">
        <f>VLOOKUP($B1161,期貨未平倉口數!$A$4:$M$499,9,FALSE)</f>
        <v>#N/A</v>
      </c>
      <c r="P1161" s="27" t="e">
        <f>VLOOKUP($B1161,期貨未平倉口數!$A$4:$M$499,10,FALSE)</f>
        <v>#N/A</v>
      </c>
      <c r="Q1161" s="27" t="e">
        <f>VLOOKUP($B1161,期貨未平倉口數!$A$4:$M$499,11,FALSE)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VLOOKUP($B1162,期貨未平倉口數!$A$4:$M$499,4,FALSE)</f>
        <v>#N/A</v>
      </c>
      <c r="O1162" s="27" t="e">
        <f>VLOOKUP($B1162,期貨未平倉口數!$A$4:$M$499,9,FALSE)</f>
        <v>#N/A</v>
      </c>
      <c r="P1162" s="27" t="e">
        <f>VLOOKUP($B1162,期貨未平倉口數!$A$4:$M$499,10,FALSE)</f>
        <v>#N/A</v>
      </c>
      <c r="Q1162" s="27" t="e">
        <f>VLOOKUP($B1162,期貨未平倉口數!$A$4:$M$499,11,FALSE)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VLOOKUP($B1163,期貨未平倉口數!$A$4:$M$499,4,FALSE)</f>
        <v>#N/A</v>
      </c>
      <c r="O1163" s="27" t="e">
        <f>VLOOKUP($B1163,期貨未平倉口數!$A$4:$M$499,9,FALSE)</f>
        <v>#N/A</v>
      </c>
      <c r="P1163" s="27" t="e">
        <f>VLOOKUP($B1163,期貨未平倉口數!$A$4:$M$499,10,FALSE)</f>
        <v>#N/A</v>
      </c>
      <c r="Q1163" s="27" t="e">
        <f>VLOOKUP($B1163,期貨未平倉口數!$A$4:$M$499,11,FALSE)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VLOOKUP($B1164,期貨未平倉口數!$A$4:$M$499,4,FALSE)</f>
        <v>#N/A</v>
      </c>
      <c r="O1164" s="27" t="e">
        <f>VLOOKUP($B1164,期貨未平倉口數!$A$4:$M$499,9,FALSE)</f>
        <v>#N/A</v>
      </c>
      <c r="P1164" s="27" t="e">
        <f>VLOOKUP($B1164,期貨未平倉口數!$A$4:$M$499,10,FALSE)</f>
        <v>#N/A</v>
      </c>
      <c r="Q1164" s="27" t="e">
        <f>VLOOKUP($B1164,期貨未平倉口數!$A$4:$M$499,11,FALSE)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VLOOKUP($B1165,期貨未平倉口數!$A$4:$M$499,4,FALSE)</f>
        <v>#N/A</v>
      </c>
      <c r="O1165" s="27" t="e">
        <f>VLOOKUP($B1165,期貨未平倉口數!$A$4:$M$499,9,FALSE)</f>
        <v>#N/A</v>
      </c>
      <c r="P1165" s="27" t="e">
        <f>VLOOKUP($B1165,期貨未平倉口數!$A$4:$M$499,10,FALSE)</f>
        <v>#N/A</v>
      </c>
      <c r="Q1165" s="27" t="e">
        <f>VLOOKUP($B1165,期貨未平倉口數!$A$4:$M$499,11,FALSE)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VLOOKUP($B1166,期貨未平倉口數!$A$4:$M$499,4,FALSE)</f>
        <v>#N/A</v>
      </c>
      <c r="O1166" s="27" t="e">
        <f>VLOOKUP($B1166,期貨未平倉口數!$A$4:$M$499,9,FALSE)</f>
        <v>#N/A</v>
      </c>
      <c r="P1166" s="27" t="e">
        <f>VLOOKUP($B1166,期貨未平倉口數!$A$4:$M$499,10,FALSE)</f>
        <v>#N/A</v>
      </c>
      <c r="Q1166" s="27" t="e">
        <f>VLOOKUP($B1166,期貨未平倉口數!$A$4:$M$499,11,FALSE)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VLOOKUP($B1167,期貨未平倉口數!$A$4:$M$499,4,FALSE)</f>
        <v>#N/A</v>
      </c>
      <c r="O1167" s="27" t="e">
        <f>VLOOKUP($B1167,期貨未平倉口數!$A$4:$M$499,9,FALSE)</f>
        <v>#N/A</v>
      </c>
      <c r="P1167" s="27" t="e">
        <f>VLOOKUP($B1167,期貨未平倉口數!$A$4:$M$499,10,FALSE)</f>
        <v>#N/A</v>
      </c>
      <c r="Q1167" s="27" t="e">
        <f>VLOOKUP($B1167,期貨未平倉口數!$A$4:$M$499,11,FALSE)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VLOOKUP($B1168,期貨未平倉口數!$A$4:$M$499,4,FALSE)</f>
        <v>#N/A</v>
      </c>
      <c r="O1168" s="27" t="e">
        <f>VLOOKUP($B1168,期貨未平倉口數!$A$4:$M$499,9,FALSE)</f>
        <v>#N/A</v>
      </c>
      <c r="P1168" s="27" t="e">
        <f>VLOOKUP($B1168,期貨未平倉口數!$A$4:$M$499,10,FALSE)</f>
        <v>#N/A</v>
      </c>
      <c r="Q1168" s="27" t="e">
        <f>VLOOKUP($B1168,期貨未平倉口數!$A$4:$M$499,11,FALSE)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VLOOKUP($B1169,期貨未平倉口數!$A$4:$M$499,4,FALSE)</f>
        <v>#N/A</v>
      </c>
      <c r="O1169" s="27" t="e">
        <f>VLOOKUP($B1169,期貨未平倉口數!$A$4:$M$499,9,FALSE)</f>
        <v>#N/A</v>
      </c>
      <c r="P1169" s="27" t="e">
        <f>VLOOKUP($B1169,期貨未平倉口數!$A$4:$M$499,10,FALSE)</f>
        <v>#N/A</v>
      </c>
      <c r="Q1169" s="27" t="e">
        <f>VLOOKUP($B1169,期貨未平倉口數!$A$4:$M$499,11,FALSE)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VLOOKUP($B1170,期貨未平倉口數!$A$4:$M$499,4,FALSE)</f>
        <v>#N/A</v>
      </c>
      <c r="O1170" s="27" t="e">
        <f>VLOOKUP($B1170,期貨未平倉口數!$A$4:$M$499,9,FALSE)</f>
        <v>#N/A</v>
      </c>
      <c r="P1170" s="27" t="e">
        <f>VLOOKUP($B1170,期貨未平倉口數!$A$4:$M$499,10,FALSE)</f>
        <v>#N/A</v>
      </c>
      <c r="Q1170" s="27" t="e">
        <f>VLOOKUP($B1170,期貨未平倉口數!$A$4:$M$499,11,FALSE)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VLOOKUP($B1171,期貨未平倉口數!$A$4:$M$499,4,FALSE)</f>
        <v>#N/A</v>
      </c>
      <c r="O1171" s="27" t="e">
        <f>VLOOKUP($B1171,期貨未平倉口數!$A$4:$M$499,9,FALSE)</f>
        <v>#N/A</v>
      </c>
      <c r="P1171" s="27" t="e">
        <f>VLOOKUP($B1171,期貨未平倉口數!$A$4:$M$499,10,FALSE)</f>
        <v>#N/A</v>
      </c>
      <c r="Q1171" s="27" t="e">
        <f>VLOOKUP($B1171,期貨未平倉口數!$A$4:$M$499,11,FALSE)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VLOOKUP($B1172,期貨未平倉口數!$A$4:$M$499,4,FALSE)</f>
        <v>#N/A</v>
      </c>
      <c r="O1172" s="27" t="e">
        <f>VLOOKUP($B1172,期貨未平倉口數!$A$4:$M$499,9,FALSE)</f>
        <v>#N/A</v>
      </c>
      <c r="P1172" s="27" t="e">
        <f>VLOOKUP($B1172,期貨未平倉口數!$A$4:$M$499,10,FALSE)</f>
        <v>#N/A</v>
      </c>
      <c r="Q1172" s="27" t="e">
        <f>VLOOKUP($B1172,期貨未平倉口數!$A$4:$M$499,11,FALSE)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VLOOKUP($B1173,期貨未平倉口數!$A$4:$M$499,4,FALSE)</f>
        <v>#N/A</v>
      </c>
      <c r="O1173" s="27" t="e">
        <f>VLOOKUP($B1173,期貨未平倉口數!$A$4:$M$499,9,FALSE)</f>
        <v>#N/A</v>
      </c>
      <c r="P1173" s="27" t="e">
        <f>VLOOKUP($B1173,期貨未平倉口數!$A$4:$M$499,10,FALSE)</f>
        <v>#N/A</v>
      </c>
      <c r="Q1173" s="27" t="e">
        <f>VLOOKUP($B1173,期貨未平倉口數!$A$4:$M$499,11,FALSE)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VLOOKUP($B1174,期貨未平倉口數!$A$4:$M$499,4,FALSE)</f>
        <v>#N/A</v>
      </c>
      <c r="O1174" s="27" t="e">
        <f>VLOOKUP($B1174,期貨未平倉口數!$A$4:$M$499,9,FALSE)</f>
        <v>#N/A</v>
      </c>
      <c r="P1174" s="27" t="e">
        <f>VLOOKUP($B1174,期貨未平倉口數!$A$4:$M$499,10,FALSE)</f>
        <v>#N/A</v>
      </c>
      <c r="Q1174" s="27" t="e">
        <f>VLOOKUP($B1174,期貨未平倉口數!$A$4:$M$499,11,FALSE)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VLOOKUP($B1175,期貨未平倉口數!$A$4:$M$499,4,FALSE)</f>
        <v>#N/A</v>
      </c>
      <c r="O1175" s="27" t="e">
        <f>VLOOKUP($B1175,期貨未平倉口數!$A$4:$M$499,9,FALSE)</f>
        <v>#N/A</v>
      </c>
      <c r="P1175" s="27" t="e">
        <f>VLOOKUP($B1175,期貨未平倉口數!$A$4:$M$499,10,FALSE)</f>
        <v>#N/A</v>
      </c>
      <c r="Q1175" s="27" t="e">
        <f>VLOOKUP($B1175,期貨未平倉口數!$A$4:$M$499,11,FALSE)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VLOOKUP($B1176,期貨未平倉口數!$A$4:$M$499,4,FALSE)</f>
        <v>#N/A</v>
      </c>
      <c r="O1176" s="27" t="e">
        <f>VLOOKUP($B1176,期貨未平倉口數!$A$4:$M$499,9,FALSE)</f>
        <v>#N/A</v>
      </c>
      <c r="P1176" s="27" t="e">
        <f>VLOOKUP($B1176,期貨未平倉口數!$A$4:$M$499,10,FALSE)</f>
        <v>#N/A</v>
      </c>
      <c r="Q1176" s="27" t="e">
        <f>VLOOKUP($B1176,期貨未平倉口數!$A$4:$M$499,11,FALSE)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VLOOKUP($B1177,期貨未平倉口數!$A$4:$M$499,4,FALSE)</f>
        <v>#N/A</v>
      </c>
      <c r="O1177" s="27" t="e">
        <f>VLOOKUP($B1177,期貨未平倉口數!$A$4:$M$499,9,FALSE)</f>
        <v>#N/A</v>
      </c>
      <c r="P1177" s="27" t="e">
        <f>VLOOKUP($B1177,期貨未平倉口數!$A$4:$M$499,10,FALSE)</f>
        <v>#N/A</v>
      </c>
      <c r="Q1177" s="27" t="e">
        <f>VLOOKUP($B1177,期貨未平倉口數!$A$4:$M$499,11,FALSE)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VLOOKUP($B1178,期貨未平倉口數!$A$4:$M$499,4,FALSE)</f>
        <v>#N/A</v>
      </c>
      <c r="O1178" s="27" t="e">
        <f>VLOOKUP($B1178,期貨未平倉口數!$A$4:$M$499,9,FALSE)</f>
        <v>#N/A</v>
      </c>
      <c r="P1178" s="27" t="e">
        <f>VLOOKUP($B1178,期貨未平倉口數!$A$4:$M$499,10,FALSE)</f>
        <v>#N/A</v>
      </c>
      <c r="Q1178" s="27" t="e">
        <f>VLOOKUP($B1178,期貨未平倉口數!$A$4:$M$499,11,FALSE)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VLOOKUP($B1179,期貨未平倉口數!$A$4:$M$499,4,FALSE)</f>
        <v>#N/A</v>
      </c>
      <c r="O1179" s="27" t="e">
        <f>VLOOKUP($B1179,期貨未平倉口數!$A$4:$M$499,9,FALSE)</f>
        <v>#N/A</v>
      </c>
      <c r="P1179" s="27" t="e">
        <f>VLOOKUP($B1179,期貨未平倉口數!$A$4:$M$499,10,FALSE)</f>
        <v>#N/A</v>
      </c>
      <c r="Q1179" s="27" t="e">
        <f>VLOOKUP($B1179,期貨未平倉口數!$A$4:$M$499,11,FALSE)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VLOOKUP($B1180,期貨未平倉口數!$A$4:$M$499,4,FALSE)</f>
        <v>#N/A</v>
      </c>
      <c r="O1180" s="27" t="e">
        <f>VLOOKUP($B1180,期貨未平倉口數!$A$4:$M$499,9,FALSE)</f>
        <v>#N/A</v>
      </c>
      <c r="P1180" s="27" t="e">
        <f>VLOOKUP($B1180,期貨未平倉口數!$A$4:$M$499,10,FALSE)</f>
        <v>#N/A</v>
      </c>
      <c r="Q1180" s="27" t="e">
        <f>VLOOKUP($B1180,期貨未平倉口數!$A$4:$M$499,11,FALSE)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VLOOKUP($B1181,期貨未平倉口數!$A$4:$M$499,4,FALSE)</f>
        <v>#N/A</v>
      </c>
      <c r="O1181" s="27" t="e">
        <f>VLOOKUP($B1181,期貨未平倉口數!$A$4:$M$499,9,FALSE)</f>
        <v>#N/A</v>
      </c>
      <c r="P1181" s="27" t="e">
        <f>VLOOKUP($B1181,期貨未平倉口數!$A$4:$M$499,10,FALSE)</f>
        <v>#N/A</v>
      </c>
      <c r="Q1181" s="27" t="e">
        <f>VLOOKUP($B1181,期貨未平倉口數!$A$4:$M$499,11,FALSE)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VLOOKUP($B1182,期貨未平倉口數!$A$4:$M$499,4,FALSE)</f>
        <v>#N/A</v>
      </c>
      <c r="O1182" s="27" t="e">
        <f>VLOOKUP($B1182,期貨未平倉口數!$A$4:$M$499,9,FALSE)</f>
        <v>#N/A</v>
      </c>
      <c r="P1182" s="27" t="e">
        <f>VLOOKUP($B1182,期貨未平倉口數!$A$4:$M$499,10,FALSE)</f>
        <v>#N/A</v>
      </c>
      <c r="Q1182" s="27" t="e">
        <f>VLOOKUP($B1182,期貨未平倉口數!$A$4:$M$499,11,FALSE)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VLOOKUP($B1183,期貨未平倉口數!$A$4:$M$499,4,FALSE)</f>
        <v>#N/A</v>
      </c>
      <c r="O1183" s="27" t="e">
        <f>VLOOKUP($B1183,期貨未平倉口數!$A$4:$M$499,9,FALSE)</f>
        <v>#N/A</v>
      </c>
      <c r="P1183" s="27" t="e">
        <f>VLOOKUP($B1183,期貨未平倉口數!$A$4:$M$499,10,FALSE)</f>
        <v>#N/A</v>
      </c>
      <c r="Q1183" s="27" t="e">
        <f>VLOOKUP($B1183,期貨未平倉口數!$A$4:$M$499,11,FALSE)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VLOOKUP($B1184,期貨未平倉口數!$A$4:$M$499,4,FALSE)</f>
        <v>#N/A</v>
      </c>
      <c r="O1184" s="27" t="e">
        <f>VLOOKUP($B1184,期貨未平倉口數!$A$4:$M$499,9,FALSE)</f>
        <v>#N/A</v>
      </c>
      <c r="P1184" s="27" t="e">
        <f>VLOOKUP($B1184,期貨未平倉口數!$A$4:$M$499,10,FALSE)</f>
        <v>#N/A</v>
      </c>
      <c r="Q1184" s="27" t="e">
        <f>VLOOKUP($B1184,期貨未平倉口數!$A$4:$M$499,11,FALSE)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VLOOKUP($B1185,期貨未平倉口數!$A$4:$M$499,4,FALSE)</f>
        <v>#N/A</v>
      </c>
      <c r="O1185" s="27" t="e">
        <f>VLOOKUP($B1185,期貨未平倉口數!$A$4:$M$499,9,FALSE)</f>
        <v>#N/A</v>
      </c>
      <c r="P1185" s="27" t="e">
        <f>VLOOKUP($B1185,期貨未平倉口數!$A$4:$M$499,10,FALSE)</f>
        <v>#N/A</v>
      </c>
      <c r="Q1185" s="27" t="e">
        <f>VLOOKUP($B1185,期貨未平倉口數!$A$4:$M$499,11,FALSE)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VLOOKUP($B1186,期貨未平倉口數!$A$4:$M$499,4,FALSE)</f>
        <v>#N/A</v>
      </c>
      <c r="O1186" s="27" t="e">
        <f>VLOOKUP($B1186,期貨未平倉口數!$A$4:$M$499,9,FALSE)</f>
        <v>#N/A</v>
      </c>
      <c r="P1186" s="27" t="e">
        <f>VLOOKUP($B1186,期貨未平倉口數!$A$4:$M$499,10,FALSE)</f>
        <v>#N/A</v>
      </c>
      <c r="Q1186" s="27" t="e">
        <f>VLOOKUP($B1186,期貨未平倉口數!$A$4:$M$499,11,FALSE)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VLOOKUP($B1187,期貨未平倉口數!$A$4:$M$499,4,FALSE)</f>
        <v>#N/A</v>
      </c>
      <c r="O1187" s="27" t="e">
        <f>VLOOKUP($B1187,期貨未平倉口數!$A$4:$M$499,9,FALSE)</f>
        <v>#N/A</v>
      </c>
      <c r="P1187" s="27" t="e">
        <f>VLOOKUP($B1187,期貨未平倉口數!$A$4:$M$499,10,FALSE)</f>
        <v>#N/A</v>
      </c>
      <c r="Q1187" s="27" t="e">
        <f>VLOOKUP($B1187,期貨未平倉口數!$A$4:$M$499,11,FALSE)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VLOOKUP($B1188,期貨未平倉口數!$A$4:$M$499,4,FALSE)</f>
        <v>#N/A</v>
      </c>
      <c r="O1188" s="27" t="e">
        <f>VLOOKUP($B1188,期貨未平倉口數!$A$4:$M$499,9,FALSE)</f>
        <v>#N/A</v>
      </c>
      <c r="P1188" s="27" t="e">
        <f>VLOOKUP($B1188,期貨未平倉口數!$A$4:$M$499,10,FALSE)</f>
        <v>#N/A</v>
      </c>
      <c r="Q1188" s="27" t="e">
        <f>VLOOKUP($B1188,期貨未平倉口數!$A$4:$M$499,11,FALSE)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VLOOKUP($B1189,期貨未平倉口數!$A$4:$M$499,4,FALSE)</f>
        <v>#N/A</v>
      </c>
      <c r="O1189" s="27" t="e">
        <f>VLOOKUP($B1189,期貨未平倉口數!$A$4:$M$499,9,FALSE)</f>
        <v>#N/A</v>
      </c>
      <c r="P1189" s="27" t="e">
        <f>VLOOKUP($B1189,期貨未平倉口數!$A$4:$M$499,10,FALSE)</f>
        <v>#N/A</v>
      </c>
      <c r="Q1189" s="27" t="e">
        <f>VLOOKUP($B1189,期貨未平倉口數!$A$4:$M$499,11,FALSE)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VLOOKUP($B1190,期貨未平倉口數!$A$4:$M$499,4,FALSE)</f>
        <v>#N/A</v>
      </c>
      <c r="O1190" s="27" t="e">
        <f>VLOOKUP($B1190,期貨未平倉口數!$A$4:$M$499,9,FALSE)</f>
        <v>#N/A</v>
      </c>
      <c r="P1190" s="27" t="e">
        <f>VLOOKUP($B1190,期貨未平倉口數!$A$4:$M$499,10,FALSE)</f>
        <v>#N/A</v>
      </c>
      <c r="Q1190" s="27" t="e">
        <f>VLOOKUP($B1190,期貨未平倉口數!$A$4:$M$499,11,FALSE)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VLOOKUP($B1191,期貨未平倉口數!$A$4:$M$499,4,FALSE)</f>
        <v>#N/A</v>
      </c>
      <c r="O1191" s="27" t="e">
        <f>VLOOKUP($B1191,期貨未平倉口數!$A$4:$M$499,9,FALSE)</f>
        <v>#N/A</v>
      </c>
      <c r="P1191" s="27" t="e">
        <f>VLOOKUP($B1191,期貨未平倉口數!$A$4:$M$499,10,FALSE)</f>
        <v>#N/A</v>
      </c>
      <c r="Q1191" s="27" t="e">
        <f>VLOOKUP($B1191,期貨未平倉口數!$A$4:$M$499,11,FALSE)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VLOOKUP($B1192,期貨未平倉口數!$A$4:$M$499,4,FALSE)</f>
        <v>#N/A</v>
      </c>
      <c r="O1192" s="27" t="e">
        <f>VLOOKUP($B1192,期貨未平倉口數!$A$4:$M$499,9,FALSE)</f>
        <v>#N/A</v>
      </c>
      <c r="P1192" s="27" t="e">
        <f>VLOOKUP($B1192,期貨未平倉口數!$A$4:$M$499,10,FALSE)</f>
        <v>#N/A</v>
      </c>
      <c r="Q1192" s="27" t="e">
        <f>VLOOKUP($B1192,期貨未平倉口數!$A$4:$M$499,11,FALSE)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VLOOKUP($B1193,期貨未平倉口數!$A$4:$M$499,4,FALSE)</f>
        <v>#N/A</v>
      </c>
      <c r="O1193" s="27" t="e">
        <f>VLOOKUP($B1193,期貨未平倉口數!$A$4:$M$499,9,FALSE)</f>
        <v>#N/A</v>
      </c>
      <c r="P1193" s="27" t="e">
        <f>VLOOKUP($B1193,期貨未平倉口數!$A$4:$M$499,10,FALSE)</f>
        <v>#N/A</v>
      </c>
      <c r="Q1193" s="27" t="e">
        <f>VLOOKUP($B1193,期貨未平倉口數!$A$4:$M$499,11,FALSE)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VLOOKUP($B1194,期貨未平倉口數!$A$4:$M$499,4,FALSE)</f>
        <v>#N/A</v>
      </c>
      <c r="O1194" s="27" t="e">
        <f>VLOOKUP($B1194,期貨未平倉口數!$A$4:$M$499,9,FALSE)</f>
        <v>#N/A</v>
      </c>
      <c r="P1194" s="27" t="e">
        <f>VLOOKUP($B1194,期貨未平倉口數!$A$4:$M$499,10,FALSE)</f>
        <v>#N/A</v>
      </c>
      <c r="Q1194" s="27" t="e">
        <f>VLOOKUP($B1194,期貨未平倉口數!$A$4:$M$499,11,FALSE)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VLOOKUP($B1195,期貨未平倉口數!$A$4:$M$499,4,FALSE)</f>
        <v>#N/A</v>
      </c>
      <c r="O1195" s="27" t="e">
        <f>VLOOKUP($B1195,期貨未平倉口數!$A$4:$M$499,9,FALSE)</f>
        <v>#N/A</v>
      </c>
      <c r="P1195" s="27" t="e">
        <f>VLOOKUP($B1195,期貨未平倉口數!$A$4:$M$499,10,FALSE)</f>
        <v>#N/A</v>
      </c>
      <c r="Q1195" s="27" t="e">
        <f>VLOOKUP($B1195,期貨未平倉口數!$A$4:$M$499,11,FALSE)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VLOOKUP($B1196,期貨未平倉口數!$A$4:$M$499,4,FALSE)</f>
        <v>#N/A</v>
      </c>
      <c r="O1196" s="27" t="e">
        <f>VLOOKUP($B1196,期貨未平倉口數!$A$4:$M$499,9,FALSE)</f>
        <v>#N/A</v>
      </c>
      <c r="P1196" s="27" t="e">
        <f>VLOOKUP($B1196,期貨未平倉口數!$A$4:$M$499,10,FALSE)</f>
        <v>#N/A</v>
      </c>
      <c r="Q1196" s="27" t="e">
        <f>VLOOKUP($B1196,期貨未平倉口數!$A$4:$M$499,11,FALSE)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VLOOKUP($B1197,期貨未平倉口數!$A$4:$M$499,4,FALSE)</f>
        <v>#N/A</v>
      </c>
      <c r="O1197" s="27" t="e">
        <f>VLOOKUP($B1197,期貨未平倉口數!$A$4:$M$499,9,FALSE)</f>
        <v>#N/A</v>
      </c>
      <c r="P1197" s="27" t="e">
        <f>VLOOKUP($B1197,期貨未平倉口數!$A$4:$M$499,10,FALSE)</f>
        <v>#N/A</v>
      </c>
      <c r="Q1197" s="27" t="e">
        <f>VLOOKUP($B1197,期貨未平倉口數!$A$4:$M$499,11,FALSE)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VLOOKUP($B1198,期貨未平倉口數!$A$4:$M$499,4,FALSE)</f>
        <v>#N/A</v>
      </c>
      <c r="O1198" s="27" t="e">
        <f>VLOOKUP($B1198,期貨未平倉口數!$A$4:$M$499,9,FALSE)</f>
        <v>#N/A</v>
      </c>
      <c r="P1198" s="27" t="e">
        <f>VLOOKUP($B1198,期貨未平倉口數!$A$4:$M$499,10,FALSE)</f>
        <v>#N/A</v>
      </c>
      <c r="Q1198" s="27" t="e">
        <f>VLOOKUP($B1198,期貨未平倉口數!$A$4:$M$499,11,FALSE)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VLOOKUP($B1199,期貨未平倉口數!$A$4:$M$499,4,FALSE)</f>
        <v>#N/A</v>
      </c>
      <c r="O1199" s="27" t="e">
        <f>VLOOKUP($B1199,期貨未平倉口數!$A$4:$M$499,9,FALSE)</f>
        <v>#N/A</v>
      </c>
      <c r="P1199" s="27" t="e">
        <f>VLOOKUP($B1199,期貨未平倉口數!$A$4:$M$499,10,FALSE)</f>
        <v>#N/A</v>
      </c>
      <c r="Q1199" s="27" t="e">
        <f>VLOOKUP($B1199,期貨未平倉口數!$A$4:$M$499,11,FALSE)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VLOOKUP($B1200,期貨未平倉口數!$A$4:$M$499,4,FALSE)</f>
        <v>#N/A</v>
      </c>
      <c r="O1200" s="27" t="e">
        <f>VLOOKUP($B1200,期貨未平倉口數!$A$4:$M$499,9,FALSE)</f>
        <v>#N/A</v>
      </c>
      <c r="P1200" s="27" t="e">
        <f>VLOOKUP($B1200,期貨未平倉口數!$A$4:$M$499,10,FALSE)</f>
        <v>#N/A</v>
      </c>
      <c r="Q1200" s="27" t="e">
        <f>VLOOKUP($B1200,期貨未平倉口數!$A$4:$M$499,11,FALSE)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VLOOKUP($B1201,期貨未平倉口數!$A$4:$M$499,4,FALSE)</f>
        <v>#N/A</v>
      </c>
      <c r="O1201" s="27" t="e">
        <f>VLOOKUP($B1201,期貨未平倉口數!$A$4:$M$499,9,FALSE)</f>
        <v>#N/A</v>
      </c>
      <c r="P1201" s="27" t="e">
        <f>VLOOKUP($B1201,期貨未平倉口數!$A$4:$M$499,10,FALSE)</f>
        <v>#N/A</v>
      </c>
      <c r="Q1201" s="27" t="e">
        <f>VLOOKUP($B1201,期貨未平倉口數!$A$4:$M$499,11,FALSE)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VLOOKUP($B1202,期貨未平倉口數!$A$4:$M$499,4,FALSE)</f>
        <v>#N/A</v>
      </c>
      <c r="O1202" s="27" t="e">
        <f>VLOOKUP($B1202,期貨未平倉口數!$A$4:$M$499,9,FALSE)</f>
        <v>#N/A</v>
      </c>
      <c r="P1202" s="27" t="e">
        <f>VLOOKUP($B1202,期貨未平倉口數!$A$4:$M$499,10,FALSE)</f>
        <v>#N/A</v>
      </c>
      <c r="Q1202" s="27" t="e">
        <f>VLOOKUP($B1202,期貨未平倉口數!$A$4:$M$499,11,FALSE)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VLOOKUP($B1203,期貨未平倉口數!$A$4:$M$499,4,FALSE)</f>
        <v>#N/A</v>
      </c>
      <c r="O1203" s="27" t="e">
        <f>VLOOKUP($B1203,期貨未平倉口數!$A$4:$M$499,9,FALSE)</f>
        <v>#N/A</v>
      </c>
      <c r="P1203" s="27" t="e">
        <f>VLOOKUP($B1203,期貨未平倉口數!$A$4:$M$499,10,FALSE)</f>
        <v>#N/A</v>
      </c>
      <c r="Q1203" s="27" t="e">
        <f>VLOOKUP($B1203,期貨未平倉口數!$A$4:$M$499,11,FALSE)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VLOOKUP($B1204,期貨未平倉口數!$A$4:$M$499,4,FALSE)</f>
        <v>#N/A</v>
      </c>
      <c r="O1204" s="27" t="e">
        <f>VLOOKUP($B1204,期貨未平倉口數!$A$4:$M$499,9,FALSE)</f>
        <v>#N/A</v>
      </c>
      <c r="P1204" s="27" t="e">
        <f>VLOOKUP($B1204,期貨未平倉口數!$A$4:$M$499,10,FALSE)</f>
        <v>#N/A</v>
      </c>
      <c r="Q1204" s="27" t="e">
        <f>VLOOKUP($B1204,期貨未平倉口數!$A$4:$M$499,11,FALSE)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VLOOKUP($B1205,期貨未平倉口數!$A$4:$M$499,4,FALSE)</f>
        <v>#N/A</v>
      </c>
      <c r="O1205" s="27" t="e">
        <f>VLOOKUP($B1205,期貨未平倉口數!$A$4:$M$499,9,FALSE)</f>
        <v>#N/A</v>
      </c>
      <c r="P1205" s="27" t="e">
        <f>VLOOKUP($B1205,期貨未平倉口數!$A$4:$M$499,10,FALSE)</f>
        <v>#N/A</v>
      </c>
      <c r="Q1205" s="27" t="e">
        <f>VLOOKUP($B1205,期貨未平倉口數!$A$4:$M$499,11,FALSE)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VLOOKUP($B1206,期貨未平倉口數!$A$4:$M$499,4,FALSE)</f>
        <v>#N/A</v>
      </c>
      <c r="O1206" s="27" t="e">
        <f>VLOOKUP($B1206,期貨未平倉口數!$A$4:$M$499,9,FALSE)</f>
        <v>#N/A</v>
      </c>
      <c r="P1206" s="27" t="e">
        <f>VLOOKUP($B1206,期貨未平倉口數!$A$4:$M$499,10,FALSE)</f>
        <v>#N/A</v>
      </c>
      <c r="Q1206" s="27" t="e">
        <f>VLOOKUP($B1206,期貨未平倉口數!$A$4:$M$499,11,FALSE)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VLOOKUP($B1207,期貨未平倉口數!$A$4:$M$499,4,FALSE)</f>
        <v>#N/A</v>
      </c>
      <c r="O1207" s="27" t="e">
        <f>VLOOKUP($B1207,期貨未平倉口數!$A$4:$M$499,9,FALSE)</f>
        <v>#N/A</v>
      </c>
      <c r="P1207" s="27" t="e">
        <f>VLOOKUP($B1207,期貨未平倉口數!$A$4:$M$499,10,FALSE)</f>
        <v>#N/A</v>
      </c>
      <c r="Q1207" s="27" t="e">
        <f>VLOOKUP($B1207,期貨未平倉口數!$A$4:$M$499,11,FALSE)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VLOOKUP($B1208,期貨未平倉口數!$A$4:$M$499,4,FALSE)</f>
        <v>#N/A</v>
      </c>
      <c r="O1208" s="27" t="e">
        <f>VLOOKUP($B1208,期貨未平倉口數!$A$4:$M$499,9,FALSE)</f>
        <v>#N/A</v>
      </c>
      <c r="P1208" s="27" t="e">
        <f>VLOOKUP($B1208,期貨未平倉口數!$A$4:$M$499,10,FALSE)</f>
        <v>#N/A</v>
      </c>
      <c r="Q1208" s="27" t="e">
        <f>VLOOKUP($B1208,期貨未平倉口數!$A$4:$M$499,11,FALSE)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VLOOKUP($B1209,期貨未平倉口數!$A$4:$M$499,4,FALSE)</f>
        <v>#N/A</v>
      </c>
      <c r="O1209" s="27" t="e">
        <f>VLOOKUP($B1209,期貨未平倉口數!$A$4:$M$499,9,FALSE)</f>
        <v>#N/A</v>
      </c>
      <c r="P1209" s="27" t="e">
        <f>VLOOKUP($B1209,期貨未平倉口數!$A$4:$M$499,10,FALSE)</f>
        <v>#N/A</v>
      </c>
      <c r="Q1209" s="27" t="e">
        <f>VLOOKUP($B1209,期貨未平倉口數!$A$4:$M$499,11,FALSE)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VLOOKUP($B1210,期貨未平倉口數!$A$4:$M$499,4,FALSE)</f>
        <v>#N/A</v>
      </c>
      <c r="O1210" s="27" t="e">
        <f>VLOOKUP($B1210,期貨未平倉口數!$A$4:$M$499,9,FALSE)</f>
        <v>#N/A</v>
      </c>
      <c r="P1210" s="27" t="e">
        <f>VLOOKUP($B1210,期貨未平倉口數!$A$4:$M$499,10,FALSE)</f>
        <v>#N/A</v>
      </c>
      <c r="Q1210" s="27" t="e">
        <f>VLOOKUP($B1210,期貨未平倉口數!$A$4:$M$499,11,FALSE)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VLOOKUP($B1211,期貨未平倉口數!$A$4:$M$499,4,FALSE)</f>
        <v>#N/A</v>
      </c>
      <c r="O1211" s="27" t="e">
        <f>VLOOKUP($B1211,期貨未平倉口數!$A$4:$M$499,9,FALSE)</f>
        <v>#N/A</v>
      </c>
      <c r="P1211" s="27" t="e">
        <f>VLOOKUP($B1211,期貨未平倉口數!$A$4:$M$499,10,FALSE)</f>
        <v>#N/A</v>
      </c>
      <c r="Q1211" s="27" t="e">
        <f>VLOOKUP($B1211,期貨未平倉口數!$A$4:$M$499,11,FALSE)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VLOOKUP($B1212,期貨未平倉口數!$A$4:$M$499,4,FALSE)</f>
        <v>#N/A</v>
      </c>
      <c r="O1212" s="27" t="e">
        <f>VLOOKUP($B1212,期貨未平倉口數!$A$4:$M$499,9,FALSE)</f>
        <v>#N/A</v>
      </c>
      <c r="P1212" s="27" t="e">
        <f>VLOOKUP($B1212,期貨未平倉口數!$A$4:$M$499,10,FALSE)</f>
        <v>#N/A</v>
      </c>
      <c r="Q1212" s="27" t="e">
        <f>VLOOKUP($B1212,期貨未平倉口數!$A$4:$M$499,11,FALSE)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VLOOKUP($B1213,期貨未平倉口數!$A$4:$M$499,4,FALSE)</f>
        <v>#N/A</v>
      </c>
      <c r="O1213" s="27" t="e">
        <f>VLOOKUP($B1213,期貨未平倉口數!$A$4:$M$499,9,FALSE)</f>
        <v>#N/A</v>
      </c>
      <c r="P1213" s="27" t="e">
        <f>VLOOKUP($B1213,期貨未平倉口數!$A$4:$M$499,10,FALSE)</f>
        <v>#N/A</v>
      </c>
      <c r="Q1213" s="27" t="e">
        <f>VLOOKUP($B1213,期貨未平倉口數!$A$4:$M$499,11,FALSE)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VLOOKUP($B1214,期貨未平倉口數!$A$4:$M$499,4,FALSE)</f>
        <v>#N/A</v>
      </c>
      <c r="O1214" s="27" t="e">
        <f>VLOOKUP($B1214,期貨未平倉口數!$A$4:$M$499,9,FALSE)</f>
        <v>#N/A</v>
      </c>
      <c r="P1214" s="27" t="e">
        <f>VLOOKUP($B1214,期貨未平倉口數!$A$4:$M$499,10,FALSE)</f>
        <v>#N/A</v>
      </c>
      <c r="Q1214" s="27" t="e">
        <f>VLOOKUP($B1214,期貨未平倉口數!$A$4:$M$499,11,FALSE)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VLOOKUP($B1215,期貨未平倉口數!$A$4:$M$499,4,FALSE)</f>
        <v>#N/A</v>
      </c>
      <c r="O1215" s="27" t="e">
        <f>VLOOKUP($B1215,期貨未平倉口數!$A$4:$M$499,9,FALSE)</f>
        <v>#N/A</v>
      </c>
      <c r="P1215" s="27" t="e">
        <f>VLOOKUP($B1215,期貨未平倉口數!$A$4:$M$499,10,FALSE)</f>
        <v>#N/A</v>
      </c>
      <c r="Q1215" s="27" t="e">
        <f>VLOOKUP($B1215,期貨未平倉口數!$A$4:$M$499,11,FALSE)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VLOOKUP($B1216,期貨未平倉口數!$A$4:$M$499,4,FALSE)</f>
        <v>#N/A</v>
      </c>
      <c r="O1216" s="27" t="e">
        <f>VLOOKUP($B1216,期貨未平倉口數!$A$4:$M$499,9,FALSE)</f>
        <v>#N/A</v>
      </c>
      <c r="P1216" s="27" t="e">
        <f>VLOOKUP($B1216,期貨未平倉口數!$A$4:$M$499,10,FALSE)</f>
        <v>#N/A</v>
      </c>
      <c r="Q1216" s="27" t="e">
        <f>VLOOKUP($B1216,期貨未平倉口數!$A$4:$M$499,11,FALSE)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VLOOKUP($B1217,期貨未平倉口數!$A$4:$M$499,4,FALSE)</f>
        <v>#N/A</v>
      </c>
      <c r="O1217" s="27" t="e">
        <f>VLOOKUP($B1217,期貨未平倉口數!$A$4:$M$499,9,FALSE)</f>
        <v>#N/A</v>
      </c>
      <c r="P1217" s="27" t="e">
        <f>VLOOKUP($B1217,期貨未平倉口數!$A$4:$M$499,10,FALSE)</f>
        <v>#N/A</v>
      </c>
      <c r="Q1217" s="27" t="e">
        <f>VLOOKUP($B1217,期貨未平倉口數!$A$4:$M$499,11,FALSE)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VLOOKUP($B1218,期貨未平倉口數!$A$4:$M$499,4,FALSE)</f>
        <v>#N/A</v>
      </c>
      <c r="O1218" s="27" t="e">
        <f>VLOOKUP($B1218,期貨未平倉口數!$A$4:$M$499,9,FALSE)</f>
        <v>#N/A</v>
      </c>
      <c r="P1218" s="27" t="e">
        <f>VLOOKUP($B1218,期貨未平倉口數!$A$4:$M$499,10,FALSE)</f>
        <v>#N/A</v>
      </c>
      <c r="Q1218" s="27" t="e">
        <f>VLOOKUP($B1218,期貨未平倉口數!$A$4:$M$499,11,FALSE)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VLOOKUP($B1219,期貨未平倉口數!$A$4:$M$499,4,FALSE)</f>
        <v>#N/A</v>
      </c>
      <c r="O1219" s="27" t="e">
        <f>VLOOKUP($B1219,期貨未平倉口數!$A$4:$M$499,9,FALSE)</f>
        <v>#N/A</v>
      </c>
      <c r="P1219" s="27" t="e">
        <f>VLOOKUP($B1219,期貨未平倉口數!$A$4:$M$499,10,FALSE)</f>
        <v>#N/A</v>
      </c>
      <c r="Q1219" s="27" t="e">
        <f>VLOOKUP($B1219,期貨未平倉口數!$A$4:$M$499,11,FALSE)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VLOOKUP($B1220,期貨未平倉口數!$A$4:$M$499,4,FALSE)</f>
        <v>#N/A</v>
      </c>
      <c r="O1220" s="27" t="e">
        <f>VLOOKUP($B1220,期貨未平倉口數!$A$4:$M$499,9,FALSE)</f>
        <v>#N/A</v>
      </c>
      <c r="P1220" s="27" t="e">
        <f>VLOOKUP($B1220,期貨未平倉口數!$A$4:$M$499,10,FALSE)</f>
        <v>#N/A</v>
      </c>
      <c r="Q1220" s="27" t="e">
        <f>VLOOKUP($B1220,期貨未平倉口數!$A$4:$M$499,11,FALSE)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VLOOKUP($B1221,期貨未平倉口數!$A$4:$M$499,4,FALSE)</f>
        <v>#N/A</v>
      </c>
      <c r="O1221" s="27" t="e">
        <f>VLOOKUP($B1221,期貨未平倉口數!$A$4:$M$499,9,FALSE)</f>
        <v>#N/A</v>
      </c>
      <c r="P1221" s="27" t="e">
        <f>VLOOKUP($B1221,期貨未平倉口數!$A$4:$M$499,10,FALSE)</f>
        <v>#N/A</v>
      </c>
      <c r="Q1221" s="27" t="e">
        <f>VLOOKUP($B1221,期貨未平倉口數!$A$4:$M$499,11,FALSE)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VLOOKUP($B1222,期貨未平倉口數!$A$4:$M$499,4,FALSE)</f>
        <v>#N/A</v>
      </c>
      <c r="O1222" s="27" t="e">
        <f>VLOOKUP($B1222,期貨未平倉口數!$A$4:$M$499,9,FALSE)</f>
        <v>#N/A</v>
      </c>
      <c r="P1222" s="27" t="e">
        <f>VLOOKUP($B1222,期貨未平倉口數!$A$4:$M$499,10,FALSE)</f>
        <v>#N/A</v>
      </c>
      <c r="Q1222" s="27" t="e">
        <f>VLOOKUP($B1222,期貨未平倉口數!$A$4:$M$499,11,FALSE)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VLOOKUP($B1223,期貨未平倉口數!$A$4:$M$499,4,FALSE)</f>
        <v>#N/A</v>
      </c>
      <c r="O1223" s="27" t="e">
        <f>VLOOKUP($B1223,期貨未平倉口數!$A$4:$M$499,9,FALSE)</f>
        <v>#N/A</v>
      </c>
      <c r="P1223" s="27" t="e">
        <f>VLOOKUP($B1223,期貨未平倉口數!$A$4:$M$499,10,FALSE)</f>
        <v>#N/A</v>
      </c>
      <c r="Q1223" s="27" t="e">
        <f>VLOOKUP($B1223,期貨未平倉口數!$A$4:$M$499,11,FALSE)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VLOOKUP($B1224,期貨未平倉口數!$A$4:$M$499,4,FALSE)</f>
        <v>#N/A</v>
      </c>
      <c r="O1224" s="27" t="e">
        <f>VLOOKUP($B1224,期貨未平倉口數!$A$4:$M$499,9,FALSE)</f>
        <v>#N/A</v>
      </c>
      <c r="P1224" s="27" t="e">
        <f>VLOOKUP($B1224,期貨未平倉口數!$A$4:$M$499,10,FALSE)</f>
        <v>#N/A</v>
      </c>
      <c r="Q1224" s="27" t="e">
        <f>VLOOKUP($B1224,期貨未平倉口數!$A$4:$M$499,11,FALSE)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VLOOKUP($B1225,期貨未平倉口數!$A$4:$M$499,4,FALSE)</f>
        <v>#N/A</v>
      </c>
      <c r="O1225" s="27" t="e">
        <f>VLOOKUP($B1225,期貨未平倉口數!$A$4:$M$499,9,FALSE)</f>
        <v>#N/A</v>
      </c>
      <c r="P1225" s="27" t="e">
        <f>VLOOKUP($B1225,期貨未平倉口數!$A$4:$M$499,10,FALSE)</f>
        <v>#N/A</v>
      </c>
      <c r="Q1225" s="27" t="e">
        <f>VLOOKUP($B1225,期貨未平倉口數!$A$4:$M$499,11,FALSE)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VLOOKUP($B1226,期貨未平倉口數!$A$4:$M$499,4,FALSE)</f>
        <v>#N/A</v>
      </c>
      <c r="O1226" s="27" t="e">
        <f>VLOOKUP($B1226,期貨未平倉口數!$A$4:$M$499,9,FALSE)</f>
        <v>#N/A</v>
      </c>
      <c r="P1226" s="27" t="e">
        <f>VLOOKUP($B1226,期貨未平倉口數!$A$4:$M$499,10,FALSE)</f>
        <v>#N/A</v>
      </c>
      <c r="Q1226" s="27" t="e">
        <f>VLOOKUP($B1226,期貨未平倉口數!$A$4:$M$499,11,FALSE)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VLOOKUP($B1227,期貨未平倉口數!$A$4:$M$499,4,FALSE)</f>
        <v>#N/A</v>
      </c>
      <c r="O1227" s="27" t="e">
        <f>VLOOKUP($B1227,期貨未平倉口數!$A$4:$M$499,9,FALSE)</f>
        <v>#N/A</v>
      </c>
      <c r="P1227" s="27" t="e">
        <f>VLOOKUP($B1227,期貨未平倉口數!$A$4:$M$499,10,FALSE)</f>
        <v>#N/A</v>
      </c>
      <c r="Q1227" s="27" t="e">
        <f>VLOOKUP($B1227,期貨未平倉口數!$A$4:$M$499,11,FALSE)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VLOOKUP($B1228,期貨未平倉口數!$A$4:$M$499,4,FALSE)</f>
        <v>#N/A</v>
      </c>
      <c r="O1228" s="27" t="e">
        <f>VLOOKUP($B1228,期貨未平倉口數!$A$4:$M$499,9,FALSE)</f>
        <v>#N/A</v>
      </c>
      <c r="P1228" s="27" t="e">
        <f>VLOOKUP($B1228,期貨未平倉口數!$A$4:$M$499,10,FALSE)</f>
        <v>#N/A</v>
      </c>
      <c r="Q1228" s="27" t="e">
        <f>VLOOKUP($B1228,期貨未平倉口數!$A$4:$M$499,11,FALSE)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VLOOKUP($B1229,期貨未平倉口數!$A$4:$M$499,4,FALSE)</f>
        <v>#N/A</v>
      </c>
      <c r="O1229" s="27" t="e">
        <f>VLOOKUP($B1229,期貨未平倉口數!$A$4:$M$499,9,FALSE)</f>
        <v>#N/A</v>
      </c>
      <c r="P1229" s="27" t="e">
        <f>VLOOKUP($B1229,期貨未平倉口數!$A$4:$M$499,10,FALSE)</f>
        <v>#N/A</v>
      </c>
      <c r="Q1229" s="27" t="e">
        <f>VLOOKUP($B1229,期貨未平倉口數!$A$4:$M$499,11,FALSE)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VLOOKUP($B1230,期貨未平倉口數!$A$4:$M$499,4,FALSE)</f>
        <v>#N/A</v>
      </c>
      <c r="O1230" s="27" t="e">
        <f>VLOOKUP($B1230,期貨未平倉口數!$A$4:$M$499,9,FALSE)</f>
        <v>#N/A</v>
      </c>
      <c r="P1230" s="27" t="e">
        <f>VLOOKUP($B1230,期貨未平倉口數!$A$4:$M$499,10,FALSE)</f>
        <v>#N/A</v>
      </c>
      <c r="Q1230" s="27" t="e">
        <f>VLOOKUP($B1230,期貨未平倉口數!$A$4:$M$499,11,FALSE)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VLOOKUP($B1231,期貨未平倉口數!$A$4:$M$499,4,FALSE)</f>
        <v>#N/A</v>
      </c>
      <c r="O1231" s="27" t="e">
        <f>VLOOKUP($B1231,期貨未平倉口數!$A$4:$M$499,9,FALSE)</f>
        <v>#N/A</v>
      </c>
      <c r="P1231" s="27" t="e">
        <f>VLOOKUP($B1231,期貨未平倉口數!$A$4:$M$499,10,FALSE)</f>
        <v>#N/A</v>
      </c>
      <c r="Q1231" s="27" t="e">
        <f>VLOOKUP($B1231,期貨未平倉口數!$A$4:$M$499,11,FALSE)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VLOOKUP($B1232,期貨未平倉口數!$A$4:$M$499,4,FALSE)</f>
        <v>#N/A</v>
      </c>
      <c r="O1232" s="27" t="e">
        <f>VLOOKUP($B1232,期貨未平倉口數!$A$4:$M$499,9,FALSE)</f>
        <v>#N/A</v>
      </c>
      <c r="P1232" s="27" t="e">
        <f>VLOOKUP($B1232,期貨未平倉口數!$A$4:$M$499,10,FALSE)</f>
        <v>#N/A</v>
      </c>
      <c r="Q1232" s="27" t="e">
        <f>VLOOKUP($B1232,期貨未平倉口數!$A$4:$M$499,11,FALSE)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VLOOKUP($B1233,期貨未平倉口數!$A$4:$M$499,4,FALSE)</f>
        <v>#N/A</v>
      </c>
      <c r="O1233" s="27" t="e">
        <f>VLOOKUP($B1233,期貨未平倉口數!$A$4:$M$499,9,FALSE)</f>
        <v>#N/A</v>
      </c>
      <c r="P1233" s="27" t="e">
        <f>VLOOKUP($B1233,期貨未平倉口數!$A$4:$M$499,10,FALSE)</f>
        <v>#N/A</v>
      </c>
      <c r="Q1233" s="27" t="e">
        <f>VLOOKUP($B1233,期貨未平倉口數!$A$4:$M$499,11,FALSE)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VLOOKUP($B1234,期貨未平倉口數!$A$4:$M$499,4,FALSE)</f>
        <v>#N/A</v>
      </c>
      <c r="O1234" s="27" t="e">
        <f>VLOOKUP($B1234,期貨未平倉口數!$A$4:$M$499,9,FALSE)</f>
        <v>#N/A</v>
      </c>
      <c r="P1234" s="27" t="e">
        <f>VLOOKUP($B1234,期貨未平倉口數!$A$4:$M$499,10,FALSE)</f>
        <v>#N/A</v>
      </c>
      <c r="Q1234" s="27" t="e">
        <f>VLOOKUP($B1234,期貨未平倉口數!$A$4:$M$499,11,FALSE)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VLOOKUP($B1235,期貨未平倉口數!$A$4:$M$499,4,FALSE)</f>
        <v>#N/A</v>
      </c>
      <c r="O1235" s="27" t="e">
        <f>VLOOKUP($B1235,期貨未平倉口數!$A$4:$M$499,9,FALSE)</f>
        <v>#N/A</v>
      </c>
      <c r="P1235" s="27" t="e">
        <f>VLOOKUP($B1235,期貨未平倉口數!$A$4:$M$499,10,FALSE)</f>
        <v>#N/A</v>
      </c>
      <c r="Q1235" s="27" t="e">
        <f>VLOOKUP($B1235,期貨未平倉口數!$A$4:$M$499,11,FALSE)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VLOOKUP($B1236,期貨未平倉口數!$A$4:$M$499,4,FALSE)</f>
        <v>#N/A</v>
      </c>
      <c r="O1236" s="27" t="e">
        <f>VLOOKUP($B1236,期貨未平倉口數!$A$4:$M$499,9,FALSE)</f>
        <v>#N/A</v>
      </c>
      <c r="P1236" s="27" t="e">
        <f>VLOOKUP($B1236,期貨未平倉口數!$A$4:$M$499,10,FALSE)</f>
        <v>#N/A</v>
      </c>
      <c r="Q1236" s="27" t="e">
        <f>VLOOKUP($B1236,期貨未平倉口數!$A$4:$M$499,11,FALSE)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VLOOKUP($B1237,期貨未平倉口數!$A$4:$M$499,4,FALSE)</f>
        <v>#N/A</v>
      </c>
      <c r="O1237" s="27" t="e">
        <f>VLOOKUP($B1237,期貨未平倉口數!$A$4:$M$499,9,FALSE)</f>
        <v>#N/A</v>
      </c>
      <c r="P1237" s="27" t="e">
        <f>VLOOKUP($B1237,期貨未平倉口數!$A$4:$M$499,10,FALSE)</f>
        <v>#N/A</v>
      </c>
      <c r="Q1237" s="27" t="e">
        <f>VLOOKUP($B1237,期貨未平倉口數!$A$4:$M$499,11,FALSE)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VLOOKUP($B1238,期貨未平倉口數!$A$4:$M$499,4,FALSE)</f>
        <v>#N/A</v>
      </c>
      <c r="O1238" s="27" t="e">
        <f>VLOOKUP($B1238,期貨未平倉口數!$A$4:$M$499,9,FALSE)</f>
        <v>#N/A</v>
      </c>
      <c r="P1238" s="27" t="e">
        <f>VLOOKUP($B1238,期貨未平倉口數!$A$4:$M$499,10,FALSE)</f>
        <v>#N/A</v>
      </c>
      <c r="Q1238" s="27" t="e">
        <f>VLOOKUP($B1238,期貨未平倉口數!$A$4:$M$499,11,FALSE)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VLOOKUP($B1239,期貨未平倉口數!$A$4:$M$499,4,FALSE)</f>
        <v>#N/A</v>
      </c>
      <c r="O1239" s="27" t="e">
        <f>VLOOKUP($B1239,期貨未平倉口數!$A$4:$M$499,9,FALSE)</f>
        <v>#N/A</v>
      </c>
      <c r="P1239" s="27" t="e">
        <f>VLOOKUP($B1239,期貨未平倉口數!$A$4:$M$499,10,FALSE)</f>
        <v>#N/A</v>
      </c>
      <c r="Q1239" s="27" t="e">
        <f>VLOOKUP($B1239,期貨未平倉口數!$A$4:$M$499,11,FALSE)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VLOOKUP($B1240,期貨未平倉口數!$A$4:$M$499,4,FALSE)</f>
        <v>#N/A</v>
      </c>
      <c r="O1240" s="27" t="e">
        <f>VLOOKUP($B1240,期貨未平倉口數!$A$4:$M$499,9,FALSE)</f>
        <v>#N/A</v>
      </c>
      <c r="P1240" s="27" t="e">
        <f>VLOOKUP($B1240,期貨未平倉口數!$A$4:$M$499,10,FALSE)</f>
        <v>#N/A</v>
      </c>
      <c r="Q1240" s="27" t="e">
        <f>VLOOKUP($B1240,期貨未平倉口數!$A$4:$M$499,11,FALSE)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VLOOKUP($B1241,期貨未平倉口數!$A$4:$M$499,4,FALSE)</f>
        <v>#N/A</v>
      </c>
      <c r="O1241" s="27" t="e">
        <f>VLOOKUP($B1241,期貨未平倉口數!$A$4:$M$499,9,FALSE)</f>
        <v>#N/A</v>
      </c>
      <c r="P1241" s="27" t="e">
        <f>VLOOKUP($B1241,期貨未平倉口數!$A$4:$M$499,10,FALSE)</f>
        <v>#N/A</v>
      </c>
      <c r="Q1241" s="27" t="e">
        <f>VLOOKUP($B1241,期貨未平倉口數!$A$4:$M$499,11,FALSE)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VLOOKUP($B1242,期貨未平倉口數!$A$4:$M$499,4,FALSE)</f>
        <v>#N/A</v>
      </c>
      <c r="O1242" s="27" t="e">
        <f>VLOOKUP($B1242,期貨未平倉口數!$A$4:$M$499,9,FALSE)</f>
        <v>#N/A</v>
      </c>
      <c r="P1242" s="27" t="e">
        <f>VLOOKUP($B1242,期貨未平倉口數!$A$4:$M$499,10,FALSE)</f>
        <v>#N/A</v>
      </c>
      <c r="Q1242" s="27" t="e">
        <f>VLOOKUP($B1242,期貨未平倉口數!$A$4:$M$499,11,FALSE)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VLOOKUP($B1243,期貨未平倉口數!$A$4:$M$499,4,FALSE)</f>
        <v>#N/A</v>
      </c>
      <c r="O1243" s="27" t="e">
        <f>VLOOKUP($B1243,期貨未平倉口數!$A$4:$M$499,9,FALSE)</f>
        <v>#N/A</v>
      </c>
      <c r="P1243" s="27" t="e">
        <f>VLOOKUP($B1243,期貨未平倉口數!$A$4:$M$499,10,FALSE)</f>
        <v>#N/A</v>
      </c>
      <c r="Q1243" s="27" t="e">
        <f>VLOOKUP($B1243,期貨未平倉口數!$A$4:$M$499,11,FALSE)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VLOOKUP($B1244,期貨未平倉口數!$A$4:$M$499,4,FALSE)</f>
        <v>#N/A</v>
      </c>
      <c r="O1244" s="27" t="e">
        <f>VLOOKUP($B1244,期貨未平倉口數!$A$4:$M$499,9,FALSE)</f>
        <v>#N/A</v>
      </c>
      <c r="P1244" s="27" t="e">
        <f>VLOOKUP($B1244,期貨未平倉口數!$A$4:$M$499,10,FALSE)</f>
        <v>#N/A</v>
      </c>
      <c r="Q1244" s="27" t="e">
        <f>VLOOKUP($B1244,期貨未平倉口數!$A$4:$M$499,11,FALSE)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VLOOKUP($B1245,期貨未平倉口數!$A$4:$M$499,4,FALSE)</f>
        <v>#N/A</v>
      </c>
      <c r="O1245" s="27" t="e">
        <f>VLOOKUP($B1245,期貨未平倉口數!$A$4:$M$499,9,FALSE)</f>
        <v>#N/A</v>
      </c>
      <c r="P1245" s="27" t="e">
        <f>VLOOKUP($B1245,期貨未平倉口數!$A$4:$M$499,10,FALSE)</f>
        <v>#N/A</v>
      </c>
      <c r="Q1245" s="27" t="e">
        <f>VLOOKUP($B1245,期貨未平倉口數!$A$4:$M$499,11,FALSE)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VLOOKUP($B1246,期貨未平倉口數!$A$4:$M$499,4,FALSE)</f>
        <v>#N/A</v>
      </c>
      <c r="O1246" s="27" t="e">
        <f>VLOOKUP($B1246,期貨未平倉口數!$A$4:$M$499,9,FALSE)</f>
        <v>#N/A</v>
      </c>
      <c r="P1246" s="27" t="e">
        <f>VLOOKUP($B1246,期貨未平倉口數!$A$4:$M$499,10,FALSE)</f>
        <v>#N/A</v>
      </c>
      <c r="Q1246" s="27" t="e">
        <f>VLOOKUP($B1246,期貨未平倉口數!$A$4:$M$499,11,FALSE)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VLOOKUP($B1247,期貨未平倉口數!$A$4:$M$499,4,FALSE)</f>
        <v>#N/A</v>
      </c>
      <c r="O1247" s="27" t="e">
        <f>VLOOKUP($B1247,期貨未平倉口數!$A$4:$M$499,9,FALSE)</f>
        <v>#N/A</v>
      </c>
      <c r="P1247" s="27" t="e">
        <f>VLOOKUP($B1247,期貨未平倉口數!$A$4:$M$499,10,FALSE)</f>
        <v>#N/A</v>
      </c>
      <c r="Q1247" s="27" t="e">
        <f>VLOOKUP($B1247,期貨未平倉口數!$A$4:$M$499,11,FALSE)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VLOOKUP($B1248,期貨未平倉口數!$A$4:$M$499,4,FALSE)</f>
        <v>#N/A</v>
      </c>
      <c r="O1248" s="27" t="e">
        <f>VLOOKUP($B1248,期貨未平倉口數!$A$4:$M$499,9,FALSE)</f>
        <v>#N/A</v>
      </c>
      <c r="P1248" s="27" t="e">
        <f>VLOOKUP($B1248,期貨未平倉口數!$A$4:$M$499,10,FALSE)</f>
        <v>#N/A</v>
      </c>
      <c r="Q1248" s="27" t="e">
        <f>VLOOKUP($B1248,期貨未平倉口數!$A$4:$M$499,11,FALSE)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VLOOKUP($B1249,期貨未平倉口數!$A$4:$M$499,4,FALSE)</f>
        <v>#N/A</v>
      </c>
      <c r="O1249" s="27" t="e">
        <f>VLOOKUP($B1249,期貨未平倉口數!$A$4:$M$499,9,FALSE)</f>
        <v>#N/A</v>
      </c>
      <c r="P1249" s="27" t="e">
        <f>VLOOKUP($B1249,期貨未平倉口數!$A$4:$M$499,10,FALSE)</f>
        <v>#N/A</v>
      </c>
      <c r="Q1249" s="27" t="e">
        <f>VLOOKUP($B1249,期貨未平倉口數!$A$4:$M$499,11,FALSE)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VLOOKUP($B1250,期貨未平倉口數!$A$4:$M$499,4,FALSE)</f>
        <v>#N/A</v>
      </c>
      <c r="O1250" s="27" t="e">
        <f>VLOOKUP($B1250,期貨未平倉口數!$A$4:$M$499,9,FALSE)</f>
        <v>#N/A</v>
      </c>
      <c r="P1250" s="27" t="e">
        <f>VLOOKUP($B1250,期貨未平倉口數!$A$4:$M$499,10,FALSE)</f>
        <v>#N/A</v>
      </c>
      <c r="Q1250" s="27" t="e">
        <f>VLOOKUP($B1250,期貨未平倉口數!$A$4:$M$499,11,FALSE)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VLOOKUP($B1251,期貨未平倉口數!$A$4:$M$499,4,FALSE)</f>
        <v>#N/A</v>
      </c>
      <c r="O1251" s="27" t="e">
        <f>VLOOKUP($B1251,期貨未平倉口數!$A$4:$M$499,9,FALSE)</f>
        <v>#N/A</v>
      </c>
      <c r="P1251" s="27" t="e">
        <f>VLOOKUP($B1251,期貨未平倉口數!$A$4:$M$499,10,FALSE)</f>
        <v>#N/A</v>
      </c>
      <c r="Q1251" s="27" t="e">
        <f>VLOOKUP($B1251,期貨未平倉口數!$A$4:$M$499,11,FALSE)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VLOOKUP($B1252,期貨未平倉口數!$A$4:$M$499,4,FALSE)</f>
        <v>#N/A</v>
      </c>
      <c r="O1252" s="27" t="e">
        <f>VLOOKUP($B1252,期貨未平倉口數!$A$4:$M$499,9,FALSE)</f>
        <v>#N/A</v>
      </c>
      <c r="P1252" s="27" t="e">
        <f>VLOOKUP($B1252,期貨未平倉口數!$A$4:$M$499,10,FALSE)</f>
        <v>#N/A</v>
      </c>
      <c r="Q1252" s="27" t="e">
        <f>VLOOKUP($B1252,期貨未平倉口數!$A$4:$M$499,11,FALSE)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VLOOKUP($B1253,期貨未平倉口數!$A$4:$M$499,4,FALSE)</f>
        <v>#N/A</v>
      </c>
      <c r="O1253" s="27" t="e">
        <f>VLOOKUP($B1253,期貨未平倉口數!$A$4:$M$499,9,FALSE)</f>
        <v>#N/A</v>
      </c>
      <c r="P1253" s="27" t="e">
        <f>VLOOKUP($B1253,期貨未平倉口數!$A$4:$M$499,10,FALSE)</f>
        <v>#N/A</v>
      </c>
      <c r="Q1253" s="27" t="e">
        <f>VLOOKUP($B1253,期貨未平倉口數!$A$4:$M$499,11,FALSE)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VLOOKUP($B1254,期貨未平倉口數!$A$4:$M$499,4,FALSE)</f>
        <v>#N/A</v>
      </c>
      <c r="O1254" s="27" t="e">
        <f>VLOOKUP($B1254,期貨未平倉口數!$A$4:$M$499,9,FALSE)</f>
        <v>#N/A</v>
      </c>
      <c r="P1254" s="27" t="e">
        <f>VLOOKUP($B1254,期貨未平倉口數!$A$4:$M$499,10,FALSE)</f>
        <v>#N/A</v>
      </c>
      <c r="Q1254" s="27" t="e">
        <f>VLOOKUP($B1254,期貨未平倉口數!$A$4:$M$499,11,FALSE)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VLOOKUP($B1255,期貨未平倉口數!$A$4:$M$499,4,FALSE)</f>
        <v>#N/A</v>
      </c>
      <c r="O1255" s="27" t="e">
        <f>VLOOKUP($B1255,期貨未平倉口數!$A$4:$M$499,9,FALSE)</f>
        <v>#N/A</v>
      </c>
      <c r="P1255" s="27" t="e">
        <f>VLOOKUP($B1255,期貨未平倉口數!$A$4:$M$499,10,FALSE)</f>
        <v>#N/A</v>
      </c>
      <c r="Q1255" s="27" t="e">
        <f>VLOOKUP($B1255,期貨未平倉口數!$A$4:$M$499,11,FALSE)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VLOOKUP($B1256,期貨未平倉口數!$A$4:$M$499,4,FALSE)</f>
        <v>#N/A</v>
      </c>
      <c r="O1256" s="27" t="e">
        <f>VLOOKUP($B1256,期貨未平倉口數!$A$4:$M$499,9,FALSE)</f>
        <v>#N/A</v>
      </c>
      <c r="P1256" s="27" t="e">
        <f>VLOOKUP($B1256,期貨未平倉口數!$A$4:$M$499,10,FALSE)</f>
        <v>#N/A</v>
      </c>
      <c r="Q1256" s="27" t="e">
        <f>VLOOKUP($B1256,期貨未平倉口數!$A$4:$M$499,11,FALSE)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VLOOKUP($B1257,期貨未平倉口數!$A$4:$M$499,4,FALSE)</f>
        <v>#N/A</v>
      </c>
      <c r="O1257" s="27" t="e">
        <f>VLOOKUP($B1257,期貨未平倉口數!$A$4:$M$499,9,FALSE)</f>
        <v>#N/A</v>
      </c>
      <c r="P1257" s="27" t="e">
        <f>VLOOKUP($B1257,期貨未平倉口數!$A$4:$M$499,10,FALSE)</f>
        <v>#N/A</v>
      </c>
      <c r="Q1257" s="27" t="e">
        <f>VLOOKUP($B1257,期貨未平倉口數!$A$4:$M$499,11,FALSE)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VLOOKUP($B1258,期貨未平倉口數!$A$4:$M$499,4,FALSE)</f>
        <v>#N/A</v>
      </c>
      <c r="O1258" s="27" t="e">
        <f>VLOOKUP($B1258,期貨未平倉口數!$A$4:$M$499,9,FALSE)</f>
        <v>#N/A</v>
      </c>
      <c r="P1258" s="27" t="e">
        <f>VLOOKUP($B1258,期貨未平倉口數!$A$4:$M$499,10,FALSE)</f>
        <v>#N/A</v>
      </c>
      <c r="Q1258" s="27" t="e">
        <f>VLOOKUP($B1258,期貨未平倉口數!$A$4:$M$499,11,FALSE)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VLOOKUP($B1259,期貨未平倉口數!$A$4:$M$499,4,FALSE)</f>
        <v>#N/A</v>
      </c>
      <c r="O1259" s="27" t="e">
        <f>VLOOKUP($B1259,期貨未平倉口數!$A$4:$M$499,9,FALSE)</f>
        <v>#N/A</v>
      </c>
      <c r="P1259" s="27" t="e">
        <f>VLOOKUP($B1259,期貨未平倉口數!$A$4:$M$499,10,FALSE)</f>
        <v>#N/A</v>
      </c>
      <c r="Q1259" s="27" t="e">
        <f>VLOOKUP($B1259,期貨未平倉口數!$A$4:$M$499,11,FALSE)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VLOOKUP($B1260,期貨未平倉口數!$A$4:$M$499,4,FALSE)</f>
        <v>#N/A</v>
      </c>
      <c r="O1260" s="27" t="e">
        <f>VLOOKUP($B1260,期貨未平倉口數!$A$4:$M$499,9,FALSE)</f>
        <v>#N/A</v>
      </c>
      <c r="P1260" s="27" t="e">
        <f>VLOOKUP($B1260,期貨未平倉口數!$A$4:$M$499,10,FALSE)</f>
        <v>#N/A</v>
      </c>
      <c r="Q1260" s="27" t="e">
        <f>VLOOKUP($B1260,期貨未平倉口數!$A$4:$M$499,11,FALSE)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VLOOKUP($B1261,期貨未平倉口數!$A$4:$M$499,4,FALSE)</f>
        <v>#N/A</v>
      </c>
      <c r="O1261" s="27" t="e">
        <f>VLOOKUP($B1261,期貨未平倉口數!$A$4:$M$499,9,FALSE)</f>
        <v>#N/A</v>
      </c>
      <c r="P1261" s="27" t="e">
        <f>VLOOKUP($B1261,期貨未平倉口數!$A$4:$M$499,10,FALSE)</f>
        <v>#N/A</v>
      </c>
      <c r="Q1261" s="27" t="e">
        <f>VLOOKUP($B1261,期貨未平倉口數!$A$4:$M$499,11,FALSE)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VLOOKUP($B1262,期貨未平倉口數!$A$4:$M$499,4,FALSE)</f>
        <v>#N/A</v>
      </c>
      <c r="O1262" s="27" t="e">
        <f>VLOOKUP($B1262,期貨未平倉口數!$A$4:$M$499,9,FALSE)</f>
        <v>#N/A</v>
      </c>
      <c r="P1262" s="27" t="e">
        <f>VLOOKUP($B1262,期貨未平倉口數!$A$4:$M$499,10,FALSE)</f>
        <v>#N/A</v>
      </c>
      <c r="Q1262" s="27" t="e">
        <f>VLOOKUP($B1262,期貨未平倉口數!$A$4:$M$499,11,FALSE)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VLOOKUP($B1263,期貨未平倉口數!$A$4:$M$499,4,FALSE)</f>
        <v>#N/A</v>
      </c>
      <c r="O1263" s="27" t="e">
        <f>VLOOKUP($B1263,期貨未平倉口數!$A$4:$M$499,9,FALSE)</f>
        <v>#N/A</v>
      </c>
      <c r="P1263" s="27" t="e">
        <f>VLOOKUP($B1263,期貨未平倉口數!$A$4:$M$499,10,FALSE)</f>
        <v>#N/A</v>
      </c>
      <c r="Q1263" s="27" t="e">
        <f>VLOOKUP($B1263,期貨未平倉口數!$A$4:$M$499,11,FALSE)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VLOOKUP($B1264,期貨未平倉口數!$A$4:$M$499,4,FALSE)</f>
        <v>#N/A</v>
      </c>
      <c r="O1264" s="27" t="e">
        <f>VLOOKUP($B1264,期貨未平倉口數!$A$4:$M$499,9,FALSE)</f>
        <v>#N/A</v>
      </c>
      <c r="P1264" s="27" t="e">
        <f>VLOOKUP($B1264,期貨未平倉口數!$A$4:$M$499,10,FALSE)</f>
        <v>#N/A</v>
      </c>
      <c r="Q1264" s="27" t="e">
        <f>VLOOKUP($B1264,期貨未平倉口數!$A$4:$M$499,11,FALSE)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VLOOKUP($B1265,期貨未平倉口數!$A$4:$M$499,4,FALSE)</f>
        <v>#N/A</v>
      </c>
      <c r="O1265" s="27" t="e">
        <f>VLOOKUP($B1265,期貨未平倉口數!$A$4:$M$499,9,FALSE)</f>
        <v>#N/A</v>
      </c>
      <c r="P1265" s="27" t="e">
        <f>VLOOKUP($B1265,期貨未平倉口數!$A$4:$M$499,10,FALSE)</f>
        <v>#N/A</v>
      </c>
      <c r="Q1265" s="27" t="e">
        <f>VLOOKUP($B1265,期貨未平倉口數!$A$4:$M$499,11,FALSE)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VLOOKUP($B1266,期貨未平倉口數!$A$4:$M$499,4,FALSE)</f>
        <v>#N/A</v>
      </c>
      <c r="O1266" s="27" t="e">
        <f>VLOOKUP($B1266,期貨未平倉口數!$A$4:$M$499,9,FALSE)</f>
        <v>#N/A</v>
      </c>
      <c r="P1266" s="27" t="e">
        <f>VLOOKUP($B1266,期貨未平倉口數!$A$4:$M$499,10,FALSE)</f>
        <v>#N/A</v>
      </c>
      <c r="Q1266" s="27" t="e">
        <f>VLOOKUP($B1266,期貨未平倉口數!$A$4:$M$499,11,FALSE)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VLOOKUP($B1267,期貨未平倉口數!$A$4:$M$499,4,FALSE)</f>
        <v>#N/A</v>
      </c>
      <c r="O1267" s="27" t="e">
        <f>VLOOKUP($B1267,期貨未平倉口數!$A$4:$M$499,9,FALSE)</f>
        <v>#N/A</v>
      </c>
      <c r="P1267" s="27" t="e">
        <f>VLOOKUP($B1267,期貨未平倉口數!$A$4:$M$499,10,FALSE)</f>
        <v>#N/A</v>
      </c>
      <c r="Q1267" s="27" t="e">
        <f>VLOOKUP($B1267,期貨未平倉口數!$A$4:$M$499,11,FALSE)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VLOOKUP($B1268,期貨未平倉口數!$A$4:$M$499,4,FALSE)</f>
        <v>#N/A</v>
      </c>
      <c r="O1268" s="27" t="e">
        <f>VLOOKUP($B1268,期貨未平倉口數!$A$4:$M$499,9,FALSE)</f>
        <v>#N/A</v>
      </c>
      <c r="P1268" s="27" t="e">
        <f>VLOOKUP($B1268,期貨未平倉口數!$A$4:$M$499,10,FALSE)</f>
        <v>#N/A</v>
      </c>
      <c r="Q1268" s="27" t="e">
        <f>VLOOKUP($B1268,期貨未平倉口數!$A$4:$M$499,11,FALSE)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VLOOKUP($B1269,期貨未平倉口數!$A$4:$M$499,4,FALSE)</f>
        <v>#N/A</v>
      </c>
      <c r="O1269" s="27" t="e">
        <f>VLOOKUP($B1269,期貨未平倉口數!$A$4:$M$499,9,FALSE)</f>
        <v>#N/A</v>
      </c>
      <c r="P1269" s="27" t="e">
        <f>VLOOKUP($B1269,期貨未平倉口數!$A$4:$M$499,10,FALSE)</f>
        <v>#N/A</v>
      </c>
      <c r="Q1269" s="27" t="e">
        <f>VLOOKUP($B1269,期貨未平倉口數!$A$4:$M$499,11,FALSE)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VLOOKUP($B1270,期貨未平倉口數!$A$4:$M$499,4,FALSE)</f>
        <v>#N/A</v>
      </c>
      <c r="O1270" s="27" t="e">
        <f>VLOOKUP($B1270,期貨未平倉口數!$A$4:$M$499,9,FALSE)</f>
        <v>#N/A</v>
      </c>
      <c r="P1270" s="27" t="e">
        <f>VLOOKUP($B1270,期貨未平倉口數!$A$4:$M$499,10,FALSE)</f>
        <v>#N/A</v>
      </c>
      <c r="Q1270" s="27" t="e">
        <f>VLOOKUP($B1270,期貨未平倉口數!$A$4:$M$499,11,FALSE)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VLOOKUP($B1271,期貨未平倉口數!$A$4:$M$499,4,FALSE)</f>
        <v>#N/A</v>
      </c>
      <c r="O1271" s="27" t="e">
        <f>VLOOKUP($B1271,期貨未平倉口數!$A$4:$M$499,9,FALSE)</f>
        <v>#N/A</v>
      </c>
      <c r="P1271" s="27" t="e">
        <f>VLOOKUP($B1271,期貨未平倉口數!$A$4:$M$499,10,FALSE)</f>
        <v>#N/A</v>
      </c>
      <c r="Q1271" s="27" t="e">
        <f>VLOOKUP($B1271,期貨未平倉口數!$A$4:$M$499,11,FALSE)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VLOOKUP($B1272,期貨未平倉口數!$A$4:$M$499,4,FALSE)</f>
        <v>#N/A</v>
      </c>
      <c r="O1272" s="27" t="e">
        <f>VLOOKUP($B1272,期貨未平倉口數!$A$4:$M$499,9,FALSE)</f>
        <v>#N/A</v>
      </c>
      <c r="P1272" s="27" t="e">
        <f>VLOOKUP($B1272,期貨未平倉口數!$A$4:$M$499,10,FALSE)</f>
        <v>#N/A</v>
      </c>
      <c r="Q1272" s="27" t="e">
        <f>VLOOKUP($B1272,期貨未平倉口數!$A$4:$M$499,11,FALSE)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VLOOKUP($B1273,期貨未平倉口數!$A$4:$M$499,4,FALSE)</f>
        <v>#N/A</v>
      </c>
      <c r="O1273" s="27" t="e">
        <f>VLOOKUP($B1273,期貨未平倉口數!$A$4:$M$499,9,FALSE)</f>
        <v>#N/A</v>
      </c>
      <c r="P1273" s="27" t="e">
        <f>VLOOKUP($B1273,期貨未平倉口數!$A$4:$M$499,10,FALSE)</f>
        <v>#N/A</v>
      </c>
      <c r="Q1273" s="27" t="e">
        <f>VLOOKUP($B1273,期貨未平倉口數!$A$4:$M$499,11,FALSE)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VLOOKUP($B1274,期貨未平倉口數!$A$4:$M$499,4,FALSE)</f>
        <v>#N/A</v>
      </c>
      <c r="O1274" s="27" t="e">
        <f>VLOOKUP($B1274,期貨未平倉口數!$A$4:$M$499,9,FALSE)</f>
        <v>#N/A</v>
      </c>
      <c r="P1274" s="27" t="e">
        <f>VLOOKUP($B1274,期貨未平倉口數!$A$4:$M$499,10,FALSE)</f>
        <v>#N/A</v>
      </c>
      <c r="Q1274" s="27" t="e">
        <f>VLOOKUP($B1274,期貨未平倉口數!$A$4:$M$499,11,FALSE)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VLOOKUP($B1275,期貨未平倉口數!$A$4:$M$499,4,FALSE)</f>
        <v>#N/A</v>
      </c>
      <c r="O1275" s="27" t="e">
        <f>VLOOKUP($B1275,期貨未平倉口數!$A$4:$M$499,9,FALSE)</f>
        <v>#N/A</v>
      </c>
      <c r="P1275" s="27" t="e">
        <f>VLOOKUP($B1275,期貨未平倉口數!$A$4:$M$499,10,FALSE)</f>
        <v>#N/A</v>
      </c>
      <c r="Q1275" s="27" t="e">
        <f>VLOOKUP($B1275,期貨未平倉口數!$A$4:$M$499,11,FALSE)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VLOOKUP($B1276,期貨未平倉口數!$A$4:$M$499,4,FALSE)</f>
        <v>#N/A</v>
      </c>
      <c r="O1276" s="27" t="e">
        <f>VLOOKUP($B1276,期貨未平倉口數!$A$4:$M$499,9,FALSE)</f>
        <v>#N/A</v>
      </c>
      <c r="P1276" s="27" t="e">
        <f>VLOOKUP($B1276,期貨未平倉口數!$A$4:$M$499,10,FALSE)</f>
        <v>#N/A</v>
      </c>
      <c r="Q1276" s="27" t="e">
        <f>VLOOKUP($B1276,期貨未平倉口數!$A$4:$M$499,11,FALSE)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VLOOKUP($B1277,期貨未平倉口數!$A$4:$M$499,4,FALSE)</f>
        <v>#N/A</v>
      </c>
      <c r="O1277" s="27" t="e">
        <f>VLOOKUP($B1277,期貨未平倉口數!$A$4:$M$499,9,FALSE)</f>
        <v>#N/A</v>
      </c>
      <c r="P1277" s="27" t="e">
        <f>VLOOKUP($B1277,期貨未平倉口數!$A$4:$M$499,10,FALSE)</f>
        <v>#N/A</v>
      </c>
      <c r="Q1277" s="27" t="e">
        <f>VLOOKUP($B1277,期貨未平倉口數!$A$4:$M$499,11,FALSE)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VLOOKUP($B1278,期貨未平倉口數!$A$4:$M$499,4,FALSE)</f>
        <v>#N/A</v>
      </c>
      <c r="O1278" s="27" t="e">
        <f>VLOOKUP($B1278,期貨未平倉口數!$A$4:$M$499,9,FALSE)</f>
        <v>#N/A</v>
      </c>
      <c r="P1278" s="27" t="e">
        <f>VLOOKUP($B1278,期貨未平倉口數!$A$4:$M$499,10,FALSE)</f>
        <v>#N/A</v>
      </c>
      <c r="Q1278" s="27" t="e">
        <f>VLOOKUP($B1278,期貨未平倉口數!$A$4:$M$499,11,FALSE)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VLOOKUP($B1279,期貨未平倉口數!$A$4:$M$499,4,FALSE)</f>
        <v>#N/A</v>
      </c>
      <c r="O1279" s="27" t="e">
        <f>VLOOKUP($B1279,期貨未平倉口數!$A$4:$M$499,9,FALSE)</f>
        <v>#N/A</v>
      </c>
      <c r="P1279" s="27" t="e">
        <f>VLOOKUP($B1279,期貨未平倉口數!$A$4:$M$499,10,FALSE)</f>
        <v>#N/A</v>
      </c>
      <c r="Q1279" s="27" t="e">
        <f>VLOOKUP($B1279,期貨未平倉口數!$A$4:$M$499,11,FALSE)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VLOOKUP($B1280,期貨未平倉口數!$A$4:$M$499,4,FALSE)</f>
        <v>#N/A</v>
      </c>
      <c r="O1280" s="27" t="e">
        <f>VLOOKUP($B1280,期貨未平倉口數!$A$4:$M$499,9,FALSE)</f>
        <v>#N/A</v>
      </c>
      <c r="P1280" s="27" t="e">
        <f>VLOOKUP($B1280,期貨未平倉口數!$A$4:$M$499,10,FALSE)</f>
        <v>#N/A</v>
      </c>
      <c r="Q1280" s="27" t="e">
        <f>VLOOKUP($B1280,期貨未平倉口數!$A$4:$M$499,11,FALSE)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VLOOKUP($B1281,期貨未平倉口數!$A$4:$M$499,4,FALSE)</f>
        <v>#N/A</v>
      </c>
      <c r="O1281" s="27" t="e">
        <f>VLOOKUP($B1281,期貨未平倉口數!$A$4:$M$499,9,FALSE)</f>
        <v>#N/A</v>
      </c>
      <c r="P1281" s="27" t="e">
        <f>VLOOKUP($B1281,期貨未平倉口數!$A$4:$M$499,10,FALSE)</f>
        <v>#N/A</v>
      </c>
      <c r="Q1281" s="27" t="e">
        <f>VLOOKUP($B1281,期貨未平倉口數!$A$4:$M$499,11,FALSE)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VLOOKUP($B1282,期貨未平倉口數!$A$4:$M$499,4,FALSE)</f>
        <v>#N/A</v>
      </c>
      <c r="O1282" s="27" t="e">
        <f>VLOOKUP($B1282,期貨未平倉口數!$A$4:$M$499,9,FALSE)</f>
        <v>#N/A</v>
      </c>
      <c r="P1282" s="27" t="e">
        <f>VLOOKUP($B1282,期貨未平倉口數!$A$4:$M$499,10,FALSE)</f>
        <v>#N/A</v>
      </c>
      <c r="Q1282" s="27" t="e">
        <f>VLOOKUP($B1282,期貨未平倉口數!$A$4:$M$499,11,FALSE)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VLOOKUP($B1283,期貨未平倉口數!$A$4:$M$499,4,FALSE)</f>
        <v>#N/A</v>
      </c>
      <c r="O1283" s="27" t="e">
        <f>VLOOKUP($B1283,期貨未平倉口數!$A$4:$M$499,9,FALSE)</f>
        <v>#N/A</v>
      </c>
      <c r="P1283" s="27" t="e">
        <f>VLOOKUP($B1283,期貨未平倉口數!$A$4:$M$499,10,FALSE)</f>
        <v>#N/A</v>
      </c>
      <c r="Q1283" s="27" t="e">
        <f>VLOOKUP($B1283,期貨未平倉口數!$A$4:$M$499,11,FALSE)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VLOOKUP($B1284,期貨未平倉口數!$A$4:$M$499,4,FALSE)</f>
        <v>#N/A</v>
      </c>
      <c r="O1284" s="27" t="e">
        <f>VLOOKUP($B1284,期貨未平倉口數!$A$4:$M$499,9,FALSE)</f>
        <v>#N/A</v>
      </c>
      <c r="P1284" s="27" t="e">
        <f>VLOOKUP($B1284,期貨未平倉口數!$A$4:$M$499,10,FALSE)</f>
        <v>#N/A</v>
      </c>
      <c r="Q1284" s="27" t="e">
        <f>VLOOKUP($B1284,期貨未平倉口數!$A$4:$M$499,11,FALSE)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VLOOKUP($B1285,期貨未平倉口數!$A$4:$M$499,4,FALSE)</f>
        <v>#N/A</v>
      </c>
      <c r="O1285" s="27" t="e">
        <f>VLOOKUP($B1285,期貨未平倉口數!$A$4:$M$499,9,FALSE)</f>
        <v>#N/A</v>
      </c>
      <c r="P1285" s="27" t="e">
        <f>VLOOKUP($B1285,期貨未平倉口數!$A$4:$M$499,10,FALSE)</f>
        <v>#N/A</v>
      </c>
      <c r="Q1285" s="27" t="e">
        <f>VLOOKUP($B1285,期貨未平倉口數!$A$4:$M$499,11,FALSE)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VLOOKUP($B1286,期貨未平倉口數!$A$4:$M$499,4,FALSE)</f>
        <v>#N/A</v>
      </c>
      <c r="O1286" s="27" t="e">
        <f>VLOOKUP($B1286,期貨未平倉口數!$A$4:$M$499,9,FALSE)</f>
        <v>#N/A</v>
      </c>
      <c r="P1286" s="27" t="e">
        <f>VLOOKUP($B1286,期貨未平倉口數!$A$4:$M$499,10,FALSE)</f>
        <v>#N/A</v>
      </c>
      <c r="Q1286" s="27" t="e">
        <f>VLOOKUP($B1286,期貨未平倉口數!$A$4:$M$499,11,FALSE)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VLOOKUP($B1287,期貨未平倉口數!$A$4:$M$499,4,FALSE)</f>
        <v>#N/A</v>
      </c>
      <c r="O1287" s="27" t="e">
        <f>VLOOKUP($B1287,期貨未平倉口數!$A$4:$M$499,9,FALSE)</f>
        <v>#N/A</v>
      </c>
      <c r="P1287" s="27" t="e">
        <f>VLOOKUP($B1287,期貨未平倉口數!$A$4:$M$499,10,FALSE)</f>
        <v>#N/A</v>
      </c>
      <c r="Q1287" s="27" t="e">
        <f>VLOOKUP($B1287,期貨未平倉口數!$A$4:$M$499,11,FALSE)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VLOOKUP($B1288,期貨未平倉口數!$A$4:$M$499,4,FALSE)</f>
        <v>#N/A</v>
      </c>
      <c r="O1288" s="27" t="e">
        <f>VLOOKUP($B1288,期貨未平倉口數!$A$4:$M$499,9,FALSE)</f>
        <v>#N/A</v>
      </c>
      <c r="P1288" s="27" t="e">
        <f>VLOOKUP($B1288,期貨未平倉口數!$A$4:$M$499,10,FALSE)</f>
        <v>#N/A</v>
      </c>
      <c r="Q1288" s="27" t="e">
        <f>VLOOKUP($B1288,期貨未平倉口數!$A$4:$M$499,11,FALSE)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VLOOKUP($B1289,期貨未平倉口數!$A$4:$M$499,4,FALSE)</f>
        <v>#N/A</v>
      </c>
      <c r="O1289" s="27" t="e">
        <f>VLOOKUP($B1289,期貨未平倉口數!$A$4:$M$499,9,FALSE)</f>
        <v>#N/A</v>
      </c>
      <c r="P1289" s="27" t="e">
        <f>VLOOKUP($B1289,期貨未平倉口數!$A$4:$M$499,10,FALSE)</f>
        <v>#N/A</v>
      </c>
      <c r="Q1289" s="27" t="e">
        <f>VLOOKUP($B1289,期貨未平倉口數!$A$4:$M$499,11,FALSE)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VLOOKUP($B1290,期貨未平倉口數!$A$4:$M$499,4,FALSE)</f>
        <v>#N/A</v>
      </c>
      <c r="O1290" s="27" t="e">
        <f>VLOOKUP($B1290,期貨未平倉口數!$A$4:$M$499,9,FALSE)</f>
        <v>#N/A</v>
      </c>
      <c r="P1290" s="27" t="e">
        <f>VLOOKUP($B1290,期貨未平倉口數!$A$4:$M$499,10,FALSE)</f>
        <v>#N/A</v>
      </c>
      <c r="Q1290" s="27" t="e">
        <f>VLOOKUP($B1290,期貨未平倉口數!$A$4:$M$499,11,FALSE)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VLOOKUP($B1291,期貨未平倉口數!$A$4:$M$499,4,FALSE)</f>
        <v>#N/A</v>
      </c>
      <c r="O1291" s="27" t="e">
        <f>VLOOKUP($B1291,期貨未平倉口數!$A$4:$M$499,9,FALSE)</f>
        <v>#N/A</v>
      </c>
      <c r="P1291" s="27" t="e">
        <f>VLOOKUP($B1291,期貨未平倉口數!$A$4:$M$499,10,FALSE)</f>
        <v>#N/A</v>
      </c>
      <c r="Q1291" s="27" t="e">
        <f>VLOOKUP($B1291,期貨未平倉口數!$A$4:$M$499,11,FALSE)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VLOOKUP($B1292,期貨未平倉口數!$A$4:$M$499,4,FALSE)</f>
        <v>#N/A</v>
      </c>
      <c r="O1292" s="27" t="e">
        <f>VLOOKUP($B1292,期貨未平倉口數!$A$4:$M$499,9,FALSE)</f>
        <v>#N/A</v>
      </c>
      <c r="P1292" s="27" t="e">
        <f>VLOOKUP($B1292,期貨未平倉口數!$A$4:$M$499,10,FALSE)</f>
        <v>#N/A</v>
      </c>
      <c r="Q1292" s="27" t="e">
        <f>VLOOKUP($B1292,期貨未平倉口數!$A$4:$M$499,11,FALSE)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VLOOKUP($B1293,期貨未平倉口數!$A$4:$M$499,4,FALSE)</f>
        <v>#N/A</v>
      </c>
      <c r="O1293" s="27" t="e">
        <f>VLOOKUP($B1293,期貨未平倉口數!$A$4:$M$499,9,FALSE)</f>
        <v>#N/A</v>
      </c>
      <c r="P1293" s="27" t="e">
        <f>VLOOKUP($B1293,期貨未平倉口數!$A$4:$M$499,10,FALSE)</f>
        <v>#N/A</v>
      </c>
      <c r="Q1293" s="27" t="e">
        <f>VLOOKUP($B1293,期貨未平倉口數!$A$4:$M$499,11,FALSE)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VLOOKUP($B1294,期貨未平倉口數!$A$4:$M$499,4,FALSE)</f>
        <v>#N/A</v>
      </c>
      <c r="O1294" s="27" t="e">
        <f>VLOOKUP($B1294,期貨未平倉口數!$A$4:$M$499,9,FALSE)</f>
        <v>#N/A</v>
      </c>
      <c r="P1294" s="27" t="e">
        <f>VLOOKUP($B1294,期貨未平倉口數!$A$4:$M$499,10,FALSE)</f>
        <v>#N/A</v>
      </c>
      <c r="Q1294" s="27" t="e">
        <f>VLOOKUP($B1294,期貨未平倉口數!$A$4:$M$499,11,FALSE)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VLOOKUP($B1295,期貨未平倉口數!$A$4:$M$499,4,FALSE)</f>
        <v>#N/A</v>
      </c>
      <c r="O1295" s="27" t="e">
        <f>VLOOKUP($B1295,期貨未平倉口數!$A$4:$M$499,9,FALSE)</f>
        <v>#N/A</v>
      </c>
      <c r="P1295" s="27" t="e">
        <f>VLOOKUP($B1295,期貨未平倉口數!$A$4:$M$499,10,FALSE)</f>
        <v>#N/A</v>
      </c>
      <c r="Q1295" s="27" t="e">
        <f>VLOOKUP($B1295,期貨未平倉口數!$A$4:$M$499,11,FALSE)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VLOOKUP($B1296,期貨未平倉口數!$A$4:$M$499,4,FALSE)</f>
        <v>#N/A</v>
      </c>
      <c r="O1296" s="27" t="e">
        <f>VLOOKUP($B1296,期貨未平倉口數!$A$4:$M$499,9,FALSE)</f>
        <v>#N/A</v>
      </c>
      <c r="P1296" s="27" t="e">
        <f>VLOOKUP($B1296,期貨未平倉口數!$A$4:$M$499,10,FALSE)</f>
        <v>#N/A</v>
      </c>
      <c r="Q1296" s="27" t="e">
        <f>VLOOKUP($B1296,期貨未平倉口數!$A$4:$M$499,11,FALSE)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VLOOKUP($B1297,期貨未平倉口數!$A$4:$M$499,4,FALSE)</f>
        <v>#N/A</v>
      </c>
      <c r="O1297" s="27" t="e">
        <f>VLOOKUP($B1297,期貨未平倉口數!$A$4:$M$499,9,FALSE)</f>
        <v>#N/A</v>
      </c>
      <c r="P1297" s="27" t="e">
        <f>VLOOKUP($B1297,期貨未平倉口數!$A$4:$M$499,10,FALSE)</f>
        <v>#N/A</v>
      </c>
      <c r="Q1297" s="27" t="e">
        <f>VLOOKUP($B1297,期貨未平倉口數!$A$4:$M$499,11,FALSE)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VLOOKUP($B1298,期貨未平倉口數!$A$4:$M$499,4,FALSE)</f>
        <v>#N/A</v>
      </c>
      <c r="O1298" s="27" t="e">
        <f>VLOOKUP($B1298,期貨未平倉口數!$A$4:$M$499,9,FALSE)</f>
        <v>#N/A</v>
      </c>
      <c r="P1298" s="27" t="e">
        <f>VLOOKUP($B1298,期貨未平倉口數!$A$4:$M$499,10,FALSE)</f>
        <v>#N/A</v>
      </c>
      <c r="Q1298" s="27" t="e">
        <f>VLOOKUP($B1298,期貨未平倉口數!$A$4:$M$499,11,FALSE)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VLOOKUP($B1299,期貨未平倉口數!$A$4:$M$499,4,FALSE)</f>
        <v>#N/A</v>
      </c>
      <c r="O1299" s="27" t="e">
        <f>VLOOKUP($B1299,期貨未平倉口數!$A$4:$M$499,9,FALSE)</f>
        <v>#N/A</v>
      </c>
      <c r="P1299" s="27" t="e">
        <f>VLOOKUP($B1299,期貨未平倉口數!$A$4:$M$499,10,FALSE)</f>
        <v>#N/A</v>
      </c>
      <c r="Q1299" s="27" t="e">
        <f>VLOOKUP($B1299,期貨未平倉口數!$A$4:$M$499,11,FALSE)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VLOOKUP($B1300,期貨未平倉口數!$A$4:$M$499,4,FALSE)</f>
        <v>#N/A</v>
      </c>
      <c r="O1300" s="27" t="e">
        <f>VLOOKUP($B1300,期貨未平倉口數!$A$4:$M$499,9,FALSE)</f>
        <v>#N/A</v>
      </c>
      <c r="P1300" s="27" t="e">
        <f>VLOOKUP($B1300,期貨未平倉口數!$A$4:$M$499,10,FALSE)</f>
        <v>#N/A</v>
      </c>
      <c r="Q1300" s="27" t="e">
        <f>VLOOKUP($B1300,期貨未平倉口數!$A$4:$M$499,11,FALSE)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VLOOKUP($B1301,期貨未平倉口數!$A$4:$M$499,4,FALSE)</f>
        <v>#N/A</v>
      </c>
      <c r="O1301" s="27" t="e">
        <f>VLOOKUP($B1301,期貨未平倉口數!$A$4:$M$499,9,FALSE)</f>
        <v>#N/A</v>
      </c>
      <c r="P1301" s="27" t="e">
        <f>VLOOKUP($B1301,期貨未平倉口數!$A$4:$M$499,10,FALSE)</f>
        <v>#N/A</v>
      </c>
      <c r="Q1301" s="27" t="e">
        <f>VLOOKUP($B1301,期貨未平倉口數!$A$4:$M$499,11,FALSE)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VLOOKUP($B1302,期貨未平倉口數!$A$4:$M$499,4,FALSE)</f>
        <v>#N/A</v>
      </c>
      <c r="O1302" s="27" t="e">
        <f>VLOOKUP($B1302,期貨未平倉口數!$A$4:$M$499,9,FALSE)</f>
        <v>#N/A</v>
      </c>
      <c r="P1302" s="27" t="e">
        <f>VLOOKUP($B1302,期貨未平倉口數!$A$4:$M$499,10,FALSE)</f>
        <v>#N/A</v>
      </c>
      <c r="Q1302" s="27" t="e">
        <f>VLOOKUP($B1302,期貨未平倉口數!$A$4:$M$499,11,FALSE)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VLOOKUP($B1303,期貨未平倉口數!$A$4:$M$499,4,FALSE)</f>
        <v>#N/A</v>
      </c>
      <c r="O1303" s="27" t="e">
        <f>VLOOKUP($B1303,期貨未平倉口數!$A$4:$M$499,9,FALSE)</f>
        <v>#N/A</v>
      </c>
      <c r="P1303" s="27" t="e">
        <f>VLOOKUP($B1303,期貨未平倉口數!$A$4:$M$499,10,FALSE)</f>
        <v>#N/A</v>
      </c>
      <c r="Q1303" s="27" t="e">
        <f>VLOOKUP($B1303,期貨未平倉口數!$A$4:$M$499,11,FALSE)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VLOOKUP($B1304,期貨未平倉口數!$A$4:$M$499,4,FALSE)</f>
        <v>#N/A</v>
      </c>
      <c r="O1304" s="27" t="e">
        <f>VLOOKUP($B1304,期貨未平倉口數!$A$4:$M$499,9,FALSE)</f>
        <v>#N/A</v>
      </c>
      <c r="P1304" s="27" t="e">
        <f>VLOOKUP($B1304,期貨未平倉口數!$A$4:$M$499,10,FALSE)</f>
        <v>#N/A</v>
      </c>
      <c r="Q1304" s="27" t="e">
        <f>VLOOKUP($B1304,期貨未平倉口數!$A$4:$M$499,11,FALSE)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VLOOKUP($B1305,期貨未平倉口數!$A$4:$M$499,4,FALSE)</f>
        <v>#N/A</v>
      </c>
      <c r="O1305" s="27" t="e">
        <f>VLOOKUP($B1305,期貨未平倉口數!$A$4:$M$499,9,FALSE)</f>
        <v>#N/A</v>
      </c>
      <c r="P1305" s="27" t="e">
        <f>VLOOKUP($B1305,期貨未平倉口數!$A$4:$M$499,10,FALSE)</f>
        <v>#N/A</v>
      </c>
      <c r="Q1305" s="27" t="e">
        <f>VLOOKUP($B1305,期貨未平倉口數!$A$4:$M$499,11,FALSE)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VLOOKUP($B1306,期貨未平倉口數!$A$4:$M$499,4,FALSE)</f>
        <v>#N/A</v>
      </c>
      <c r="O1306" s="27" t="e">
        <f>VLOOKUP($B1306,期貨未平倉口數!$A$4:$M$499,9,FALSE)</f>
        <v>#N/A</v>
      </c>
      <c r="P1306" s="27" t="e">
        <f>VLOOKUP($B1306,期貨未平倉口數!$A$4:$M$499,10,FALSE)</f>
        <v>#N/A</v>
      </c>
      <c r="Q1306" s="27" t="e">
        <f>VLOOKUP($B1306,期貨未平倉口數!$A$4:$M$499,11,FALSE)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VLOOKUP($B1307,期貨未平倉口數!$A$4:$M$499,4,FALSE)</f>
        <v>#N/A</v>
      </c>
      <c r="O1307" s="27" t="e">
        <f>VLOOKUP($B1307,期貨未平倉口數!$A$4:$M$499,9,FALSE)</f>
        <v>#N/A</v>
      </c>
      <c r="P1307" s="27" t="e">
        <f>VLOOKUP($B1307,期貨未平倉口數!$A$4:$M$499,10,FALSE)</f>
        <v>#N/A</v>
      </c>
      <c r="Q1307" s="27" t="e">
        <f>VLOOKUP($B1307,期貨未平倉口數!$A$4:$M$499,11,FALSE)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VLOOKUP($B1308,期貨未平倉口數!$A$4:$M$499,4,FALSE)</f>
        <v>#N/A</v>
      </c>
      <c r="O1308" s="27" t="e">
        <f>VLOOKUP($B1308,期貨未平倉口數!$A$4:$M$499,9,FALSE)</f>
        <v>#N/A</v>
      </c>
      <c r="P1308" s="27" t="e">
        <f>VLOOKUP($B1308,期貨未平倉口數!$A$4:$M$499,10,FALSE)</f>
        <v>#N/A</v>
      </c>
      <c r="Q1308" s="27" t="e">
        <f>VLOOKUP($B1308,期貨未平倉口數!$A$4:$M$499,11,FALSE)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VLOOKUP($B1309,期貨未平倉口數!$A$4:$M$499,4,FALSE)</f>
        <v>#N/A</v>
      </c>
      <c r="O1309" s="27" t="e">
        <f>VLOOKUP($B1309,期貨未平倉口數!$A$4:$M$499,9,FALSE)</f>
        <v>#N/A</v>
      </c>
      <c r="P1309" s="27" t="e">
        <f>VLOOKUP($B1309,期貨未平倉口數!$A$4:$M$499,10,FALSE)</f>
        <v>#N/A</v>
      </c>
      <c r="Q1309" s="27" t="e">
        <f>VLOOKUP($B1309,期貨未平倉口數!$A$4:$M$499,11,FALSE)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VLOOKUP($B1310,期貨未平倉口數!$A$4:$M$499,4,FALSE)</f>
        <v>#N/A</v>
      </c>
      <c r="O1310" s="27" t="e">
        <f>VLOOKUP($B1310,期貨未平倉口數!$A$4:$M$499,9,FALSE)</f>
        <v>#N/A</v>
      </c>
      <c r="P1310" s="27" t="e">
        <f>VLOOKUP($B1310,期貨未平倉口數!$A$4:$M$499,10,FALSE)</f>
        <v>#N/A</v>
      </c>
      <c r="Q1310" s="27" t="e">
        <f>VLOOKUP($B1310,期貨未平倉口數!$A$4:$M$499,11,FALSE)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VLOOKUP($B1311,期貨未平倉口數!$A$4:$M$499,4,FALSE)</f>
        <v>#N/A</v>
      </c>
      <c r="O1311" s="27" t="e">
        <f>VLOOKUP($B1311,期貨未平倉口數!$A$4:$M$499,9,FALSE)</f>
        <v>#N/A</v>
      </c>
      <c r="P1311" s="27" t="e">
        <f>VLOOKUP($B1311,期貨未平倉口數!$A$4:$M$499,10,FALSE)</f>
        <v>#N/A</v>
      </c>
      <c r="Q1311" s="27" t="e">
        <f>VLOOKUP($B1311,期貨未平倉口數!$A$4:$M$499,11,FALSE)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VLOOKUP($B1312,期貨未平倉口數!$A$4:$M$499,4,FALSE)</f>
        <v>#N/A</v>
      </c>
      <c r="O1312" s="27" t="e">
        <f>VLOOKUP($B1312,期貨未平倉口數!$A$4:$M$499,9,FALSE)</f>
        <v>#N/A</v>
      </c>
      <c r="P1312" s="27" t="e">
        <f>VLOOKUP($B1312,期貨未平倉口數!$A$4:$M$499,10,FALSE)</f>
        <v>#N/A</v>
      </c>
      <c r="Q1312" s="27" t="e">
        <f>VLOOKUP($B1312,期貨未平倉口數!$A$4:$M$499,11,FALSE)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VLOOKUP($B1313,期貨未平倉口數!$A$4:$M$499,4,FALSE)</f>
        <v>#N/A</v>
      </c>
      <c r="O1313" s="27" t="e">
        <f>VLOOKUP($B1313,期貨未平倉口數!$A$4:$M$499,9,FALSE)</f>
        <v>#N/A</v>
      </c>
      <c r="P1313" s="27" t="e">
        <f>VLOOKUP($B1313,期貨未平倉口數!$A$4:$M$499,10,FALSE)</f>
        <v>#N/A</v>
      </c>
      <c r="Q1313" s="27" t="e">
        <f>VLOOKUP($B1313,期貨未平倉口數!$A$4:$M$499,11,FALSE)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VLOOKUP($B1314,期貨未平倉口數!$A$4:$M$499,4,FALSE)</f>
        <v>#N/A</v>
      </c>
      <c r="O1314" s="27" t="e">
        <f>VLOOKUP($B1314,期貨未平倉口數!$A$4:$M$499,9,FALSE)</f>
        <v>#N/A</v>
      </c>
      <c r="P1314" s="27" t="e">
        <f>VLOOKUP($B1314,期貨未平倉口數!$A$4:$M$499,10,FALSE)</f>
        <v>#N/A</v>
      </c>
      <c r="Q1314" s="27" t="e">
        <f>VLOOKUP($B1314,期貨未平倉口數!$A$4:$M$499,11,FALSE)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VLOOKUP($B1315,期貨未平倉口數!$A$4:$M$499,4,FALSE)</f>
        <v>#N/A</v>
      </c>
      <c r="O1315" s="27" t="e">
        <f>VLOOKUP($B1315,期貨未平倉口數!$A$4:$M$499,9,FALSE)</f>
        <v>#N/A</v>
      </c>
      <c r="P1315" s="27" t="e">
        <f>VLOOKUP($B1315,期貨未平倉口數!$A$4:$M$499,10,FALSE)</f>
        <v>#N/A</v>
      </c>
      <c r="Q1315" s="27" t="e">
        <f>VLOOKUP($B1315,期貨未平倉口數!$A$4:$M$499,11,FALSE)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VLOOKUP($B1316,期貨未平倉口數!$A$4:$M$499,4,FALSE)</f>
        <v>#N/A</v>
      </c>
      <c r="O1316" s="27" t="e">
        <f>VLOOKUP($B1316,期貨未平倉口數!$A$4:$M$499,9,FALSE)</f>
        <v>#N/A</v>
      </c>
      <c r="P1316" s="27" t="e">
        <f>VLOOKUP($B1316,期貨未平倉口數!$A$4:$M$499,10,FALSE)</f>
        <v>#N/A</v>
      </c>
      <c r="Q1316" s="27" t="e">
        <f>VLOOKUP($B1316,期貨未平倉口數!$A$4:$M$499,11,FALSE)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VLOOKUP($B1317,期貨未平倉口數!$A$4:$M$499,4,FALSE)</f>
        <v>#N/A</v>
      </c>
      <c r="O1317" s="27" t="e">
        <f>VLOOKUP($B1317,期貨未平倉口數!$A$4:$M$499,9,FALSE)</f>
        <v>#N/A</v>
      </c>
      <c r="P1317" s="27" t="e">
        <f>VLOOKUP($B1317,期貨未平倉口數!$A$4:$M$499,10,FALSE)</f>
        <v>#N/A</v>
      </c>
      <c r="Q1317" s="27" t="e">
        <f>VLOOKUP($B1317,期貨未平倉口數!$A$4:$M$499,11,FALSE)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VLOOKUP($B1318,期貨未平倉口數!$A$4:$M$499,4,FALSE)</f>
        <v>#N/A</v>
      </c>
      <c r="O1318" s="27" t="e">
        <f>VLOOKUP($B1318,期貨未平倉口數!$A$4:$M$499,9,FALSE)</f>
        <v>#N/A</v>
      </c>
      <c r="P1318" s="27" t="e">
        <f>VLOOKUP($B1318,期貨未平倉口數!$A$4:$M$499,10,FALSE)</f>
        <v>#N/A</v>
      </c>
      <c r="Q1318" s="27" t="e">
        <f>VLOOKUP($B1318,期貨未平倉口數!$A$4:$M$499,11,FALSE)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VLOOKUP($B1319,期貨未平倉口數!$A$4:$M$499,4,FALSE)</f>
        <v>#N/A</v>
      </c>
      <c r="O1319" s="27" t="e">
        <f>VLOOKUP($B1319,期貨未平倉口數!$A$4:$M$499,9,FALSE)</f>
        <v>#N/A</v>
      </c>
      <c r="P1319" s="27" t="e">
        <f>VLOOKUP($B1319,期貨未平倉口數!$A$4:$M$499,10,FALSE)</f>
        <v>#N/A</v>
      </c>
      <c r="Q1319" s="27" t="e">
        <f>VLOOKUP($B1319,期貨未平倉口數!$A$4:$M$499,11,FALSE)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VLOOKUP($B1320,期貨未平倉口數!$A$4:$M$499,4,FALSE)</f>
        <v>#N/A</v>
      </c>
      <c r="O1320" s="27" t="e">
        <f>VLOOKUP($B1320,期貨未平倉口數!$A$4:$M$499,9,FALSE)</f>
        <v>#N/A</v>
      </c>
      <c r="P1320" s="27" t="e">
        <f>VLOOKUP($B1320,期貨未平倉口數!$A$4:$M$499,10,FALSE)</f>
        <v>#N/A</v>
      </c>
      <c r="Q1320" s="27" t="e">
        <f>VLOOKUP($B1320,期貨未平倉口數!$A$4:$M$499,11,FALSE)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VLOOKUP($B1321,期貨未平倉口數!$A$4:$M$499,4,FALSE)</f>
        <v>#N/A</v>
      </c>
      <c r="O1321" s="27" t="e">
        <f>VLOOKUP($B1321,期貨未平倉口數!$A$4:$M$499,9,FALSE)</f>
        <v>#N/A</v>
      </c>
      <c r="P1321" s="27" t="e">
        <f>VLOOKUP($B1321,期貨未平倉口數!$A$4:$M$499,10,FALSE)</f>
        <v>#N/A</v>
      </c>
      <c r="Q1321" s="27" t="e">
        <f>VLOOKUP($B1321,期貨未平倉口數!$A$4:$M$499,11,FALSE)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VLOOKUP($B1322,期貨未平倉口數!$A$4:$M$499,4,FALSE)</f>
        <v>#N/A</v>
      </c>
      <c r="O1322" s="27" t="e">
        <f>VLOOKUP($B1322,期貨未平倉口數!$A$4:$M$499,9,FALSE)</f>
        <v>#N/A</v>
      </c>
      <c r="P1322" s="27" t="e">
        <f>VLOOKUP($B1322,期貨未平倉口數!$A$4:$M$499,10,FALSE)</f>
        <v>#N/A</v>
      </c>
      <c r="Q1322" s="27" t="e">
        <f>VLOOKUP($B1322,期貨未平倉口數!$A$4:$M$499,11,FALSE)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VLOOKUP($B1323,期貨未平倉口數!$A$4:$M$499,4,FALSE)</f>
        <v>#N/A</v>
      </c>
      <c r="O1323" s="27" t="e">
        <f>VLOOKUP($B1323,期貨未平倉口數!$A$4:$M$499,9,FALSE)</f>
        <v>#N/A</v>
      </c>
      <c r="P1323" s="27" t="e">
        <f>VLOOKUP($B1323,期貨未平倉口數!$A$4:$M$499,10,FALSE)</f>
        <v>#N/A</v>
      </c>
      <c r="Q1323" s="27" t="e">
        <f>VLOOKUP($B1323,期貨未平倉口數!$A$4:$M$499,11,FALSE)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VLOOKUP($B1324,期貨未平倉口數!$A$4:$M$499,4,FALSE)</f>
        <v>#N/A</v>
      </c>
      <c r="O1324" s="27" t="e">
        <f>VLOOKUP($B1324,期貨未平倉口數!$A$4:$M$499,9,FALSE)</f>
        <v>#N/A</v>
      </c>
      <c r="P1324" s="27" t="e">
        <f>VLOOKUP($B1324,期貨未平倉口數!$A$4:$M$499,10,FALSE)</f>
        <v>#N/A</v>
      </c>
      <c r="Q1324" s="27" t="e">
        <f>VLOOKUP($B1324,期貨未平倉口數!$A$4:$M$499,11,FALSE)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VLOOKUP($B1325,期貨未平倉口數!$A$4:$M$499,4,FALSE)</f>
        <v>#N/A</v>
      </c>
      <c r="O1325" s="27" t="e">
        <f>VLOOKUP($B1325,期貨未平倉口數!$A$4:$M$499,9,FALSE)</f>
        <v>#N/A</v>
      </c>
      <c r="P1325" s="27" t="e">
        <f>VLOOKUP($B1325,期貨未平倉口數!$A$4:$M$499,10,FALSE)</f>
        <v>#N/A</v>
      </c>
      <c r="Q1325" s="27" t="e">
        <f>VLOOKUP($B1325,期貨未平倉口數!$A$4:$M$499,11,FALSE)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VLOOKUP($B1326,期貨未平倉口數!$A$4:$M$499,4,FALSE)</f>
        <v>#N/A</v>
      </c>
      <c r="O1326" s="27" t="e">
        <f>VLOOKUP($B1326,期貨未平倉口數!$A$4:$M$499,9,FALSE)</f>
        <v>#N/A</v>
      </c>
      <c r="P1326" s="27" t="e">
        <f>VLOOKUP($B1326,期貨未平倉口數!$A$4:$M$499,10,FALSE)</f>
        <v>#N/A</v>
      </c>
      <c r="Q1326" s="27" t="e">
        <f>VLOOKUP($B1326,期貨未平倉口數!$A$4:$M$499,11,FALSE)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VLOOKUP($B1327,期貨未平倉口數!$A$4:$M$499,4,FALSE)</f>
        <v>#N/A</v>
      </c>
      <c r="O1327" s="27" t="e">
        <f>VLOOKUP($B1327,期貨未平倉口數!$A$4:$M$499,9,FALSE)</f>
        <v>#N/A</v>
      </c>
      <c r="P1327" s="27" t="e">
        <f>VLOOKUP($B1327,期貨未平倉口數!$A$4:$M$499,10,FALSE)</f>
        <v>#N/A</v>
      </c>
      <c r="Q1327" s="27" t="e">
        <f>VLOOKUP($B1327,期貨未平倉口數!$A$4:$M$499,11,FALSE)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VLOOKUP($B1328,期貨未平倉口數!$A$4:$M$499,4,FALSE)</f>
        <v>#N/A</v>
      </c>
      <c r="O1328" s="27" t="e">
        <f>VLOOKUP($B1328,期貨未平倉口數!$A$4:$M$499,9,FALSE)</f>
        <v>#N/A</v>
      </c>
      <c r="P1328" s="27" t="e">
        <f>VLOOKUP($B1328,期貨未平倉口數!$A$4:$M$499,10,FALSE)</f>
        <v>#N/A</v>
      </c>
      <c r="Q1328" s="27" t="e">
        <f>VLOOKUP($B1328,期貨未平倉口數!$A$4:$M$499,11,FALSE)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VLOOKUP($B1329,期貨未平倉口數!$A$4:$M$499,4,FALSE)</f>
        <v>#N/A</v>
      </c>
      <c r="O1329" s="27" t="e">
        <f>VLOOKUP($B1329,期貨未平倉口數!$A$4:$M$499,9,FALSE)</f>
        <v>#N/A</v>
      </c>
      <c r="P1329" s="27" t="e">
        <f>VLOOKUP($B1329,期貨未平倉口數!$A$4:$M$499,10,FALSE)</f>
        <v>#N/A</v>
      </c>
      <c r="Q1329" s="27" t="e">
        <f>VLOOKUP($B1329,期貨未平倉口數!$A$4:$M$499,11,FALSE)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VLOOKUP($B1330,期貨未平倉口數!$A$4:$M$499,4,FALSE)</f>
        <v>#N/A</v>
      </c>
      <c r="O1330" s="27" t="e">
        <f>VLOOKUP($B1330,期貨未平倉口數!$A$4:$M$499,9,FALSE)</f>
        <v>#N/A</v>
      </c>
      <c r="P1330" s="27" t="e">
        <f>VLOOKUP($B1330,期貨未平倉口數!$A$4:$M$499,10,FALSE)</f>
        <v>#N/A</v>
      </c>
      <c r="Q1330" s="27" t="e">
        <f>VLOOKUP($B1330,期貨未平倉口數!$A$4:$M$499,11,FALSE)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VLOOKUP($B1331,期貨未平倉口數!$A$4:$M$499,4,FALSE)</f>
        <v>#N/A</v>
      </c>
      <c r="O1331" s="27" t="e">
        <f>VLOOKUP($B1331,期貨未平倉口數!$A$4:$M$499,9,FALSE)</f>
        <v>#N/A</v>
      </c>
      <c r="P1331" s="27" t="e">
        <f>VLOOKUP($B1331,期貨未平倉口數!$A$4:$M$499,10,FALSE)</f>
        <v>#N/A</v>
      </c>
      <c r="Q1331" s="27" t="e">
        <f>VLOOKUP($B1331,期貨未平倉口數!$A$4:$M$499,11,FALSE)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VLOOKUP($B1332,期貨未平倉口數!$A$4:$M$499,4,FALSE)</f>
        <v>#N/A</v>
      </c>
      <c r="O1332" s="27" t="e">
        <f>VLOOKUP($B1332,期貨未平倉口數!$A$4:$M$499,9,FALSE)</f>
        <v>#N/A</v>
      </c>
      <c r="P1332" s="27" t="e">
        <f>VLOOKUP($B1332,期貨未平倉口數!$A$4:$M$499,10,FALSE)</f>
        <v>#N/A</v>
      </c>
      <c r="Q1332" s="27" t="e">
        <f>VLOOKUP($B1332,期貨未平倉口數!$A$4:$M$499,11,FALSE)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VLOOKUP($B1333,期貨未平倉口數!$A$4:$M$499,4,FALSE)</f>
        <v>#N/A</v>
      </c>
      <c r="O1333" s="27" t="e">
        <f>VLOOKUP($B1333,期貨未平倉口數!$A$4:$M$499,9,FALSE)</f>
        <v>#N/A</v>
      </c>
      <c r="P1333" s="27" t="e">
        <f>VLOOKUP($B1333,期貨未平倉口數!$A$4:$M$499,10,FALSE)</f>
        <v>#N/A</v>
      </c>
      <c r="Q1333" s="27" t="e">
        <f>VLOOKUP($B1333,期貨未平倉口數!$A$4:$M$499,11,FALSE)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VLOOKUP($B1334,期貨未平倉口數!$A$4:$M$499,4,FALSE)</f>
        <v>#N/A</v>
      </c>
      <c r="O1334" s="27" t="e">
        <f>VLOOKUP($B1334,期貨未平倉口數!$A$4:$M$499,9,FALSE)</f>
        <v>#N/A</v>
      </c>
      <c r="P1334" s="27" t="e">
        <f>VLOOKUP($B1334,期貨未平倉口數!$A$4:$M$499,10,FALSE)</f>
        <v>#N/A</v>
      </c>
      <c r="Q1334" s="27" t="e">
        <f>VLOOKUP($B1334,期貨未平倉口數!$A$4:$M$499,11,FALSE)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VLOOKUP($B1335,期貨未平倉口數!$A$4:$M$499,4,FALSE)</f>
        <v>#N/A</v>
      </c>
      <c r="O1335" s="27" t="e">
        <f>VLOOKUP($B1335,期貨未平倉口數!$A$4:$M$499,9,FALSE)</f>
        <v>#N/A</v>
      </c>
      <c r="P1335" s="27" t="e">
        <f>VLOOKUP($B1335,期貨未平倉口數!$A$4:$M$499,10,FALSE)</f>
        <v>#N/A</v>
      </c>
      <c r="Q1335" s="27" t="e">
        <f>VLOOKUP($B1335,期貨未平倉口數!$A$4:$M$499,11,FALSE)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VLOOKUP($B1336,期貨未平倉口數!$A$4:$M$499,4,FALSE)</f>
        <v>#N/A</v>
      </c>
      <c r="O1336" s="27" t="e">
        <f>VLOOKUP($B1336,期貨未平倉口數!$A$4:$M$499,9,FALSE)</f>
        <v>#N/A</v>
      </c>
      <c r="P1336" s="27" t="e">
        <f>VLOOKUP($B1336,期貨未平倉口數!$A$4:$M$499,10,FALSE)</f>
        <v>#N/A</v>
      </c>
      <c r="Q1336" s="27" t="e">
        <f>VLOOKUP($B1336,期貨未平倉口數!$A$4:$M$499,11,FALSE)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VLOOKUP($B1337,期貨未平倉口數!$A$4:$M$499,4,FALSE)</f>
        <v>#N/A</v>
      </c>
      <c r="O1337" s="27" t="e">
        <f>VLOOKUP($B1337,期貨未平倉口數!$A$4:$M$499,9,FALSE)</f>
        <v>#N/A</v>
      </c>
      <c r="P1337" s="27" t="e">
        <f>VLOOKUP($B1337,期貨未平倉口數!$A$4:$M$499,10,FALSE)</f>
        <v>#N/A</v>
      </c>
      <c r="Q1337" s="27" t="e">
        <f>VLOOKUP($B1337,期貨未平倉口數!$A$4:$M$499,11,FALSE)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VLOOKUP($B1338,期貨未平倉口數!$A$4:$M$499,4,FALSE)</f>
        <v>#N/A</v>
      </c>
      <c r="O1338" s="27" t="e">
        <f>VLOOKUP($B1338,期貨未平倉口數!$A$4:$M$499,9,FALSE)</f>
        <v>#N/A</v>
      </c>
      <c r="P1338" s="27" t="e">
        <f>VLOOKUP($B1338,期貨未平倉口數!$A$4:$M$499,10,FALSE)</f>
        <v>#N/A</v>
      </c>
      <c r="Q1338" s="27" t="e">
        <f>VLOOKUP($B1338,期貨未平倉口數!$A$4:$M$499,11,FALSE)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VLOOKUP($B1339,期貨未平倉口數!$A$4:$M$499,4,FALSE)</f>
        <v>#N/A</v>
      </c>
      <c r="O1339" s="27" t="e">
        <f>VLOOKUP($B1339,期貨未平倉口數!$A$4:$M$499,9,FALSE)</f>
        <v>#N/A</v>
      </c>
      <c r="P1339" s="27" t="e">
        <f>VLOOKUP($B1339,期貨未平倉口數!$A$4:$M$499,10,FALSE)</f>
        <v>#N/A</v>
      </c>
      <c r="Q1339" s="27" t="e">
        <f>VLOOKUP($B1339,期貨未平倉口數!$A$4:$M$499,11,FALSE)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VLOOKUP($B1340,期貨未平倉口數!$A$4:$M$499,4,FALSE)</f>
        <v>#N/A</v>
      </c>
      <c r="O1340" s="27" t="e">
        <f>VLOOKUP($B1340,期貨未平倉口數!$A$4:$M$499,9,FALSE)</f>
        <v>#N/A</v>
      </c>
      <c r="P1340" s="27" t="e">
        <f>VLOOKUP($B1340,期貨未平倉口數!$A$4:$M$499,10,FALSE)</f>
        <v>#N/A</v>
      </c>
      <c r="Q1340" s="27" t="e">
        <f>VLOOKUP($B1340,期貨未平倉口數!$A$4:$M$499,11,FALSE)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VLOOKUP($B1341,期貨未平倉口數!$A$4:$M$499,4,FALSE)</f>
        <v>#N/A</v>
      </c>
      <c r="O1341" s="27" t="e">
        <f>VLOOKUP($B1341,期貨未平倉口數!$A$4:$M$499,9,FALSE)</f>
        <v>#N/A</v>
      </c>
      <c r="P1341" s="27" t="e">
        <f>VLOOKUP($B1341,期貨未平倉口數!$A$4:$M$499,10,FALSE)</f>
        <v>#N/A</v>
      </c>
      <c r="Q1341" s="27" t="e">
        <f>VLOOKUP($B1341,期貨未平倉口數!$A$4:$M$499,11,FALSE)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VLOOKUP($B1342,期貨未平倉口數!$A$4:$M$499,4,FALSE)</f>
        <v>#N/A</v>
      </c>
      <c r="O1342" s="27" t="e">
        <f>VLOOKUP($B1342,期貨未平倉口數!$A$4:$M$499,9,FALSE)</f>
        <v>#N/A</v>
      </c>
      <c r="P1342" s="27" t="e">
        <f>VLOOKUP($B1342,期貨未平倉口數!$A$4:$M$499,10,FALSE)</f>
        <v>#N/A</v>
      </c>
      <c r="Q1342" s="27" t="e">
        <f>VLOOKUP($B1342,期貨未平倉口數!$A$4:$M$499,11,FALSE)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VLOOKUP($B1343,期貨未平倉口數!$A$4:$M$499,4,FALSE)</f>
        <v>#N/A</v>
      </c>
      <c r="O1343" s="27" t="e">
        <f>VLOOKUP($B1343,期貨未平倉口數!$A$4:$M$499,9,FALSE)</f>
        <v>#N/A</v>
      </c>
      <c r="P1343" s="27" t="e">
        <f>VLOOKUP($B1343,期貨未平倉口數!$A$4:$M$499,10,FALSE)</f>
        <v>#N/A</v>
      </c>
      <c r="Q1343" s="27" t="e">
        <f>VLOOKUP($B1343,期貨未平倉口數!$A$4:$M$499,11,FALSE)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VLOOKUP($B1344,期貨未平倉口數!$A$4:$M$499,4,FALSE)</f>
        <v>#N/A</v>
      </c>
      <c r="O1344" s="27" t="e">
        <f>VLOOKUP($B1344,期貨未平倉口數!$A$4:$M$499,9,FALSE)</f>
        <v>#N/A</v>
      </c>
      <c r="P1344" s="27" t="e">
        <f>VLOOKUP($B1344,期貨未平倉口數!$A$4:$M$499,10,FALSE)</f>
        <v>#N/A</v>
      </c>
      <c r="Q1344" s="27" t="e">
        <f>VLOOKUP($B1344,期貨未平倉口數!$A$4:$M$499,11,FALSE)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VLOOKUP($B1345,期貨未平倉口數!$A$4:$M$499,4,FALSE)</f>
        <v>#N/A</v>
      </c>
      <c r="O1345" s="27" t="e">
        <f>VLOOKUP($B1345,期貨未平倉口數!$A$4:$M$499,9,FALSE)</f>
        <v>#N/A</v>
      </c>
      <c r="P1345" s="27" t="e">
        <f>VLOOKUP($B1345,期貨未平倉口數!$A$4:$M$499,10,FALSE)</f>
        <v>#N/A</v>
      </c>
      <c r="Q1345" s="27" t="e">
        <f>VLOOKUP($B1345,期貨未平倉口數!$A$4:$M$499,11,FALSE)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VLOOKUP($B1346,期貨未平倉口數!$A$4:$M$499,4,FALSE)</f>
        <v>#N/A</v>
      </c>
      <c r="O1346" s="27" t="e">
        <f>VLOOKUP($B1346,期貨未平倉口數!$A$4:$M$499,9,FALSE)</f>
        <v>#N/A</v>
      </c>
      <c r="P1346" s="27" t="e">
        <f>VLOOKUP($B1346,期貨未平倉口數!$A$4:$M$499,10,FALSE)</f>
        <v>#N/A</v>
      </c>
      <c r="Q1346" s="27" t="e">
        <f>VLOOKUP($B1346,期貨未平倉口數!$A$4:$M$499,11,FALSE)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VLOOKUP($B1347,期貨未平倉口數!$A$4:$M$499,4,FALSE)</f>
        <v>#N/A</v>
      </c>
      <c r="O1347" s="27" t="e">
        <f>VLOOKUP($B1347,期貨未平倉口數!$A$4:$M$499,9,FALSE)</f>
        <v>#N/A</v>
      </c>
      <c r="P1347" s="27" t="e">
        <f>VLOOKUP($B1347,期貨未平倉口數!$A$4:$M$499,10,FALSE)</f>
        <v>#N/A</v>
      </c>
      <c r="Q1347" s="27" t="e">
        <f>VLOOKUP($B1347,期貨未平倉口數!$A$4:$M$499,11,FALSE)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VLOOKUP($B1348,期貨未平倉口數!$A$4:$M$499,4,FALSE)</f>
        <v>#N/A</v>
      </c>
      <c r="O1348" s="27" t="e">
        <f>VLOOKUP($B1348,期貨未平倉口數!$A$4:$M$499,9,FALSE)</f>
        <v>#N/A</v>
      </c>
      <c r="P1348" s="27" t="e">
        <f>VLOOKUP($B1348,期貨未平倉口數!$A$4:$M$499,10,FALSE)</f>
        <v>#N/A</v>
      </c>
      <c r="Q1348" s="27" t="e">
        <f>VLOOKUP($B1348,期貨未平倉口數!$A$4:$M$499,11,FALSE)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VLOOKUP($B1349,期貨未平倉口數!$A$4:$M$499,4,FALSE)</f>
        <v>#N/A</v>
      </c>
      <c r="O1349" s="27" t="e">
        <f>VLOOKUP($B1349,期貨未平倉口數!$A$4:$M$499,9,FALSE)</f>
        <v>#N/A</v>
      </c>
      <c r="P1349" s="27" t="e">
        <f>VLOOKUP($B1349,期貨未平倉口數!$A$4:$M$499,10,FALSE)</f>
        <v>#N/A</v>
      </c>
      <c r="Q1349" s="27" t="e">
        <f>VLOOKUP($B1349,期貨未平倉口數!$A$4:$M$499,11,FALSE)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VLOOKUP($B1350,期貨未平倉口數!$A$4:$M$499,4,FALSE)</f>
        <v>#N/A</v>
      </c>
      <c r="O1350" s="27" t="e">
        <f>VLOOKUP($B1350,期貨未平倉口數!$A$4:$M$499,9,FALSE)</f>
        <v>#N/A</v>
      </c>
      <c r="P1350" s="27" t="e">
        <f>VLOOKUP($B1350,期貨未平倉口數!$A$4:$M$499,10,FALSE)</f>
        <v>#N/A</v>
      </c>
      <c r="Q1350" s="27" t="e">
        <f>VLOOKUP($B1350,期貨未平倉口數!$A$4:$M$499,11,FALSE)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VLOOKUP($B1351,期貨未平倉口數!$A$4:$M$499,4,FALSE)</f>
        <v>#N/A</v>
      </c>
      <c r="O1351" s="27" t="e">
        <f>VLOOKUP($B1351,期貨未平倉口數!$A$4:$M$499,9,FALSE)</f>
        <v>#N/A</v>
      </c>
      <c r="P1351" s="27" t="e">
        <f>VLOOKUP($B1351,期貨未平倉口數!$A$4:$M$499,10,FALSE)</f>
        <v>#N/A</v>
      </c>
      <c r="Q1351" s="27" t="e">
        <f>VLOOKUP($B1351,期貨未平倉口數!$A$4:$M$499,11,FALSE)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VLOOKUP($B1352,期貨未平倉口數!$A$4:$M$499,4,FALSE)</f>
        <v>#N/A</v>
      </c>
      <c r="O1352" s="27" t="e">
        <f>VLOOKUP($B1352,期貨未平倉口數!$A$4:$M$499,9,FALSE)</f>
        <v>#N/A</v>
      </c>
      <c r="P1352" s="27" t="e">
        <f>VLOOKUP($B1352,期貨未平倉口數!$A$4:$M$499,10,FALSE)</f>
        <v>#N/A</v>
      </c>
      <c r="Q1352" s="27" t="e">
        <f>VLOOKUP($B1352,期貨未平倉口數!$A$4:$M$499,11,FALSE)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VLOOKUP($B1353,期貨未平倉口數!$A$4:$M$499,4,FALSE)</f>
        <v>#N/A</v>
      </c>
      <c r="O1353" s="27" t="e">
        <f>VLOOKUP($B1353,期貨未平倉口數!$A$4:$M$499,9,FALSE)</f>
        <v>#N/A</v>
      </c>
      <c r="P1353" s="27" t="e">
        <f>VLOOKUP($B1353,期貨未平倉口數!$A$4:$M$499,10,FALSE)</f>
        <v>#N/A</v>
      </c>
      <c r="Q1353" s="27" t="e">
        <f>VLOOKUP($B1353,期貨未平倉口數!$A$4:$M$499,11,FALSE)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VLOOKUP($B1354,期貨未平倉口數!$A$4:$M$499,4,FALSE)</f>
        <v>#N/A</v>
      </c>
      <c r="O1354" s="27" t="e">
        <f>VLOOKUP($B1354,期貨未平倉口數!$A$4:$M$499,9,FALSE)</f>
        <v>#N/A</v>
      </c>
      <c r="P1354" s="27" t="e">
        <f>VLOOKUP($B1354,期貨未平倉口數!$A$4:$M$499,10,FALSE)</f>
        <v>#N/A</v>
      </c>
      <c r="Q1354" s="27" t="e">
        <f>VLOOKUP($B1354,期貨未平倉口數!$A$4:$M$499,11,FALSE)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VLOOKUP($B1355,期貨未平倉口數!$A$4:$M$499,4,FALSE)</f>
        <v>#N/A</v>
      </c>
      <c r="O1355" s="27" t="e">
        <f>VLOOKUP($B1355,期貨未平倉口數!$A$4:$M$499,9,FALSE)</f>
        <v>#N/A</v>
      </c>
      <c r="P1355" s="27" t="e">
        <f>VLOOKUP($B1355,期貨未平倉口數!$A$4:$M$499,10,FALSE)</f>
        <v>#N/A</v>
      </c>
      <c r="Q1355" s="27" t="e">
        <f>VLOOKUP($B1355,期貨未平倉口數!$A$4:$M$499,11,FALSE)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VLOOKUP($B1356,期貨未平倉口數!$A$4:$M$499,4,FALSE)</f>
        <v>#N/A</v>
      </c>
      <c r="O1356" s="27" t="e">
        <f>VLOOKUP($B1356,期貨未平倉口數!$A$4:$M$499,9,FALSE)</f>
        <v>#N/A</v>
      </c>
      <c r="P1356" s="27" t="e">
        <f>VLOOKUP($B1356,期貨未平倉口數!$A$4:$M$499,10,FALSE)</f>
        <v>#N/A</v>
      </c>
      <c r="Q1356" s="27" t="e">
        <f>VLOOKUP($B1356,期貨未平倉口數!$A$4:$M$499,11,FALSE)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VLOOKUP($B1357,期貨未平倉口數!$A$4:$M$499,4,FALSE)</f>
        <v>#N/A</v>
      </c>
      <c r="O1357" s="27" t="e">
        <f>VLOOKUP($B1357,期貨未平倉口數!$A$4:$M$499,9,FALSE)</f>
        <v>#N/A</v>
      </c>
      <c r="P1357" s="27" t="e">
        <f>VLOOKUP($B1357,期貨未平倉口數!$A$4:$M$499,10,FALSE)</f>
        <v>#N/A</v>
      </c>
      <c r="Q1357" s="27" t="e">
        <f>VLOOKUP($B1357,期貨未平倉口數!$A$4:$M$499,11,FALSE)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VLOOKUP($B1358,期貨未平倉口數!$A$4:$M$499,4,FALSE)</f>
        <v>#N/A</v>
      </c>
      <c r="O1358" s="27" t="e">
        <f>VLOOKUP($B1358,期貨未平倉口數!$A$4:$M$499,9,FALSE)</f>
        <v>#N/A</v>
      </c>
      <c r="P1358" s="27" t="e">
        <f>VLOOKUP($B1358,期貨未平倉口數!$A$4:$M$499,10,FALSE)</f>
        <v>#N/A</v>
      </c>
      <c r="Q1358" s="27" t="e">
        <f>VLOOKUP($B1358,期貨未平倉口數!$A$4:$M$499,11,FALSE)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VLOOKUP($B1359,期貨未平倉口數!$A$4:$M$499,4,FALSE)</f>
        <v>#N/A</v>
      </c>
      <c r="O1359" s="27" t="e">
        <f>VLOOKUP($B1359,期貨未平倉口數!$A$4:$M$499,9,FALSE)</f>
        <v>#N/A</v>
      </c>
      <c r="P1359" s="27" t="e">
        <f>VLOOKUP($B1359,期貨未平倉口數!$A$4:$M$499,10,FALSE)</f>
        <v>#N/A</v>
      </c>
      <c r="Q1359" s="27" t="e">
        <f>VLOOKUP($B1359,期貨未平倉口數!$A$4:$M$499,11,FALSE)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VLOOKUP($B1360,期貨未平倉口數!$A$4:$M$499,4,FALSE)</f>
        <v>#N/A</v>
      </c>
      <c r="O1360" s="27" t="e">
        <f>VLOOKUP($B1360,期貨未平倉口數!$A$4:$M$499,9,FALSE)</f>
        <v>#N/A</v>
      </c>
      <c r="P1360" s="27" t="e">
        <f>VLOOKUP($B1360,期貨未平倉口數!$A$4:$M$499,10,FALSE)</f>
        <v>#N/A</v>
      </c>
      <c r="Q1360" s="27" t="e">
        <f>VLOOKUP($B1360,期貨未平倉口數!$A$4:$M$499,11,FALSE)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VLOOKUP($B1361,期貨未平倉口數!$A$4:$M$499,4,FALSE)</f>
        <v>#N/A</v>
      </c>
      <c r="O1361" s="27" t="e">
        <f>VLOOKUP($B1361,期貨未平倉口數!$A$4:$M$499,9,FALSE)</f>
        <v>#N/A</v>
      </c>
      <c r="P1361" s="27" t="e">
        <f>VLOOKUP($B1361,期貨未平倉口數!$A$4:$M$499,10,FALSE)</f>
        <v>#N/A</v>
      </c>
      <c r="Q1361" s="27" t="e">
        <f>VLOOKUP($B1361,期貨未平倉口數!$A$4:$M$499,11,FALSE)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VLOOKUP($B1362,期貨未平倉口數!$A$4:$M$499,4,FALSE)</f>
        <v>#N/A</v>
      </c>
      <c r="O1362" s="27" t="e">
        <f>VLOOKUP($B1362,期貨未平倉口數!$A$4:$M$499,9,FALSE)</f>
        <v>#N/A</v>
      </c>
      <c r="P1362" s="27" t="e">
        <f>VLOOKUP($B1362,期貨未平倉口數!$A$4:$M$499,10,FALSE)</f>
        <v>#N/A</v>
      </c>
      <c r="Q1362" s="27" t="e">
        <f>VLOOKUP($B1362,期貨未平倉口數!$A$4:$M$499,11,FALSE)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VLOOKUP($B1363,期貨未平倉口數!$A$4:$M$499,4,FALSE)</f>
        <v>#N/A</v>
      </c>
      <c r="O1363" s="27" t="e">
        <f>VLOOKUP($B1363,期貨未平倉口數!$A$4:$M$499,9,FALSE)</f>
        <v>#N/A</v>
      </c>
      <c r="P1363" s="27" t="e">
        <f>VLOOKUP($B1363,期貨未平倉口數!$A$4:$M$499,10,FALSE)</f>
        <v>#N/A</v>
      </c>
      <c r="Q1363" s="27" t="e">
        <f>VLOOKUP($B1363,期貨未平倉口數!$A$4:$M$499,11,FALSE)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VLOOKUP($B1364,期貨未平倉口數!$A$4:$M$499,4,FALSE)</f>
        <v>#N/A</v>
      </c>
      <c r="O1364" s="27" t="e">
        <f>VLOOKUP($B1364,期貨未平倉口數!$A$4:$M$499,9,FALSE)</f>
        <v>#N/A</v>
      </c>
      <c r="P1364" s="27" t="e">
        <f>VLOOKUP($B1364,期貨未平倉口數!$A$4:$M$499,10,FALSE)</f>
        <v>#N/A</v>
      </c>
      <c r="Q1364" s="27" t="e">
        <f>VLOOKUP($B1364,期貨未平倉口數!$A$4:$M$499,11,FALSE)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VLOOKUP($B1365,期貨未平倉口數!$A$4:$M$499,4,FALSE)</f>
        <v>#N/A</v>
      </c>
      <c r="O1365" s="27" t="e">
        <f>VLOOKUP($B1365,期貨未平倉口數!$A$4:$M$499,9,FALSE)</f>
        <v>#N/A</v>
      </c>
      <c r="P1365" s="27" t="e">
        <f>VLOOKUP($B1365,期貨未平倉口數!$A$4:$M$499,10,FALSE)</f>
        <v>#N/A</v>
      </c>
      <c r="Q1365" s="27" t="e">
        <f>VLOOKUP($B1365,期貨未平倉口數!$A$4:$M$499,11,FALSE)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VLOOKUP($B1366,期貨未平倉口數!$A$4:$M$499,4,FALSE)</f>
        <v>#N/A</v>
      </c>
      <c r="O1366" s="27" t="e">
        <f>VLOOKUP($B1366,期貨未平倉口數!$A$4:$M$499,9,FALSE)</f>
        <v>#N/A</v>
      </c>
      <c r="P1366" s="27" t="e">
        <f>VLOOKUP($B1366,期貨未平倉口數!$A$4:$M$499,10,FALSE)</f>
        <v>#N/A</v>
      </c>
      <c r="Q1366" s="27" t="e">
        <f>VLOOKUP($B1366,期貨未平倉口數!$A$4:$M$499,11,FALSE)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VLOOKUP($B1367,期貨未平倉口數!$A$4:$M$499,4,FALSE)</f>
        <v>#N/A</v>
      </c>
      <c r="O1367" s="27" t="e">
        <f>VLOOKUP($B1367,期貨未平倉口數!$A$4:$M$499,9,FALSE)</f>
        <v>#N/A</v>
      </c>
      <c r="P1367" s="27" t="e">
        <f>VLOOKUP($B1367,期貨未平倉口數!$A$4:$M$499,10,FALSE)</f>
        <v>#N/A</v>
      </c>
      <c r="Q1367" s="27" t="e">
        <f>VLOOKUP($B1367,期貨未平倉口數!$A$4:$M$499,11,FALSE)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VLOOKUP($B1368,期貨未平倉口數!$A$4:$M$499,4,FALSE)</f>
        <v>#N/A</v>
      </c>
      <c r="O1368" s="27" t="e">
        <f>VLOOKUP($B1368,期貨未平倉口數!$A$4:$M$499,9,FALSE)</f>
        <v>#N/A</v>
      </c>
      <c r="P1368" s="27" t="e">
        <f>VLOOKUP($B1368,期貨未平倉口數!$A$4:$M$499,10,FALSE)</f>
        <v>#N/A</v>
      </c>
      <c r="Q1368" s="27" t="e">
        <f>VLOOKUP($B1368,期貨未平倉口數!$A$4:$M$499,11,FALSE)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VLOOKUP($B1369,期貨未平倉口數!$A$4:$M$499,4,FALSE)</f>
        <v>#N/A</v>
      </c>
      <c r="O1369" s="27" t="e">
        <f>VLOOKUP($B1369,期貨未平倉口數!$A$4:$M$499,9,FALSE)</f>
        <v>#N/A</v>
      </c>
      <c r="P1369" s="27" t="e">
        <f>VLOOKUP($B1369,期貨未平倉口數!$A$4:$M$499,10,FALSE)</f>
        <v>#N/A</v>
      </c>
      <c r="Q1369" s="27" t="e">
        <f>VLOOKUP($B1369,期貨未平倉口數!$A$4:$M$499,11,FALSE)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VLOOKUP($B1370,期貨未平倉口數!$A$4:$M$499,4,FALSE)</f>
        <v>#N/A</v>
      </c>
      <c r="O1370" s="27" t="e">
        <f>VLOOKUP($B1370,期貨未平倉口數!$A$4:$M$499,9,FALSE)</f>
        <v>#N/A</v>
      </c>
      <c r="P1370" s="27" t="e">
        <f>VLOOKUP($B1370,期貨未平倉口數!$A$4:$M$499,10,FALSE)</f>
        <v>#N/A</v>
      </c>
      <c r="Q1370" s="27" t="e">
        <f>VLOOKUP($B1370,期貨未平倉口數!$A$4:$M$499,11,FALSE)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VLOOKUP($B1371,期貨未平倉口數!$A$4:$M$499,4,FALSE)</f>
        <v>#N/A</v>
      </c>
      <c r="O1371" s="27" t="e">
        <f>VLOOKUP($B1371,期貨未平倉口數!$A$4:$M$499,9,FALSE)</f>
        <v>#N/A</v>
      </c>
      <c r="P1371" s="27" t="e">
        <f>VLOOKUP($B1371,期貨未平倉口數!$A$4:$M$499,10,FALSE)</f>
        <v>#N/A</v>
      </c>
      <c r="Q1371" s="27" t="e">
        <f>VLOOKUP($B1371,期貨未平倉口數!$A$4:$M$499,11,FALSE)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VLOOKUP($B1372,期貨未平倉口數!$A$4:$M$499,4,FALSE)</f>
        <v>#N/A</v>
      </c>
      <c r="O1372" s="27" t="e">
        <f>VLOOKUP($B1372,期貨未平倉口數!$A$4:$M$499,9,FALSE)</f>
        <v>#N/A</v>
      </c>
      <c r="P1372" s="27" t="e">
        <f>VLOOKUP($B1372,期貨未平倉口數!$A$4:$M$499,10,FALSE)</f>
        <v>#N/A</v>
      </c>
      <c r="Q1372" s="27" t="e">
        <f>VLOOKUP($B1372,期貨未平倉口數!$A$4:$M$499,11,FALSE)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VLOOKUP($B1373,期貨未平倉口數!$A$4:$M$499,4,FALSE)</f>
        <v>#N/A</v>
      </c>
      <c r="O1373" s="27" t="e">
        <f>VLOOKUP($B1373,期貨未平倉口數!$A$4:$M$499,9,FALSE)</f>
        <v>#N/A</v>
      </c>
      <c r="P1373" s="27" t="e">
        <f>VLOOKUP($B1373,期貨未平倉口數!$A$4:$M$499,10,FALSE)</f>
        <v>#N/A</v>
      </c>
      <c r="Q1373" s="27" t="e">
        <f>VLOOKUP($B1373,期貨未平倉口數!$A$4:$M$499,11,FALSE)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VLOOKUP($B1374,期貨未平倉口數!$A$4:$M$499,4,FALSE)</f>
        <v>#N/A</v>
      </c>
      <c r="O1374" s="27" t="e">
        <f>VLOOKUP($B1374,期貨未平倉口數!$A$4:$M$499,9,FALSE)</f>
        <v>#N/A</v>
      </c>
      <c r="P1374" s="27" t="e">
        <f>VLOOKUP($B1374,期貨未平倉口數!$A$4:$M$499,10,FALSE)</f>
        <v>#N/A</v>
      </c>
      <c r="Q1374" s="27" t="e">
        <f>VLOOKUP($B1374,期貨未平倉口數!$A$4:$M$499,11,FALSE)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VLOOKUP($B1375,期貨未平倉口數!$A$4:$M$499,4,FALSE)</f>
        <v>#N/A</v>
      </c>
      <c r="O1375" s="27" t="e">
        <f>VLOOKUP($B1375,期貨未平倉口數!$A$4:$M$499,9,FALSE)</f>
        <v>#N/A</v>
      </c>
      <c r="P1375" s="27" t="e">
        <f>VLOOKUP($B1375,期貨未平倉口數!$A$4:$M$499,10,FALSE)</f>
        <v>#N/A</v>
      </c>
      <c r="Q1375" s="27" t="e">
        <f>VLOOKUP($B1375,期貨未平倉口數!$A$4:$M$499,11,FALSE)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VLOOKUP($B1376,期貨未平倉口數!$A$4:$M$499,4,FALSE)</f>
        <v>#N/A</v>
      </c>
      <c r="O1376" s="27" t="e">
        <f>VLOOKUP($B1376,期貨未平倉口數!$A$4:$M$499,9,FALSE)</f>
        <v>#N/A</v>
      </c>
      <c r="P1376" s="27" t="e">
        <f>VLOOKUP($B1376,期貨未平倉口數!$A$4:$M$499,10,FALSE)</f>
        <v>#N/A</v>
      </c>
      <c r="Q1376" s="27" t="e">
        <f>VLOOKUP($B1376,期貨未平倉口數!$A$4:$M$499,11,FALSE)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VLOOKUP($B1377,期貨未平倉口數!$A$4:$M$499,4,FALSE)</f>
        <v>#N/A</v>
      </c>
      <c r="O1377" s="27" t="e">
        <f>VLOOKUP($B1377,期貨未平倉口數!$A$4:$M$499,9,FALSE)</f>
        <v>#N/A</v>
      </c>
      <c r="P1377" s="27" t="e">
        <f>VLOOKUP($B1377,期貨未平倉口數!$A$4:$M$499,10,FALSE)</f>
        <v>#N/A</v>
      </c>
      <c r="Q1377" s="27" t="e">
        <f>VLOOKUP($B1377,期貨未平倉口數!$A$4:$M$499,11,FALSE)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VLOOKUP($B1378,期貨未平倉口數!$A$4:$M$499,4,FALSE)</f>
        <v>#N/A</v>
      </c>
      <c r="O1378" s="27" t="e">
        <f>VLOOKUP($B1378,期貨未平倉口數!$A$4:$M$499,9,FALSE)</f>
        <v>#N/A</v>
      </c>
      <c r="P1378" s="27" t="e">
        <f>VLOOKUP($B1378,期貨未平倉口數!$A$4:$M$499,10,FALSE)</f>
        <v>#N/A</v>
      </c>
      <c r="Q1378" s="27" t="e">
        <f>VLOOKUP($B1378,期貨未平倉口數!$A$4:$M$499,11,FALSE)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VLOOKUP($B1379,期貨未平倉口數!$A$4:$M$499,4,FALSE)</f>
        <v>#N/A</v>
      </c>
      <c r="O1379" s="27" t="e">
        <f>VLOOKUP($B1379,期貨未平倉口數!$A$4:$M$499,9,FALSE)</f>
        <v>#N/A</v>
      </c>
      <c r="P1379" s="27" t="e">
        <f>VLOOKUP($B1379,期貨未平倉口數!$A$4:$M$499,10,FALSE)</f>
        <v>#N/A</v>
      </c>
      <c r="Q1379" s="27" t="e">
        <f>VLOOKUP($B1379,期貨未平倉口數!$A$4:$M$499,11,FALSE)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VLOOKUP($B1380,期貨未平倉口數!$A$4:$M$499,4,FALSE)</f>
        <v>#N/A</v>
      </c>
      <c r="O1380" s="27" t="e">
        <f>VLOOKUP($B1380,期貨未平倉口數!$A$4:$M$499,9,FALSE)</f>
        <v>#N/A</v>
      </c>
      <c r="P1380" s="27" t="e">
        <f>VLOOKUP($B1380,期貨未平倉口數!$A$4:$M$499,10,FALSE)</f>
        <v>#N/A</v>
      </c>
      <c r="Q1380" s="27" t="e">
        <f>VLOOKUP($B1380,期貨未平倉口數!$A$4:$M$499,11,FALSE)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VLOOKUP($B1381,期貨未平倉口數!$A$4:$M$499,4,FALSE)</f>
        <v>#N/A</v>
      </c>
      <c r="O1381" s="27" t="e">
        <f>VLOOKUP($B1381,期貨未平倉口數!$A$4:$M$499,9,FALSE)</f>
        <v>#N/A</v>
      </c>
      <c r="P1381" s="27" t="e">
        <f>VLOOKUP($B1381,期貨未平倉口數!$A$4:$M$499,10,FALSE)</f>
        <v>#N/A</v>
      </c>
      <c r="Q1381" s="27" t="e">
        <f>VLOOKUP($B1381,期貨未平倉口數!$A$4:$M$499,11,FALSE)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VLOOKUP($B1382,期貨未平倉口數!$A$4:$M$499,4,FALSE)</f>
        <v>#N/A</v>
      </c>
      <c r="O1382" s="27" t="e">
        <f>VLOOKUP($B1382,期貨未平倉口數!$A$4:$M$499,9,FALSE)</f>
        <v>#N/A</v>
      </c>
      <c r="P1382" s="27" t="e">
        <f>VLOOKUP($B1382,期貨未平倉口數!$A$4:$M$499,10,FALSE)</f>
        <v>#N/A</v>
      </c>
      <c r="Q1382" s="27" t="e">
        <f>VLOOKUP($B1382,期貨未平倉口數!$A$4:$M$499,11,FALSE)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VLOOKUP($B1383,期貨未平倉口數!$A$4:$M$499,4,FALSE)</f>
        <v>#N/A</v>
      </c>
      <c r="O1383" s="27" t="e">
        <f>VLOOKUP($B1383,期貨未平倉口數!$A$4:$M$499,9,FALSE)</f>
        <v>#N/A</v>
      </c>
      <c r="P1383" s="27" t="e">
        <f>VLOOKUP($B1383,期貨未平倉口數!$A$4:$M$499,10,FALSE)</f>
        <v>#N/A</v>
      </c>
      <c r="Q1383" s="27" t="e">
        <f>VLOOKUP($B1383,期貨未平倉口數!$A$4:$M$499,11,FALSE)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VLOOKUP($B1384,期貨未平倉口數!$A$4:$M$499,4,FALSE)</f>
        <v>#N/A</v>
      </c>
      <c r="O1384" s="27" t="e">
        <f>VLOOKUP($B1384,期貨未平倉口數!$A$4:$M$499,9,FALSE)</f>
        <v>#N/A</v>
      </c>
      <c r="P1384" s="27" t="e">
        <f>VLOOKUP($B1384,期貨未平倉口數!$A$4:$M$499,10,FALSE)</f>
        <v>#N/A</v>
      </c>
      <c r="Q1384" s="27" t="e">
        <f>VLOOKUP($B1384,期貨未平倉口數!$A$4:$M$499,11,FALSE)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VLOOKUP($B1385,期貨未平倉口數!$A$4:$M$499,4,FALSE)</f>
        <v>#N/A</v>
      </c>
      <c r="O1385" s="27" t="e">
        <f>VLOOKUP($B1385,期貨未平倉口數!$A$4:$M$499,9,FALSE)</f>
        <v>#N/A</v>
      </c>
      <c r="P1385" s="27" t="e">
        <f>VLOOKUP($B1385,期貨未平倉口數!$A$4:$M$499,10,FALSE)</f>
        <v>#N/A</v>
      </c>
      <c r="Q1385" s="27" t="e">
        <f>VLOOKUP($B1385,期貨未平倉口數!$A$4:$M$499,11,FALSE)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VLOOKUP($B1386,期貨未平倉口數!$A$4:$M$499,4,FALSE)</f>
        <v>#N/A</v>
      </c>
      <c r="O1386" s="27" t="e">
        <f>VLOOKUP($B1386,期貨未平倉口數!$A$4:$M$499,9,FALSE)</f>
        <v>#N/A</v>
      </c>
      <c r="P1386" s="27" t="e">
        <f>VLOOKUP($B1386,期貨未平倉口數!$A$4:$M$499,10,FALSE)</f>
        <v>#N/A</v>
      </c>
      <c r="Q1386" s="27" t="e">
        <f>VLOOKUP($B1386,期貨未平倉口數!$A$4:$M$499,11,FALSE)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VLOOKUP($B1387,期貨未平倉口數!$A$4:$M$499,4,FALSE)</f>
        <v>#N/A</v>
      </c>
      <c r="O1387" s="27" t="e">
        <f>VLOOKUP($B1387,期貨未平倉口數!$A$4:$M$499,9,FALSE)</f>
        <v>#N/A</v>
      </c>
      <c r="P1387" s="27" t="e">
        <f>VLOOKUP($B1387,期貨未平倉口數!$A$4:$M$499,10,FALSE)</f>
        <v>#N/A</v>
      </c>
      <c r="Q1387" s="27" t="e">
        <f>VLOOKUP($B1387,期貨未平倉口數!$A$4:$M$499,11,FALSE)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VLOOKUP($B1388,期貨未平倉口數!$A$4:$M$499,4,FALSE)</f>
        <v>#N/A</v>
      </c>
      <c r="O1388" s="27" t="e">
        <f>VLOOKUP($B1388,期貨未平倉口數!$A$4:$M$499,9,FALSE)</f>
        <v>#N/A</v>
      </c>
      <c r="P1388" s="27" t="e">
        <f>VLOOKUP($B1388,期貨未平倉口數!$A$4:$M$499,10,FALSE)</f>
        <v>#N/A</v>
      </c>
      <c r="Q1388" s="27" t="e">
        <f>VLOOKUP($B1388,期貨未平倉口數!$A$4:$M$499,11,FALSE)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VLOOKUP($B1389,期貨未平倉口數!$A$4:$M$499,4,FALSE)</f>
        <v>#N/A</v>
      </c>
      <c r="O1389" s="27" t="e">
        <f>VLOOKUP($B1389,期貨未平倉口數!$A$4:$M$499,9,FALSE)</f>
        <v>#N/A</v>
      </c>
      <c r="P1389" s="27" t="e">
        <f>VLOOKUP($B1389,期貨未平倉口數!$A$4:$M$499,10,FALSE)</f>
        <v>#N/A</v>
      </c>
      <c r="Q1389" s="27" t="e">
        <f>VLOOKUP($B1389,期貨未平倉口數!$A$4:$M$499,11,FALSE)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VLOOKUP($B1390,期貨未平倉口數!$A$4:$M$499,4,FALSE)</f>
        <v>#N/A</v>
      </c>
      <c r="O1390" s="27" t="e">
        <f>VLOOKUP($B1390,期貨未平倉口數!$A$4:$M$499,9,FALSE)</f>
        <v>#N/A</v>
      </c>
      <c r="P1390" s="27" t="e">
        <f>VLOOKUP($B1390,期貨未平倉口數!$A$4:$M$499,10,FALSE)</f>
        <v>#N/A</v>
      </c>
      <c r="Q1390" s="27" t="e">
        <f>VLOOKUP($B1390,期貨未平倉口數!$A$4:$M$499,11,FALSE)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VLOOKUP($B1391,期貨未平倉口數!$A$4:$M$499,4,FALSE)</f>
        <v>#N/A</v>
      </c>
      <c r="O1391" s="27" t="e">
        <f>VLOOKUP($B1391,期貨未平倉口數!$A$4:$M$499,9,FALSE)</f>
        <v>#N/A</v>
      </c>
      <c r="P1391" s="27" t="e">
        <f>VLOOKUP($B1391,期貨未平倉口數!$A$4:$M$499,10,FALSE)</f>
        <v>#N/A</v>
      </c>
      <c r="Q1391" s="27" t="e">
        <f>VLOOKUP($B1391,期貨未平倉口數!$A$4:$M$499,11,FALSE)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VLOOKUP($B1392,期貨未平倉口數!$A$4:$M$499,4,FALSE)</f>
        <v>#N/A</v>
      </c>
      <c r="O1392" s="27" t="e">
        <f>VLOOKUP($B1392,期貨未平倉口數!$A$4:$M$499,9,FALSE)</f>
        <v>#N/A</v>
      </c>
      <c r="P1392" s="27" t="e">
        <f>VLOOKUP($B1392,期貨未平倉口數!$A$4:$M$499,10,FALSE)</f>
        <v>#N/A</v>
      </c>
      <c r="Q1392" s="27" t="e">
        <f>VLOOKUP($B1392,期貨未平倉口數!$A$4:$M$499,11,FALSE)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VLOOKUP($B1393,期貨未平倉口數!$A$4:$M$499,4,FALSE)</f>
        <v>#N/A</v>
      </c>
      <c r="O1393" s="27" t="e">
        <f>VLOOKUP($B1393,期貨未平倉口數!$A$4:$M$499,9,FALSE)</f>
        <v>#N/A</v>
      </c>
      <c r="P1393" s="27" t="e">
        <f>VLOOKUP($B1393,期貨未平倉口數!$A$4:$M$499,10,FALSE)</f>
        <v>#N/A</v>
      </c>
      <c r="Q1393" s="27" t="e">
        <f>VLOOKUP($B1393,期貨未平倉口數!$A$4:$M$499,11,FALSE)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VLOOKUP($B1394,期貨未平倉口數!$A$4:$M$499,4,FALSE)</f>
        <v>#N/A</v>
      </c>
      <c r="O1394" s="27" t="e">
        <f>VLOOKUP($B1394,期貨未平倉口數!$A$4:$M$499,9,FALSE)</f>
        <v>#N/A</v>
      </c>
      <c r="P1394" s="27" t="e">
        <f>VLOOKUP($B1394,期貨未平倉口數!$A$4:$M$499,10,FALSE)</f>
        <v>#N/A</v>
      </c>
      <c r="Q1394" s="27" t="e">
        <f>VLOOKUP($B1394,期貨未平倉口數!$A$4:$M$499,11,FALSE)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VLOOKUP($B1395,期貨未平倉口數!$A$4:$M$499,4,FALSE)</f>
        <v>#N/A</v>
      </c>
      <c r="O1395" s="27" t="e">
        <f>VLOOKUP($B1395,期貨未平倉口數!$A$4:$M$499,9,FALSE)</f>
        <v>#N/A</v>
      </c>
      <c r="P1395" s="27" t="e">
        <f>VLOOKUP($B1395,期貨未平倉口數!$A$4:$M$499,10,FALSE)</f>
        <v>#N/A</v>
      </c>
      <c r="Q1395" s="27" t="e">
        <f>VLOOKUP($B1395,期貨未平倉口數!$A$4:$M$499,11,FALSE)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VLOOKUP($B1396,期貨未平倉口數!$A$4:$M$499,4,FALSE)</f>
        <v>#N/A</v>
      </c>
      <c r="O1396" s="27" t="e">
        <f>VLOOKUP($B1396,期貨未平倉口數!$A$4:$M$499,9,FALSE)</f>
        <v>#N/A</v>
      </c>
      <c r="P1396" s="27" t="e">
        <f>VLOOKUP($B1396,期貨未平倉口數!$A$4:$M$499,10,FALSE)</f>
        <v>#N/A</v>
      </c>
      <c r="Q1396" s="27" t="e">
        <f>VLOOKUP($B1396,期貨未平倉口數!$A$4:$M$499,11,FALSE)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VLOOKUP($B1397,期貨未平倉口數!$A$4:$M$499,4,FALSE)</f>
        <v>#N/A</v>
      </c>
      <c r="O1397" s="27" t="e">
        <f>VLOOKUP($B1397,期貨未平倉口數!$A$4:$M$499,9,FALSE)</f>
        <v>#N/A</v>
      </c>
      <c r="P1397" s="27" t="e">
        <f>VLOOKUP($B1397,期貨未平倉口數!$A$4:$M$499,10,FALSE)</f>
        <v>#N/A</v>
      </c>
      <c r="Q1397" s="27" t="e">
        <f>VLOOKUP($B1397,期貨未平倉口數!$A$4:$M$499,11,FALSE)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VLOOKUP($B1398,期貨未平倉口數!$A$4:$M$499,4,FALSE)</f>
        <v>#N/A</v>
      </c>
      <c r="O1398" s="27" t="e">
        <f>VLOOKUP($B1398,期貨未平倉口數!$A$4:$M$499,9,FALSE)</f>
        <v>#N/A</v>
      </c>
      <c r="P1398" s="27" t="e">
        <f>VLOOKUP($B1398,期貨未平倉口數!$A$4:$M$499,10,FALSE)</f>
        <v>#N/A</v>
      </c>
      <c r="Q1398" s="27" t="e">
        <f>VLOOKUP($B1398,期貨未平倉口數!$A$4:$M$499,11,FALSE)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VLOOKUP($B1399,期貨未平倉口數!$A$4:$M$499,4,FALSE)</f>
        <v>#N/A</v>
      </c>
      <c r="O1399" s="27" t="e">
        <f>VLOOKUP($B1399,期貨未平倉口數!$A$4:$M$499,9,FALSE)</f>
        <v>#N/A</v>
      </c>
      <c r="P1399" s="27" t="e">
        <f>VLOOKUP($B1399,期貨未平倉口數!$A$4:$M$499,10,FALSE)</f>
        <v>#N/A</v>
      </c>
      <c r="Q1399" s="27" t="e">
        <f>VLOOKUP($B1399,期貨未平倉口數!$A$4:$M$499,11,FALSE)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VLOOKUP($B1400,期貨未平倉口數!$A$4:$M$499,4,FALSE)</f>
        <v>#N/A</v>
      </c>
      <c r="O1400" s="27" t="e">
        <f>VLOOKUP($B1400,期貨未平倉口數!$A$4:$M$499,9,FALSE)</f>
        <v>#N/A</v>
      </c>
      <c r="P1400" s="27" t="e">
        <f>VLOOKUP($B1400,期貨未平倉口數!$A$4:$M$499,10,FALSE)</f>
        <v>#N/A</v>
      </c>
      <c r="Q1400" s="27" t="e">
        <f>VLOOKUP($B1400,期貨未平倉口數!$A$4:$M$499,11,FALSE)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VLOOKUP($B1401,期貨未平倉口數!$A$4:$M$499,4,FALSE)</f>
        <v>#N/A</v>
      </c>
      <c r="O1401" s="27" t="e">
        <f>VLOOKUP($B1401,期貨未平倉口數!$A$4:$M$499,9,FALSE)</f>
        <v>#N/A</v>
      </c>
      <c r="P1401" s="27" t="e">
        <f>VLOOKUP($B1401,期貨未平倉口數!$A$4:$M$499,10,FALSE)</f>
        <v>#N/A</v>
      </c>
      <c r="Q1401" s="27" t="e">
        <f>VLOOKUP($B1401,期貨未平倉口數!$A$4:$M$499,11,FALSE)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VLOOKUP($B1402,期貨未平倉口數!$A$4:$M$499,4,FALSE)</f>
        <v>#N/A</v>
      </c>
      <c r="O1402" s="27" t="e">
        <f>VLOOKUP($B1402,期貨未平倉口數!$A$4:$M$499,9,FALSE)</f>
        <v>#N/A</v>
      </c>
      <c r="P1402" s="27" t="e">
        <f>VLOOKUP($B1402,期貨未平倉口數!$A$4:$M$499,10,FALSE)</f>
        <v>#N/A</v>
      </c>
      <c r="Q1402" s="27" t="e">
        <f>VLOOKUP($B1402,期貨未平倉口數!$A$4:$M$499,11,FALSE)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VLOOKUP($B1403,期貨未平倉口數!$A$4:$M$499,4,FALSE)</f>
        <v>#N/A</v>
      </c>
      <c r="O1403" s="27" t="e">
        <f>VLOOKUP($B1403,期貨未平倉口數!$A$4:$M$499,9,FALSE)</f>
        <v>#N/A</v>
      </c>
      <c r="P1403" s="27" t="e">
        <f>VLOOKUP($B1403,期貨未平倉口數!$A$4:$M$499,10,FALSE)</f>
        <v>#N/A</v>
      </c>
      <c r="Q1403" s="27" t="e">
        <f>VLOOKUP($B1403,期貨未平倉口數!$A$4:$M$499,11,FALSE)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VLOOKUP($B1404,期貨未平倉口數!$A$4:$M$499,4,FALSE)</f>
        <v>#N/A</v>
      </c>
      <c r="O1404" s="27" t="e">
        <f>VLOOKUP($B1404,期貨未平倉口數!$A$4:$M$499,9,FALSE)</f>
        <v>#N/A</v>
      </c>
      <c r="P1404" s="27" t="e">
        <f>VLOOKUP($B1404,期貨未平倉口數!$A$4:$M$499,10,FALSE)</f>
        <v>#N/A</v>
      </c>
      <c r="Q1404" s="27" t="e">
        <f>VLOOKUP($B1404,期貨未平倉口數!$A$4:$M$499,11,FALSE)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VLOOKUP($B1405,期貨未平倉口數!$A$4:$M$499,4,FALSE)</f>
        <v>#N/A</v>
      </c>
      <c r="O1405" s="27" t="e">
        <f>VLOOKUP($B1405,期貨未平倉口數!$A$4:$M$499,9,FALSE)</f>
        <v>#N/A</v>
      </c>
      <c r="P1405" s="27" t="e">
        <f>VLOOKUP($B1405,期貨未平倉口數!$A$4:$M$499,10,FALSE)</f>
        <v>#N/A</v>
      </c>
      <c r="Q1405" s="27" t="e">
        <f>VLOOKUP($B1405,期貨未平倉口數!$A$4:$M$499,11,FALSE)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VLOOKUP($B1406,期貨未平倉口數!$A$4:$M$499,4,FALSE)</f>
        <v>#N/A</v>
      </c>
      <c r="O1406" s="27" t="e">
        <f>VLOOKUP($B1406,期貨未平倉口數!$A$4:$M$499,9,FALSE)</f>
        <v>#N/A</v>
      </c>
      <c r="P1406" s="27" t="e">
        <f>VLOOKUP($B1406,期貨未平倉口數!$A$4:$M$499,10,FALSE)</f>
        <v>#N/A</v>
      </c>
      <c r="Q1406" s="27" t="e">
        <f>VLOOKUP($B1406,期貨未平倉口數!$A$4:$M$499,11,FALSE)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VLOOKUP($B1407,期貨未平倉口數!$A$4:$M$499,4,FALSE)</f>
        <v>#N/A</v>
      </c>
      <c r="O1407" s="27" t="e">
        <f>VLOOKUP($B1407,期貨未平倉口數!$A$4:$M$499,9,FALSE)</f>
        <v>#N/A</v>
      </c>
      <c r="P1407" s="27" t="e">
        <f>VLOOKUP($B1407,期貨未平倉口數!$A$4:$M$499,10,FALSE)</f>
        <v>#N/A</v>
      </c>
      <c r="Q1407" s="27" t="e">
        <f>VLOOKUP($B1407,期貨未平倉口數!$A$4:$M$499,11,FALSE)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VLOOKUP($B1408,期貨未平倉口數!$A$4:$M$499,4,FALSE)</f>
        <v>#N/A</v>
      </c>
      <c r="O1408" s="27" t="e">
        <f>VLOOKUP($B1408,期貨未平倉口數!$A$4:$M$499,9,FALSE)</f>
        <v>#N/A</v>
      </c>
      <c r="P1408" s="27" t="e">
        <f>VLOOKUP($B1408,期貨未平倉口數!$A$4:$M$499,10,FALSE)</f>
        <v>#N/A</v>
      </c>
      <c r="Q1408" s="27" t="e">
        <f>VLOOKUP($B1408,期貨未平倉口數!$A$4:$M$499,11,FALSE)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VLOOKUP($B1409,期貨未平倉口數!$A$4:$M$499,4,FALSE)</f>
        <v>#N/A</v>
      </c>
      <c r="O1409" s="27" t="e">
        <f>VLOOKUP($B1409,期貨未平倉口數!$A$4:$M$499,9,FALSE)</f>
        <v>#N/A</v>
      </c>
      <c r="P1409" s="27" t="e">
        <f>VLOOKUP($B1409,期貨未平倉口數!$A$4:$M$499,10,FALSE)</f>
        <v>#N/A</v>
      </c>
      <c r="Q1409" s="27" t="e">
        <f>VLOOKUP($B1409,期貨未平倉口數!$A$4:$M$499,11,FALSE)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VLOOKUP($B1410,期貨未平倉口數!$A$4:$M$499,4,FALSE)</f>
        <v>#N/A</v>
      </c>
      <c r="O1410" s="27" t="e">
        <f>VLOOKUP($B1410,期貨未平倉口數!$A$4:$M$499,9,FALSE)</f>
        <v>#N/A</v>
      </c>
      <c r="P1410" s="27" t="e">
        <f>VLOOKUP($B1410,期貨未平倉口數!$A$4:$M$499,10,FALSE)</f>
        <v>#N/A</v>
      </c>
      <c r="Q1410" s="27" t="e">
        <f>VLOOKUP($B1410,期貨未平倉口數!$A$4:$M$499,11,FALSE)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VLOOKUP($B1411,期貨未平倉口數!$A$4:$M$499,4,FALSE)</f>
        <v>#N/A</v>
      </c>
      <c r="O1411" s="27" t="e">
        <f>VLOOKUP($B1411,期貨未平倉口數!$A$4:$M$499,9,FALSE)</f>
        <v>#N/A</v>
      </c>
      <c r="P1411" s="27" t="e">
        <f>VLOOKUP($B1411,期貨未平倉口數!$A$4:$M$499,10,FALSE)</f>
        <v>#N/A</v>
      </c>
      <c r="Q1411" s="27" t="e">
        <f>VLOOKUP($B1411,期貨未平倉口數!$A$4:$M$499,11,FALSE)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VLOOKUP($B1412,期貨未平倉口數!$A$4:$M$499,4,FALSE)</f>
        <v>#N/A</v>
      </c>
      <c r="O1412" s="27" t="e">
        <f>VLOOKUP($B1412,期貨未平倉口數!$A$4:$M$499,9,FALSE)</f>
        <v>#N/A</v>
      </c>
      <c r="P1412" s="27" t="e">
        <f>VLOOKUP($B1412,期貨未平倉口數!$A$4:$M$499,10,FALSE)</f>
        <v>#N/A</v>
      </c>
      <c r="Q1412" s="27" t="e">
        <f>VLOOKUP($B1412,期貨未平倉口數!$A$4:$M$499,11,FALSE)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VLOOKUP($B1413,期貨未平倉口數!$A$4:$M$499,4,FALSE)</f>
        <v>#N/A</v>
      </c>
      <c r="O1413" s="27" t="e">
        <f>VLOOKUP($B1413,期貨未平倉口數!$A$4:$M$499,9,FALSE)</f>
        <v>#N/A</v>
      </c>
      <c r="P1413" s="27" t="e">
        <f>VLOOKUP($B1413,期貨未平倉口數!$A$4:$M$499,10,FALSE)</f>
        <v>#N/A</v>
      </c>
      <c r="Q1413" s="27" t="e">
        <f>VLOOKUP($B1413,期貨未平倉口數!$A$4:$M$499,11,FALSE)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VLOOKUP($B1414,期貨未平倉口數!$A$4:$M$499,4,FALSE)</f>
        <v>#N/A</v>
      </c>
      <c r="O1414" s="27" t="e">
        <f>VLOOKUP($B1414,期貨未平倉口數!$A$4:$M$499,9,FALSE)</f>
        <v>#N/A</v>
      </c>
      <c r="P1414" s="27" t="e">
        <f>VLOOKUP($B1414,期貨未平倉口數!$A$4:$M$499,10,FALSE)</f>
        <v>#N/A</v>
      </c>
      <c r="Q1414" s="27" t="e">
        <f>VLOOKUP($B1414,期貨未平倉口數!$A$4:$M$499,11,FALSE)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VLOOKUP($B1415,期貨未平倉口數!$A$4:$M$499,4,FALSE)</f>
        <v>#N/A</v>
      </c>
      <c r="O1415" s="27" t="e">
        <f>VLOOKUP($B1415,期貨未平倉口數!$A$4:$M$499,9,FALSE)</f>
        <v>#N/A</v>
      </c>
      <c r="P1415" s="27" t="e">
        <f>VLOOKUP($B1415,期貨未平倉口數!$A$4:$M$499,10,FALSE)</f>
        <v>#N/A</v>
      </c>
      <c r="Q1415" s="27" t="e">
        <f>VLOOKUP($B1415,期貨未平倉口數!$A$4:$M$499,11,FALSE)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VLOOKUP($B1416,期貨未平倉口數!$A$4:$M$499,4,FALSE)</f>
        <v>#N/A</v>
      </c>
      <c r="O1416" s="27" t="e">
        <f>VLOOKUP($B1416,期貨未平倉口數!$A$4:$M$499,9,FALSE)</f>
        <v>#N/A</v>
      </c>
      <c r="P1416" s="27" t="e">
        <f>VLOOKUP($B1416,期貨未平倉口數!$A$4:$M$499,10,FALSE)</f>
        <v>#N/A</v>
      </c>
      <c r="Q1416" s="27" t="e">
        <f>VLOOKUP($B1416,期貨未平倉口數!$A$4:$M$499,11,FALSE)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VLOOKUP($B1417,期貨未平倉口數!$A$4:$M$499,4,FALSE)</f>
        <v>#N/A</v>
      </c>
      <c r="O1417" s="27" t="e">
        <f>VLOOKUP($B1417,期貨未平倉口數!$A$4:$M$499,9,FALSE)</f>
        <v>#N/A</v>
      </c>
      <c r="P1417" s="27" t="e">
        <f>VLOOKUP($B1417,期貨未平倉口數!$A$4:$M$499,10,FALSE)</f>
        <v>#N/A</v>
      </c>
      <c r="Q1417" s="27" t="e">
        <f>VLOOKUP($B1417,期貨未平倉口數!$A$4:$M$499,11,FALSE)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VLOOKUP($B1418,期貨未平倉口數!$A$4:$M$499,4,FALSE)</f>
        <v>#N/A</v>
      </c>
      <c r="O1418" s="27" t="e">
        <f>VLOOKUP($B1418,期貨未平倉口數!$A$4:$M$499,9,FALSE)</f>
        <v>#N/A</v>
      </c>
      <c r="P1418" s="27" t="e">
        <f>VLOOKUP($B1418,期貨未平倉口數!$A$4:$M$499,10,FALSE)</f>
        <v>#N/A</v>
      </c>
      <c r="Q1418" s="27" t="e">
        <f>VLOOKUP($B1418,期貨未平倉口數!$A$4:$M$499,11,FALSE)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VLOOKUP($B1419,期貨未平倉口數!$A$4:$M$499,4,FALSE)</f>
        <v>#N/A</v>
      </c>
      <c r="O1419" s="27" t="e">
        <f>VLOOKUP($B1419,期貨未平倉口數!$A$4:$M$499,9,FALSE)</f>
        <v>#N/A</v>
      </c>
      <c r="P1419" s="27" t="e">
        <f>VLOOKUP($B1419,期貨未平倉口數!$A$4:$M$499,10,FALSE)</f>
        <v>#N/A</v>
      </c>
      <c r="Q1419" s="27" t="e">
        <f>VLOOKUP($B1419,期貨未平倉口數!$A$4:$M$499,11,FALSE)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VLOOKUP($B1420,期貨未平倉口數!$A$4:$M$499,4,FALSE)</f>
        <v>#N/A</v>
      </c>
      <c r="O1420" s="27" t="e">
        <f>VLOOKUP($B1420,期貨未平倉口數!$A$4:$M$499,9,FALSE)</f>
        <v>#N/A</v>
      </c>
      <c r="P1420" s="27" t="e">
        <f>VLOOKUP($B1420,期貨未平倉口數!$A$4:$M$499,10,FALSE)</f>
        <v>#N/A</v>
      </c>
      <c r="Q1420" s="27" t="e">
        <f>VLOOKUP($B1420,期貨未平倉口數!$A$4:$M$499,11,FALSE)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VLOOKUP($B1421,期貨未平倉口數!$A$4:$M$499,4,FALSE)</f>
        <v>#N/A</v>
      </c>
      <c r="O1421" s="27" t="e">
        <f>VLOOKUP($B1421,期貨未平倉口數!$A$4:$M$499,9,FALSE)</f>
        <v>#N/A</v>
      </c>
      <c r="P1421" s="27" t="e">
        <f>VLOOKUP($B1421,期貨未平倉口數!$A$4:$M$499,10,FALSE)</f>
        <v>#N/A</v>
      </c>
      <c r="Q1421" s="27" t="e">
        <f>VLOOKUP($B1421,期貨未平倉口數!$A$4:$M$499,11,FALSE)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VLOOKUP($B1422,期貨未平倉口數!$A$4:$M$499,4,FALSE)</f>
        <v>#N/A</v>
      </c>
      <c r="O1422" s="27" t="e">
        <f>VLOOKUP($B1422,期貨未平倉口數!$A$4:$M$499,9,FALSE)</f>
        <v>#N/A</v>
      </c>
      <c r="P1422" s="27" t="e">
        <f>VLOOKUP($B1422,期貨未平倉口數!$A$4:$M$499,10,FALSE)</f>
        <v>#N/A</v>
      </c>
      <c r="Q1422" s="27" t="e">
        <f>VLOOKUP($B1422,期貨未平倉口數!$A$4:$M$499,11,FALSE)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VLOOKUP($B1423,期貨未平倉口數!$A$4:$M$499,4,FALSE)</f>
        <v>#N/A</v>
      </c>
      <c r="O1423" s="27" t="e">
        <f>VLOOKUP($B1423,期貨未平倉口數!$A$4:$M$499,9,FALSE)</f>
        <v>#N/A</v>
      </c>
      <c r="P1423" s="27" t="e">
        <f>VLOOKUP($B1423,期貨未平倉口數!$A$4:$M$499,10,FALSE)</f>
        <v>#N/A</v>
      </c>
      <c r="Q1423" s="27" t="e">
        <f>VLOOKUP($B1423,期貨未平倉口數!$A$4:$M$499,11,FALSE)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VLOOKUP($B1424,期貨未平倉口數!$A$4:$M$499,4,FALSE)</f>
        <v>#N/A</v>
      </c>
      <c r="O1424" s="27" t="e">
        <f>VLOOKUP($B1424,期貨未平倉口數!$A$4:$M$499,9,FALSE)</f>
        <v>#N/A</v>
      </c>
      <c r="P1424" s="27" t="e">
        <f>VLOOKUP($B1424,期貨未平倉口數!$A$4:$M$499,10,FALSE)</f>
        <v>#N/A</v>
      </c>
      <c r="Q1424" s="27" t="e">
        <f>VLOOKUP($B1424,期貨未平倉口數!$A$4:$M$499,11,FALSE)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VLOOKUP($B1425,期貨未平倉口數!$A$4:$M$499,4,FALSE)</f>
        <v>#N/A</v>
      </c>
      <c r="O1425" s="27" t="e">
        <f>VLOOKUP($B1425,期貨未平倉口數!$A$4:$M$499,9,FALSE)</f>
        <v>#N/A</v>
      </c>
      <c r="P1425" s="27" t="e">
        <f>VLOOKUP($B1425,期貨未平倉口數!$A$4:$M$499,10,FALSE)</f>
        <v>#N/A</v>
      </c>
      <c r="Q1425" s="27" t="e">
        <f>VLOOKUP($B1425,期貨未平倉口數!$A$4:$M$499,11,FALSE)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VLOOKUP($B1426,期貨未平倉口數!$A$4:$M$499,4,FALSE)</f>
        <v>#N/A</v>
      </c>
      <c r="O1426" s="27" t="e">
        <f>VLOOKUP($B1426,期貨未平倉口數!$A$4:$M$499,9,FALSE)</f>
        <v>#N/A</v>
      </c>
      <c r="P1426" s="27" t="e">
        <f>VLOOKUP($B1426,期貨未平倉口數!$A$4:$M$499,10,FALSE)</f>
        <v>#N/A</v>
      </c>
      <c r="Q1426" s="27" t="e">
        <f>VLOOKUP($B1426,期貨未平倉口數!$A$4:$M$499,11,FALSE)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VLOOKUP($B1427,期貨未平倉口數!$A$4:$M$499,4,FALSE)</f>
        <v>#N/A</v>
      </c>
      <c r="O1427" s="27" t="e">
        <f>VLOOKUP($B1427,期貨未平倉口數!$A$4:$M$499,9,FALSE)</f>
        <v>#N/A</v>
      </c>
      <c r="P1427" s="27" t="e">
        <f>VLOOKUP($B1427,期貨未平倉口數!$A$4:$M$499,10,FALSE)</f>
        <v>#N/A</v>
      </c>
      <c r="Q1427" s="27" t="e">
        <f>VLOOKUP($B1427,期貨未平倉口數!$A$4:$M$499,11,FALSE)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VLOOKUP($B1428,期貨未平倉口數!$A$4:$M$499,4,FALSE)</f>
        <v>#N/A</v>
      </c>
      <c r="O1428" s="27" t="e">
        <f>VLOOKUP($B1428,期貨未平倉口數!$A$4:$M$499,9,FALSE)</f>
        <v>#N/A</v>
      </c>
      <c r="P1428" s="27" t="e">
        <f>VLOOKUP($B1428,期貨未平倉口數!$A$4:$M$499,10,FALSE)</f>
        <v>#N/A</v>
      </c>
      <c r="Q1428" s="27" t="e">
        <f>VLOOKUP($B1428,期貨未平倉口數!$A$4:$M$499,11,FALSE)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VLOOKUP($B1429,期貨未平倉口數!$A$4:$M$499,4,FALSE)</f>
        <v>#N/A</v>
      </c>
      <c r="O1429" s="27" t="e">
        <f>VLOOKUP($B1429,期貨未平倉口數!$A$4:$M$499,9,FALSE)</f>
        <v>#N/A</v>
      </c>
      <c r="P1429" s="27" t="e">
        <f>VLOOKUP($B1429,期貨未平倉口數!$A$4:$M$499,10,FALSE)</f>
        <v>#N/A</v>
      </c>
      <c r="Q1429" s="27" t="e">
        <f>VLOOKUP($B1429,期貨未平倉口數!$A$4:$M$499,11,FALSE)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VLOOKUP($B1430,期貨未平倉口數!$A$4:$M$499,4,FALSE)</f>
        <v>#N/A</v>
      </c>
      <c r="O1430" s="27" t="e">
        <f>VLOOKUP($B1430,期貨未平倉口數!$A$4:$M$499,9,FALSE)</f>
        <v>#N/A</v>
      </c>
      <c r="P1430" s="27" t="e">
        <f>VLOOKUP($B1430,期貨未平倉口數!$A$4:$M$499,10,FALSE)</f>
        <v>#N/A</v>
      </c>
      <c r="Q1430" s="27" t="e">
        <f>VLOOKUP($B1430,期貨未平倉口數!$A$4:$M$499,11,FALSE)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VLOOKUP($B1431,期貨未平倉口數!$A$4:$M$499,4,FALSE)</f>
        <v>#N/A</v>
      </c>
      <c r="O1431" s="27" t="e">
        <f>VLOOKUP($B1431,期貨未平倉口數!$A$4:$M$499,9,FALSE)</f>
        <v>#N/A</v>
      </c>
      <c r="P1431" s="27" t="e">
        <f>VLOOKUP($B1431,期貨未平倉口數!$A$4:$M$499,10,FALSE)</f>
        <v>#N/A</v>
      </c>
      <c r="Q1431" s="27" t="e">
        <f>VLOOKUP($B1431,期貨未平倉口數!$A$4:$M$499,11,FALSE)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VLOOKUP($B1432,期貨未平倉口數!$A$4:$M$499,4,FALSE)</f>
        <v>#N/A</v>
      </c>
      <c r="O1432" s="27" t="e">
        <f>VLOOKUP($B1432,期貨未平倉口數!$A$4:$M$499,9,FALSE)</f>
        <v>#N/A</v>
      </c>
      <c r="P1432" s="27" t="e">
        <f>VLOOKUP($B1432,期貨未平倉口數!$A$4:$M$499,10,FALSE)</f>
        <v>#N/A</v>
      </c>
      <c r="Q1432" s="27" t="e">
        <f>VLOOKUP($B1432,期貨未平倉口數!$A$4:$M$499,11,FALSE)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VLOOKUP($B1433,期貨未平倉口數!$A$4:$M$499,4,FALSE)</f>
        <v>#N/A</v>
      </c>
      <c r="O1433" s="27" t="e">
        <f>VLOOKUP($B1433,期貨未平倉口數!$A$4:$M$499,9,FALSE)</f>
        <v>#N/A</v>
      </c>
      <c r="P1433" s="27" t="e">
        <f>VLOOKUP($B1433,期貨未平倉口數!$A$4:$M$499,10,FALSE)</f>
        <v>#N/A</v>
      </c>
      <c r="Q1433" s="27" t="e">
        <f>VLOOKUP($B1433,期貨未平倉口數!$A$4:$M$499,11,FALSE)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VLOOKUP($B1434,期貨未平倉口數!$A$4:$M$499,4,FALSE)</f>
        <v>#N/A</v>
      </c>
      <c r="O1434" s="27" t="e">
        <f>VLOOKUP($B1434,期貨未平倉口數!$A$4:$M$499,9,FALSE)</f>
        <v>#N/A</v>
      </c>
      <c r="P1434" s="27" t="e">
        <f>VLOOKUP($B1434,期貨未平倉口數!$A$4:$M$499,10,FALSE)</f>
        <v>#N/A</v>
      </c>
      <c r="Q1434" s="27" t="e">
        <f>VLOOKUP($B1434,期貨未平倉口數!$A$4:$M$499,11,FALSE)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VLOOKUP($B1435,期貨未平倉口數!$A$4:$M$499,4,FALSE)</f>
        <v>#N/A</v>
      </c>
      <c r="O1435" s="27" t="e">
        <f>VLOOKUP($B1435,期貨未平倉口數!$A$4:$M$499,9,FALSE)</f>
        <v>#N/A</v>
      </c>
      <c r="P1435" s="27" t="e">
        <f>VLOOKUP($B1435,期貨未平倉口數!$A$4:$M$499,10,FALSE)</f>
        <v>#N/A</v>
      </c>
      <c r="Q1435" s="27" t="e">
        <f>VLOOKUP($B1435,期貨未平倉口數!$A$4:$M$499,11,FALSE)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VLOOKUP($B1436,期貨未平倉口數!$A$4:$M$499,4,FALSE)</f>
        <v>#N/A</v>
      </c>
      <c r="O1436" s="27" t="e">
        <f>VLOOKUP($B1436,期貨未平倉口數!$A$4:$M$499,9,FALSE)</f>
        <v>#N/A</v>
      </c>
      <c r="P1436" s="27" t="e">
        <f>VLOOKUP($B1436,期貨未平倉口數!$A$4:$M$499,10,FALSE)</f>
        <v>#N/A</v>
      </c>
      <c r="Q1436" s="27" t="e">
        <f>VLOOKUP($B1436,期貨未平倉口數!$A$4:$M$499,11,FALSE)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VLOOKUP($B1437,期貨未平倉口數!$A$4:$M$499,4,FALSE)</f>
        <v>#N/A</v>
      </c>
      <c r="O1437" s="27" t="e">
        <f>VLOOKUP($B1437,期貨未平倉口數!$A$4:$M$499,9,FALSE)</f>
        <v>#N/A</v>
      </c>
      <c r="P1437" s="27" t="e">
        <f>VLOOKUP($B1437,期貨未平倉口數!$A$4:$M$499,10,FALSE)</f>
        <v>#N/A</v>
      </c>
      <c r="Q1437" s="27" t="e">
        <f>VLOOKUP($B1437,期貨未平倉口數!$A$4:$M$499,11,FALSE)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VLOOKUP($B1438,期貨未平倉口數!$A$4:$M$499,4,FALSE)</f>
        <v>#N/A</v>
      </c>
      <c r="O1438" s="27" t="e">
        <f>VLOOKUP($B1438,期貨未平倉口數!$A$4:$M$499,9,FALSE)</f>
        <v>#N/A</v>
      </c>
      <c r="P1438" s="27" t="e">
        <f>VLOOKUP($B1438,期貨未平倉口數!$A$4:$M$499,10,FALSE)</f>
        <v>#N/A</v>
      </c>
      <c r="Q1438" s="27" t="e">
        <f>VLOOKUP($B1438,期貨未平倉口數!$A$4:$M$499,11,FALSE)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VLOOKUP($B1439,期貨未平倉口數!$A$4:$M$499,4,FALSE)</f>
        <v>#N/A</v>
      </c>
      <c r="O1439" s="27" t="e">
        <f>VLOOKUP($B1439,期貨未平倉口數!$A$4:$M$499,9,FALSE)</f>
        <v>#N/A</v>
      </c>
      <c r="P1439" s="27" t="e">
        <f>VLOOKUP($B1439,期貨未平倉口數!$A$4:$M$499,10,FALSE)</f>
        <v>#N/A</v>
      </c>
      <c r="Q1439" s="27" t="e">
        <f>VLOOKUP($B1439,期貨未平倉口數!$A$4:$M$499,11,FALSE)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VLOOKUP($B1440,期貨未平倉口數!$A$4:$M$499,4,FALSE)</f>
        <v>#N/A</v>
      </c>
      <c r="O1440" s="27" t="e">
        <f>VLOOKUP($B1440,期貨未平倉口數!$A$4:$M$499,9,FALSE)</f>
        <v>#N/A</v>
      </c>
      <c r="P1440" s="27" t="e">
        <f>VLOOKUP($B1440,期貨未平倉口數!$A$4:$M$499,10,FALSE)</f>
        <v>#N/A</v>
      </c>
      <c r="Q1440" s="27" t="e">
        <f>VLOOKUP($B1440,期貨未平倉口數!$A$4:$M$499,11,FALSE)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VLOOKUP($B1441,期貨未平倉口數!$A$4:$M$499,4,FALSE)</f>
        <v>#N/A</v>
      </c>
      <c r="O1441" s="27" t="e">
        <f>VLOOKUP($B1441,期貨未平倉口數!$A$4:$M$499,9,FALSE)</f>
        <v>#N/A</v>
      </c>
      <c r="P1441" s="27" t="e">
        <f>VLOOKUP($B1441,期貨未平倉口數!$A$4:$M$499,10,FALSE)</f>
        <v>#N/A</v>
      </c>
      <c r="Q1441" s="27" t="e">
        <f>VLOOKUP($B1441,期貨未平倉口數!$A$4:$M$499,11,FALSE)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VLOOKUP($B1442,期貨未平倉口數!$A$4:$M$499,4,FALSE)</f>
        <v>#N/A</v>
      </c>
      <c r="O1442" s="27" t="e">
        <f>VLOOKUP($B1442,期貨未平倉口數!$A$4:$M$499,9,FALSE)</f>
        <v>#N/A</v>
      </c>
      <c r="P1442" s="27" t="e">
        <f>VLOOKUP($B1442,期貨未平倉口數!$A$4:$M$499,10,FALSE)</f>
        <v>#N/A</v>
      </c>
      <c r="Q1442" s="27" t="e">
        <f>VLOOKUP($B1442,期貨未平倉口數!$A$4:$M$499,11,FALSE)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VLOOKUP($B1443,期貨未平倉口數!$A$4:$M$499,4,FALSE)</f>
        <v>#N/A</v>
      </c>
      <c r="O1443" s="27" t="e">
        <f>VLOOKUP($B1443,期貨未平倉口數!$A$4:$M$499,9,FALSE)</f>
        <v>#N/A</v>
      </c>
      <c r="P1443" s="27" t="e">
        <f>VLOOKUP($B1443,期貨未平倉口數!$A$4:$M$499,10,FALSE)</f>
        <v>#N/A</v>
      </c>
      <c r="Q1443" s="27" t="e">
        <f>VLOOKUP($B1443,期貨未平倉口數!$A$4:$M$499,11,FALSE)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VLOOKUP($B1444,期貨未平倉口數!$A$4:$M$499,4,FALSE)</f>
        <v>#N/A</v>
      </c>
      <c r="O1444" s="27" t="e">
        <f>VLOOKUP($B1444,期貨未平倉口數!$A$4:$M$499,9,FALSE)</f>
        <v>#N/A</v>
      </c>
      <c r="P1444" s="27" t="e">
        <f>VLOOKUP($B1444,期貨未平倉口數!$A$4:$M$499,10,FALSE)</f>
        <v>#N/A</v>
      </c>
      <c r="Q1444" s="27" t="e">
        <f>VLOOKUP($B1444,期貨未平倉口數!$A$4:$M$499,11,FALSE)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VLOOKUP($B1445,期貨未平倉口數!$A$4:$M$499,4,FALSE)</f>
        <v>#N/A</v>
      </c>
      <c r="O1445" s="27" t="e">
        <f>VLOOKUP($B1445,期貨未平倉口數!$A$4:$M$499,9,FALSE)</f>
        <v>#N/A</v>
      </c>
      <c r="P1445" s="27" t="e">
        <f>VLOOKUP($B1445,期貨未平倉口數!$A$4:$M$499,10,FALSE)</f>
        <v>#N/A</v>
      </c>
      <c r="Q1445" s="27" t="e">
        <f>VLOOKUP($B1445,期貨未平倉口數!$A$4:$M$499,11,FALSE)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VLOOKUP($B1446,期貨未平倉口數!$A$4:$M$499,4,FALSE)</f>
        <v>#N/A</v>
      </c>
      <c r="O1446" s="27" t="e">
        <f>VLOOKUP($B1446,期貨未平倉口數!$A$4:$M$499,9,FALSE)</f>
        <v>#N/A</v>
      </c>
      <c r="P1446" s="27" t="e">
        <f>VLOOKUP($B1446,期貨未平倉口數!$A$4:$M$499,10,FALSE)</f>
        <v>#N/A</v>
      </c>
      <c r="Q1446" s="27" t="e">
        <f>VLOOKUP($B1446,期貨未平倉口數!$A$4:$M$499,11,FALSE)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VLOOKUP($B1447,期貨未平倉口數!$A$4:$M$499,4,FALSE)</f>
        <v>#N/A</v>
      </c>
      <c r="O1447" s="27" t="e">
        <f>VLOOKUP($B1447,期貨未平倉口數!$A$4:$M$499,9,FALSE)</f>
        <v>#N/A</v>
      </c>
      <c r="P1447" s="27" t="e">
        <f>VLOOKUP($B1447,期貨未平倉口數!$A$4:$M$499,10,FALSE)</f>
        <v>#N/A</v>
      </c>
      <c r="Q1447" s="27" t="e">
        <f>VLOOKUP($B1447,期貨未平倉口數!$A$4:$M$499,11,FALSE)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VLOOKUP($B1448,期貨未平倉口數!$A$4:$M$499,4,FALSE)</f>
        <v>#N/A</v>
      </c>
      <c r="O1448" s="27" t="e">
        <f>VLOOKUP($B1448,期貨未平倉口數!$A$4:$M$499,9,FALSE)</f>
        <v>#N/A</v>
      </c>
      <c r="P1448" s="27" t="e">
        <f>VLOOKUP($B1448,期貨未平倉口數!$A$4:$M$499,10,FALSE)</f>
        <v>#N/A</v>
      </c>
      <c r="Q1448" s="27" t="e">
        <f>VLOOKUP($B1448,期貨未平倉口數!$A$4:$M$499,11,FALSE)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VLOOKUP($B1449,期貨未平倉口數!$A$4:$M$499,4,FALSE)</f>
        <v>#N/A</v>
      </c>
      <c r="O1449" s="27" t="e">
        <f>VLOOKUP($B1449,期貨未平倉口數!$A$4:$M$499,9,FALSE)</f>
        <v>#N/A</v>
      </c>
      <c r="P1449" s="27" t="e">
        <f>VLOOKUP($B1449,期貨未平倉口數!$A$4:$M$499,10,FALSE)</f>
        <v>#N/A</v>
      </c>
      <c r="Q1449" s="27" t="e">
        <f>VLOOKUP($B1449,期貨未平倉口數!$A$4:$M$499,11,FALSE)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VLOOKUP($B1450,期貨未平倉口數!$A$4:$M$499,4,FALSE)</f>
        <v>#N/A</v>
      </c>
      <c r="O1450" s="27" t="e">
        <f>VLOOKUP($B1450,期貨未平倉口數!$A$4:$M$499,9,FALSE)</f>
        <v>#N/A</v>
      </c>
      <c r="P1450" s="27" t="e">
        <f>VLOOKUP($B1450,期貨未平倉口數!$A$4:$M$499,10,FALSE)</f>
        <v>#N/A</v>
      </c>
      <c r="Q1450" s="27" t="e">
        <f>VLOOKUP($B1450,期貨未平倉口數!$A$4:$M$499,11,FALSE)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VLOOKUP($B1451,期貨未平倉口數!$A$4:$M$499,4,FALSE)</f>
        <v>#N/A</v>
      </c>
      <c r="O1451" s="27" t="e">
        <f>VLOOKUP($B1451,期貨未平倉口數!$A$4:$M$499,9,FALSE)</f>
        <v>#N/A</v>
      </c>
      <c r="P1451" s="27" t="e">
        <f>VLOOKUP($B1451,期貨未平倉口數!$A$4:$M$499,10,FALSE)</f>
        <v>#N/A</v>
      </c>
      <c r="Q1451" s="27" t="e">
        <f>VLOOKUP($B1451,期貨未平倉口數!$A$4:$M$499,11,FALSE)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VLOOKUP($B1452,期貨未平倉口數!$A$4:$M$499,4,FALSE)</f>
        <v>#N/A</v>
      </c>
      <c r="O1452" s="27" t="e">
        <f>VLOOKUP($B1452,期貨未平倉口數!$A$4:$M$499,9,FALSE)</f>
        <v>#N/A</v>
      </c>
      <c r="P1452" s="27" t="e">
        <f>VLOOKUP($B1452,期貨未平倉口數!$A$4:$M$499,10,FALSE)</f>
        <v>#N/A</v>
      </c>
      <c r="Q1452" s="27" t="e">
        <f>VLOOKUP($B1452,期貨未平倉口數!$A$4:$M$499,11,FALSE)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VLOOKUP($B1453,期貨未平倉口數!$A$4:$M$499,4,FALSE)</f>
        <v>#N/A</v>
      </c>
      <c r="O1453" s="27" t="e">
        <f>VLOOKUP($B1453,期貨未平倉口數!$A$4:$M$499,9,FALSE)</f>
        <v>#N/A</v>
      </c>
      <c r="P1453" s="27" t="e">
        <f>VLOOKUP($B1453,期貨未平倉口數!$A$4:$M$499,10,FALSE)</f>
        <v>#N/A</v>
      </c>
      <c r="Q1453" s="27" t="e">
        <f>VLOOKUP($B1453,期貨未平倉口數!$A$4:$M$499,11,FALSE)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VLOOKUP($B1454,期貨未平倉口數!$A$4:$M$499,4,FALSE)</f>
        <v>#N/A</v>
      </c>
      <c r="O1454" s="27" t="e">
        <f>VLOOKUP($B1454,期貨未平倉口數!$A$4:$M$499,9,FALSE)</f>
        <v>#N/A</v>
      </c>
      <c r="P1454" s="27" t="e">
        <f>VLOOKUP($B1454,期貨未平倉口數!$A$4:$M$499,10,FALSE)</f>
        <v>#N/A</v>
      </c>
      <c r="Q1454" s="27" t="e">
        <f>VLOOKUP($B1454,期貨未平倉口數!$A$4:$M$499,11,FALSE)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VLOOKUP($B1455,期貨未平倉口數!$A$4:$M$499,4,FALSE)</f>
        <v>#N/A</v>
      </c>
      <c r="O1455" s="27" t="e">
        <f>VLOOKUP($B1455,期貨未平倉口數!$A$4:$M$499,9,FALSE)</f>
        <v>#N/A</v>
      </c>
      <c r="P1455" s="27" t="e">
        <f>VLOOKUP($B1455,期貨未平倉口數!$A$4:$M$499,10,FALSE)</f>
        <v>#N/A</v>
      </c>
      <c r="Q1455" s="27" t="e">
        <f>VLOOKUP($B1455,期貨未平倉口數!$A$4:$M$499,11,FALSE)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VLOOKUP($B1456,期貨未平倉口數!$A$4:$M$499,4,FALSE)</f>
        <v>#N/A</v>
      </c>
      <c r="O1456" s="27" t="e">
        <f>VLOOKUP($B1456,期貨未平倉口數!$A$4:$M$499,9,FALSE)</f>
        <v>#N/A</v>
      </c>
      <c r="P1456" s="27" t="e">
        <f>VLOOKUP($B1456,期貨未平倉口數!$A$4:$M$499,10,FALSE)</f>
        <v>#N/A</v>
      </c>
      <c r="Q1456" s="27" t="e">
        <f>VLOOKUP($B1456,期貨未平倉口數!$A$4:$M$499,11,FALSE)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VLOOKUP($B1457,期貨未平倉口數!$A$4:$M$499,4,FALSE)</f>
        <v>#N/A</v>
      </c>
      <c r="O1457" s="27" t="e">
        <f>VLOOKUP($B1457,期貨未平倉口數!$A$4:$M$499,9,FALSE)</f>
        <v>#N/A</v>
      </c>
      <c r="P1457" s="27" t="e">
        <f>VLOOKUP($B1457,期貨未平倉口數!$A$4:$M$499,10,FALSE)</f>
        <v>#N/A</v>
      </c>
      <c r="Q1457" s="27" t="e">
        <f>VLOOKUP($B1457,期貨未平倉口數!$A$4:$M$499,11,FALSE)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VLOOKUP($B1458,期貨未平倉口數!$A$4:$M$499,4,FALSE)</f>
        <v>#N/A</v>
      </c>
      <c r="O1458" s="27" t="e">
        <f>VLOOKUP($B1458,期貨未平倉口數!$A$4:$M$499,9,FALSE)</f>
        <v>#N/A</v>
      </c>
      <c r="P1458" s="27" t="e">
        <f>VLOOKUP($B1458,期貨未平倉口數!$A$4:$M$499,10,FALSE)</f>
        <v>#N/A</v>
      </c>
      <c r="Q1458" s="27" t="e">
        <f>VLOOKUP($B1458,期貨未平倉口數!$A$4:$M$499,11,FALSE)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VLOOKUP($B1459,期貨未平倉口數!$A$4:$M$499,4,FALSE)</f>
        <v>#N/A</v>
      </c>
      <c r="O1459" s="27" t="e">
        <f>VLOOKUP($B1459,期貨未平倉口數!$A$4:$M$499,9,FALSE)</f>
        <v>#N/A</v>
      </c>
      <c r="P1459" s="27" t="e">
        <f>VLOOKUP($B1459,期貨未平倉口數!$A$4:$M$499,10,FALSE)</f>
        <v>#N/A</v>
      </c>
      <c r="Q1459" s="27" t="e">
        <f>VLOOKUP($B1459,期貨未平倉口數!$A$4:$M$499,11,FALSE)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VLOOKUP($B1460,期貨未平倉口數!$A$4:$M$499,4,FALSE)</f>
        <v>#N/A</v>
      </c>
      <c r="O1460" s="27" t="e">
        <f>VLOOKUP($B1460,期貨未平倉口數!$A$4:$M$499,9,FALSE)</f>
        <v>#N/A</v>
      </c>
      <c r="P1460" s="27" t="e">
        <f>VLOOKUP($B1460,期貨未平倉口數!$A$4:$M$499,10,FALSE)</f>
        <v>#N/A</v>
      </c>
      <c r="Q1460" s="27" t="e">
        <f>VLOOKUP($B1460,期貨未平倉口數!$A$4:$M$499,11,FALSE)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VLOOKUP($B1461,期貨未平倉口數!$A$4:$M$499,4,FALSE)</f>
        <v>#N/A</v>
      </c>
      <c r="O1461" s="27" t="e">
        <f>VLOOKUP($B1461,期貨未平倉口數!$A$4:$M$499,9,FALSE)</f>
        <v>#N/A</v>
      </c>
      <c r="P1461" s="27" t="e">
        <f>VLOOKUP($B1461,期貨未平倉口數!$A$4:$M$499,10,FALSE)</f>
        <v>#N/A</v>
      </c>
      <c r="Q1461" s="27" t="e">
        <f>VLOOKUP($B1461,期貨未平倉口數!$A$4:$M$499,11,FALSE)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VLOOKUP($B1462,期貨未平倉口數!$A$4:$M$499,4,FALSE)</f>
        <v>#N/A</v>
      </c>
      <c r="O1462" s="27" t="e">
        <f>VLOOKUP($B1462,期貨未平倉口數!$A$4:$M$499,9,FALSE)</f>
        <v>#N/A</v>
      </c>
      <c r="P1462" s="27" t="e">
        <f>VLOOKUP($B1462,期貨未平倉口數!$A$4:$M$499,10,FALSE)</f>
        <v>#N/A</v>
      </c>
      <c r="Q1462" s="27" t="e">
        <f>VLOOKUP($B1462,期貨未平倉口數!$A$4:$M$499,11,FALSE)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VLOOKUP($B1463,期貨未平倉口數!$A$4:$M$499,4,FALSE)</f>
        <v>#N/A</v>
      </c>
      <c r="O1463" s="27" t="e">
        <f>VLOOKUP($B1463,期貨未平倉口數!$A$4:$M$499,9,FALSE)</f>
        <v>#N/A</v>
      </c>
      <c r="P1463" s="27" t="e">
        <f>VLOOKUP($B1463,期貨未平倉口數!$A$4:$M$499,10,FALSE)</f>
        <v>#N/A</v>
      </c>
      <c r="Q1463" s="27" t="e">
        <f>VLOOKUP($B1463,期貨未平倉口數!$A$4:$M$499,11,FALSE)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VLOOKUP($B1464,期貨未平倉口數!$A$4:$M$499,4,FALSE)</f>
        <v>#N/A</v>
      </c>
      <c r="O1464" s="27" t="e">
        <f>VLOOKUP($B1464,期貨未平倉口數!$A$4:$M$499,9,FALSE)</f>
        <v>#N/A</v>
      </c>
      <c r="P1464" s="27" t="e">
        <f>VLOOKUP($B1464,期貨未平倉口數!$A$4:$M$499,10,FALSE)</f>
        <v>#N/A</v>
      </c>
      <c r="Q1464" s="27" t="e">
        <f>VLOOKUP($B1464,期貨未平倉口數!$A$4:$M$499,11,FALSE)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VLOOKUP($B1465,期貨未平倉口數!$A$4:$M$499,4,FALSE)</f>
        <v>#N/A</v>
      </c>
      <c r="O1465" s="27" t="e">
        <f>VLOOKUP($B1465,期貨未平倉口數!$A$4:$M$499,9,FALSE)</f>
        <v>#N/A</v>
      </c>
      <c r="P1465" s="27" t="e">
        <f>VLOOKUP($B1465,期貨未平倉口數!$A$4:$M$499,10,FALSE)</f>
        <v>#N/A</v>
      </c>
      <c r="Q1465" s="27" t="e">
        <f>VLOOKUP($B1465,期貨未平倉口數!$A$4:$M$499,11,FALSE)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VLOOKUP($B1466,期貨未平倉口數!$A$4:$M$499,4,FALSE)</f>
        <v>#N/A</v>
      </c>
      <c r="O1466" s="27" t="e">
        <f>VLOOKUP($B1466,期貨未平倉口數!$A$4:$M$499,9,FALSE)</f>
        <v>#N/A</v>
      </c>
      <c r="P1466" s="27" t="e">
        <f>VLOOKUP($B1466,期貨未平倉口數!$A$4:$M$499,10,FALSE)</f>
        <v>#N/A</v>
      </c>
      <c r="Q1466" s="27" t="e">
        <f>VLOOKUP($B1466,期貨未平倉口數!$A$4:$M$499,11,FALSE)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VLOOKUP($B1467,期貨未平倉口數!$A$4:$M$499,4,FALSE)</f>
        <v>#N/A</v>
      </c>
      <c r="O1467" s="27" t="e">
        <f>VLOOKUP($B1467,期貨未平倉口數!$A$4:$M$499,9,FALSE)</f>
        <v>#N/A</v>
      </c>
      <c r="P1467" s="27" t="e">
        <f>VLOOKUP($B1467,期貨未平倉口數!$A$4:$M$499,10,FALSE)</f>
        <v>#N/A</v>
      </c>
      <c r="Q1467" s="27" t="e">
        <f>VLOOKUP($B1467,期貨未平倉口數!$A$4:$M$499,11,FALSE)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VLOOKUP($B1468,期貨未平倉口數!$A$4:$M$499,4,FALSE)</f>
        <v>#N/A</v>
      </c>
      <c r="O1468" s="27" t="e">
        <f>VLOOKUP($B1468,期貨未平倉口數!$A$4:$M$499,9,FALSE)</f>
        <v>#N/A</v>
      </c>
      <c r="P1468" s="27" t="e">
        <f>VLOOKUP($B1468,期貨未平倉口數!$A$4:$M$499,10,FALSE)</f>
        <v>#N/A</v>
      </c>
      <c r="Q1468" s="27" t="e">
        <f>VLOOKUP($B1468,期貨未平倉口數!$A$4:$M$499,11,FALSE)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VLOOKUP($B1469,期貨未平倉口數!$A$4:$M$499,4,FALSE)</f>
        <v>#N/A</v>
      </c>
      <c r="O1469" s="27" t="e">
        <f>VLOOKUP($B1469,期貨未平倉口數!$A$4:$M$499,9,FALSE)</f>
        <v>#N/A</v>
      </c>
      <c r="P1469" s="27" t="e">
        <f>VLOOKUP($B1469,期貨未平倉口數!$A$4:$M$499,10,FALSE)</f>
        <v>#N/A</v>
      </c>
      <c r="Q1469" s="27" t="e">
        <f>VLOOKUP($B1469,期貨未平倉口數!$A$4:$M$499,11,FALSE)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VLOOKUP($B1470,期貨未平倉口數!$A$4:$M$499,4,FALSE)</f>
        <v>#N/A</v>
      </c>
      <c r="O1470" s="27" t="e">
        <f>VLOOKUP($B1470,期貨未平倉口數!$A$4:$M$499,9,FALSE)</f>
        <v>#N/A</v>
      </c>
      <c r="P1470" s="27" t="e">
        <f>VLOOKUP($B1470,期貨未平倉口數!$A$4:$M$499,10,FALSE)</f>
        <v>#N/A</v>
      </c>
      <c r="Q1470" s="27" t="e">
        <f>VLOOKUP($B1470,期貨未平倉口數!$A$4:$M$499,11,FALSE)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VLOOKUP($B1471,期貨未平倉口數!$A$4:$M$499,4,FALSE)</f>
        <v>#N/A</v>
      </c>
      <c r="O1471" s="27" t="e">
        <f>VLOOKUP($B1471,期貨未平倉口數!$A$4:$M$499,9,FALSE)</f>
        <v>#N/A</v>
      </c>
      <c r="P1471" s="27" t="e">
        <f>VLOOKUP($B1471,期貨未平倉口數!$A$4:$M$499,10,FALSE)</f>
        <v>#N/A</v>
      </c>
      <c r="Q1471" s="27" t="e">
        <f>VLOOKUP($B1471,期貨未平倉口數!$A$4:$M$499,11,FALSE)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VLOOKUP($B1472,期貨未平倉口數!$A$4:$M$499,4,FALSE)</f>
        <v>#N/A</v>
      </c>
      <c r="O1472" s="27" t="e">
        <f>VLOOKUP($B1472,期貨未平倉口數!$A$4:$M$499,9,FALSE)</f>
        <v>#N/A</v>
      </c>
      <c r="P1472" s="27" t="e">
        <f>VLOOKUP($B1472,期貨未平倉口數!$A$4:$M$499,10,FALSE)</f>
        <v>#N/A</v>
      </c>
      <c r="Q1472" s="27" t="e">
        <f>VLOOKUP($B1472,期貨未平倉口數!$A$4:$M$499,11,FALSE)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VLOOKUP($B1473,期貨未平倉口數!$A$4:$M$499,4,FALSE)</f>
        <v>#N/A</v>
      </c>
      <c r="O1473" s="27" t="e">
        <f>VLOOKUP($B1473,期貨未平倉口數!$A$4:$M$499,9,FALSE)</f>
        <v>#N/A</v>
      </c>
      <c r="P1473" s="27" t="e">
        <f>VLOOKUP($B1473,期貨未平倉口數!$A$4:$M$499,10,FALSE)</f>
        <v>#N/A</v>
      </c>
      <c r="Q1473" s="27" t="e">
        <f>VLOOKUP($B1473,期貨未平倉口數!$A$4:$M$499,11,FALSE)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VLOOKUP($B1474,期貨未平倉口數!$A$4:$M$499,4,FALSE)</f>
        <v>#N/A</v>
      </c>
      <c r="O1474" s="27" t="e">
        <f>VLOOKUP($B1474,期貨未平倉口數!$A$4:$M$499,9,FALSE)</f>
        <v>#N/A</v>
      </c>
      <c r="P1474" s="27" t="e">
        <f>VLOOKUP($B1474,期貨未平倉口數!$A$4:$M$499,10,FALSE)</f>
        <v>#N/A</v>
      </c>
      <c r="Q1474" s="27" t="e">
        <f>VLOOKUP($B1474,期貨未平倉口數!$A$4:$M$499,11,FALSE)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VLOOKUP($B1475,期貨未平倉口數!$A$4:$M$499,4,FALSE)</f>
        <v>#N/A</v>
      </c>
      <c r="O1475" s="27" t="e">
        <f>VLOOKUP($B1475,期貨未平倉口數!$A$4:$M$499,9,FALSE)</f>
        <v>#N/A</v>
      </c>
      <c r="P1475" s="27" t="e">
        <f>VLOOKUP($B1475,期貨未平倉口數!$A$4:$M$499,10,FALSE)</f>
        <v>#N/A</v>
      </c>
      <c r="Q1475" s="27" t="e">
        <f>VLOOKUP($B1475,期貨未平倉口數!$A$4:$M$499,11,FALSE)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VLOOKUP($B1476,期貨未平倉口數!$A$4:$M$499,4,FALSE)</f>
        <v>#N/A</v>
      </c>
      <c r="O1476" s="27" t="e">
        <f>VLOOKUP($B1476,期貨未平倉口數!$A$4:$M$499,9,FALSE)</f>
        <v>#N/A</v>
      </c>
      <c r="P1476" s="27" t="e">
        <f>VLOOKUP($B1476,期貨未平倉口數!$A$4:$M$499,10,FALSE)</f>
        <v>#N/A</v>
      </c>
      <c r="Q1476" s="27" t="e">
        <f>VLOOKUP($B1476,期貨未平倉口數!$A$4:$M$499,11,FALSE)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VLOOKUP($B1477,期貨未平倉口數!$A$4:$M$499,4,FALSE)</f>
        <v>#N/A</v>
      </c>
      <c r="O1477" s="27" t="e">
        <f>VLOOKUP($B1477,期貨未平倉口數!$A$4:$M$499,9,FALSE)</f>
        <v>#N/A</v>
      </c>
      <c r="P1477" s="27" t="e">
        <f>VLOOKUP($B1477,期貨未平倉口數!$A$4:$M$499,10,FALSE)</f>
        <v>#N/A</v>
      </c>
      <c r="Q1477" s="27" t="e">
        <f>VLOOKUP($B1477,期貨未平倉口數!$A$4:$M$499,11,FALSE)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VLOOKUP($B1478,期貨未平倉口數!$A$4:$M$499,4,FALSE)</f>
        <v>#N/A</v>
      </c>
      <c r="O1478" s="27" t="e">
        <f>VLOOKUP($B1478,期貨未平倉口數!$A$4:$M$499,9,FALSE)</f>
        <v>#N/A</v>
      </c>
      <c r="P1478" s="27" t="e">
        <f>VLOOKUP($B1478,期貨未平倉口數!$A$4:$M$499,10,FALSE)</f>
        <v>#N/A</v>
      </c>
      <c r="Q1478" s="27" t="e">
        <f>VLOOKUP($B1478,期貨未平倉口數!$A$4:$M$499,11,FALSE)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VLOOKUP($B1479,期貨未平倉口數!$A$4:$M$499,4,FALSE)</f>
        <v>#N/A</v>
      </c>
      <c r="O1479" s="27" t="e">
        <f>VLOOKUP($B1479,期貨未平倉口數!$A$4:$M$499,9,FALSE)</f>
        <v>#N/A</v>
      </c>
      <c r="P1479" s="27" t="e">
        <f>VLOOKUP($B1479,期貨未平倉口數!$A$4:$M$499,10,FALSE)</f>
        <v>#N/A</v>
      </c>
      <c r="Q1479" s="27" t="e">
        <f>VLOOKUP($B1479,期貨未平倉口數!$A$4:$M$499,11,FALSE)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VLOOKUP($B1480,期貨未平倉口數!$A$4:$M$499,4,FALSE)</f>
        <v>#N/A</v>
      </c>
      <c r="O1480" s="27" t="e">
        <f>VLOOKUP($B1480,期貨未平倉口數!$A$4:$M$499,9,FALSE)</f>
        <v>#N/A</v>
      </c>
      <c r="P1480" s="27" t="e">
        <f>VLOOKUP($B1480,期貨未平倉口數!$A$4:$M$499,10,FALSE)</f>
        <v>#N/A</v>
      </c>
      <c r="Q1480" s="27" t="e">
        <f>VLOOKUP($B1480,期貨未平倉口數!$A$4:$M$499,11,FALSE)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VLOOKUP($B1481,期貨未平倉口數!$A$4:$M$499,4,FALSE)</f>
        <v>#N/A</v>
      </c>
      <c r="O1481" s="27" t="e">
        <f>VLOOKUP($B1481,期貨未平倉口數!$A$4:$M$499,9,FALSE)</f>
        <v>#N/A</v>
      </c>
      <c r="P1481" s="27" t="e">
        <f>VLOOKUP($B1481,期貨未平倉口數!$A$4:$M$499,10,FALSE)</f>
        <v>#N/A</v>
      </c>
      <c r="Q1481" s="27" t="e">
        <f>VLOOKUP($B1481,期貨未平倉口數!$A$4:$M$499,11,FALSE)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VLOOKUP($B1482,期貨未平倉口數!$A$4:$M$499,4,FALSE)</f>
        <v>#N/A</v>
      </c>
      <c r="O1482" s="27" t="e">
        <f>VLOOKUP($B1482,期貨未平倉口數!$A$4:$M$499,9,FALSE)</f>
        <v>#N/A</v>
      </c>
      <c r="P1482" s="27" t="e">
        <f>VLOOKUP($B1482,期貨未平倉口數!$A$4:$M$499,10,FALSE)</f>
        <v>#N/A</v>
      </c>
      <c r="Q1482" s="27" t="e">
        <f>VLOOKUP($B1482,期貨未平倉口數!$A$4:$M$499,11,FALSE)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VLOOKUP($B1483,期貨未平倉口數!$A$4:$M$499,4,FALSE)</f>
        <v>#N/A</v>
      </c>
      <c r="O1483" s="27" t="e">
        <f>VLOOKUP($B1483,期貨未平倉口數!$A$4:$M$499,9,FALSE)</f>
        <v>#N/A</v>
      </c>
      <c r="P1483" s="27" t="e">
        <f>VLOOKUP($B1483,期貨未平倉口數!$A$4:$M$499,10,FALSE)</f>
        <v>#N/A</v>
      </c>
      <c r="Q1483" s="27" t="e">
        <f>VLOOKUP($B1483,期貨未平倉口數!$A$4:$M$499,11,FALSE)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VLOOKUP($B1484,期貨未平倉口數!$A$4:$M$499,4,FALSE)</f>
        <v>#N/A</v>
      </c>
      <c r="O1484" s="27" t="e">
        <f>VLOOKUP($B1484,期貨未平倉口數!$A$4:$M$499,9,FALSE)</f>
        <v>#N/A</v>
      </c>
      <c r="P1484" s="27" t="e">
        <f>VLOOKUP($B1484,期貨未平倉口數!$A$4:$M$499,10,FALSE)</f>
        <v>#N/A</v>
      </c>
      <c r="Q1484" s="27" t="e">
        <f>VLOOKUP($B1484,期貨未平倉口數!$A$4:$M$499,11,FALSE)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VLOOKUP($B1485,期貨未平倉口數!$A$4:$M$499,4,FALSE)</f>
        <v>#N/A</v>
      </c>
      <c r="O1485" s="27" t="e">
        <f>VLOOKUP($B1485,期貨未平倉口數!$A$4:$M$499,9,FALSE)</f>
        <v>#N/A</v>
      </c>
      <c r="P1485" s="27" t="e">
        <f>VLOOKUP($B1485,期貨未平倉口數!$A$4:$M$499,10,FALSE)</f>
        <v>#N/A</v>
      </c>
      <c r="Q1485" s="27" t="e">
        <f>VLOOKUP($B1485,期貨未平倉口數!$A$4:$M$499,11,FALSE)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VLOOKUP($B1486,期貨未平倉口數!$A$4:$M$499,4,FALSE)</f>
        <v>#N/A</v>
      </c>
      <c r="O1486" s="27" t="e">
        <f>VLOOKUP($B1486,期貨未平倉口數!$A$4:$M$499,9,FALSE)</f>
        <v>#N/A</v>
      </c>
      <c r="P1486" s="27" t="e">
        <f>VLOOKUP($B1486,期貨未平倉口數!$A$4:$M$499,10,FALSE)</f>
        <v>#N/A</v>
      </c>
      <c r="Q1486" s="27" t="e">
        <f>VLOOKUP($B1486,期貨未平倉口數!$A$4:$M$499,11,FALSE)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VLOOKUP($B1487,期貨未平倉口數!$A$4:$M$499,4,FALSE)</f>
        <v>#N/A</v>
      </c>
      <c r="O1487" s="27" t="e">
        <f>VLOOKUP($B1487,期貨未平倉口數!$A$4:$M$499,9,FALSE)</f>
        <v>#N/A</v>
      </c>
      <c r="P1487" s="27" t="e">
        <f>VLOOKUP($B1487,期貨未平倉口數!$A$4:$M$499,10,FALSE)</f>
        <v>#N/A</v>
      </c>
      <c r="Q1487" s="27" t="e">
        <f>VLOOKUP($B1487,期貨未平倉口數!$A$4:$M$499,11,FALSE)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VLOOKUP($B1488,期貨未平倉口數!$A$4:$M$499,4,FALSE)</f>
        <v>#N/A</v>
      </c>
      <c r="O1488" s="27" t="e">
        <f>VLOOKUP($B1488,期貨未平倉口數!$A$4:$M$499,9,FALSE)</f>
        <v>#N/A</v>
      </c>
      <c r="P1488" s="27" t="e">
        <f>VLOOKUP($B1488,期貨未平倉口數!$A$4:$M$499,10,FALSE)</f>
        <v>#N/A</v>
      </c>
      <c r="Q1488" s="27" t="e">
        <f>VLOOKUP($B1488,期貨未平倉口數!$A$4:$M$499,11,FALSE)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VLOOKUP($B1489,期貨未平倉口數!$A$4:$M$499,4,FALSE)</f>
        <v>#N/A</v>
      </c>
      <c r="O1489" s="27" t="e">
        <f>VLOOKUP($B1489,期貨未平倉口數!$A$4:$M$499,9,FALSE)</f>
        <v>#N/A</v>
      </c>
      <c r="P1489" s="27" t="e">
        <f>VLOOKUP($B1489,期貨未平倉口數!$A$4:$M$499,10,FALSE)</f>
        <v>#N/A</v>
      </c>
      <c r="Q1489" s="27" t="e">
        <f>VLOOKUP($B1489,期貨未平倉口數!$A$4:$M$499,11,FALSE)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VLOOKUP($B1490,期貨未平倉口數!$A$4:$M$499,4,FALSE)</f>
        <v>#N/A</v>
      </c>
      <c r="O1490" s="27" t="e">
        <f>VLOOKUP($B1490,期貨未平倉口數!$A$4:$M$499,9,FALSE)</f>
        <v>#N/A</v>
      </c>
      <c r="P1490" s="27" t="e">
        <f>VLOOKUP($B1490,期貨未平倉口數!$A$4:$M$499,10,FALSE)</f>
        <v>#N/A</v>
      </c>
      <c r="Q1490" s="27" t="e">
        <f>VLOOKUP($B1490,期貨未平倉口數!$A$4:$M$499,11,FALSE)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VLOOKUP($B1491,期貨未平倉口數!$A$4:$M$499,4,FALSE)</f>
        <v>#N/A</v>
      </c>
      <c r="O1491" s="27" t="e">
        <f>VLOOKUP($B1491,期貨未平倉口數!$A$4:$M$499,9,FALSE)</f>
        <v>#N/A</v>
      </c>
      <c r="P1491" s="27" t="e">
        <f>VLOOKUP($B1491,期貨未平倉口數!$A$4:$M$499,10,FALSE)</f>
        <v>#N/A</v>
      </c>
      <c r="Q1491" s="27" t="e">
        <f>VLOOKUP($B1491,期貨未平倉口數!$A$4:$M$499,11,FALSE)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VLOOKUP($B1492,期貨未平倉口數!$A$4:$M$499,4,FALSE)</f>
        <v>#N/A</v>
      </c>
      <c r="O1492" s="27" t="e">
        <f>VLOOKUP($B1492,期貨未平倉口數!$A$4:$M$499,9,FALSE)</f>
        <v>#N/A</v>
      </c>
      <c r="P1492" s="27" t="e">
        <f>VLOOKUP($B1492,期貨未平倉口數!$A$4:$M$499,10,FALSE)</f>
        <v>#N/A</v>
      </c>
      <c r="Q1492" s="27" t="e">
        <f>VLOOKUP($B1492,期貨未平倉口數!$A$4:$M$499,11,FALSE)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VLOOKUP($B1493,期貨未平倉口數!$A$4:$M$499,4,FALSE)</f>
        <v>#N/A</v>
      </c>
      <c r="O1493" s="27" t="e">
        <f>VLOOKUP($B1493,期貨未平倉口數!$A$4:$M$499,9,FALSE)</f>
        <v>#N/A</v>
      </c>
      <c r="P1493" s="27" t="e">
        <f>VLOOKUP($B1493,期貨未平倉口數!$A$4:$M$499,10,FALSE)</f>
        <v>#N/A</v>
      </c>
      <c r="Q1493" s="27" t="e">
        <f>VLOOKUP($B1493,期貨未平倉口數!$A$4:$M$499,11,FALSE)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VLOOKUP($B1494,期貨未平倉口數!$A$4:$M$499,4,FALSE)</f>
        <v>#N/A</v>
      </c>
      <c r="O1494" s="27" t="e">
        <f>VLOOKUP($B1494,期貨未平倉口數!$A$4:$M$499,9,FALSE)</f>
        <v>#N/A</v>
      </c>
      <c r="P1494" s="27" t="e">
        <f>VLOOKUP($B1494,期貨未平倉口數!$A$4:$M$499,10,FALSE)</f>
        <v>#N/A</v>
      </c>
      <c r="Q1494" s="27" t="e">
        <f>VLOOKUP($B1494,期貨未平倉口數!$A$4:$M$499,11,FALSE)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VLOOKUP($B1495,期貨未平倉口數!$A$4:$M$499,4,FALSE)</f>
        <v>#N/A</v>
      </c>
      <c r="O1495" s="27" t="e">
        <f>VLOOKUP($B1495,期貨未平倉口數!$A$4:$M$499,9,FALSE)</f>
        <v>#N/A</v>
      </c>
      <c r="P1495" s="27" t="e">
        <f>VLOOKUP($B1495,期貨未平倉口數!$A$4:$M$499,10,FALSE)</f>
        <v>#N/A</v>
      </c>
      <c r="Q1495" s="27" t="e">
        <f>VLOOKUP($B1495,期貨未平倉口數!$A$4:$M$499,11,FALSE)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VLOOKUP($B1496,期貨未平倉口數!$A$4:$M$499,4,FALSE)</f>
        <v>#N/A</v>
      </c>
      <c r="O1496" s="27" t="e">
        <f>VLOOKUP($B1496,期貨未平倉口數!$A$4:$M$499,9,FALSE)</f>
        <v>#N/A</v>
      </c>
      <c r="P1496" s="27" t="e">
        <f>VLOOKUP($B1496,期貨未平倉口數!$A$4:$M$499,10,FALSE)</f>
        <v>#N/A</v>
      </c>
      <c r="Q1496" s="27" t="e">
        <f>VLOOKUP($B1496,期貨未平倉口數!$A$4:$M$499,11,FALSE)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VLOOKUP($B1497,期貨未平倉口數!$A$4:$M$499,4,FALSE)</f>
        <v>#N/A</v>
      </c>
      <c r="O1497" s="27" t="e">
        <f>VLOOKUP($B1497,期貨未平倉口數!$A$4:$M$499,9,FALSE)</f>
        <v>#N/A</v>
      </c>
      <c r="P1497" s="27" t="e">
        <f>VLOOKUP($B1497,期貨未平倉口數!$A$4:$M$499,10,FALSE)</f>
        <v>#N/A</v>
      </c>
      <c r="Q1497" s="27" t="e">
        <f>VLOOKUP($B1497,期貨未平倉口數!$A$4:$M$499,11,FALSE)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VLOOKUP($B1498,期貨未平倉口數!$A$4:$M$499,4,FALSE)</f>
        <v>#N/A</v>
      </c>
      <c r="O1498" s="27" t="e">
        <f>VLOOKUP($B1498,期貨未平倉口數!$A$4:$M$499,9,FALSE)</f>
        <v>#N/A</v>
      </c>
      <c r="P1498" s="27" t="e">
        <f>VLOOKUP($B1498,期貨未平倉口數!$A$4:$M$499,10,FALSE)</f>
        <v>#N/A</v>
      </c>
      <c r="Q1498" s="27" t="e">
        <f>VLOOKUP($B1498,期貨未平倉口數!$A$4:$M$499,11,FALSE)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VLOOKUP($B1499,期貨未平倉口數!$A$4:$M$499,4,FALSE)</f>
        <v>#N/A</v>
      </c>
      <c r="O1499" s="27" t="e">
        <f>VLOOKUP($B1499,期貨未平倉口數!$A$4:$M$499,9,FALSE)</f>
        <v>#N/A</v>
      </c>
      <c r="P1499" s="27" t="e">
        <f>VLOOKUP($B1499,期貨未平倉口數!$A$4:$M$499,10,FALSE)</f>
        <v>#N/A</v>
      </c>
      <c r="Q1499" s="27" t="e">
        <f>VLOOKUP($B1499,期貨未平倉口數!$A$4:$M$499,11,FALSE)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VLOOKUP($B1500,期貨未平倉口數!$A$4:$M$499,4,FALSE)</f>
        <v>#N/A</v>
      </c>
      <c r="O1500" s="27" t="e">
        <f>VLOOKUP($B1500,期貨未平倉口數!$A$4:$M$499,9,FALSE)</f>
        <v>#N/A</v>
      </c>
      <c r="P1500" s="27" t="e">
        <f>VLOOKUP($B1500,期貨未平倉口數!$A$4:$M$499,10,FALSE)</f>
        <v>#N/A</v>
      </c>
      <c r="Q1500" s="27" t="e">
        <f>VLOOKUP($B1500,期貨未平倉口數!$A$4:$M$499,11,FALSE)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VLOOKUP($B1501,期貨未平倉口數!$A$4:$M$499,4,FALSE)</f>
        <v>#N/A</v>
      </c>
      <c r="O1501" s="27" t="e">
        <f>VLOOKUP($B1501,期貨未平倉口數!$A$4:$M$499,9,FALSE)</f>
        <v>#N/A</v>
      </c>
      <c r="P1501" s="27" t="e">
        <f>VLOOKUP($B1501,期貨未平倉口數!$A$4:$M$499,10,FALSE)</f>
        <v>#N/A</v>
      </c>
      <c r="Q1501" s="27" t="e">
        <f>VLOOKUP($B1501,期貨未平倉口數!$A$4:$M$499,11,FALSE)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VLOOKUP($B1502,期貨未平倉口數!$A$4:$M$499,4,FALSE)</f>
        <v>#N/A</v>
      </c>
      <c r="O1502" s="27" t="e">
        <f>VLOOKUP($B1502,期貨未平倉口數!$A$4:$M$499,9,FALSE)</f>
        <v>#N/A</v>
      </c>
      <c r="P1502" s="27" t="e">
        <f>VLOOKUP($B1502,期貨未平倉口數!$A$4:$M$499,10,FALSE)</f>
        <v>#N/A</v>
      </c>
      <c r="Q1502" s="27" t="e">
        <f>VLOOKUP($B1502,期貨未平倉口數!$A$4:$M$499,11,FALSE)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VLOOKUP($B1503,期貨未平倉口數!$A$4:$M$499,4,FALSE)</f>
        <v>#N/A</v>
      </c>
      <c r="O1503" s="27" t="e">
        <f>VLOOKUP($B1503,期貨未平倉口數!$A$4:$M$499,9,FALSE)</f>
        <v>#N/A</v>
      </c>
      <c r="P1503" s="27" t="e">
        <f>VLOOKUP($B1503,期貨未平倉口數!$A$4:$M$499,10,FALSE)</f>
        <v>#N/A</v>
      </c>
      <c r="Q1503" s="27" t="e">
        <f>VLOOKUP($B1503,期貨未平倉口數!$A$4:$M$499,11,FALSE)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VLOOKUP($B1504,期貨未平倉口數!$A$4:$M$499,4,FALSE)</f>
        <v>#N/A</v>
      </c>
      <c r="O1504" s="27" t="e">
        <f>VLOOKUP($B1504,期貨未平倉口數!$A$4:$M$499,9,FALSE)</f>
        <v>#N/A</v>
      </c>
      <c r="P1504" s="27" t="e">
        <f>VLOOKUP($B1504,期貨未平倉口數!$A$4:$M$499,10,FALSE)</f>
        <v>#N/A</v>
      </c>
      <c r="Q1504" s="27" t="e">
        <f>VLOOKUP($B1504,期貨未平倉口數!$A$4:$M$499,11,FALSE)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VLOOKUP($B1505,期貨未平倉口數!$A$4:$M$499,4,FALSE)</f>
        <v>#N/A</v>
      </c>
      <c r="O1505" s="27" t="e">
        <f>VLOOKUP($B1505,期貨未平倉口數!$A$4:$M$499,9,FALSE)</f>
        <v>#N/A</v>
      </c>
      <c r="P1505" s="27" t="e">
        <f>VLOOKUP($B1505,期貨未平倉口數!$A$4:$M$499,10,FALSE)</f>
        <v>#N/A</v>
      </c>
      <c r="Q1505" s="27" t="e">
        <f>VLOOKUP($B1505,期貨未平倉口數!$A$4:$M$499,11,FALSE)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VLOOKUP($B1506,期貨未平倉口數!$A$4:$M$499,4,FALSE)</f>
        <v>#N/A</v>
      </c>
      <c r="O1506" s="27" t="e">
        <f>VLOOKUP($B1506,期貨未平倉口數!$A$4:$M$499,9,FALSE)</f>
        <v>#N/A</v>
      </c>
      <c r="P1506" s="27" t="e">
        <f>VLOOKUP($B1506,期貨未平倉口數!$A$4:$M$499,10,FALSE)</f>
        <v>#N/A</v>
      </c>
      <c r="Q1506" s="27" t="e">
        <f>VLOOKUP($B1506,期貨未平倉口數!$A$4:$M$499,11,FALSE)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VLOOKUP($B1507,期貨未平倉口數!$A$4:$M$499,4,FALSE)</f>
        <v>#N/A</v>
      </c>
      <c r="O1507" s="27" t="e">
        <f>VLOOKUP($B1507,期貨未平倉口數!$A$4:$M$499,9,FALSE)</f>
        <v>#N/A</v>
      </c>
      <c r="P1507" s="27" t="e">
        <f>VLOOKUP($B1507,期貨未平倉口數!$A$4:$M$499,10,FALSE)</f>
        <v>#N/A</v>
      </c>
      <c r="Q1507" s="27" t="e">
        <f>VLOOKUP($B1507,期貨未平倉口數!$A$4:$M$499,11,FALSE)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VLOOKUP($B1508,期貨未平倉口數!$A$4:$M$499,4,FALSE)</f>
        <v>#N/A</v>
      </c>
      <c r="O1508" s="27" t="e">
        <f>VLOOKUP($B1508,期貨未平倉口數!$A$4:$M$499,9,FALSE)</f>
        <v>#N/A</v>
      </c>
      <c r="P1508" s="27" t="e">
        <f>VLOOKUP($B1508,期貨未平倉口數!$A$4:$M$499,10,FALSE)</f>
        <v>#N/A</v>
      </c>
      <c r="Q1508" s="27" t="e">
        <f>VLOOKUP($B1508,期貨未平倉口數!$A$4:$M$499,11,FALSE)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VLOOKUP($B1509,期貨未平倉口數!$A$4:$M$499,4,FALSE)</f>
        <v>#N/A</v>
      </c>
      <c r="O1509" s="27" t="e">
        <f>VLOOKUP($B1509,期貨未平倉口數!$A$4:$M$499,9,FALSE)</f>
        <v>#N/A</v>
      </c>
      <c r="P1509" s="27" t="e">
        <f>VLOOKUP($B1509,期貨未平倉口數!$A$4:$M$499,10,FALSE)</f>
        <v>#N/A</v>
      </c>
      <c r="Q1509" s="27" t="e">
        <f>VLOOKUP($B1509,期貨未平倉口數!$A$4:$M$499,11,FALSE)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VLOOKUP($B1510,期貨未平倉口數!$A$4:$M$499,4,FALSE)</f>
        <v>#N/A</v>
      </c>
      <c r="O1510" s="27" t="e">
        <f>VLOOKUP($B1510,期貨未平倉口數!$A$4:$M$499,9,FALSE)</f>
        <v>#N/A</v>
      </c>
      <c r="P1510" s="27" t="e">
        <f>VLOOKUP($B1510,期貨未平倉口數!$A$4:$M$499,10,FALSE)</f>
        <v>#N/A</v>
      </c>
      <c r="Q1510" s="27" t="e">
        <f>VLOOKUP($B1510,期貨未平倉口數!$A$4:$M$499,11,FALSE)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VLOOKUP($B1511,期貨未平倉口數!$A$4:$M$499,4,FALSE)</f>
        <v>#N/A</v>
      </c>
      <c r="O1511" s="27" t="e">
        <f>VLOOKUP($B1511,期貨未平倉口數!$A$4:$M$499,9,FALSE)</f>
        <v>#N/A</v>
      </c>
      <c r="P1511" s="27" t="e">
        <f>VLOOKUP($B1511,期貨未平倉口數!$A$4:$M$499,10,FALSE)</f>
        <v>#N/A</v>
      </c>
      <c r="Q1511" s="27" t="e">
        <f>VLOOKUP($B1511,期貨未平倉口數!$A$4:$M$499,11,FALSE)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VLOOKUP($B1512,期貨未平倉口數!$A$4:$M$499,4,FALSE)</f>
        <v>#N/A</v>
      </c>
      <c r="O1512" s="27" t="e">
        <f>VLOOKUP($B1512,期貨未平倉口數!$A$4:$M$499,9,FALSE)</f>
        <v>#N/A</v>
      </c>
      <c r="P1512" s="27" t="e">
        <f>VLOOKUP($B1512,期貨未平倉口數!$A$4:$M$499,10,FALSE)</f>
        <v>#N/A</v>
      </c>
      <c r="Q1512" s="27" t="e">
        <f>VLOOKUP($B1512,期貨未平倉口數!$A$4:$M$499,11,FALSE)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VLOOKUP($B1513,期貨未平倉口數!$A$4:$M$499,4,FALSE)</f>
        <v>#N/A</v>
      </c>
      <c r="O1513" s="27" t="e">
        <f>VLOOKUP($B1513,期貨未平倉口數!$A$4:$M$499,9,FALSE)</f>
        <v>#N/A</v>
      </c>
      <c r="P1513" s="27" t="e">
        <f>VLOOKUP($B1513,期貨未平倉口數!$A$4:$M$499,10,FALSE)</f>
        <v>#N/A</v>
      </c>
      <c r="Q1513" s="27" t="e">
        <f>VLOOKUP($B1513,期貨未平倉口數!$A$4:$M$499,11,FALSE)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VLOOKUP($B1514,期貨未平倉口數!$A$4:$M$499,4,FALSE)</f>
        <v>#N/A</v>
      </c>
      <c r="O1514" s="27" t="e">
        <f>VLOOKUP($B1514,期貨未平倉口數!$A$4:$M$499,9,FALSE)</f>
        <v>#N/A</v>
      </c>
      <c r="P1514" s="27" t="e">
        <f>VLOOKUP($B1514,期貨未平倉口數!$A$4:$M$499,10,FALSE)</f>
        <v>#N/A</v>
      </c>
      <c r="Q1514" s="27" t="e">
        <f>VLOOKUP($B1514,期貨未平倉口數!$A$4:$M$499,11,FALSE)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VLOOKUP($B1515,期貨未平倉口數!$A$4:$M$499,4,FALSE)</f>
        <v>#N/A</v>
      </c>
      <c r="O1515" s="27" t="e">
        <f>VLOOKUP($B1515,期貨未平倉口數!$A$4:$M$499,9,FALSE)</f>
        <v>#N/A</v>
      </c>
      <c r="P1515" s="27" t="e">
        <f>VLOOKUP($B1515,期貨未平倉口數!$A$4:$M$499,10,FALSE)</f>
        <v>#N/A</v>
      </c>
      <c r="Q1515" s="27" t="e">
        <f>VLOOKUP($B1515,期貨未平倉口數!$A$4:$M$499,11,FALSE)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VLOOKUP($B1516,期貨未平倉口數!$A$4:$M$499,4,FALSE)</f>
        <v>#N/A</v>
      </c>
      <c r="O1516" s="27" t="e">
        <f>VLOOKUP($B1516,期貨未平倉口數!$A$4:$M$499,9,FALSE)</f>
        <v>#N/A</v>
      </c>
      <c r="P1516" s="27" t="e">
        <f>VLOOKUP($B1516,期貨未平倉口數!$A$4:$M$499,10,FALSE)</f>
        <v>#N/A</v>
      </c>
      <c r="Q1516" s="27" t="e">
        <f>VLOOKUP($B1516,期貨未平倉口數!$A$4:$M$499,11,FALSE)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VLOOKUP($B1517,期貨未平倉口數!$A$4:$M$499,4,FALSE)</f>
        <v>#N/A</v>
      </c>
      <c r="O1517" s="27" t="e">
        <f>VLOOKUP($B1517,期貨未平倉口數!$A$4:$M$499,9,FALSE)</f>
        <v>#N/A</v>
      </c>
      <c r="P1517" s="27" t="e">
        <f>VLOOKUP($B1517,期貨未平倉口數!$A$4:$M$499,10,FALSE)</f>
        <v>#N/A</v>
      </c>
      <c r="Q1517" s="27" t="e">
        <f>VLOOKUP($B1517,期貨未平倉口數!$A$4:$M$499,11,FALSE)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VLOOKUP($B1518,期貨未平倉口數!$A$4:$M$499,4,FALSE)</f>
        <v>#N/A</v>
      </c>
      <c r="O1518" s="27" t="e">
        <f>VLOOKUP($B1518,期貨未平倉口數!$A$4:$M$499,9,FALSE)</f>
        <v>#N/A</v>
      </c>
      <c r="P1518" s="27" t="e">
        <f>VLOOKUP($B1518,期貨未平倉口數!$A$4:$M$499,10,FALSE)</f>
        <v>#N/A</v>
      </c>
      <c r="Q1518" s="27" t="e">
        <f>VLOOKUP($B1518,期貨未平倉口數!$A$4:$M$499,11,FALSE)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VLOOKUP($B1519,期貨未平倉口數!$A$4:$M$499,4,FALSE)</f>
        <v>#N/A</v>
      </c>
      <c r="O1519" s="27" t="e">
        <f>VLOOKUP($B1519,期貨未平倉口數!$A$4:$M$499,9,FALSE)</f>
        <v>#N/A</v>
      </c>
      <c r="P1519" s="27" t="e">
        <f>VLOOKUP($B1519,期貨未平倉口數!$A$4:$M$499,10,FALSE)</f>
        <v>#N/A</v>
      </c>
      <c r="Q1519" s="27" t="e">
        <f>VLOOKUP($B1519,期貨未平倉口數!$A$4:$M$499,11,FALSE)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VLOOKUP($B1520,期貨未平倉口數!$A$4:$M$499,4,FALSE)</f>
        <v>#N/A</v>
      </c>
      <c r="O1520" s="27" t="e">
        <f>VLOOKUP($B1520,期貨未平倉口數!$A$4:$M$499,9,FALSE)</f>
        <v>#N/A</v>
      </c>
      <c r="P1520" s="27" t="e">
        <f>VLOOKUP($B1520,期貨未平倉口數!$A$4:$M$499,10,FALSE)</f>
        <v>#N/A</v>
      </c>
      <c r="Q1520" s="27" t="e">
        <f>VLOOKUP($B1520,期貨未平倉口數!$A$4:$M$499,11,FALSE)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VLOOKUP($B1521,期貨未平倉口數!$A$4:$M$499,4,FALSE)</f>
        <v>#N/A</v>
      </c>
      <c r="O1521" s="27" t="e">
        <f>VLOOKUP($B1521,期貨未平倉口數!$A$4:$M$499,9,FALSE)</f>
        <v>#N/A</v>
      </c>
      <c r="P1521" s="27" t="e">
        <f>VLOOKUP($B1521,期貨未平倉口數!$A$4:$M$499,10,FALSE)</f>
        <v>#N/A</v>
      </c>
      <c r="Q1521" s="27" t="e">
        <f>VLOOKUP($B1521,期貨未平倉口數!$A$4:$M$499,11,FALSE)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VLOOKUP($B1522,期貨未平倉口數!$A$4:$M$499,4,FALSE)</f>
        <v>#N/A</v>
      </c>
      <c r="O1522" s="27" t="e">
        <f>VLOOKUP($B1522,期貨未平倉口數!$A$4:$M$499,9,FALSE)</f>
        <v>#N/A</v>
      </c>
      <c r="P1522" s="27" t="e">
        <f>VLOOKUP($B1522,期貨未平倉口數!$A$4:$M$499,10,FALSE)</f>
        <v>#N/A</v>
      </c>
      <c r="Q1522" s="27" t="e">
        <f>VLOOKUP($B1522,期貨未平倉口數!$A$4:$M$499,11,FALSE)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VLOOKUP($B1523,期貨未平倉口數!$A$4:$M$499,4,FALSE)</f>
        <v>#N/A</v>
      </c>
      <c r="O1523" s="27" t="e">
        <f>VLOOKUP($B1523,期貨未平倉口數!$A$4:$M$499,9,FALSE)</f>
        <v>#N/A</v>
      </c>
      <c r="P1523" s="27" t="e">
        <f>VLOOKUP($B1523,期貨未平倉口數!$A$4:$M$499,10,FALSE)</f>
        <v>#N/A</v>
      </c>
      <c r="Q1523" s="27" t="e">
        <f>VLOOKUP($B1523,期貨未平倉口數!$A$4:$M$499,11,FALSE)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VLOOKUP($B1524,期貨未平倉口數!$A$4:$M$499,4,FALSE)</f>
        <v>#N/A</v>
      </c>
      <c r="O1524" s="27" t="e">
        <f>VLOOKUP($B1524,期貨未平倉口數!$A$4:$M$499,9,FALSE)</f>
        <v>#N/A</v>
      </c>
      <c r="P1524" s="27" t="e">
        <f>VLOOKUP($B1524,期貨未平倉口數!$A$4:$M$499,10,FALSE)</f>
        <v>#N/A</v>
      </c>
      <c r="Q1524" s="27" t="e">
        <f>VLOOKUP($B1524,期貨未平倉口數!$A$4:$M$499,11,FALSE)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VLOOKUP($B1525,期貨未平倉口數!$A$4:$M$499,4,FALSE)</f>
        <v>#N/A</v>
      </c>
      <c r="O1525" s="27" t="e">
        <f>VLOOKUP($B1525,期貨未平倉口數!$A$4:$M$499,9,FALSE)</f>
        <v>#N/A</v>
      </c>
      <c r="P1525" s="27" t="e">
        <f>VLOOKUP($B1525,期貨未平倉口數!$A$4:$M$499,10,FALSE)</f>
        <v>#N/A</v>
      </c>
      <c r="Q1525" s="27" t="e">
        <f>VLOOKUP($B1525,期貨未平倉口數!$A$4:$M$499,11,FALSE)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VLOOKUP($B1526,期貨未平倉口數!$A$4:$M$499,4,FALSE)</f>
        <v>#N/A</v>
      </c>
      <c r="O1526" s="27" t="e">
        <f>VLOOKUP($B1526,期貨未平倉口數!$A$4:$M$499,9,FALSE)</f>
        <v>#N/A</v>
      </c>
      <c r="P1526" s="27" t="e">
        <f>VLOOKUP($B1526,期貨未平倉口數!$A$4:$M$499,10,FALSE)</f>
        <v>#N/A</v>
      </c>
      <c r="Q1526" s="27" t="e">
        <f>VLOOKUP($B1526,期貨未平倉口數!$A$4:$M$499,11,FALSE)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VLOOKUP($B1527,期貨未平倉口數!$A$4:$M$499,4,FALSE)</f>
        <v>#N/A</v>
      </c>
      <c r="O1527" s="27" t="e">
        <f>VLOOKUP($B1527,期貨未平倉口數!$A$4:$M$499,9,FALSE)</f>
        <v>#N/A</v>
      </c>
      <c r="P1527" s="27" t="e">
        <f>VLOOKUP($B1527,期貨未平倉口數!$A$4:$M$499,10,FALSE)</f>
        <v>#N/A</v>
      </c>
      <c r="Q1527" s="27" t="e">
        <f>VLOOKUP($B1527,期貨未平倉口數!$A$4:$M$499,11,FALSE)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VLOOKUP($B1528,期貨未平倉口數!$A$4:$M$499,4,FALSE)</f>
        <v>#N/A</v>
      </c>
      <c r="O1528" s="27" t="e">
        <f>VLOOKUP($B1528,期貨未平倉口數!$A$4:$M$499,9,FALSE)</f>
        <v>#N/A</v>
      </c>
      <c r="P1528" s="27" t="e">
        <f>VLOOKUP($B1528,期貨未平倉口數!$A$4:$M$499,10,FALSE)</f>
        <v>#N/A</v>
      </c>
      <c r="Q1528" s="27" t="e">
        <f>VLOOKUP($B1528,期貨未平倉口數!$A$4:$M$499,11,FALSE)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VLOOKUP($B1529,期貨未平倉口數!$A$4:$M$499,4,FALSE)</f>
        <v>#N/A</v>
      </c>
      <c r="O1529" s="27" t="e">
        <f>VLOOKUP($B1529,期貨未平倉口數!$A$4:$M$499,9,FALSE)</f>
        <v>#N/A</v>
      </c>
      <c r="P1529" s="27" t="e">
        <f>VLOOKUP($B1529,期貨未平倉口數!$A$4:$M$499,10,FALSE)</f>
        <v>#N/A</v>
      </c>
      <c r="Q1529" s="27" t="e">
        <f>VLOOKUP($B1529,期貨未平倉口數!$A$4:$M$499,11,FALSE)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VLOOKUP($B1530,期貨未平倉口數!$A$4:$M$499,4,FALSE)</f>
        <v>#N/A</v>
      </c>
      <c r="O1530" s="27" t="e">
        <f>VLOOKUP($B1530,期貨未平倉口數!$A$4:$M$499,9,FALSE)</f>
        <v>#N/A</v>
      </c>
      <c r="P1530" s="27" t="e">
        <f>VLOOKUP($B1530,期貨未平倉口數!$A$4:$M$499,10,FALSE)</f>
        <v>#N/A</v>
      </c>
      <c r="Q1530" s="27" t="e">
        <f>VLOOKUP($B1530,期貨未平倉口數!$A$4:$M$499,11,FALSE)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VLOOKUP($B1531,期貨未平倉口數!$A$4:$M$499,4,FALSE)</f>
        <v>#N/A</v>
      </c>
      <c r="O1531" s="27" t="e">
        <f>VLOOKUP($B1531,期貨未平倉口數!$A$4:$M$499,9,FALSE)</f>
        <v>#N/A</v>
      </c>
      <c r="P1531" s="27" t="e">
        <f>VLOOKUP($B1531,期貨未平倉口數!$A$4:$M$499,10,FALSE)</f>
        <v>#N/A</v>
      </c>
      <c r="Q1531" s="27" t="e">
        <f>VLOOKUP($B1531,期貨未平倉口數!$A$4:$M$499,11,FALSE)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VLOOKUP($B1532,期貨未平倉口數!$A$4:$M$499,4,FALSE)</f>
        <v>#N/A</v>
      </c>
      <c r="O1532" s="27" t="e">
        <f>VLOOKUP($B1532,期貨未平倉口數!$A$4:$M$499,9,FALSE)</f>
        <v>#N/A</v>
      </c>
      <c r="P1532" s="27" t="e">
        <f>VLOOKUP($B1532,期貨未平倉口數!$A$4:$M$499,10,FALSE)</f>
        <v>#N/A</v>
      </c>
      <c r="Q1532" s="27" t="e">
        <f>VLOOKUP($B1532,期貨未平倉口數!$A$4:$M$499,11,FALSE)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VLOOKUP($B1533,期貨未平倉口數!$A$4:$M$499,4,FALSE)</f>
        <v>#N/A</v>
      </c>
      <c r="O1533" s="27" t="e">
        <f>VLOOKUP($B1533,期貨未平倉口數!$A$4:$M$499,9,FALSE)</f>
        <v>#N/A</v>
      </c>
      <c r="P1533" s="27" t="e">
        <f>VLOOKUP($B1533,期貨未平倉口數!$A$4:$M$499,10,FALSE)</f>
        <v>#N/A</v>
      </c>
      <c r="Q1533" s="27" t="e">
        <f>VLOOKUP($B1533,期貨未平倉口數!$A$4:$M$499,11,FALSE)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VLOOKUP($B1534,期貨未平倉口數!$A$4:$M$499,4,FALSE)</f>
        <v>#N/A</v>
      </c>
      <c r="O1534" s="27" t="e">
        <f>VLOOKUP($B1534,期貨未平倉口數!$A$4:$M$499,9,FALSE)</f>
        <v>#N/A</v>
      </c>
      <c r="P1534" s="27" t="e">
        <f>VLOOKUP($B1534,期貨未平倉口數!$A$4:$M$499,10,FALSE)</f>
        <v>#N/A</v>
      </c>
      <c r="Q1534" s="27" t="e">
        <f>VLOOKUP($B1534,期貨未平倉口數!$A$4:$M$499,11,FALSE)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VLOOKUP($B1535,期貨未平倉口數!$A$4:$M$499,4,FALSE)</f>
        <v>#N/A</v>
      </c>
      <c r="O1535" s="27" t="e">
        <f>VLOOKUP($B1535,期貨未平倉口數!$A$4:$M$499,9,FALSE)</f>
        <v>#N/A</v>
      </c>
      <c r="P1535" s="27" t="e">
        <f>VLOOKUP($B1535,期貨未平倉口數!$A$4:$M$499,10,FALSE)</f>
        <v>#N/A</v>
      </c>
      <c r="Q1535" s="27" t="e">
        <f>VLOOKUP($B1535,期貨未平倉口數!$A$4:$M$499,11,FALSE)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VLOOKUP($B1536,期貨未平倉口數!$A$4:$M$499,4,FALSE)</f>
        <v>#N/A</v>
      </c>
      <c r="O1536" s="27" t="e">
        <f>VLOOKUP($B1536,期貨未平倉口數!$A$4:$M$499,9,FALSE)</f>
        <v>#N/A</v>
      </c>
      <c r="P1536" s="27" t="e">
        <f>VLOOKUP($B1536,期貨未平倉口數!$A$4:$M$499,10,FALSE)</f>
        <v>#N/A</v>
      </c>
      <c r="Q1536" s="27" t="e">
        <f>VLOOKUP($B1536,期貨未平倉口數!$A$4:$M$499,11,FALSE)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VLOOKUP($B1537,期貨未平倉口數!$A$4:$M$499,4,FALSE)</f>
        <v>#N/A</v>
      </c>
      <c r="O1537" s="27" t="e">
        <f>VLOOKUP($B1537,期貨未平倉口數!$A$4:$M$499,9,FALSE)</f>
        <v>#N/A</v>
      </c>
      <c r="P1537" s="27" t="e">
        <f>VLOOKUP($B1537,期貨未平倉口數!$A$4:$M$499,10,FALSE)</f>
        <v>#N/A</v>
      </c>
      <c r="Q1537" s="27" t="e">
        <f>VLOOKUP($B1537,期貨未平倉口數!$A$4:$M$499,11,FALSE)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VLOOKUP($B1538,期貨未平倉口數!$A$4:$M$499,4,FALSE)</f>
        <v>#N/A</v>
      </c>
      <c r="O1538" s="27" t="e">
        <f>VLOOKUP($B1538,期貨未平倉口數!$A$4:$M$499,9,FALSE)</f>
        <v>#N/A</v>
      </c>
      <c r="P1538" s="27" t="e">
        <f>VLOOKUP($B1538,期貨未平倉口數!$A$4:$M$499,10,FALSE)</f>
        <v>#N/A</v>
      </c>
      <c r="Q1538" s="27" t="e">
        <f>VLOOKUP($B1538,期貨未平倉口數!$A$4:$M$499,11,FALSE)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VLOOKUP($B1539,期貨未平倉口數!$A$4:$M$499,4,FALSE)</f>
        <v>#N/A</v>
      </c>
      <c r="O1539" s="27" t="e">
        <f>VLOOKUP($B1539,期貨未平倉口數!$A$4:$M$499,9,FALSE)</f>
        <v>#N/A</v>
      </c>
      <c r="P1539" s="27" t="e">
        <f>VLOOKUP($B1539,期貨未平倉口數!$A$4:$M$499,10,FALSE)</f>
        <v>#N/A</v>
      </c>
      <c r="Q1539" s="27" t="e">
        <f>VLOOKUP($B1539,期貨未平倉口數!$A$4:$M$499,11,FALSE)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VLOOKUP($B1540,期貨未平倉口數!$A$4:$M$499,4,FALSE)</f>
        <v>#N/A</v>
      </c>
      <c r="O1540" s="27" t="e">
        <f>VLOOKUP($B1540,期貨未平倉口數!$A$4:$M$499,9,FALSE)</f>
        <v>#N/A</v>
      </c>
      <c r="P1540" s="27" t="e">
        <f>VLOOKUP($B1540,期貨未平倉口數!$A$4:$M$499,10,FALSE)</f>
        <v>#N/A</v>
      </c>
      <c r="Q1540" s="27" t="e">
        <f>VLOOKUP($B1540,期貨未平倉口數!$A$4:$M$499,11,FALSE)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VLOOKUP($B1541,期貨未平倉口數!$A$4:$M$499,4,FALSE)</f>
        <v>#N/A</v>
      </c>
      <c r="O1541" s="27" t="e">
        <f>VLOOKUP($B1541,期貨未平倉口數!$A$4:$M$499,9,FALSE)</f>
        <v>#N/A</v>
      </c>
      <c r="P1541" s="27" t="e">
        <f>VLOOKUP($B1541,期貨未平倉口數!$A$4:$M$499,10,FALSE)</f>
        <v>#N/A</v>
      </c>
      <c r="Q1541" s="27" t="e">
        <f>VLOOKUP($B1541,期貨未平倉口數!$A$4:$M$499,11,FALSE)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VLOOKUP($B1542,期貨未平倉口數!$A$4:$M$499,4,FALSE)</f>
        <v>#N/A</v>
      </c>
      <c r="O1542" s="27" t="e">
        <f>VLOOKUP($B1542,期貨未平倉口數!$A$4:$M$499,9,FALSE)</f>
        <v>#N/A</v>
      </c>
      <c r="P1542" s="27" t="e">
        <f>VLOOKUP($B1542,期貨未平倉口數!$A$4:$M$499,10,FALSE)</f>
        <v>#N/A</v>
      </c>
      <c r="Q1542" s="27" t="e">
        <f>VLOOKUP($B1542,期貨未平倉口數!$A$4:$M$499,11,FALSE)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VLOOKUP($B1543,期貨未平倉口數!$A$4:$M$499,4,FALSE)</f>
        <v>#N/A</v>
      </c>
      <c r="O1543" s="27" t="e">
        <f>VLOOKUP($B1543,期貨未平倉口數!$A$4:$M$499,9,FALSE)</f>
        <v>#N/A</v>
      </c>
      <c r="P1543" s="27" t="e">
        <f>VLOOKUP($B1543,期貨未平倉口數!$A$4:$M$499,10,FALSE)</f>
        <v>#N/A</v>
      </c>
      <c r="Q1543" s="27" t="e">
        <f>VLOOKUP($B1543,期貨未平倉口數!$A$4:$M$499,11,FALSE)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VLOOKUP($B1544,期貨未平倉口數!$A$4:$M$499,4,FALSE)</f>
        <v>#N/A</v>
      </c>
      <c r="O1544" s="27" t="e">
        <f>VLOOKUP($B1544,期貨未平倉口數!$A$4:$M$499,9,FALSE)</f>
        <v>#N/A</v>
      </c>
      <c r="P1544" s="27" t="e">
        <f>VLOOKUP($B1544,期貨未平倉口數!$A$4:$M$499,10,FALSE)</f>
        <v>#N/A</v>
      </c>
      <c r="Q1544" s="27" t="e">
        <f>VLOOKUP($B1544,期貨未平倉口數!$A$4:$M$499,11,FALSE)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VLOOKUP($B1545,期貨未平倉口數!$A$4:$M$499,4,FALSE)</f>
        <v>#N/A</v>
      </c>
      <c r="O1545" s="27" t="e">
        <f>VLOOKUP($B1545,期貨未平倉口數!$A$4:$M$499,9,FALSE)</f>
        <v>#N/A</v>
      </c>
      <c r="P1545" s="27" t="e">
        <f>VLOOKUP($B1545,期貨未平倉口數!$A$4:$M$499,10,FALSE)</f>
        <v>#N/A</v>
      </c>
      <c r="Q1545" s="27" t="e">
        <f>VLOOKUP($B1545,期貨未平倉口數!$A$4:$M$499,11,FALSE)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VLOOKUP($B1546,期貨未平倉口數!$A$4:$M$499,4,FALSE)</f>
        <v>#N/A</v>
      </c>
      <c r="O1546" s="27" t="e">
        <f>VLOOKUP($B1546,期貨未平倉口數!$A$4:$M$499,9,FALSE)</f>
        <v>#N/A</v>
      </c>
      <c r="P1546" s="27" t="e">
        <f>VLOOKUP($B1546,期貨未平倉口數!$A$4:$M$499,10,FALSE)</f>
        <v>#N/A</v>
      </c>
      <c r="Q1546" s="27" t="e">
        <f>VLOOKUP($B1546,期貨未平倉口數!$A$4:$M$499,11,FALSE)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VLOOKUP($B1547,期貨未平倉口數!$A$4:$M$499,4,FALSE)</f>
        <v>#N/A</v>
      </c>
      <c r="O1547" s="27" t="e">
        <f>VLOOKUP($B1547,期貨未平倉口數!$A$4:$M$499,9,FALSE)</f>
        <v>#N/A</v>
      </c>
      <c r="P1547" s="27" t="e">
        <f>VLOOKUP($B1547,期貨未平倉口數!$A$4:$M$499,10,FALSE)</f>
        <v>#N/A</v>
      </c>
      <c r="Q1547" s="27" t="e">
        <f>VLOOKUP($B1547,期貨未平倉口數!$A$4:$M$499,11,FALSE)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VLOOKUP($B1548,期貨未平倉口數!$A$4:$M$499,4,FALSE)</f>
        <v>#N/A</v>
      </c>
      <c r="O1548" s="27" t="e">
        <f>VLOOKUP($B1548,期貨未平倉口數!$A$4:$M$499,9,FALSE)</f>
        <v>#N/A</v>
      </c>
      <c r="P1548" s="27" t="e">
        <f>VLOOKUP($B1548,期貨未平倉口數!$A$4:$M$499,10,FALSE)</f>
        <v>#N/A</v>
      </c>
      <c r="Q1548" s="27" t="e">
        <f>VLOOKUP($B1548,期貨未平倉口數!$A$4:$M$499,11,FALSE)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VLOOKUP($B1549,期貨未平倉口數!$A$4:$M$499,4,FALSE)</f>
        <v>#N/A</v>
      </c>
      <c r="O1549" s="27" t="e">
        <f>VLOOKUP($B1549,期貨未平倉口數!$A$4:$M$499,9,FALSE)</f>
        <v>#N/A</v>
      </c>
      <c r="P1549" s="27" t="e">
        <f>VLOOKUP($B1549,期貨未平倉口數!$A$4:$M$499,10,FALSE)</f>
        <v>#N/A</v>
      </c>
      <c r="Q1549" s="27" t="e">
        <f>VLOOKUP($B1549,期貨未平倉口數!$A$4:$M$499,11,FALSE)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VLOOKUP($B1550,期貨未平倉口數!$A$4:$M$499,4,FALSE)</f>
        <v>#N/A</v>
      </c>
      <c r="O1550" s="27" t="e">
        <f>VLOOKUP($B1550,期貨未平倉口數!$A$4:$M$499,9,FALSE)</f>
        <v>#N/A</v>
      </c>
      <c r="P1550" s="27" t="e">
        <f>VLOOKUP($B1550,期貨未平倉口數!$A$4:$M$499,10,FALSE)</f>
        <v>#N/A</v>
      </c>
      <c r="Q1550" s="27" t="e">
        <f>VLOOKUP($B1550,期貨未平倉口數!$A$4:$M$499,11,FALSE)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VLOOKUP($B1551,期貨未平倉口數!$A$4:$M$499,4,FALSE)</f>
        <v>#N/A</v>
      </c>
      <c r="O1551" s="27" t="e">
        <f>VLOOKUP($B1551,期貨未平倉口數!$A$4:$M$499,9,FALSE)</f>
        <v>#N/A</v>
      </c>
      <c r="P1551" s="27" t="e">
        <f>VLOOKUP($B1551,期貨未平倉口數!$A$4:$M$499,10,FALSE)</f>
        <v>#N/A</v>
      </c>
      <c r="Q1551" s="27" t="e">
        <f>VLOOKUP($B1551,期貨未平倉口數!$A$4:$M$499,11,FALSE)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VLOOKUP($B1552,期貨未平倉口數!$A$4:$M$499,4,FALSE)</f>
        <v>#N/A</v>
      </c>
      <c r="O1552" s="27" t="e">
        <f>VLOOKUP($B1552,期貨未平倉口數!$A$4:$M$499,9,FALSE)</f>
        <v>#N/A</v>
      </c>
      <c r="P1552" s="27" t="e">
        <f>VLOOKUP($B1552,期貨未平倉口數!$A$4:$M$499,10,FALSE)</f>
        <v>#N/A</v>
      </c>
      <c r="Q1552" s="27" t="e">
        <f>VLOOKUP($B1552,期貨未平倉口數!$A$4:$M$499,11,FALSE)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VLOOKUP($B1553,期貨未平倉口數!$A$4:$M$499,4,FALSE)</f>
        <v>#N/A</v>
      </c>
      <c r="O1553" s="27" t="e">
        <f>VLOOKUP($B1553,期貨未平倉口數!$A$4:$M$499,9,FALSE)</f>
        <v>#N/A</v>
      </c>
      <c r="P1553" s="27" t="e">
        <f>VLOOKUP($B1553,期貨未平倉口數!$A$4:$M$499,10,FALSE)</f>
        <v>#N/A</v>
      </c>
      <c r="Q1553" s="27" t="e">
        <f>VLOOKUP($B1553,期貨未平倉口數!$A$4:$M$499,11,FALSE)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VLOOKUP($B1554,期貨未平倉口數!$A$4:$M$499,4,FALSE)</f>
        <v>#N/A</v>
      </c>
      <c r="O1554" s="27" t="e">
        <f>VLOOKUP($B1554,期貨未平倉口數!$A$4:$M$499,9,FALSE)</f>
        <v>#N/A</v>
      </c>
      <c r="P1554" s="27" t="e">
        <f>VLOOKUP($B1554,期貨未平倉口數!$A$4:$M$499,10,FALSE)</f>
        <v>#N/A</v>
      </c>
      <c r="Q1554" s="27" t="e">
        <f>VLOOKUP($B1554,期貨未平倉口數!$A$4:$M$499,11,FALSE)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VLOOKUP($B1555,期貨未平倉口數!$A$4:$M$499,4,FALSE)</f>
        <v>#N/A</v>
      </c>
      <c r="O1555" s="27" t="e">
        <f>VLOOKUP($B1555,期貨未平倉口數!$A$4:$M$499,9,FALSE)</f>
        <v>#N/A</v>
      </c>
      <c r="P1555" s="27" t="e">
        <f>VLOOKUP($B1555,期貨未平倉口數!$A$4:$M$499,10,FALSE)</f>
        <v>#N/A</v>
      </c>
      <c r="Q1555" s="27" t="e">
        <f>VLOOKUP($B1555,期貨未平倉口數!$A$4:$M$499,11,FALSE)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VLOOKUP($B1556,期貨未平倉口數!$A$4:$M$499,4,FALSE)</f>
        <v>#N/A</v>
      </c>
      <c r="O1556" s="27" t="e">
        <f>VLOOKUP($B1556,期貨未平倉口數!$A$4:$M$499,9,FALSE)</f>
        <v>#N/A</v>
      </c>
      <c r="P1556" s="27" t="e">
        <f>VLOOKUP($B1556,期貨未平倉口數!$A$4:$M$499,10,FALSE)</f>
        <v>#N/A</v>
      </c>
      <c r="Q1556" s="27" t="e">
        <f>VLOOKUP($B1556,期貨未平倉口數!$A$4:$M$499,11,FALSE)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VLOOKUP($B1557,期貨未平倉口數!$A$4:$M$499,4,FALSE)</f>
        <v>#N/A</v>
      </c>
      <c r="O1557" s="27" t="e">
        <f>VLOOKUP($B1557,期貨未平倉口數!$A$4:$M$499,9,FALSE)</f>
        <v>#N/A</v>
      </c>
      <c r="P1557" s="27" t="e">
        <f>VLOOKUP($B1557,期貨未平倉口數!$A$4:$M$499,10,FALSE)</f>
        <v>#N/A</v>
      </c>
      <c r="Q1557" s="27" t="e">
        <f>VLOOKUP($B1557,期貨未平倉口數!$A$4:$M$499,11,FALSE)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VLOOKUP($B1558,期貨未平倉口數!$A$4:$M$499,4,FALSE)</f>
        <v>#N/A</v>
      </c>
      <c r="O1558" s="27" t="e">
        <f>VLOOKUP($B1558,期貨未平倉口數!$A$4:$M$499,9,FALSE)</f>
        <v>#N/A</v>
      </c>
      <c r="P1558" s="27" t="e">
        <f>VLOOKUP($B1558,期貨未平倉口數!$A$4:$M$499,10,FALSE)</f>
        <v>#N/A</v>
      </c>
      <c r="Q1558" s="27" t="e">
        <f>VLOOKUP($B1558,期貨未平倉口數!$A$4:$M$499,11,FALSE)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VLOOKUP($B1559,期貨未平倉口數!$A$4:$M$499,4,FALSE)</f>
        <v>#N/A</v>
      </c>
      <c r="O1559" s="27" t="e">
        <f>VLOOKUP($B1559,期貨未平倉口數!$A$4:$M$499,9,FALSE)</f>
        <v>#N/A</v>
      </c>
      <c r="P1559" s="27" t="e">
        <f>VLOOKUP($B1559,期貨未平倉口數!$A$4:$M$499,10,FALSE)</f>
        <v>#N/A</v>
      </c>
      <c r="Q1559" s="27" t="e">
        <f>VLOOKUP($B1559,期貨未平倉口數!$A$4:$M$499,11,FALSE)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VLOOKUP($B1560,期貨未平倉口數!$A$4:$M$499,4,FALSE)</f>
        <v>#N/A</v>
      </c>
      <c r="O1560" s="27" t="e">
        <f>VLOOKUP($B1560,期貨未平倉口數!$A$4:$M$499,9,FALSE)</f>
        <v>#N/A</v>
      </c>
      <c r="P1560" s="27" t="e">
        <f>VLOOKUP($B1560,期貨未平倉口數!$A$4:$M$499,10,FALSE)</f>
        <v>#N/A</v>
      </c>
      <c r="Q1560" s="27" t="e">
        <f>VLOOKUP($B1560,期貨未平倉口數!$A$4:$M$499,11,FALSE)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VLOOKUP($B1561,期貨未平倉口數!$A$4:$M$499,4,FALSE)</f>
        <v>#N/A</v>
      </c>
      <c r="O1561" s="27" t="e">
        <f>VLOOKUP($B1561,期貨未平倉口數!$A$4:$M$499,9,FALSE)</f>
        <v>#N/A</v>
      </c>
      <c r="P1561" s="27" t="e">
        <f>VLOOKUP($B1561,期貨未平倉口數!$A$4:$M$499,10,FALSE)</f>
        <v>#N/A</v>
      </c>
      <c r="Q1561" s="27" t="e">
        <f>VLOOKUP($B1561,期貨未平倉口數!$A$4:$M$499,11,FALSE)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VLOOKUP($B1562,期貨未平倉口數!$A$4:$M$499,4,FALSE)</f>
        <v>#N/A</v>
      </c>
      <c r="O1562" s="27" t="e">
        <f>VLOOKUP($B1562,期貨未平倉口數!$A$4:$M$499,9,FALSE)</f>
        <v>#N/A</v>
      </c>
      <c r="P1562" s="27" t="e">
        <f>VLOOKUP($B1562,期貨未平倉口數!$A$4:$M$499,10,FALSE)</f>
        <v>#N/A</v>
      </c>
      <c r="Q1562" s="27" t="e">
        <f>VLOOKUP($B1562,期貨未平倉口數!$A$4:$M$499,11,FALSE)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VLOOKUP($B1563,期貨未平倉口數!$A$4:$M$499,4,FALSE)</f>
        <v>#N/A</v>
      </c>
      <c r="O1563" s="27" t="e">
        <f>VLOOKUP($B1563,期貨未平倉口數!$A$4:$M$499,9,FALSE)</f>
        <v>#N/A</v>
      </c>
      <c r="P1563" s="27" t="e">
        <f>VLOOKUP($B1563,期貨未平倉口數!$A$4:$M$499,10,FALSE)</f>
        <v>#N/A</v>
      </c>
      <c r="Q1563" s="27" t="e">
        <f>VLOOKUP($B1563,期貨未平倉口數!$A$4:$M$499,11,FALSE)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VLOOKUP($B1564,期貨未平倉口數!$A$4:$M$499,4,FALSE)</f>
        <v>#N/A</v>
      </c>
      <c r="O1564" s="27" t="e">
        <f>VLOOKUP($B1564,期貨未平倉口數!$A$4:$M$499,9,FALSE)</f>
        <v>#N/A</v>
      </c>
      <c r="P1564" s="27" t="e">
        <f>VLOOKUP($B1564,期貨未平倉口數!$A$4:$M$499,10,FALSE)</f>
        <v>#N/A</v>
      </c>
      <c r="Q1564" s="27" t="e">
        <f>VLOOKUP($B1564,期貨未平倉口數!$A$4:$M$499,11,FALSE)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VLOOKUP($B1565,期貨未平倉口數!$A$4:$M$499,4,FALSE)</f>
        <v>#N/A</v>
      </c>
      <c r="O1565" s="27" t="e">
        <f>VLOOKUP($B1565,期貨未平倉口數!$A$4:$M$499,9,FALSE)</f>
        <v>#N/A</v>
      </c>
      <c r="P1565" s="27" t="e">
        <f>VLOOKUP($B1565,期貨未平倉口數!$A$4:$M$499,10,FALSE)</f>
        <v>#N/A</v>
      </c>
      <c r="Q1565" s="27" t="e">
        <f>VLOOKUP($B1565,期貨未平倉口數!$A$4:$M$499,11,FALSE)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VLOOKUP($B1566,期貨未平倉口數!$A$4:$M$499,4,FALSE)</f>
        <v>#N/A</v>
      </c>
      <c r="O1566" s="27" t="e">
        <f>VLOOKUP($B1566,期貨未平倉口數!$A$4:$M$499,9,FALSE)</f>
        <v>#N/A</v>
      </c>
      <c r="P1566" s="27" t="e">
        <f>VLOOKUP($B1566,期貨未平倉口數!$A$4:$M$499,10,FALSE)</f>
        <v>#N/A</v>
      </c>
      <c r="Q1566" s="27" t="e">
        <f>VLOOKUP($B1566,期貨未平倉口數!$A$4:$M$499,11,FALSE)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VLOOKUP($B1567,期貨未平倉口數!$A$4:$M$499,4,FALSE)</f>
        <v>#N/A</v>
      </c>
      <c r="O1567" s="27" t="e">
        <f>VLOOKUP($B1567,期貨未平倉口數!$A$4:$M$499,9,FALSE)</f>
        <v>#N/A</v>
      </c>
      <c r="P1567" s="27" t="e">
        <f>VLOOKUP($B1567,期貨未平倉口數!$A$4:$M$499,10,FALSE)</f>
        <v>#N/A</v>
      </c>
      <c r="Q1567" s="27" t="e">
        <f>VLOOKUP($B1567,期貨未平倉口數!$A$4:$M$499,11,FALSE)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VLOOKUP($B1568,期貨未平倉口數!$A$4:$M$499,4,FALSE)</f>
        <v>#N/A</v>
      </c>
      <c r="O1568" s="27" t="e">
        <f>VLOOKUP($B1568,期貨未平倉口數!$A$4:$M$499,9,FALSE)</f>
        <v>#N/A</v>
      </c>
      <c r="P1568" s="27" t="e">
        <f>VLOOKUP($B1568,期貨未平倉口數!$A$4:$M$499,10,FALSE)</f>
        <v>#N/A</v>
      </c>
      <c r="Q1568" s="27" t="e">
        <f>VLOOKUP($B1568,期貨未平倉口數!$A$4:$M$499,11,FALSE)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VLOOKUP($B1569,期貨未平倉口數!$A$4:$M$499,4,FALSE)</f>
        <v>#N/A</v>
      </c>
      <c r="O1569" s="27" t="e">
        <f>VLOOKUP($B1569,期貨未平倉口數!$A$4:$M$499,9,FALSE)</f>
        <v>#N/A</v>
      </c>
      <c r="P1569" s="27" t="e">
        <f>VLOOKUP($B1569,期貨未平倉口數!$A$4:$M$499,10,FALSE)</f>
        <v>#N/A</v>
      </c>
      <c r="Q1569" s="27" t="e">
        <f>VLOOKUP($B1569,期貨未平倉口數!$A$4:$M$499,11,FALSE)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VLOOKUP($B1570,期貨未平倉口數!$A$4:$M$499,4,FALSE)</f>
        <v>#N/A</v>
      </c>
      <c r="O1570" s="27" t="e">
        <f>VLOOKUP($B1570,期貨未平倉口數!$A$4:$M$499,9,FALSE)</f>
        <v>#N/A</v>
      </c>
      <c r="P1570" s="27" t="e">
        <f>VLOOKUP($B1570,期貨未平倉口數!$A$4:$M$499,10,FALSE)</f>
        <v>#N/A</v>
      </c>
      <c r="Q1570" s="27" t="e">
        <f>VLOOKUP($B1570,期貨未平倉口數!$A$4:$M$499,11,FALSE)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VLOOKUP($B1571,期貨未平倉口數!$A$4:$M$499,4,FALSE)</f>
        <v>#N/A</v>
      </c>
      <c r="O1571" s="27" t="e">
        <f>VLOOKUP($B1571,期貨未平倉口數!$A$4:$M$499,9,FALSE)</f>
        <v>#N/A</v>
      </c>
      <c r="P1571" s="27" t="e">
        <f>VLOOKUP($B1571,期貨未平倉口數!$A$4:$M$499,10,FALSE)</f>
        <v>#N/A</v>
      </c>
      <c r="Q1571" s="27" t="e">
        <f>VLOOKUP($B1571,期貨未平倉口數!$A$4:$M$499,11,FALSE)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VLOOKUP($B1572,期貨未平倉口數!$A$4:$M$499,4,FALSE)</f>
        <v>#N/A</v>
      </c>
      <c r="O1572" s="27" t="e">
        <f>VLOOKUP($B1572,期貨未平倉口數!$A$4:$M$499,9,FALSE)</f>
        <v>#N/A</v>
      </c>
      <c r="P1572" s="27" t="e">
        <f>VLOOKUP($B1572,期貨未平倉口數!$A$4:$M$499,10,FALSE)</f>
        <v>#N/A</v>
      </c>
      <c r="Q1572" s="27" t="e">
        <f>VLOOKUP($B1572,期貨未平倉口數!$A$4:$M$499,11,FALSE)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VLOOKUP($B1573,期貨未平倉口數!$A$4:$M$499,4,FALSE)</f>
        <v>#N/A</v>
      </c>
      <c r="O1573" s="27" t="e">
        <f>VLOOKUP($B1573,期貨未平倉口數!$A$4:$M$499,9,FALSE)</f>
        <v>#N/A</v>
      </c>
      <c r="P1573" s="27" t="e">
        <f>VLOOKUP($B1573,期貨未平倉口數!$A$4:$M$499,10,FALSE)</f>
        <v>#N/A</v>
      </c>
      <c r="Q1573" s="27" t="e">
        <f>VLOOKUP($B1573,期貨未平倉口數!$A$4:$M$499,11,FALSE)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VLOOKUP($B1574,期貨未平倉口數!$A$4:$M$499,4,FALSE)</f>
        <v>#N/A</v>
      </c>
      <c r="O1574" s="27" t="e">
        <f>VLOOKUP($B1574,期貨未平倉口數!$A$4:$M$499,9,FALSE)</f>
        <v>#N/A</v>
      </c>
      <c r="P1574" s="27" t="e">
        <f>VLOOKUP($B1574,期貨未平倉口數!$A$4:$M$499,10,FALSE)</f>
        <v>#N/A</v>
      </c>
      <c r="Q1574" s="27" t="e">
        <f>VLOOKUP($B1574,期貨未平倉口數!$A$4:$M$499,11,FALSE)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VLOOKUP($B1575,期貨未平倉口數!$A$4:$M$499,4,FALSE)</f>
        <v>#N/A</v>
      </c>
      <c r="O1575" s="27" t="e">
        <f>VLOOKUP($B1575,期貨未平倉口數!$A$4:$M$499,9,FALSE)</f>
        <v>#N/A</v>
      </c>
      <c r="P1575" s="27" t="e">
        <f>VLOOKUP($B1575,期貨未平倉口數!$A$4:$M$499,10,FALSE)</f>
        <v>#N/A</v>
      </c>
      <c r="Q1575" s="27" t="e">
        <f>VLOOKUP($B1575,期貨未平倉口數!$A$4:$M$499,11,FALSE)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VLOOKUP($B1576,期貨未平倉口數!$A$4:$M$499,4,FALSE)</f>
        <v>#N/A</v>
      </c>
      <c r="O1576" s="27" t="e">
        <f>VLOOKUP($B1576,期貨未平倉口數!$A$4:$M$499,9,FALSE)</f>
        <v>#N/A</v>
      </c>
      <c r="P1576" s="27" t="e">
        <f>VLOOKUP($B1576,期貨未平倉口數!$A$4:$M$499,10,FALSE)</f>
        <v>#N/A</v>
      </c>
      <c r="Q1576" s="27" t="e">
        <f>VLOOKUP($B1576,期貨未平倉口數!$A$4:$M$499,11,FALSE)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VLOOKUP($B1577,期貨未平倉口數!$A$4:$M$499,4,FALSE)</f>
        <v>#N/A</v>
      </c>
      <c r="O1577" s="27" t="e">
        <f>VLOOKUP($B1577,期貨未平倉口數!$A$4:$M$499,9,FALSE)</f>
        <v>#N/A</v>
      </c>
      <c r="P1577" s="27" t="e">
        <f>VLOOKUP($B1577,期貨未平倉口數!$A$4:$M$499,10,FALSE)</f>
        <v>#N/A</v>
      </c>
      <c r="Q1577" s="27" t="e">
        <f>VLOOKUP($B1577,期貨未平倉口數!$A$4:$M$499,11,FALSE)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VLOOKUP($B1578,期貨未平倉口數!$A$4:$M$499,4,FALSE)</f>
        <v>#N/A</v>
      </c>
      <c r="O1578" s="27" t="e">
        <f>VLOOKUP($B1578,期貨未平倉口數!$A$4:$M$499,9,FALSE)</f>
        <v>#N/A</v>
      </c>
      <c r="P1578" s="27" t="e">
        <f>VLOOKUP($B1578,期貨未平倉口數!$A$4:$M$499,10,FALSE)</f>
        <v>#N/A</v>
      </c>
      <c r="Q1578" s="27" t="e">
        <f>VLOOKUP($B1578,期貨未平倉口數!$A$4:$M$499,11,FALSE)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VLOOKUP($B1579,期貨未平倉口數!$A$4:$M$499,4,FALSE)</f>
        <v>#N/A</v>
      </c>
      <c r="O1579" s="27" t="e">
        <f>VLOOKUP($B1579,期貨未平倉口數!$A$4:$M$499,9,FALSE)</f>
        <v>#N/A</v>
      </c>
      <c r="P1579" s="27" t="e">
        <f>VLOOKUP($B1579,期貨未平倉口數!$A$4:$M$499,10,FALSE)</f>
        <v>#N/A</v>
      </c>
      <c r="Q1579" s="27" t="e">
        <f>VLOOKUP($B1579,期貨未平倉口數!$A$4:$M$499,11,FALSE)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VLOOKUP($B1580,期貨未平倉口數!$A$4:$M$499,4,FALSE)</f>
        <v>#N/A</v>
      </c>
      <c r="O1580" s="27" t="e">
        <f>VLOOKUP($B1580,期貨未平倉口數!$A$4:$M$499,9,FALSE)</f>
        <v>#N/A</v>
      </c>
      <c r="P1580" s="27" t="e">
        <f>VLOOKUP($B1580,期貨未平倉口數!$A$4:$M$499,10,FALSE)</f>
        <v>#N/A</v>
      </c>
      <c r="Q1580" s="27" t="e">
        <f>VLOOKUP($B1580,期貨未平倉口數!$A$4:$M$499,11,FALSE)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VLOOKUP($B1581,期貨未平倉口數!$A$4:$M$499,4,FALSE)</f>
        <v>#N/A</v>
      </c>
      <c r="O1581" s="27" t="e">
        <f>VLOOKUP($B1581,期貨未平倉口數!$A$4:$M$499,9,FALSE)</f>
        <v>#N/A</v>
      </c>
      <c r="P1581" s="27" t="e">
        <f>VLOOKUP($B1581,期貨未平倉口數!$A$4:$M$499,10,FALSE)</f>
        <v>#N/A</v>
      </c>
      <c r="Q1581" s="27" t="e">
        <f>VLOOKUP($B1581,期貨未平倉口數!$A$4:$M$499,11,FALSE)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VLOOKUP($B1582,期貨未平倉口數!$A$4:$M$499,4,FALSE)</f>
        <v>#N/A</v>
      </c>
      <c r="O1582" s="27" t="e">
        <f>VLOOKUP($B1582,期貨未平倉口數!$A$4:$M$499,9,FALSE)</f>
        <v>#N/A</v>
      </c>
      <c r="P1582" s="27" t="e">
        <f>VLOOKUP($B1582,期貨未平倉口數!$A$4:$M$499,10,FALSE)</f>
        <v>#N/A</v>
      </c>
      <c r="Q1582" s="27" t="e">
        <f>VLOOKUP($B1582,期貨未平倉口數!$A$4:$M$499,11,FALSE)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VLOOKUP($B1583,期貨未平倉口數!$A$4:$M$499,4,FALSE)</f>
        <v>#N/A</v>
      </c>
      <c r="O1583" s="27" t="e">
        <f>VLOOKUP($B1583,期貨未平倉口數!$A$4:$M$499,9,FALSE)</f>
        <v>#N/A</v>
      </c>
      <c r="P1583" s="27" t="e">
        <f>VLOOKUP($B1583,期貨未平倉口數!$A$4:$M$499,10,FALSE)</f>
        <v>#N/A</v>
      </c>
      <c r="Q1583" s="27" t="e">
        <f>VLOOKUP($B1583,期貨未平倉口數!$A$4:$M$499,11,FALSE)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VLOOKUP($B1584,期貨未平倉口數!$A$4:$M$499,4,FALSE)</f>
        <v>#N/A</v>
      </c>
      <c r="O1584" s="27" t="e">
        <f>VLOOKUP($B1584,期貨未平倉口數!$A$4:$M$499,9,FALSE)</f>
        <v>#N/A</v>
      </c>
      <c r="P1584" s="27" t="e">
        <f>VLOOKUP($B1584,期貨未平倉口數!$A$4:$M$499,10,FALSE)</f>
        <v>#N/A</v>
      </c>
      <c r="Q1584" s="27" t="e">
        <f>VLOOKUP($B1584,期貨未平倉口數!$A$4:$M$499,11,FALSE)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VLOOKUP($B1585,期貨未平倉口數!$A$4:$M$499,4,FALSE)</f>
        <v>#N/A</v>
      </c>
      <c r="O1585" s="27" t="e">
        <f>VLOOKUP($B1585,期貨未平倉口數!$A$4:$M$499,9,FALSE)</f>
        <v>#N/A</v>
      </c>
      <c r="P1585" s="27" t="e">
        <f>VLOOKUP($B1585,期貨未平倉口數!$A$4:$M$499,10,FALSE)</f>
        <v>#N/A</v>
      </c>
      <c r="Q1585" s="27" t="e">
        <f>VLOOKUP($B1585,期貨未平倉口數!$A$4:$M$499,11,FALSE)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VLOOKUP($B1586,期貨未平倉口數!$A$4:$M$499,4,FALSE)</f>
        <v>#N/A</v>
      </c>
      <c r="O1586" s="27" t="e">
        <f>VLOOKUP($B1586,期貨未平倉口數!$A$4:$M$499,9,FALSE)</f>
        <v>#N/A</v>
      </c>
      <c r="P1586" s="27" t="e">
        <f>VLOOKUP($B1586,期貨未平倉口數!$A$4:$M$499,10,FALSE)</f>
        <v>#N/A</v>
      </c>
      <c r="Q1586" s="27" t="e">
        <f>VLOOKUP($B1586,期貨未平倉口數!$A$4:$M$499,11,FALSE)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VLOOKUP($B1587,期貨未平倉口數!$A$4:$M$499,4,FALSE)</f>
        <v>#N/A</v>
      </c>
      <c r="O1587" s="27" t="e">
        <f>VLOOKUP($B1587,期貨未平倉口數!$A$4:$M$499,9,FALSE)</f>
        <v>#N/A</v>
      </c>
      <c r="P1587" s="27" t="e">
        <f>VLOOKUP($B1587,期貨未平倉口數!$A$4:$M$499,10,FALSE)</f>
        <v>#N/A</v>
      </c>
      <c r="Q1587" s="27" t="e">
        <f>VLOOKUP($B1587,期貨未平倉口數!$A$4:$M$499,11,FALSE)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VLOOKUP($B1588,期貨未平倉口數!$A$4:$M$499,4,FALSE)</f>
        <v>#N/A</v>
      </c>
      <c r="O1588" s="27" t="e">
        <f>VLOOKUP($B1588,期貨未平倉口數!$A$4:$M$499,9,FALSE)</f>
        <v>#N/A</v>
      </c>
      <c r="P1588" s="27" t="e">
        <f>VLOOKUP($B1588,期貨未平倉口數!$A$4:$M$499,10,FALSE)</f>
        <v>#N/A</v>
      </c>
      <c r="Q1588" s="27" t="e">
        <f>VLOOKUP($B1588,期貨未平倉口數!$A$4:$M$499,11,FALSE)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VLOOKUP($B1589,期貨未平倉口數!$A$4:$M$499,4,FALSE)</f>
        <v>#N/A</v>
      </c>
      <c r="O1589" s="27" t="e">
        <f>VLOOKUP($B1589,期貨未平倉口數!$A$4:$M$499,9,FALSE)</f>
        <v>#N/A</v>
      </c>
      <c r="P1589" s="27" t="e">
        <f>VLOOKUP($B1589,期貨未平倉口數!$A$4:$M$499,10,FALSE)</f>
        <v>#N/A</v>
      </c>
      <c r="Q1589" s="27" t="e">
        <f>VLOOKUP($B1589,期貨未平倉口數!$A$4:$M$499,11,FALSE)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VLOOKUP($B1590,期貨未平倉口數!$A$4:$M$499,4,FALSE)</f>
        <v>#N/A</v>
      </c>
      <c r="O1590" s="27" t="e">
        <f>VLOOKUP($B1590,期貨未平倉口數!$A$4:$M$499,9,FALSE)</f>
        <v>#N/A</v>
      </c>
      <c r="P1590" s="27" t="e">
        <f>VLOOKUP($B1590,期貨未平倉口數!$A$4:$M$499,10,FALSE)</f>
        <v>#N/A</v>
      </c>
      <c r="Q1590" s="27" t="e">
        <f>VLOOKUP($B1590,期貨未平倉口數!$A$4:$M$499,11,FALSE)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VLOOKUP($B1591,期貨未平倉口數!$A$4:$M$499,4,FALSE)</f>
        <v>#N/A</v>
      </c>
      <c r="O1591" s="27" t="e">
        <f>VLOOKUP($B1591,期貨未平倉口數!$A$4:$M$499,9,FALSE)</f>
        <v>#N/A</v>
      </c>
      <c r="P1591" s="27" t="e">
        <f>VLOOKUP($B1591,期貨未平倉口數!$A$4:$M$499,10,FALSE)</f>
        <v>#N/A</v>
      </c>
      <c r="Q1591" s="27" t="e">
        <f>VLOOKUP($B1591,期貨未平倉口數!$A$4:$M$499,11,FALSE)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VLOOKUP($B1592,期貨未平倉口數!$A$4:$M$499,4,FALSE)</f>
        <v>#N/A</v>
      </c>
      <c r="O1592" s="27" t="e">
        <f>VLOOKUP($B1592,期貨未平倉口數!$A$4:$M$499,9,FALSE)</f>
        <v>#N/A</v>
      </c>
      <c r="P1592" s="27" t="e">
        <f>VLOOKUP($B1592,期貨未平倉口數!$A$4:$M$499,10,FALSE)</f>
        <v>#N/A</v>
      </c>
      <c r="Q1592" s="27" t="e">
        <f>VLOOKUP($B1592,期貨未平倉口數!$A$4:$M$499,11,FALSE)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VLOOKUP($B1593,期貨未平倉口數!$A$4:$M$499,4,FALSE)</f>
        <v>#N/A</v>
      </c>
      <c r="O1593" s="27" t="e">
        <f>VLOOKUP($B1593,期貨未平倉口數!$A$4:$M$499,9,FALSE)</f>
        <v>#N/A</v>
      </c>
      <c r="P1593" s="27" t="e">
        <f>VLOOKUP($B1593,期貨未平倉口數!$A$4:$M$499,10,FALSE)</f>
        <v>#N/A</v>
      </c>
      <c r="Q1593" s="27" t="e">
        <f>VLOOKUP($B1593,期貨未平倉口數!$A$4:$M$499,11,FALSE)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VLOOKUP($B1594,期貨未平倉口數!$A$4:$M$499,4,FALSE)</f>
        <v>#N/A</v>
      </c>
      <c r="O1594" s="27" t="e">
        <f>VLOOKUP($B1594,期貨未平倉口數!$A$4:$M$499,9,FALSE)</f>
        <v>#N/A</v>
      </c>
      <c r="P1594" s="27" t="e">
        <f>VLOOKUP($B1594,期貨未平倉口數!$A$4:$M$499,10,FALSE)</f>
        <v>#N/A</v>
      </c>
      <c r="Q1594" s="27" t="e">
        <f>VLOOKUP($B1594,期貨未平倉口數!$A$4:$M$499,11,FALSE)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VLOOKUP($B1595,期貨未平倉口數!$A$4:$M$499,4,FALSE)</f>
        <v>#N/A</v>
      </c>
      <c r="O1595" s="27" t="e">
        <f>VLOOKUP($B1595,期貨未平倉口數!$A$4:$M$499,9,FALSE)</f>
        <v>#N/A</v>
      </c>
      <c r="P1595" s="27" t="e">
        <f>VLOOKUP($B1595,期貨未平倉口數!$A$4:$M$499,10,FALSE)</f>
        <v>#N/A</v>
      </c>
      <c r="Q1595" s="27" t="e">
        <f>VLOOKUP($B1595,期貨未平倉口數!$A$4:$M$499,11,FALSE)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VLOOKUP($B1596,期貨未平倉口數!$A$4:$M$499,4,FALSE)</f>
        <v>#N/A</v>
      </c>
      <c r="O1596" s="27" t="e">
        <f>VLOOKUP($B1596,期貨未平倉口數!$A$4:$M$499,9,FALSE)</f>
        <v>#N/A</v>
      </c>
      <c r="P1596" s="27" t="e">
        <f>VLOOKUP($B1596,期貨未平倉口數!$A$4:$M$499,10,FALSE)</f>
        <v>#N/A</v>
      </c>
      <c r="Q1596" s="27" t="e">
        <f>VLOOKUP($B1596,期貨未平倉口數!$A$4:$M$499,11,FALSE)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VLOOKUP($B1597,期貨未平倉口數!$A$4:$M$499,4,FALSE)</f>
        <v>#N/A</v>
      </c>
      <c r="O1597" s="27" t="e">
        <f>VLOOKUP($B1597,期貨未平倉口數!$A$4:$M$499,9,FALSE)</f>
        <v>#N/A</v>
      </c>
      <c r="P1597" s="27" t="e">
        <f>VLOOKUP($B1597,期貨未平倉口數!$A$4:$M$499,10,FALSE)</f>
        <v>#N/A</v>
      </c>
      <c r="Q1597" s="27" t="e">
        <f>VLOOKUP($B1597,期貨未平倉口數!$A$4:$M$499,11,FALSE)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VLOOKUP($B1598,期貨未平倉口數!$A$4:$M$499,4,FALSE)</f>
        <v>#N/A</v>
      </c>
      <c r="O1598" s="27" t="e">
        <f>VLOOKUP($B1598,期貨未平倉口數!$A$4:$M$499,9,FALSE)</f>
        <v>#N/A</v>
      </c>
      <c r="P1598" s="27" t="e">
        <f>VLOOKUP($B1598,期貨未平倉口數!$A$4:$M$499,10,FALSE)</f>
        <v>#N/A</v>
      </c>
      <c r="Q1598" s="27" t="e">
        <f>VLOOKUP($B1598,期貨未平倉口數!$A$4:$M$499,11,FALSE)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VLOOKUP($B1599,期貨未平倉口數!$A$4:$M$499,4,FALSE)</f>
        <v>#N/A</v>
      </c>
      <c r="O1599" s="27" t="e">
        <f>VLOOKUP($B1599,期貨未平倉口數!$A$4:$M$499,9,FALSE)</f>
        <v>#N/A</v>
      </c>
      <c r="P1599" s="27" t="e">
        <f>VLOOKUP($B1599,期貨未平倉口數!$A$4:$M$499,10,FALSE)</f>
        <v>#N/A</v>
      </c>
      <c r="Q1599" s="27" t="e">
        <f>VLOOKUP($B1599,期貨未平倉口數!$A$4:$M$499,11,FALSE)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VLOOKUP($B1600,期貨未平倉口數!$A$4:$M$499,4,FALSE)</f>
        <v>#N/A</v>
      </c>
      <c r="O1600" s="27" t="e">
        <f>VLOOKUP($B1600,期貨未平倉口數!$A$4:$M$499,9,FALSE)</f>
        <v>#N/A</v>
      </c>
      <c r="P1600" s="27" t="e">
        <f>VLOOKUP($B1600,期貨未平倉口數!$A$4:$M$499,10,FALSE)</f>
        <v>#N/A</v>
      </c>
      <c r="Q1600" s="27" t="e">
        <f>VLOOKUP($B1600,期貨未平倉口數!$A$4:$M$499,11,FALSE)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VLOOKUP($B1601,期貨未平倉口數!$A$4:$M$499,4,FALSE)</f>
        <v>#N/A</v>
      </c>
      <c r="O1601" s="27" t="e">
        <f>VLOOKUP($B1601,期貨未平倉口數!$A$4:$M$499,9,FALSE)</f>
        <v>#N/A</v>
      </c>
      <c r="P1601" s="27" t="e">
        <f>VLOOKUP($B1601,期貨未平倉口數!$A$4:$M$499,10,FALSE)</f>
        <v>#N/A</v>
      </c>
      <c r="Q1601" s="27" t="e">
        <f>VLOOKUP($B1601,期貨未平倉口數!$A$4:$M$499,11,FALSE)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VLOOKUP($B1602,期貨未平倉口數!$A$4:$M$499,4,FALSE)</f>
        <v>#N/A</v>
      </c>
      <c r="O1602" s="27" t="e">
        <f>VLOOKUP($B1602,期貨未平倉口數!$A$4:$M$499,9,FALSE)</f>
        <v>#N/A</v>
      </c>
      <c r="P1602" s="27" t="e">
        <f>VLOOKUP($B1602,期貨未平倉口數!$A$4:$M$499,10,FALSE)</f>
        <v>#N/A</v>
      </c>
      <c r="Q1602" s="27" t="e">
        <f>VLOOKUP($B1602,期貨未平倉口數!$A$4:$M$499,11,FALSE)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VLOOKUP($B1603,期貨未平倉口數!$A$4:$M$499,4,FALSE)</f>
        <v>#N/A</v>
      </c>
      <c r="O1603" s="27" t="e">
        <f>VLOOKUP($B1603,期貨未平倉口數!$A$4:$M$499,9,FALSE)</f>
        <v>#N/A</v>
      </c>
      <c r="P1603" s="27" t="e">
        <f>VLOOKUP($B1603,期貨未平倉口數!$A$4:$M$499,10,FALSE)</f>
        <v>#N/A</v>
      </c>
      <c r="Q1603" s="27" t="e">
        <f>VLOOKUP($B1603,期貨未平倉口數!$A$4:$M$499,11,FALSE)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VLOOKUP($B1604,期貨未平倉口數!$A$4:$M$499,4,FALSE)</f>
        <v>#N/A</v>
      </c>
      <c r="O1604" s="27" t="e">
        <f>VLOOKUP($B1604,期貨未平倉口數!$A$4:$M$499,9,FALSE)</f>
        <v>#N/A</v>
      </c>
      <c r="P1604" s="27" t="e">
        <f>VLOOKUP($B1604,期貨未平倉口數!$A$4:$M$499,10,FALSE)</f>
        <v>#N/A</v>
      </c>
      <c r="Q1604" s="27" t="e">
        <f>VLOOKUP($B1604,期貨未平倉口數!$A$4:$M$499,11,FALSE)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VLOOKUP($B1605,期貨未平倉口數!$A$4:$M$499,4,FALSE)</f>
        <v>#N/A</v>
      </c>
      <c r="O1605" s="27" t="e">
        <f>VLOOKUP($B1605,期貨未平倉口數!$A$4:$M$499,9,FALSE)</f>
        <v>#N/A</v>
      </c>
      <c r="P1605" s="27" t="e">
        <f>VLOOKUP($B1605,期貨未平倉口數!$A$4:$M$499,10,FALSE)</f>
        <v>#N/A</v>
      </c>
      <c r="Q1605" s="27" t="e">
        <f>VLOOKUP($B1605,期貨未平倉口數!$A$4:$M$499,11,FALSE)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VLOOKUP($B1606,期貨未平倉口數!$A$4:$M$499,4,FALSE)</f>
        <v>#N/A</v>
      </c>
      <c r="O1606" s="27" t="e">
        <f>VLOOKUP($B1606,期貨未平倉口數!$A$4:$M$499,9,FALSE)</f>
        <v>#N/A</v>
      </c>
      <c r="P1606" s="27" t="e">
        <f>VLOOKUP($B1606,期貨未平倉口數!$A$4:$M$499,10,FALSE)</f>
        <v>#N/A</v>
      </c>
      <c r="Q1606" s="27" t="e">
        <f>VLOOKUP($B1606,期貨未平倉口數!$A$4:$M$499,11,FALSE)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VLOOKUP($B1607,期貨未平倉口數!$A$4:$M$499,4,FALSE)</f>
        <v>#N/A</v>
      </c>
      <c r="O1607" s="27" t="e">
        <f>VLOOKUP($B1607,期貨未平倉口數!$A$4:$M$499,9,FALSE)</f>
        <v>#N/A</v>
      </c>
      <c r="P1607" s="27" t="e">
        <f>VLOOKUP($B1607,期貨未平倉口數!$A$4:$M$499,10,FALSE)</f>
        <v>#N/A</v>
      </c>
      <c r="Q1607" s="27" t="e">
        <f>VLOOKUP($B1607,期貨未平倉口數!$A$4:$M$499,11,FALSE)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VLOOKUP($B1608,期貨未平倉口數!$A$4:$M$499,4,FALSE)</f>
        <v>#N/A</v>
      </c>
      <c r="O1608" s="27" t="e">
        <f>VLOOKUP($B1608,期貨未平倉口數!$A$4:$M$499,9,FALSE)</f>
        <v>#N/A</v>
      </c>
      <c r="P1608" s="27" t="e">
        <f>VLOOKUP($B1608,期貨未平倉口數!$A$4:$M$499,10,FALSE)</f>
        <v>#N/A</v>
      </c>
      <c r="Q1608" s="27" t="e">
        <f>VLOOKUP($B1608,期貨未平倉口數!$A$4:$M$499,11,FALSE)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VLOOKUP($B1609,期貨未平倉口數!$A$4:$M$499,4,FALSE)</f>
        <v>#N/A</v>
      </c>
      <c r="O1609" s="27" t="e">
        <f>VLOOKUP($B1609,期貨未平倉口數!$A$4:$M$499,9,FALSE)</f>
        <v>#N/A</v>
      </c>
      <c r="P1609" s="27" t="e">
        <f>VLOOKUP($B1609,期貨未平倉口數!$A$4:$M$499,10,FALSE)</f>
        <v>#N/A</v>
      </c>
      <c r="Q1609" s="27" t="e">
        <f>VLOOKUP($B1609,期貨未平倉口數!$A$4:$M$499,11,FALSE)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VLOOKUP($B1610,期貨未平倉口數!$A$4:$M$499,4,FALSE)</f>
        <v>#N/A</v>
      </c>
      <c r="O1610" s="27" t="e">
        <f>VLOOKUP($B1610,期貨未平倉口數!$A$4:$M$499,9,FALSE)</f>
        <v>#N/A</v>
      </c>
      <c r="P1610" s="27" t="e">
        <f>VLOOKUP($B1610,期貨未平倉口數!$A$4:$M$499,10,FALSE)</f>
        <v>#N/A</v>
      </c>
      <c r="Q1610" s="27" t="e">
        <f>VLOOKUP($B1610,期貨未平倉口數!$A$4:$M$499,11,FALSE)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VLOOKUP($B1611,期貨未平倉口數!$A$4:$M$499,4,FALSE)</f>
        <v>#N/A</v>
      </c>
      <c r="O1611" s="27" t="e">
        <f>VLOOKUP($B1611,期貨未平倉口數!$A$4:$M$499,9,FALSE)</f>
        <v>#N/A</v>
      </c>
      <c r="P1611" s="27" t="e">
        <f>VLOOKUP($B1611,期貨未平倉口數!$A$4:$M$499,10,FALSE)</f>
        <v>#N/A</v>
      </c>
      <c r="Q1611" s="27" t="e">
        <f>VLOOKUP($B1611,期貨未平倉口數!$A$4:$M$499,11,FALSE)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VLOOKUP($B1612,期貨未平倉口數!$A$4:$M$499,4,FALSE)</f>
        <v>#N/A</v>
      </c>
      <c r="O1612" s="27" t="e">
        <f>VLOOKUP($B1612,期貨未平倉口數!$A$4:$M$499,9,FALSE)</f>
        <v>#N/A</v>
      </c>
      <c r="P1612" s="27" t="e">
        <f>VLOOKUP($B1612,期貨未平倉口數!$A$4:$M$499,10,FALSE)</f>
        <v>#N/A</v>
      </c>
      <c r="Q1612" s="27" t="e">
        <f>VLOOKUP($B1612,期貨未平倉口數!$A$4:$M$499,11,FALSE)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VLOOKUP($B1613,期貨未平倉口數!$A$4:$M$499,4,FALSE)</f>
        <v>#N/A</v>
      </c>
      <c r="O1613" s="27" t="e">
        <f>VLOOKUP($B1613,期貨未平倉口數!$A$4:$M$499,9,FALSE)</f>
        <v>#N/A</v>
      </c>
      <c r="P1613" s="27" t="e">
        <f>VLOOKUP($B1613,期貨未平倉口數!$A$4:$M$499,10,FALSE)</f>
        <v>#N/A</v>
      </c>
      <c r="Q1613" s="27" t="e">
        <f>VLOOKUP($B1613,期貨未平倉口數!$A$4:$M$499,11,FALSE)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VLOOKUP($B1614,期貨未平倉口數!$A$4:$M$499,4,FALSE)</f>
        <v>#N/A</v>
      </c>
      <c r="O1614" s="27" t="e">
        <f>VLOOKUP($B1614,期貨未平倉口數!$A$4:$M$499,9,FALSE)</f>
        <v>#N/A</v>
      </c>
      <c r="P1614" s="27" t="e">
        <f>VLOOKUP($B1614,期貨未平倉口數!$A$4:$M$499,10,FALSE)</f>
        <v>#N/A</v>
      </c>
      <c r="Q1614" s="27" t="e">
        <f>VLOOKUP($B1614,期貨未平倉口數!$A$4:$M$499,11,FALSE)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VLOOKUP($B1615,期貨未平倉口數!$A$4:$M$499,4,FALSE)</f>
        <v>#N/A</v>
      </c>
      <c r="O1615" s="27" t="e">
        <f>VLOOKUP($B1615,期貨未平倉口數!$A$4:$M$499,9,FALSE)</f>
        <v>#N/A</v>
      </c>
      <c r="P1615" s="27" t="e">
        <f>VLOOKUP($B1615,期貨未平倉口數!$A$4:$M$499,10,FALSE)</f>
        <v>#N/A</v>
      </c>
      <c r="Q1615" s="27" t="e">
        <f>VLOOKUP($B1615,期貨未平倉口數!$A$4:$M$499,11,FALSE)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VLOOKUP($B1616,期貨未平倉口數!$A$4:$M$499,4,FALSE)</f>
        <v>#N/A</v>
      </c>
      <c r="O1616" s="27" t="e">
        <f>VLOOKUP($B1616,期貨未平倉口數!$A$4:$M$499,9,FALSE)</f>
        <v>#N/A</v>
      </c>
      <c r="P1616" s="27" t="e">
        <f>VLOOKUP($B1616,期貨未平倉口數!$A$4:$M$499,10,FALSE)</f>
        <v>#N/A</v>
      </c>
      <c r="Q1616" s="27" t="e">
        <f>VLOOKUP($B1616,期貨未平倉口數!$A$4:$M$499,11,FALSE)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VLOOKUP($B1617,期貨未平倉口數!$A$4:$M$499,4,FALSE)</f>
        <v>#N/A</v>
      </c>
      <c r="O1617" s="27" t="e">
        <f>VLOOKUP($B1617,期貨未平倉口數!$A$4:$M$499,9,FALSE)</f>
        <v>#N/A</v>
      </c>
      <c r="P1617" s="27" t="e">
        <f>VLOOKUP($B1617,期貨未平倉口數!$A$4:$M$499,10,FALSE)</f>
        <v>#N/A</v>
      </c>
      <c r="Q1617" s="27" t="e">
        <f>VLOOKUP($B1617,期貨未平倉口數!$A$4:$M$499,11,FALSE)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VLOOKUP($B1618,期貨未平倉口數!$A$4:$M$499,4,FALSE)</f>
        <v>#N/A</v>
      </c>
      <c r="O1618" s="27" t="e">
        <f>VLOOKUP($B1618,期貨未平倉口數!$A$4:$M$499,9,FALSE)</f>
        <v>#N/A</v>
      </c>
      <c r="P1618" s="27" t="e">
        <f>VLOOKUP($B1618,期貨未平倉口數!$A$4:$M$499,10,FALSE)</f>
        <v>#N/A</v>
      </c>
      <c r="Q1618" s="27" t="e">
        <f>VLOOKUP($B1618,期貨未平倉口數!$A$4:$M$499,11,FALSE)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VLOOKUP($B1619,期貨未平倉口數!$A$4:$M$499,4,FALSE)</f>
        <v>#N/A</v>
      </c>
      <c r="O1619" s="27" t="e">
        <f>VLOOKUP($B1619,期貨未平倉口數!$A$4:$M$499,9,FALSE)</f>
        <v>#N/A</v>
      </c>
      <c r="P1619" s="27" t="e">
        <f>VLOOKUP($B1619,期貨未平倉口數!$A$4:$M$499,10,FALSE)</f>
        <v>#N/A</v>
      </c>
      <c r="Q1619" s="27" t="e">
        <f>VLOOKUP($B1619,期貨未平倉口數!$A$4:$M$499,11,FALSE)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VLOOKUP($B1620,期貨未平倉口數!$A$4:$M$499,4,FALSE)</f>
        <v>#N/A</v>
      </c>
      <c r="O1620" s="27" t="e">
        <f>VLOOKUP($B1620,期貨未平倉口數!$A$4:$M$499,9,FALSE)</f>
        <v>#N/A</v>
      </c>
      <c r="P1620" s="27" t="e">
        <f>VLOOKUP($B1620,期貨未平倉口數!$A$4:$M$499,10,FALSE)</f>
        <v>#N/A</v>
      </c>
      <c r="Q1620" s="27" t="e">
        <f>VLOOKUP($B1620,期貨未平倉口數!$A$4:$M$499,11,FALSE)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VLOOKUP($B1621,期貨未平倉口數!$A$4:$M$499,4,FALSE)</f>
        <v>#N/A</v>
      </c>
      <c r="O1621" s="27" t="e">
        <f>VLOOKUP($B1621,期貨未平倉口數!$A$4:$M$499,9,FALSE)</f>
        <v>#N/A</v>
      </c>
      <c r="P1621" s="27" t="e">
        <f>VLOOKUP($B1621,期貨未平倉口數!$A$4:$M$499,10,FALSE)</f>
        <v>#N/A</v>
      </c>
      <c r="Q1621" s="27" t="e">
        <f>VLOOKUP($B1621,期貨未平倉口數!$A$4:$M$499,11,FALSE)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VLOOKUP($B1622,期貨未平倉口數!$A$4:$M$499,4,FALSE)</f>
        <v>#N/A</v>
      </c>
      <c r="O1622" s="27" t="e">
        <f>VLOOKUP($B1622,期貨未平倉口數!$A$4:$M$499,9,FALSE)</f>
        <v>#N/A</v>
      </c>
      <c r="P1622" s="27" t="e">
        <f>VLOOKUP($B1622,期貨未平倉口數!$A$4:$M$499,10,FALSE)</f>
        <v>#N/A</v>
      </c>
      <c r="Q1622" s="27" t="e">
        <f>VLOOKUP($B1622,期貨未平倉口數!$A$4:$M$499,11,FALSE)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VLOOKUP($B1623,期貨未平倉口數!$A$4:$M$499,4,FALSE)</f>
        <v>#N/A</v>
      </c>
      <c r="O1623" s="27" t="e">
        <f>VLOOKUP($B1623,期貨未平倉口數!$A$4:$M$499,9,FALSE)</f>
        <v>#N/A</v>
      </c>
      <c r="P1623" s="27" t="e">
        <f>VLOOKUP($B1623,期貨未平倉口數!$A$4:$M$499,10,FALSE)</f>
        <v>#N/A</v>
      </c>
      <c r="Q1623" s="27" t="e">
        <f>VLOOKUP($B1623,期貨未平倉口數!$A$4:$M$499,11,FALSE)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VLOOKUP($B1624,期貨未平倉口數!$A$4:$M$499,4,FALSE)</f>
        <v>#N/A</v>
      </c>
      <c r="O1624" s="27" t="e">
        <f>VLOOKUP($B1624,期貨未平倉口數!$A$4:$M$499,9,FALSE)</f>
        <v>#N/A</v>
      </c>
      <c r="P1624" s="27" t="e">
        <f>VLOOKUP($B1624,期貨未平倉口數!$A$4:$M$499,10,FALSE)</f>
        <v>#N/A</v>
      </c>
      <c r="Q1624" s="27" t="e">
        <f>VLOOKUP($B1624,期貨未平倉口數!$A$4:$M$499,11,FALSE)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VLOOKUP($B1625,期貨未平倉口數!$A$4:$M$499,4,FALSE)</f>
        <v>#N/A</v>
      </c>
      <c r="O1625" s="27" t="e">
        <f>VLOOKUP($B1625,期貨未平倉口數!$A$4:$M$499,9,FALSE)</f>
        <v>#N/A</v>
      </c>
      <c r="P1625" s="27" t="e">
        <f>VLOOKUP($B1625,期貨未平倉口數!$A$4:$M$499,10,FALSE)</f>
        <v>#N/A</v>
      </c>
      <c r="Q1625" s="27" t="e">
        <f>VLOOKUP($B1625,期貨未平倉口數!$A$4:$M$499,11,FALSE)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VLOOKUP($B1626,期貨未平倉口數!$A$4:$M$499,4,FALSE)</f>
        <v>#N/A</v>
      </c>
      <c r="O1626" s="27" t="e">
        <f>VLOOKUP($B1626,期貨未平倉口數!$A$4:$M$499,9,FALSE)</f>
        <v>#N/A</v>
      </c>
      <c r="P1626" s="27" t="e">
        <f>VLOOKUP($B1626,期貨未平倉口數!$A$4:$M$499,10,FALSE)</f>
        <v>#N/A</v>
      </c>
      <c r="Q1626" s="27" t="e">
        <f>VLOOKUP($B1626,期貨未平倉口數!$A$4:$M$499,11,FALSE)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VLOOKUP($B1627,期貨未平倉口數!$A$4:$M$499,4,FALSE)</f>
        <v>#N/A</v>
      </c>
      <c r="O1627" s="27" t="e">
        <f>VLOOKUP($B1627,期貨未平倉口數!$A$4:$M$499,9,FALSE)</f>
        <v>#N/A</v>
      </c>
      <c r="P1627" s="27" t="e">
        <f>VLOOKUP($B1627,期貨未平倉口數!$A$4:$M$499,10,FALSE)</f>
        <v>#N/A</v>
      </c>
      <c r="Q1627" s="27" t="e">
        <f>VLOOKUP($B1627,期貨未平倉口數!$A$4:$M$499,11,FALSE)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VLOOKUP($B1628,期貨未平倉口數!$A$4:$M$499,4,FALSE)</f>
        <v>#N/A</v>
      </c>
      <c r="O1628" s="27" t="e">
        <f>VLOOKUP($B1628,期貨未平倉口數!$A$4:$M$499,9,FALSE)</f>
        <v>#N/A</v>
      </c>
      <c r="P1628" s="27" t="e">
        <f>VLOOKUP($B1628,期貨未平倉口數!$A$4:$M$499,10,FALSE)</f>
        <v>#N/A</v>
      </c>
      <c r="Q1628" s="27" t="e">
        <f>VLOOKUP($B1628,期貨未平倉口數!$A$4:$M$499,11,FALSE)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VLOOKUP($B1629,期貨未平倉口數!$A$4:$M$499,4,FALSE)</f>
        <v>#N/A</v>
      </c>
      <c r="O1629" s="27" t="e">
        <f>VLOOKUP($B1629,期貨未平倉口數!$A$4:$M$499,9,FALSE)</f>
        <v>#N/A</v>
      </c>
      <c r="P1629" s="27" t="e">
        <f>VLOOKUP($B1629,期貨未平倉口數!$A$4:$M$499,10,FALSE)</f>
        <v>#N/A</v>
      </c>
      <c r="Q1629" s="27" t="e">
        <f>VLOOKUP($B1629,期貨未平倉口數!$A$4:$M$499,11,FALSE)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VLOOKUP($B1630,期貨未平倉口數!$A$4:$M$499,4,FALSE)</f>
        <v>#N/A</v>
      </c>
      <c r="O1630" s="27" t="e">
        <f>VLOOKUP($B1630,期貨未平倉口數!$A$4:$M$499,9,FALSE)</f>
        <v>#N/A</v>
      </c>
      <c r="P1630" s="27" t="e">
        <f>VLOOKUP($B1630,期貨未平倉口數!$A$4:$M$499,10,FALSE)</f>
        <v>#N/A</v>
      </c>
      <c r="Q1630" s="27" t="e">
        <f>VLOOKUP($B1630,期貨未平倉口數!$A$4:$M$499,11,FALSE)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VLOOKUP($B1631,期貨未平倉口數!$A$4:$M$499,4,FALSE)</f>
        <v>#N/A</v>
      </c>
      <c r="O1631" s="27" t="e">
        <f>VLOOKUP($B1631,期貨未平倉口數!$A$4:$M$499,9,FALSE)</f>
        <v>#N/A</v>
      </c>
      <c r="P1631" s="27" t="e">
        <f>VLOOKUP($B1631,期貨未平倉口數!$A$4:$M$499,10,FALSE)</f>
        <v>#N/A</v>
      </c>
      <c r="Q1631" s="27" t="e">
        <f>VLOOKUP($B1631,期貨未平倉口數!$A$4:$M$499,11,FALSE)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VLOOKUP($B1632,期貨未平倉口數!$A$4:$M$499,4,FALSE)</f>
        <v>#N/A</v>
      </c>
      <c r="O1632" s="27" t="e">
        <f>VLOOKUP($B1632,期貨未平倉口數!$A$4:$M$499,9,FALSE)</f>
        <v>#N/A</v>
      </c>
      <c r="P1632" s="27" t="e">
        <f>VLOOKUP($B1632,期貨未平倉口數!$A$4:$M$499,10,FALSE)</f>
        <v>#N/A</v>
      </c>
      <c r="Q1632" s="27" t="e">
        <f>VLOOKUP($B1632,期貨未平倉口數!$A$4:$M$499,11,FALSE)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VLOOKUP($B1633,期貨未平倉口數!$A$4:$M$499,4,FALSE)</f>
        <v>#N/A</v>
      </c>
      <c r="O1633" s="27" t="e">
        <f>VLOOKUP($B1633,期貨未平倉口數!$A$4:$M$499,9,FALSE)</f>
        <v>#N/A</v>
      </c>
      <c r="P1633" s="27" t="e">
        <f>VLOOKUP($B1633,期貨未平倉口數!$A$4:$M$499,10,FALSE)</f>
        <v>#N/A</v>
      </c>
      <c r="Q1633" s="27" t="e">
        <f>VLOOKUP($B1633,期貨未平倉口數!$A$4:$M$499,11,FALSE)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VLOOKUP($B1634,期貨未平倉口數!$A$4:$M$499,4,FALSE)</f>
        <v>#N/A</v>
      </c>
      <c r="O1634" s="27" t="e">
        <f>VLOOKUP($B1634,期貨未平倉口數!$A$4:$M$499,9,FALSE)</f>
        <v>#N/A</v>
      </c>
      <c r="P1634" s="27" t="e">
        <f>VLOOKUP($B1634,期貨未平倉口數!$A$4:$M$499,10,FALSE)</f>
        <v>#N/A</v>
      </c>
      <c r="Q1634" s="27" t="e">
        <f>VLOOKUP($B1634,期貨未平倉口數!$A$4:$M$499,11,FALSE)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VLOOKUP($B1635,期貨未平倉口數!$A$4:$M$499,4,FALSE)</f>
        <v>#N/A</v>
      </c>
      <c r="O1635" s="27" t="e">
        <f>VLOOKUP($B1635,期貨未平倉口數!$A$4:$M$499,9,FALSE)</f>
        <v>#N/A</v>
      </c>
      <c r="P1635" s="27" t="e">
        <f>VLOOKUP($B1635,期貨未平倉口數!$A$4:$M$499,10,FALSE)</f>
        <v>#N/A</v>
      </c>
      <c r="Q1635" s="27" t="e">
        <f>VLOOKUP($B1635,期貨未平倉口數!$A$4:$M$499,11,FALSE)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VLOOKUP($B1636,期貨未平倉口數!$A$4:$M$499,4,FALSE)</f>
        <v>#N/A</v>
      </c>
      <c r="O1636" s="27" t="e">
        <f>VLOOKUP($B1636,期貨未平倉口數!$A$4:$M$499,9,FALSE)</f>
        <v>#N/A</v>
      </c>
      <c r="P1636" s="27" t="e">
        <f>VLOOKUP($B1636,期貨未平倉口數!$A$4:$M$499,10,FALSE)</f>
        <v>#N/A</v>
      </c>
      <c r="Q1636" s="27" t="e">
        <f>VLOOKUP($B1636,期貨未平倉口數!$A$4:$M$499,11,FALSE)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VLOOKUP($B1637,期貨未平倉口數!$A$4:$M$499,4,FALSE)</f>
        <v>#N/A</v>
      </c>
      <c r="O1637" s="27" t="e">
        <f>VLOOKUP($B1637,期貨未平倉口數!$A$4:$M$499,9,FALSE)</f>
        <v>#N/A</v>
      </c>
      <c r="P1637" s="27" t="e">
        <f>VLOOKUP($B1637,期貨未平倉口數!$A$4:$M$499,10,FALSE)</f>
        <v>#N/A</v>
      </c>
      <c r="Q1637" s="27" t="e">
        <f>VLOOKUP($B1637,期貨未平倉口數!$A$4:$M$499,11,FALSE)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VLOOKUP($B1638,期貨未平倉口數!$A$4:$M$499,4,FALSE)</f>
        <v>#N/A</v>
      </c>
      <c r="O1638" s="27" t="e">
        <f>VLOOKUP($B1638,期貨未平倉口數!$A$4:$M$499,9,FALSE)</f>
        <v>#N/A</v>
      </c>
      <c r="P1638" s="27" t="e">
        <f>VLOOKUP($B1638,期貨未平倉口數!$A$4:$M$499,10,FALSE)</f>
        <v>#N/A</v>
      </c>
      <c r="Q1638" s="27" t="e">
        <f>VLOOKUP($B1638,期貨未平倉口數!$A$4:$M$499,11,FALSE)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VLOOKUP($B1639,期貨未平倉口數!$A$4:$M$499,4,FALSE)</f>
        <v>#N/A</v>
      </c>
      <c r="O1639" s="27" t="e">
        <f>VLOOKUP($B1639,期貨未平倉口數!$A$4:$M$499,9,FALSE)</f>
        <v>#N/A</v>
      </c>
      <c r="P1639" s="27" t="e">
        <f>VLOOKUP($B1639,期貨未平倉口數!$A$4:$M$499,10,FALSE)</f>
        <v>#N/A</v>
      </c>
      <c r="Q1639" s="27" t="e">
        <f>VLOOKUP($B1639,期貨未平倉口數!$A$4:$M$499,11,FALSE)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VLOOKUP($B1640,期貨未平倉口數!$A$4:$M$499,4,FALSE)</f>
        <v>#N/A</v>
      </c>
      <c r="O1640" s="27" t="e">
        <f>VLOOKUP($B1640,期貨未平倉口數!$A$4:$M$499,9,FALSE)</f>
        <v>#N/A</v>
      </c>
      <c r="P1640" s="27" t="e">
        <f>VLOOKUP($B1640,期貨未平倉口數!$A$4:$M$499,10,FALSE)</f>
        <v>#N/A</v>
      </c>
      <c r="Q1640" s="27" t="e">
        <f>VLOOKUP($B1640,期貨未平倉口數!$A$4:$M$499,11,FALSE)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VLOOKUP($B1641,期貨未平倉口數!$A$4:$M$499,4,FALSE)</f>
        <v>#N/A</v>
      </c>
      <c r="O1641" s="27" t="e">
        <f>VLOOKUP($B1641,期貨未平倉口數!$A$4:$M$499,9,FALSE)</f>
        <v>#N/A</v>
      </c>
      <c r="P1641" s="27" t="e">
        <f>VLOOKUP($B1641,期貨未平倉口數!$A$4:$M$499,10,FALSE)</f>
        <v>#N/A</v>
      </c>
      <c r="Q1641" s="27" t="e">
        <f>VLOOKUP($B1641,期貨未平倉口數!$A$4:$M$499,11,FALSE)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VLOOKUP($B1642,期貨未平倉口數!$A$4:$M$499,4,FALSE)</f>
        <v>#N/A</v>
      </c>
      <c r="O1642" s="27" t="e">
        <f>VLOOKUP($B1642,期貨未平倉口數!$A$4:$M$499,9,FALSE)</f>
        <v>#N/A</v>
      </c>
      <c r="P1642" s="27" t="e">
        <f>VLOOKUP($B1642,期貨未平倉口數!$A$4:$M$499,10,FALSE)</f>
        <v>#N/A</v>
      </c>
      <c r="Q1642" s="27" t="e">
        <f>VLOOKUP($B1642,期貨未平倉口數!$A$4:$M$499,11,FALSE)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VLOOKUP($B1643,期貨未平倉口數!$A$4:$M$499,4,FALSE)</f>
        <v>#N/A</v>
      </c>
      <c r="O1643" s="27" t="e">
        <f>VLOOKUP($B1643,期貨未平倉口數!$A$4:$M$499,9,FALSE)</f>
        <v>#N/A</v>
      </c>
      <c r="P1643" s="27" t="e">
        <f>VLOOKUP($B1643,期貨未平倉口數!$A$4:$M$499,10,FALSE)</f>
        <v>#N/A</v>
      </c>
      <c r="Q1643" s="27" t="e">
        <f>VLOOKUP($B1643,期貨未平倉口數!$A$4:$M$499,11,FALSE)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VLOOKUP($B1644,期貨未平倉口數!$A$4:$M$499,4,FALSE)</f>
        <v>#N/A</v>
      </c>
      <c r="O1644" s="27" t="e">
        <f>VLOOKUP($B1644,期貨未平倉口數!$A$4:$M$499,9,FALSE)</f>
        <v>#N/A</v>
      </c>
      <c r="P1644" s="27" t="e">
        <f>VLOOKUP($B1644,期貨未平倉口數!$A$4:$M$499,10,FALSE)</f>
        <v>#N/A</v>
      </c>
      <c r="Q1644" s="27" t="e">
        <f>VLOOKUP($B1644,期貨未平倉口數!$A$4:$M$499,11,FALSE)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VLOOKUP($B1645,期貨未平倉口數!$A$4:$M$499,4,FALSE)</f>
        <v>#N/A</v>
      </c>
      <c r="O1645" s="27" t="e">
        <f>VLOOKUP($B1645,期貨未平倉口數!$A$4:$M$499,9,FALSE)</f>
        <v>#N/A</v>
      </c>
      <c r="P1645" s="27" t="e">
        <f>VLOOKUP($B1645,期貨未平倉口數!$A$4:$M$499,10,FALSE)</f>
        <v>#N/A</v>
      </c>
      <c r="Q1645" s="27" t="e">
        <f>VLOOKUP($B1645,期貨未平倉口數!$A$4:$M$499,11,FALSE)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VLOOKUP($B1646,期貨未平倉口數!$A$4:$M$499,4,FALSE)</f>
        <v>#N/A</v>
      </c>
      <c r="O1646" s="27" t="e">
        <f>VLOOKUP($B1646,期貨未平倉口數!$A$4:$M$499,9,FALSE)</f>
        <v>#N/A</v>
      </c>
      <c r="P1646" s="27" t="e">
        <f>VLOOKUP($B1646,期貨未平倉口數!$A$4:$M$499,10,FALSE)</f>
        <v>#N/A</v>
      </c>
      <c r="Q1646" s="27" t="e">
        <f>VLOOKUP($B1646,期貨未平倉口數!$A$4:$M$499,11,FALSE)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VLOOKUP($B1647,期貨未平倉口數!$A$4:$M$499,4,FALSE)</f>
        <v>#N/A</v>
      </c>
      <c r="O1647" s="27" t="e">
        <f>VLOOKUP($B1647,期貨未平倉口數!$A$4:$M$499,9,FALSE)</f>
        <v>#N/A</v>
      </c>
      <c r="P1647" s="27" t="e">
        <f>VLOOKUP($B1647,期貨未平倉口數!$A$4:$M$499,10,FALSE)</f>
        <v>#N/A</v>
      </c>
      <c r="Q1647" s="27" t="e">
        <f>VLOOKUP($B1647,期貨未平倉口數!$A$4:$M$499,11,FALSE)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VLOOKUP($B1648,期貨未平倉口數!$A$4:$M$499,4,FALSE)</f>
        <v>#N/A</v>
      </c>
      <c r="O1648" s="27" t="e">
        <f>VLOOKUP($B1648,期貨未平倉口數!$A$4:$M$499,9,FALSE)</f>
        <v>#N/A</v>
      </c>
      <c r="P1648" s="27" t="e">
        <f>VLOOKUP($B1648,期貨未平倉口數!$A$4:$M$499,10,FALSE)</f>
        <v>#N/A</v>
      </c>
      <c r="Q1648" s="27" t="e">
        <f>VLOOKUP($B1648,期貨未平倉口數!$A$4:$M$499,11,FALSE)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VLOOKUP($B1649,期貨未平倉口數!$A$4:$M$499,4,FALSE)</f>
        <v>#N/A</v>
      </c>
      <c r="O1649" s="27" t="e">
        <f>VLOOKUP($B1649,期貨未平倉口數!$A$4:$M$499,9,FALSE)</f>
        <v>#N/A</v>
      </c>
      <c r="P1649" s="27" t="e">
        <f>VLOOKUP($B1649,期貨未平倉口數!$A$4:$M$499,10,FALSE)</f>
        <v>#N/A</v>
      </c>
      <c r="Q1649" s="27" t="e">
        <f>VLOOKUP($B1649,期貨未平倉口數!$A$4:$M$499,11,FALSE)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VLOOKUP($B1650,期貨未平倉口數!$A$4:$M$499,4,FALSE)</f>
        <v>#N/A</v>
      </c>
      <c r="O1650" s="27" t="e">
        <f>VLOOKUP($B1650,期貨未平倉口數!$A$4:$M$499,9,FALSE)</f>
        <v>#N/A</v>
      </c>
      <c r="P1650" s="27" t="e">
        <f>VLOOKUP($B1650,期貨未平倉口數!$A$4:$M$499,10,FALSE)</f>
        <v>#N/A</v>
      </c>
      <c r="Q1650" s="27" t="e">
        <f>VLOOKUP($B1650,期貨未平倉口數!$A$4:$M$499,11,FALSE)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VLOOKUP($B1651,期貨未平倉口數!$A$4:$M$499,4,FALSE)</f>
        <v>#N/A</v>
      </c>
      <c r="O1651" s="27" t="e">
        <f>VLOOKUP($B1651,期貨未平倉口數!$A$4:$M$499,9,FALSE)</f>
        <v>#N/A</v>
      </c>
      <c r="P1651" s="27" t="e">
        <f>VLOOKUP($B1651,期貨未平倉口數!$A$4:$M$499,10,FALSE)</f>
        <v>#N/A</v>
      </c>
      <c r="Q1651" s="27" t="e">
        <f>VLOOKUP($B1651,期貨未平倉口數!$A$4:$M$499,11,FALSE)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VLOOKUP($B1652,期貨未平倉口數!$A$4:$M$499,4,FALSE)</f>
        <v>#N/A</v>
      </c>
      <c r="O1652" s="27" t="e">
        <f>VLOOKUP($B1652,期貨未平倉口數!$A$4:$M$499,9,FALSE)</f>
        <v>#N/A</v>
      </c>
      <c r="P1652" s="27" t="e">
        <f>VLOOKUP($B1652,期貨未平倉口數!$A$4:$M$499,10,FALSE)</f>
        <v>#N/A</v>
      </c>
      <c r="Q1652" s="27" t="e">
        <f>VLOOKUP($B1652,期貨未平倉口數!$A$4:$M$499,11,FALSE)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VLOOKUP($B1653,期貨未平倉口數!$A$4:$M$499,4,FALSE)</f>
        <v>#N/A</v>
      </c>
      <c r="O1653" s="27" t="e">
        <f>VLOOKUP($B1653,期貨未平倉口數!$A$4:$M$499,9,FALSE)</f>
        <v>#N/A</v>
      </c>
      <c r="P1653" s="27" t="e">
        <f>VLOOKUP($B1653,期貨未平倉口數!$A$4:$M$499,10,FALSE)</f>
        <v>#N/A</v>
      </c>
      <c r="Q1653" s="27" t="e">
        <f>VLOOKUP($B1653,期貨未平倉口數!$A$4:$M$499,11,FALSE)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VLOOKUP($B1654,期貨未平倉口數!$A$4:$M$499,4,FALSE)</f>
        <v>#N/A</v>
      </c>
      <c r="O1654" s="27" t="e">
        <f>VLOOKUP($B1654,期貨未平倉口數!$A$4:$M$499,9,FALSE)</f>
        <v>#N/A</v>
      </c>
      <c r="P1654" s="27" t="e">
        <f>VLOOKUP($B1654,期貨未平倉口數!$A$4:$M$499,10,FALSE)</f>
        <v>#N/A</v>
      </c>
      <c r="Q1654" s="27" t="e">
        <f>VLOOKUP($B1654,期貨未平倉口數!$A$4:$M$499,11,FALSE)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VLOOKUP($B1655,期貨未平倉口數!$A$4:$M$499,4,FALSE)</f>
        <v>#N/A</v>
      </c>
      <c r="O1655" s="27" t="e">
        <f>VLOOKUP($B1655,期貨未平倉口數!$A$4:$M$499,9,FALSE)</f>
        <v>#N/A</v>
      </c>
      <c r="P1655" s="27" t="e">
        <f>VLOOKUP($B1655,期貨未平倉口數!$A$4:$M$499,10,FALSE)</f>
        <v>#N/A</v>
      </c>
      <c r="Q1655" s="27" t="e">
        <f>VLOOKUP($B1655,期貨未平倉口數!$A$4:$M$499,11,FALSE)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VLOOKUP($B1656,期貨未平倉口數!$A$4:$M$499,4,FALSE)</f>
        <v>#N/A</v>
      </c>
      <c r="O1656" s="27" t="e">
        <f>VLOOKUP($B1656,期貨未平倉口數!$A$4:$M$499,9,FALSE)</f>
        <v>#N/A</v>
      </c>
      <c r="P1656" s="27" t="e">
        <f>VLOOKUP($B1656,期貨未平倉口數!$A$4:$M$499,10,FALSE)</f>
        <v>#N/A</v>
      </c>
      <c r="Q1656" s="27" t="e">
        <f>VLOOKUP($B1656,期貨未平倉口數!$A$4:$M$499,11,FALSE)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VLOOKUP($B1657,期貨未平倉口數!$A$4:$M$499,4,FALSE)</f>
        <v>#N/A</v>
      </c>
      <c r="O1657" s="27" t="e">
        <f>VLOOKUP($B1657,期貨未平倉口數!$A$4:$M$499,9,FALSE)</f>
        <v>#N/A</v>
      </c>
      <c r="P1657" s="27" t="e">
        <f>VLOOKUP($B1657,期貨未平倉口數!$A$4:$M$499,10,FALSE)</f>
        <v>#N/A</v>
      </c>
      <c r="Q1657" s="27" t="e">
        <f>VLOOKUP($B1657,期貨未平倉口數!$A$4:$M$499,11,FALSE)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VLOOKUP($B1658,期貨未平倉口數!$A$4:$M$499,4,FALSE)</f>
        <v>#N/A</v>
      </c>
      <c r="O1658" s="27" t="e">
        <f>VLOOKUP($B1658,期貨未平倉口數!$A$4:$M$499,9,FALSE)</f>
        <v>#N/A</v>
      </c>
      <c r="P1658" s="27" t="e">
        <f>VLOOKUP($B1658,期貨未平倉口數!$A$4:$M$499,10,FALSE)</f>
        <v>#N/A</v>
      </c>
      <c r="Q1658" s="27" t="e">
        <f>VLOOKUP($B1658,期貨未平倉口數!$A$4:$M$499,11,FALSE)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VLOOKUP($B1659,期貨未平倉口數!$A$4:$M$499,4,FALSE)</f>
        <v>#N/A</v>
      </c>
      <c r="O1659" s="27" t="e">
        <f>VLOOKUP($B1659,期貨未平倉口數!$A$4:$M$499,9,FALSE)</f>
        <v>#N/A</v>
      </c>
      <c r="P1659" s="27" t="e">
        <f>VLOOKUP($B1659,期貨未平倉口數!$A$4:$M$499,10,FALSE)</f>
        <v>#N/A</v>
      </c>
      <c r="Q1659" s="27" t="e">
        <f>VLOOKUP($B1659,期貨未平倉口數!$A$4:$M$499,11,FALSE)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VLOOKUP($B1660,期貨未平倉口數!$A$4:$M$499,4,FALSE)</f>
        <v>#N/A</v>
      </c>
      <c r="O1660" s="27" t="e">
        <f>VLOOKUP($B1660,期貨未平倉口數!$A$4:$M$499,9,FALSE)</f>
        <v>#N/A</v>
      </c>
      <c r="P1660" s="27" t="e">
        <f>VLOOKUP($B1660,期貨未平倉口數!$A$4:$M$499,10,FALSE)</f>
        <v>#N/A</v>
      </c>
      <c r="Q1660" s="27" t="e">
        <f>VLOOKUP($B1660,期貨未平倉口數!$A$4:$M$499,11,FALSE)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VLOOKUP($B1661,期貨未平倉口數!$A$4:$M$499,4,FALSE)</f>
        <v>#N/A</v>
      </c>
      <c r="O1661" s="27" t="e">
        <f>VLOOKUP($B1661,期貨未平倉口數!$A$4:$M$499,9,FALSE)</f>
        <v>#N/A</v>
      </c>
      <c r="P1661" s="27" t="e">
        <f>VLOOKUP($B1661,期貨未平倉口數!$A$4:$M$499,10,FALSE)</f>
        <v>#N/A</v>
      </c>
      <c r="Q1661" s="27" t="e">
        <f>VLOOKUP($B1661,期貨未平倉口數!$A$4:$M$499,11,FALSE)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VLOOKUP($B1662,期貨未平倉口數!$A$4:$M$499,4,FALSE)</f>
        <v>#N/A</v>
      </c>
      <c r="O1662" s="27" t="e">
        <f>VLOOKUP($B1662,期貨未平倉口數!$A$4:$M$499,9,FALSE)</f>
        <v>#N/A</v>
      </c>
      <c r="P1662" s="27" t="e">
        <f>VLOOKUP($B1662,期貨未平倉口數!$A$4:$M$499,10,FALSE)</f>
        <v>#N/A</v>
      </c>
      <c r="Q1662" s="27" t="e">
        <f>VLOOKUP($B1662,期貨未平倉口數!$A$4:$M$499,11,FALSE)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VLOOKUP($B1663,期貨未平倉口數!$A$4:$M$499,4,FALSE)</f>
        <v>#N/A</v>
      </c>
      <c r="O1663" s="27" t="e">
        <f>VLOOKUP($B1663,期貨未平倉口數!$A$4:$M$499,9,FALSE)</f>
        <v>#N/A</v>
      </c>
      <c r="P1663" s="27" t="e">
        <f>VLOOKUP($B1663,期貨未平倉口數!$A$4:$M$499,10,FALSE)</f>
        <v>#N/A</v>
      </c>
      <c r="Q1663" s="27" t="e">
        <f>VLOOKUP($B1663,期貨未平倉口數!$A$4:$M$499,11,FALSE)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VLOOKUP($B1664,期貨未平倉口數!$A$4:$M$499,4,FALSE)</f>
        <v>#N/A</v>
      </c>
      <c r="O1664" s="27" t="e">
        <f>VLOOKUP($B1664,期貨未平倉口數!$A$4:$M$499,9,FALSE)</f>
        <v>#N/A</v>
      </c>
      <c r="P1664" s="27" t="e">
        <f>VLOOKUP($B1664,期貨未平倉口數!$A$4:$M$499,10,FALSE)</f>
        <v>#N/A</v>
      </c>
      <c r="Q1664" s="27" t="e">
        <f>VLOOKUP($B1664,期貨未平倉口數!$A$4:$M$499,11,FALSE)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VLOOKUP($B1665,期貨未平倉口數!$A$4:$M$499,4,FALSE)</f>
        <v>#N/A</v>
      </c>
      <c r="O1665" s="27" t="e">
        <f>VLOOKUP($B1665,期貨未平倉口數!$A$4:$M$499,9,FALSE)</f>
        <v>#N/A</v>
      </c>
      <c r="P1665" s="27" t="e">
        <f>VLOOKUP($B1665,期貨未平倉口數!$A$4:$M$499,10,FALSE)</f>
        <v>#N/A</v>
      </c>
      <c r="Q1665" s="27" t="e">
        <f>VLOOKUP($B1665,期貨未平倉口數!$A$4:$M$499,11,FALSE)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VLOOKUP($B1666,期貨未平倉口數!$A$4:$M$499,4,FALSE)</f>
        <v>#N/A</v>
      </c>
      <c r="O1666" s="27" t="e">
        <f>VLOOKUP($B1666,期貨未平倉口數!$A$4:$M$499,9,FALSE)</f>
        <v>#N/A</v>
      </c>
      <c r="P1666" s="27" t="e">
        <f>VLOOKUP($B1666,期貨未平倉口數!$A$4:$M$499,10,FALSE)</f>
        <v>#N/A</v>
      </c>
      <c r="Q1666" s="27" t="e">
        <f>VLOOKUP($B1666,期貨未平倉口數!$A$4:$M$499,11,FALSE)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VLOOKUP($B1667,期貨未平倉口數!$A$4:$M$499,4,FALSE)</f>
        <v>#N/A</v>
      </c>
      <c r="O1667" s="27" t="e">
        <f>VLOOKUP($B1667,期貨未平倉口數!$A$4:$M$499,9,FALSE)</f>
        <v>#N/A</v>
      </c>
      <c r="P1667" s="27" t="e">
        <f>VLOOKUP($B1667,期貨未平倉口數!$A$4:$M$499,10,FALSE)</f>
        <v>#N/A</v>
      </c>
      <c r="Q1667" s="27" t="e">
        <f>VLOOKUP($B1667,期貨未平倉口數!$A$4:$M$499,11,FALSE)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VLOOKUP($B1668,期貨未平倉口數!$A$4:$M$499,4,FALSE)</f>
        <v>#N/A</v>
      </c>
      <c r="O1668" s="27" t="e">
        <f>VLOOKUP($B1668,期貨未平倉口數!$A$4:$M$499,9,FALSE)</f>
        <v>#N/A</v>
      </c>
      <c r="P1668" s="27" t="e">
        <f>VLOOKUP($B1668,期貨未平倉口數!$A$4:$M$499,10,FALSE)</f>
        <v>#N/A</v>
      </c>
      <c r="Q1668" s="27" t="e">
        <f>VLOOKUP($B1668,期貨未平倉口數!$A$4:$M$499,11,FALSE)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VLOOKUP($B1669,期貨未平倉口數!$A$4:$M$499,4,FALSE)</f>
        <v>#N/A</v>
      </c>
      <c r="O1669" s="27" t="e">
        <f>VLOOKUP($B1669,期貨未平倉口數!$A$4:$M$499,9,FALSE)</f>
        <v>#N/A</v>
      </c>
      <c r="P1669" s="27" t="e">
        <f>VLOOKUP($B1669,期貨未平倉口數!$A$4:$M$499,10,FALSE)</f>
        <v>#N/A</v>
      </c>
      <c r="Q1669" s="27" t="e">
        <f>VLOOKUP($B1669,期貨未平倉口數!$A$4:$M$499,11,FALSE)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VLOOKUP($B1670,期貨未平倉口數!$A$4:$M$499,4,FALSE)</f>
        <v>#N/A</v>
      </c>
      <c r="O1670" s="27" t="e">
        <f>VLOOKUP($B1670,期貨未平倉口數!$A$4:$M$499,9,FALSE)</f>
        <v>#N/A</v>
      </c>
      <c r="P1670" s="27" t="e">
        <f>VLOOKUP($B1670,期貨未平倉口數!$A$4:$M$499,10,FALSE)</f>
        <v>#N/A</v>
      </c>
      <c r="Q1670" s="27" t="e">
        <f>VLOOKUP($B1670,期貨未平倉口數!$A$4:$M$499,11,FALSE)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VLOOKUP($B1671,期貨未平倉口數!$A$4:$M$499,4,FALSE)</f>
        <v>#N/A</v>
      </c>
      <c r="O1671" s="27" t="e">
        <f>VLOOKUP($B1671,期貨未平倉口數!$A$4:$M$499,9,FALSE)</f>
        <v>#N/A</v>
      </c>
      <c r="P1671" s="27" t="e">
        <f>VLOOKUP($B1671,期貨未平倉口數!$A$4:$M$499,10,FALSE)</f>
        <v>#N/A</v>
      </c>
      <c r="Q1671" s="27" t="e">
        <f>VLOOKUP($B1671,期貨未平倉口數!$A$4:$M$499,11,FALSE)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VLOOKUP($B1672,期貨未平倉口數!$A$4:$M$499,4,FALSE)</f>
        <v>#N/A</v>
      </c>
      <c r="O1672" s="27" t="e">
        <f>VLOOKUP($B1672,期貨未平倉口數!$A$4:$M$499,9,FALSE)</f>
        <v>#N/A</v>
      </c>
      <c r="P1672" s="27" t="e">
        <f>VLOOKUP($B1672,期貨未平倉口數!$A$4:$M$499,10,FALSE)</f>
        <v>#N/A</v>
      </c>
      <c r="Q1672" s="27" t="e">
        <f>VLOOKUP($B1672,期貨未平倉口數!$A$4:$M$499,11,FALSE)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VLOOKUP($B1673,期貨未平倉口數!$A$4:$M$499,4,FALSE)</f>
        <v>#N/A</v>
      </c>
      <c r="O1673" s="27" t="e">
        <f>VLOOKUP($B1673,期貨未平倉口數!$A$4:$M$499,9,FALSE)</f>
        <v>#N/A</v>
      </c>
      <c r="P1673" s="27" t="e">
        <f>VLOOKUP($B1673,期貨未平倉口數!$A$4:$M$499,10,FALSE)</f>
        <v>#N/A</v>
      </c>
      <c r="Q1673" s="27" t="e">
        <f>VLOOKUP($B1673,期貨未平倉口數!$A$4:$M$499,11,FALSE)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VLOOKUP($B1674,期貨未平倉口數!$A$4:$M$499,4,FALSE)</f>
        <v>#N/A</v>
      </c>
      <c r="O1674" s="27" t="e">
        <f>VLOOKUP($B1674,期貨未平倉口數!$A$4:$M$499,9,FALSE)</f>
        <v>#N/A</v>
      </c>
      <c r="P1674" s="27" t="e">
        <f>VLOOKUP($B1674,期貨未平倉口數!$A$4:$M$499,10,FALSE)</f>
        <v>#N/A</v>
      </c>
      <c r="Q1674" s="27" t="e">
        <f>VLOOKUP($B1674,期貨未平倉口數!$A$4:$M$499,11,FALSE)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VLOOKUP($B1675,期貨未平倉口數!$A$4:$M$499,4,FALSE)</f>
        <v>#N/A</v>
      </c>
      <c r="O1675" s="27" t="e">
        <f>VLOOKUP($B1675,期貨未平倉口數!$A$4:$M$499,9,FALSE)</f>
        <v>#N/A</v>
      </c>
      <c r="P1675" s="27" t="e">
        <f>VLOOKUP($B1675,期貨未平倉口數!$A$4:$M$499,10,FALSE)</f>
        <v>#N/A</v>
      </c>
      <c r="Q1675" s="27" t="e">
        <f>VLOOKUP($B1675,期貨未平倉口數!$A$4:$M$499,11,FALSE)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VLOOKUP($B1676,期貨未平倉口數!$A$4:$M$499,4,FALSE)</f>
        <v>#N/A</v>
      </c>
      <c r="O1676" s="27" t="e">
        <f>VLOOKUP($B1676,期貨未平倉口數!$A$4:$M$499,9,FALSE)</f>
        <v>#N/A</v>
      </c>
      <c r="P1676" s="27" t="e">
        <f>VLOOKUP($B1676,期貨未平倉口數!$A$4:$M$499,10,FALSE)</f>
        <v>#N/A</v>
      </c>
      <c r="Q1676" s="27" t="e">
        <f>VLOOKUP($B1676,期貨未平倉口數!$A$4:$M$499,11,FALSE)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VLOOKUP($B1677,期貨未平倉口數!$A$4:$M$499,4,FALSE)</f>
        <v>#N/A</v>
      </c>
      <c r="O1677" s="27" t="e">
        <f>VLOOKUP($B1677,期貨未平倉口數!$A$4:$M$499,9,FALSE)</f>
        <v>#N/A</v>
      </c>
      <c r="P1677" s="27" t="e">
        <f>VLOOKUP($B1677,期貨未平倉口數!$A$4:$M$499,10,FALSE)</f>
        <v>#N/A</v>
      </c>
      <c r="Q1677" s="27" t="e">
        <f>VLOOKUP($B1677,期貨未平倉口數!$A$4:$M$499,11,FALSE)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VLOOKUP($B1678,期貨未平倉口數!$A$4:$M$499,4,FALSE)</f>
        <v>#N/A</v>
      </c>
      <c r="O1678" s="27" t="e">
        <f>VLOOKUP($B1678,期貨未平倉口數!$A$4:$M$499,9,FALSE)</f>
        <v>#N/A</v>
      </c>
      <c r="P1678" s="27" t="e">
        <f>VLOOKUP($B1678,期貨未平倉口數!$A$4:$M$499,10,FALSE)</f>
        <v>#N/A</v>
      </c>
      <c r="Q1678" s="27" t="e">
        <f>VLOOKUP($B1678,期貨未平倉口數!$A$4:$M$499,11,FALSE)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VLOOKUP($B1679,期貨未平倉口數!$A$4:$M$499,4,FALSE)</f>
        <v>#N/A</v>
      </c>
      <c r="O1679" s="27" t="e">
        <f>VLOOKUP($B1679,期貨未平倉口數!$A$4:$M$499,9,FALSE)</f>
        <v>#N/A</v>
      </c>
      <c r="P1679" s="27" t="e">
        <f>VLOOKUP($B1679,期貨未平倉口數!$A$4:$M$499,10,FALSE)</f>
        <v>#N/A</v>
      </c>
      <c r="Q1679" s="27" t="e">
        <f>VLOOKUP($B1679,期貨未平倉口數!$A$4:$M$499,11,FALSE)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VLOOKUP($B1680,期貨未平倉口數!$A$4:$M$499,4,FALSE)</f>
        <v>#N/A</v>
      </c>
      <c r="O1680" s="27" t="e">
        <f>VLOOKUP($B1680,期貨未平倉口數!$A$4:$M$499,9,FALSE)</f>
        <v>#N/A</v>
      </c>
      <c r="P1680" s="27" t="e">
        <f>VLOOKUP($B1680,期貨未平倉口數!$A$4:$M$499,10,FALSE)</f>
        <v>#N/A</v>
      </c>
      <c r="Q1680" s="27" t="e">
        <f>VLOOKUP($B1680,期貨未平倉口數!$A$4:$M$499,11,FALSE)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VLOOKUP($B1681,期貨未平倉口數!$A$4:$M$499,4,FALSE)</f>
        <v>#N/A</v>
      </c>
      <c r="O1681" s="27" t="e">
        <f>VLOOKUP($B1681,期貨未平倉口數!$A$4:$M$499,9,FALSE)</f>
        <v>#N/A</v>
      </c>
      <c r="P1681" s="27" t="e">
        <f>VLOOKUP($B1681,期貨未平倉口數!$A$4:$M$499,10,FALSE)</f>
        <v>#N/A</v>
      </c>
      <c r="Q1681" s="27" t="e">
        <f>VLOOKUP($B1681,期貨未平倉口數!$A$4:$M$499,11,FALSE)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VLOOKUP($B1682,期貨未平倉口數!$A$4:$M$499,4,FALSE)</f>
        <v>#N/A</v>
      </c>
      <c r="O1682" s="27" t="e">
        <f>VLOOKUP($B1682,期貨未平倉口數!$A$4:$M$499,9,FALSE)</f>
        <v>#N/A</v>
      </c>
      <c r="P1682" s="27" t="e">
        <f>VLOOKUP($B1682,期貨未平倉口數!$A$4:$M$499,10,FALSE)</f>
        <v>#N/A</v>
      </c>
      <c r="Q1682" s="27" t="e">
        <f>VLOOKUP($B1682,期貨未平倉口數!$A$4:$M$499,11,FALSE)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VLOOKUP($B1683,期貨未平倉口數!$A$4:$M$499,4,FALSE)</f>
        <v>#N/A</v>
      </c>
      <c r="O1683" s="27" t="e">
        <f>VLOOKUP($B1683,期貨未平倉口數!$A$4:$M$499,9,FALSE)</f>
        <v>#N/A</v>
      </c>
      <c r="P1683" s="27" t="e">
        <f>VLOOKUP($B1683,期貨未平倉口數!$A$4:$M$499,10,FALSE)</f>
        <v>#N/A</v>
      </c>
      <c r="Q1683" s="27" t="e">
        <f>VLOOKUP($B1683,期貨未平倉口數!$A$4:$M$499,11,FALSE)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VLOOKUP($B1684,期貨未平倉口數!$A$4:$M$499,4,FALSE)</f>
        <v>#N/A</v>
      </c>
      <c r="O1684" s="27" t="e">
        <f>VLOOKUP($B1684,期貨未平倉口數!$A$4:$M$499,9,FALSE)</f>
        <v>#N/A</v>
      </c>
      <c r="P1684" s="27" t="e">
        <f>VLOOKUP($B1684,期貨未平倉口數!$A$4:$M$499,10,FALSE)</f>
        <v>#N/A</v>
      </c>
      <c r="Q1684" s="27" t="e">
        <f>VLOOKUP($B1684,期貨未平倉口數!$A$4:$M$499,11,FALSE)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VLOOKUP($B1685,期貨未平倉口數!$A$4:$M$499,4,FALSE)</f>
        <v>#N/A</v>
      </c>
      <c r="O1685" s="27" t="e">
        <f>VLOOKUP($B1685,期貨未平倉口數!$A$4:$M$499,9,FALSE)</f>
        <v>#N/A</v>
      </c>
      <c r="P1685" s="27" t="e">
        <f>VLOOKUP($B1685,期貨未平倉口數!$A$4:$M$499,10,FALSE)</f>
        <v>#N/A</v>
      </c>
      <c r="Q1685" s="27" t="e">
        <f>VLOOKUP($B1685,期貨未平倉口數!$A$4:$M$499,11,FALSE)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VLOOKUP($B1686,期貨未平倉口數!$A$4:$M$499,4,FALSE)</f>
        <v>#N/A</v>
      </c>
      <c r="O1686" s="27" t="e">
        <f>VLOOKUP($B1686,期貨未平倉口數!$A$4:$M$499,9,FALSE)</f>
        <v>#N/A</v>
      </c>
      <c r="P1686" s="27" t="e">
        <f>VLOOKUP($B1686,期貨未平倉口數!$A$4:$M$499,10,FALSE)</f>
        <v>#N/A</v>
      </c>
      <c r="Q1686" s="27" t="e">
        <f>VLOOKUP($B1686,期貨未平倉口數!$A$4:$M$499,11,FALSE)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VLOOKUP($B1687,期貨未平倉口數!$A$4:$M$499,4,FALSE)</f>
        <v>#N/A</v>
      </c>
      <c r="O1687" s="27" t="e">
        <f>VLOOKUP($B1687,期貨未平倉口數!$A$4:$M$499,9,FALSE)</f>
        <v>#N/A</v>
      </c>
      <c r="P1687" s="27" t="e">
        <f>VLOOKUP($B1687,期貨未平倉口數!$A$4:$M$499,10,FALSE)</f>
        <v>#N/A</v>
      </c>
      <c r="Q1687" s="27" t="e">
        <f>VLOOKUP($B1687,期貨未平倉口數!$A$4:$M$499,11,FALSE)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VLOOKUP($B1688,期貨未平倉口數!$A$4:$M$499,4,FALSE)</f>
        <v>#N/A</v>
      </c>
      <c r="O1688" s="27" t="e">
        <f>VLOOKUP($B1688,期貨未平倉口數!$A$4:$M$499,9,FALSE)</f>
        <v>#N/A</v>
      </c>
      <c r="P1688" s="27" t="e">
        <f>VLOOKUP($B1688,期貨未平倉口數!$A$4:$M$499,10,FALSE)</f>
        <v>#N/A</v>
      </c>
      <c r="Q1688" s="27" t="e">
        <f>VLOOKUP($B1688,期貨未平倉口數!$A$4:$M$499,11,FALSE)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VLOOKUP($B1689,期貨未平倉口數!$A$4:$M$499,4,FALSE)</f>
        <v>#N/A</v>
      </c>
      <c r="O1689" s="27" t="e">
        <f>VLOOKUP($B1689,期貨未平倉口數!$A$4:$M$499,9,FALSE)</f>
        <v>#N/A</v>
      </c>
      <c r="P1689" s="27" t="e">
        <f>VLOOKUP($B1689,期貨未平倉口數!$A$4:$M$499,10,FALSE)</f>
        <v>#N/A</v>
      </c>
      <c r="Q1689" s="27" t="e">
        <f>VLOOKUP($B1689,期貨未平倉口數!$A$4:$M$499,11,FALSE)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VLOOKUP($B1690,期貨未平倉口數!$A$4:$M$499,4,FALSE)</f>
        <v>#N/A</v>
      </c>
      <c r="O1690" s="27" t="e">
        <f>VLOOKUP($B1690,期貨未平倉口數!$A$4:$M$499,9,FALSE)</f>
        <v>#N/A</v>
      </c>
      <c r="P1690" s="27" t="e">
        <f>VLOOKUP($B1690,期貨未平倉口數!$A$4:$M$499,10,FALSE)</f>
        <v>#N/A</v>
      </c>
      <c r="Q1690" s="27" t="e">
        <f>VLOOKUP($B1690,期貨未平倉口數!$A$4:$M$499,11,FALSE)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VLOOKUP($B1691,期貨未平倉口數!$A$4:$M$499,4,FALSE)</f>
        <v>#N/A</v>
      </c>
      <c r="O1691" s="27" t="e">
        <f>VLOOKUP($B1691,期貨未平倉口數!$A$4:$M$499,9,FALSE)</f>
        <v>#N/A</v>
      </c>
      <c r="P1691" s="27" t="e">
        <f>VLOOKUP($B1691,期貨未平倉口數!$A$4:$M$499,10,FALSE)</f>
        <v>#N/A</v>
      </c>
      <c r="Q1691" s="27" t="e">
        <f>VLOOKUP($B1691,期貨未平倉口數!$A$4:$M$499,11,FALSE)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VLOOKUP($B1692,期貨未平倉口數!$A$4:$M$499,4,FALSE)</f>
        <v>#N/A</v>
      </c>
      <c r="O1692" s="27" t="e">
        <f>VLOOKUP($B1692,期貨未平倉口數!$A$4:$M$499,9,FALSE)</f>
        <v>#N/A</v>
      </c>
      <c r="P1692" s="27" t="e">
        <f>VLOOKUP($B1692,期貨未平倉口數!$A$4:$M$499,10,FALSE)</f>
        <v>#N/A</v>
      </c>
      <c r="Q1692" s="27" t="e">
        <f>VLOOKUP($B1692,期貨未平倉口數!$A$4:$M$499,11,FALSE)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VLOOKUP($B1693,期貨未平倉口數!$A$4:$M$499,4,FALSE)</f>
        <v>#N/A</v>
      </c>
      <c r="O1693" s="27" t="e">
        <f>VLOOKUP($B1693,期貨未平倉口數!$A$4:$M$499,9,FALSE)</f>
        <v>#N/A</v>
      </c>
      <c r="P1693" s="27" t="e">
        <f>VLOOKUP($B1693,期貨未平倉口數!$A$4:$M$499,10,FALSE)</f>
        <v>#N/A</v>
      </c>
      <c r="Q1693" s="27" t="e">
        <f>VLOOKUP($B1693,期貨未平倉口數!$A$4:$M$499,11,FALSE)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VLOOKUP($B1694,期貨未平倉口數!$A$4:$M$499,4,FALSE)</f>
        <v>#N/A</v>
      </c>
      <c r="O1694" s="27" t="e">
        <f>VLOOKUP($B1694,期貨未平倉口數!$A$4:$M$499,9,FALSE)</f>
        <v>#N/A</v>
      </c>
      <c r="P1694" s="27" t="e">
        <f>VLOOKUP($B1694,期貨未平倉口數!$A$4:$M$499,10,FALSE)</f>
        <v>#N/A</v>
      </c>
      <c r="Q1694" s="27" t="e">
        <f>VLOOKUP($B1694,期貨未平倉口數!$A$4:$M$499,11,FALSE)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VLOOKUP($B1695,期貨未平倉口數!$A$4:$M$499,4,FALSE)</f>
        <v>#N/A</v>
      </c>
      <c r="O1695" s="27" t="e">
        <f>VLOOKUP($B1695,期貨未平倉口數!$A$4:$M$499,9,FALSE)</f>
        <v>#N/A</v>
      </c>
      <c r="P1695" s="27" t="e">
        <f>VLOOKUP($B1695,期貨未平倉口數!$A$4:$M$499,10,FALSE)</f>
        <v>#N/A</v>
      </c>
      <c r="Q1695" s="27" t="e">
        <f>VLOOKUP($B1695,期貨未平倉口數!$A$4:$M$499,11,FALSE)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VLOOKUP($B1696,期貨未平倉口數!$A$4:$M$499,4,FALSE)</f>
        <v>#N/A</v>
      </c>
      <c r="O1696" s="27" t="e">
        <f>VLOOKUP($B1696,期貨未平倉口數!$A$4:$M$499,9,FALSE)</f>
        <v>#N/A</v>
      </c>
      <c r="P1696" s="27" t="e">
        <f>VLOOKUP($B1696,期貨未平倉口數!$A$4:$M$499,10,FALSE)</f>
        <v>#N/A</v>
      </c>
      <c r="Q1696" s="27" t="e">
        <f>VLOOKUP($B1696,期貨未平倉口數!$A$4:$M$499,11,FALSE)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VLOOKUP($B1697,期貨未平倉口數!$A$4:$M$499,4,FALSE)</f>
        <v>#N/A</v>
      </c>
      <c r="O1697" s="27" t="e">
        <f>VLOOKUP($B1697,期貨未平倉口數!$A$4:$M$499,9,FALSE)</f>
        <v>#N/A</v>
      </c>
      <c r="P1697" s="27" t="e">
        <f>VLOOKUP($B1697,期貨未平倉口數!$A$4:$M$499,10,FALSE)</f>
        <v>#N/A</v>
      </c>
      <c r="Q1697" s="27" t="e">
        <f>VLOOKUP($B1697,期貨未平倉口數!$A$4:$M$499,11,FALSE)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VLOOKUP($B1698,期貨未平倉口數!$A$4:$M$499,4,FALSE)</f>
        <v>#N/A</v>
      </c>
      <c r="O1698" s="27" t="e">
        <f>VLOOKUP($B1698,期貨未平倉口數!$A$4:$M$499,9,FALSE)</f>
        <v>#N/A</v>
      </c>
      <c r="P1698" s="27" t="e">
        <f>VLOOKUP($B1698,期貨未平倉口數!$A$4:$M$499,10,FALSE)</f>
        <v>#N/A</v>
      </c>
      <c r="Q1698" s="27" t="e">
        <f>VLOOKUP($B1698,期貨未平倉口數!$A$4:$M$499,11,FALSE)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VLOOKUP($B1699,期貨未平倉口數!$A$4:$M$499,4,FALSE)</f>
        <v>#N/A</v>
      </c>
      <c r="O1699" s="27" t="e">
        <f>VLOOKUP($B1699,期貨未平倉口數!$A$4:$M$499,9,FALSE)</f>
        <v>#N/A</v>
      </c>
      <c r="P1699" s="27" t="e">
        <f>VLOOKUP($B1699,期貨未平倉口數!$A$4:$M$499,10,FALSE)</f>
        <v>#N/A</v>
      </c>
      <c r="Q1699" s="27" t="e">
        <f>VLOOKUP($B1699,期貨未平倉口數!$A$4:$M$499,11,FALSE)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VLOOKUP($B1700,期貨未平倉口數!$A$4:$M$499,4,FALSE)</f>
        <v>#N/A</v>
      </c>
      <c r="O1700" s="27" t="e">
        <f>VLOOKUP($B1700,期貨未平倉口數!$A$4:$M$499,9,FALSE)</f>
        <v>#N/A</v>
      </c>
      <c r="P1700" s="27" t="e">
        <f>VLOOKUP($B1700,期貨未平倉口數!$A$4:$M$499,10,FALSE)</f>
        <v>#N/A</v>
      </c>
      <c r="Q1700" s="27" t="e">
        <f>VLOOKUP($B1700,期貨未平倉口數!$A$4:$M$499,11,FALSE)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VLOOKUP($B1701,期貨未平倉口數!$A$4:$M$499,4,FALSE)</f>
        <v>#N/A</v>
      </c>
      <c r="O1701" s="27" t="e">
        <f>VLOOKUP($B1701,期貨未平倉口數!$A$4:$M$499,9,FALSE)</f>
        <v>#N/A</v>
      </c>
      <c r="P1701" s="27" t="e">
        <f>VLOOKUP($B1701,期貨未平倉口數!$A$4:$M$499,10,FALSE)</f>
        <v>#N/A</v>
      </c>
      <c r="Q1701" s="27" t="e">
        <f>VLOOKUP($B1701,期貨未平倉口數!$A$4:$M$499,11,FALSE)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VLOOKUP($B1702,期貨未平倉口數!$A$4:$M$499,4,FALSE)</f>
        <v>#N/A</v>
      </c>
      <c r="O1702" s="27" t="e">
        <f>VLOOKUP($B1702,期貨未平倉口數!$A$4:$M$499,9,FALSE)</f>
        <v>#N/A</v>
      </c>
      <c r="P1702" s="27" t="e">
        <f>VLOOKUP($B1702,期貨未平倉口數!$A$4:$M$499,10,FALSE)</f>
        <v>#N/A</v>
      </c>
      <c r="Q1702" s="27" t="e">
        <f>VLOOKUP($B1702,期貨未平倉口數!$A$4:$M$499,11,FALSE)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VLOOKUP($B1703,期貨未平倉口數!$A$4:$M$499,4,FALSE)</f>
        <v>#N/A</v>
      </c>
      <c r="O1703" s="27" t="e">
        <f>VLOOKUP($B1703,期貨未平倉口數!$A$4:$M$499,9,FALSE)</f>
        <v>#N/A</v>
      </c>
      <c r="P1703" s="27" t="e">
        <f>VLOOKUP($B1703,期貨未平倉口數!$A$4:$M$499,10,FALSE)</f>
        <v>#N/A</v>
      </c>
      <c r="Q1703" s="27" t="e">
        <f>VLOOKUP($B1703,期貨未平倉口數!$A$4:$M$499,11,FALSE)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VLOOKUP($B1704,期貨未平倉口數!$A$4:$M$499,4,FALSE)</f>
        <v>#N/A</v>
      </c>
      <c r="O1704" s="27" t="e">
        <f>VLOOKUP($B1704,期貨未平倉口數!$A$4:$M$499,9,FALSE)</f>
        <v>#N/A</v>
      </c>
      <c r="P1704" s="27" t="e">
        <f>VLOOKUP($B1704,期貨未平倉口數!$A$4:$M$499,10,FALSE)</f>
        <v>#N/A</v>
      </c>
      <c r="Q1704" s="27" t="e">
        <f>VLOOKUP($B1704,期貨未平倉口數!$A$4:$M$499,11,FALSE)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VLOOKUP($B1705,期貨未平倉口數!$A$4:$M$499,4,FALSE)</f>
        <v>#N/A</v>
      </c>
      <c r="O1705" s="27" t="e">
        <f>VLOOKUP($B1705,期貨未平倉口數!$A$4:$M$499,9,FALSE)</f>
        <v>#N/A</v>
      </c>
      <c r="P1705" s="27" t="e">
        <f>VLOOKUP($B1705,期貨未平倉口數!$A$4:$M$499,10,FALSE)</f>
        <v>#N/A</v>
      </c>
      <c r="Q1705" s="27" t="e">
        <f>VLOOKUP($B1705,期貨未平倉口數!$A$4:$M$499,11,FALSE)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VLOOKUP($B1706,期貨未平倉口數!$A$4:$M$499,4,FALSE)</f>
        <v>#N/A</v>
      </c>
      <c r="O1706" s="27" t="e">
        <f>VLOOKUP($B1706,期貨未平倉口數!$A$4:$M$499,9,FALSE)</f>
        <v>#N/A</v>
      </c>
      <c r="P1706" s="27" t="e">
        <f>VLOOKUP($B1706,期貨未平倉口數!$A$4:$M$499,10,FALSE)</f>
        <v>#N/A</v>
      </c>
      <c r="Q1706" s="27" t="e">
        <f>VLOOKUP($B1706,期貨未平倉口數!$A$4:$M$499,11,FALSE)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VLOOKUP($B1707,期貨未平倉口數!$A$4:$M$499,4,FALSE)</f>
        <v>#N/A</v>
      </c>
      <c r="O1707" s="27" t="e">
        <f>VLOOKUP($B1707,期貨未平倉口數!$A$4:$M$499,9,FALSE)</f>
        <v>#N/A</v>
      </c>
      <c r="P1707" s="27" t="e">
        <f>VLOOKUP($B1707,期貨未平倉口數!$A$4:$M$499,10,FALSE)</f>
        <v>#N/A</v>
      </c>
      <c r="Q1707" s="27" t="e">
        <f>VLOOKUP($B1707,期貨未平倉口數!$A$4:$M$499,11,FALSE)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VLOOKUP($B1708,期貨未平倉口數!$A$4:$M$499,4,FALSE)</f>
        <v>#N/A</v>
      </c>
      <c r="O1708" s="27" t="e">
        <f>VLOOKUP($B1708,期貨未平倉口數!$A$4:$M$499,9,FALSE)</f>
        <v>#N/A</v>
      </c>
      <c r="P1708" s="27" t="e">
        <f>VLOOKUP($B1708,期貨未平倉口數!$A$4:$M$499,10,FALSE)</f>
        <v>#N/A</v>
      </c>
      <c r="Q1708" s="27" t="e">
        <f>VLOOKUP($B1708,期貨未平倉口數!$A$4:$M$499,11,FALSE)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VLOOKUP($B1709,期貨未平倉口數!$A$4:$M$499,4,FALSE)</f>
        <v>#N/A</v>
      </c>
      <c r="O1709" s="27" t="e">
        <f>VLOOKUP($B1709,期貨未平倉口數!$A$4:$M$499,9,FALSE)</f>
        <v>#N/A</v>
      </c>
      <c r="P1709" s="27" t="e">
        <f>VLOOKUP($B1709,期貨未平倉口數!$A$4:$M$499,10,FALSE)</f>
        <v>#N/A</v>
      </c>
      <c r="Q1709" s="27" t="e">
        <f>VLOOKUP($B1709,期貨未平倉口數!$A$4:$M$499,11,FALSE)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VLOOKUP($B1710,期貨未平倉口數!$A$4:$M$499,4,FALSE)</f>
        <v>#N/A</v>
      </c>
      <c r="O1710" s="27" t="e">
        <f>VLOOKUP($B1710,期貨未平倉口數!$A$4:$M$499,9,FALSE)</f>
        <v>#N/A</v>
      </c>
      <c r="P1710" s="27" t="e">
        <f>VLOOKUP($B1710,期貨未平倉口數!$A$4:$M$499,10,FALSE)</f>
        <v>#N/A</v>
      </c>
      <c r="Q1710" s="27" t="e">
        <f>VLOOKUP($B1710,期貨未平倉口數!$A$4:$M$499,11,FALSE)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VLOOKUP($B1711,期貨未平倉口數!$A$4:$M$499,4,FALSE)</f>
        <v>#N/A</v>
      </c>
      <c r="O1711" s="27" t="e">
        <f>VLOOKUP($B1711,期貨未平倉口數!$A$4:$M$499,9,FALSE)</f>
        <v>#N/A</v>
      </c>
      <c r="P1711" s="27" t="e">
        <f>VLOOKUP($B1711,期貨未平倉口數!$A$4:$M$499,10,FALSE)</f>
        <v>#N/A</v>
      </c>
      <c r="Q1711" s="27" t="e">
        <f>VLOOKUP($B1711,期貨未平倉口數!$A$4:$M$499,11,FALSE)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VLOOKUP($B1712,期貨未平倉口數!$A$4:$M$499,4,FALSE)</f>
        <v>#N/A</v>
      </c>
      <c r="O1712" s="27" t="e">
        <f>VLOOKUP($B1712,期貨未平倉口數!$A$4:$M$499,9,FALSE)</f>
        <v>#N/A</v>
      </c>
      <c r="P1712" s="27" t="e">
        <f>VLOOKUP($B1712,期貨未平倉口數!$A$4:$M$499,10,FALSE)</f>
        <v>#N/A</v>
      </c>
      <c r="Q1712" s="27" t="e">
        <f>VLOOKUP($B1712,期貨未平倉口數!$A$4:$M$499,11,FALSE)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VLOOKUP($B1713,期貨未平倉口數!$A$4:$M$499,4,FALSE)</f>
        <v>#N/A</v>
      </c>
      <c r="O1713" s="27" t="e">
        <f>VLOOKUP($B1713,期貨未平倉口數!$A$4:$M$499,9,FALSE)</f>
        <v>#N/A</v>
      </c>
      <c r="P1713" s="27" t="e">
        <f>VLOOKUP($B1713,期貨未平倉口數!$A$4:$M$499,10,FALSE)</f>
        <v>#N/A</v>
      </c>
      <c r="Q1713" s="27" t="e">
        <f>VLOOKUP($B1713,期貨未平倉口數!$A$4:$M$499,11,FALSE)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VLOOKUP($B1714,期貨未平倉口數!$A$4:$M$499,4,FALSE)</f>
        <v>#N/A</v>
      </c>
      <c r="O1714" s="27" t="e">
        <f>VLOOKUP($B1714,期貨未平倉口數!$A$4:$M$499,9,FALSE)</f>
        <v>#N/A</v>
      </c>
      <c r="P1714" s="27" t="e">
        <f>VLOOKUP($B1714,期貨未平倉口數!$A$4:$M$499,10,FALSE)</f>
        <v>#N/A</v>
      </c>
      <c r="Q1714" s="27" t="e">
        <f>VLOOKUP($B1714,期貨未平倉口數!$A$4:$M$499,11,FALSE)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VLOOKUP($B1715,期貨未平倉口數!$A$4:$M$499,4,FALSE)</f>
        <v>#N/A</v>
      </c>
      <c r="O1715" s="27" t="e">
        <f>VLOOKUP($B1715,期貨未平倉口數!$A$4:$M$499,9,FALSE)</f>
        <v>#N/A</v>
      </c>
      <c r="P1715" s="27" t="e">
        <f>VLOOKUP($B1715,期貨未平倉口數!$A$4:$M$499,10,FALSE)</f>
        <v>#N/A</v>
      </c>
      <c r="Q1715" s="27" t="e">
        <f>VLOOKUP($B1715,期貨未平倉口數!$A$4:$M$499,11,FALSE)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VLOOKUP($B1716,期貨未平倉口數!$A$4:$M$499,4,FALSE)</f>
        <v>#N/A</v>
      </c>
      <c r="O1716" s="27" t="e">
        <f>VLOOKUP($B1716,期貨未平倉口數!$A$4:$M$499,9,FALSE)</f>
        <v>#N/A</v>
      </c>
      <c r="P1716" s="27" t="e">
        <f>VLOOKUP($B1716,期貨未平倉口數!$A$4:$M$499,10,FALSE)</f>
        <v>#N/A</v>
      </c>
      <c r="Q1716" s="27" t="e">
        <f>VLOOKUP($B1716,期貨未平倉口數!$A$4:$M$499,11,FALSE)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VLOOKUP($B1717,期貨未平倉口數!$A$4:$M$499,4,FALSE)</f>
        <v>#N/A</v>
      </c>
      <c r="O1717" s="27" t="e">
        <f>VLOOKUP($B1717,期貨未平倉口數!$A$4:$M$499,9,FALSE)</f>
        <v>#N/A</v>
      </c>
      <c r="P1717" s="27" t="e">
        <f>VLOOKUP($B1717,期貨未平倉口數!$A$4:$M$499,10,FALSE)</f>
        <v>#N/A</v>
      </c>
      <c r="Q1717" s="27" t="e">
        <f>VLOOKUP($B1717,期貨未平倉口數!$A$4:$M$499,11,FALSE)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VLOOKUP($B1718,期貨未平倉口數!$A$4:$M$499,4,FALSE)</f>
        <v>#N/A</v>
      </c>
      <c r="O1718" s="27" t="e">
        <f>VLOOKUP($B1718,期貨未平倉口數!$A$4:$M$499,9,FALSE)</f>
        <v>#N/A</v>
      </c>
      <c r="P1718" s="27" t="e">
        <f>VLOOKUP($B1718,期貨未平倉口數!$A$4:$M$499,10,FALSE)</f>
        <v>#N/A</v>
      </c>
      <c r="Q1718" s="27" t="e">
        <f>VLOOKUP($B1718,期貨未平倉口數!$A$4:$M$499,11,FALSE)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VLOOKUP($B1719,期貨未平倉口數!$A$4:$M$499,4,FALSE)</f>
        <v>#N/A</v>
      </c>
      <c r="O1719" s="27" t="e">
        <f>VLOOKUP($B1719,期貨未平倉口數!$A$4:$M$499,9,FALSE)</f>
        <v>#N/A</v>
      </c>
      <c r="P1719" s="27" t="e">
        <f>VLOOKUP($B1719,期貨未平倉口數!$A$4:$M$499,10,FALSE)</f>
        <v>#N/A</v>
      </c>
      <c r="Q1719" s="27" t="e">
        <f>VLOOKUP($B1719,期貨未平倉口數!$A$4:$M$499,11,FALSE)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VLOOKUP($B1720,期貨未平倉口數!$A$4:$M$499,4,FALSE)</f>
        <v>#N/A</v>
      </c>
      <c r="O1720" s="27" t="e">
        <f>VLOOKUP($B1720,期貨未平倉口數!$A$4:$M$499,9,FALSE)</f>
        <v>#N/A</v>
      </c>
      <c r="P1720" s="27" t="e">
        <f>VLOOKUP($B1720,期貨未平倉口數!$A$4:$M$499,10,FALSE)</f>
        <v>#N/A</v>
      </c>
      <c r="Q1720" s="27" t="e">
        <f>VLOOKUP($B1720,期貨未平倉口數!$A$4:$M$499,11,FALSE)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VLOOKUP($B1721,期貨未平倉口數!$A$4:$M$499,4,FALSE)</f>
        <v>#N/A</v>
      </c>
      <c r="O1721" s="27" t="e">
        <f>VLOOKUP($B1721,期貨未平倉口數!$A$4:$M$499,9,FALSE)</f>
        <v>#N/A</v>
      </c>
      <c r="P1721" s="27" t="e">
        <f>VLOOKUP($B1721,期貨未平倉口數!$A$4:$M$499,10,FALSE)</f>
        <v>#N/A</v>
      </c>
      <c r="Q1721" s="27" t="e">
        <f>VLOOKUP($B1721,期貨未平倉口數!$A$4:$M$499,11,FALSE)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VLOOKUP($B1722,期貨未平倉口數!$A$4:$M$499,4,FALSE)</f>
        <v>#N/A</v>
      </c>
      <c r="O1722" s="27" t="e">
        <f>VLOOKUP($B1722,期貨未平倉口數!$A$4:$M$499,9,FALSE)</f>
        <v>#N/A</v>
      </c>
      <c r="P1722" s="27" t="e">
        <f>VLOOKUP($B1722,期貨未平倉口數!$A$4:$M$499,10,FALSE)</f>
        <v>#N/A</v>
      </c>
      <c r="Q1722" s="27" t="e">
        <f>VLOOKUP($B1722,期貨未平倉口數!$A$4:$M$499,11,FALSE)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VLOOKUP($B1723,期貨未平倉口數!$A$4:$M$499,4,FALSE)</f>
        <v>#N/A</v>
      </c>
      <c r="O1723" s="27" t="e">
        <f>VLOOKUP($B1723,期貨未平倉口數!$A$4:$M$499,9,FALSE)</f>
        <v>#N/A</v>
      </c>
      <c r="P1723" s="27" t="e">
        <f>VLOOKUP($B1723,期貨未平倉口數!$A$4:$M$499,10,FALSE)</f>
        <v>#N/A</v>
      </c>
      <c r="Q1723" s="27" t="e">
        <f>VLOOKUP($B1723,期貨未平倉口數!$A$4:$M$499,11,FALSE)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VLOOKUP($B1724,期貨未平倉口數!$A$4:$M$499,4,FALSE)</f>
        <v>#N/A</v>
      </c>
      <c r="O1724" s="27" t="e">
        <f>VLOOKUP($B1724,期貨未平倉口數!$A$4:$M$499,9,FALSE)</f>
        <v>#N/A</v>
      </c>
      <c r="P1724" s="27" t="e">
        <f>VLOOKUP($B1724,期貨未平倉口數!$A$4:$M$499,10,FALSE)</f>
        <v>#N/A</v>
      </c>
      <c r="Q1724" s="27" t="e">
        <f>VLOOKUP($B1724,期貨未平倉口數!$A$4:$M$499,11,FALSE)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VLOOKUP($B1725,期貨未平倉口數!$A$4:$M$499,4,FALSE)</f>
        <v>#N/A</v>
      </c>
      <c r="O1725" s="27" t="e">
        <f>VLOOKUP($B1725,期貨未平倉口數!$A$4:$M$499,9,FALSE)</f>
        <v>#N/A</v>
      </c>
      <c r="P1725" s="27" t="e">
        <f>VLOOKUP($B1725,期貨未平倉口數!$A$4:$M$499,10,FALSE)</f>
        <v>#N/A</v>
      </c>
      <c r="Q1725" s="27" t="e">
        <f>VLOOKUP($B1725,期貨未平倉口數!$A$4:$M$499,11,FALSE)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VLOOKUP($B1726,期貨未平倉口數!$A$4:$M$499,4,FALSE)</f>
        <v>#N/A</v>
      </c>
      <c r="O1726" s="27" t="e">
        <f>VLOOKUP($B1726,期貨未平倉口數!$A$4:$M$499,9,FALSE)</f>
        <v>#N/A</v>
      </c>
      <c r="P1726" s="27" t="e">
        <f>VLOOKUP($B1726,期貨未平倉口數!$A$4:$M$499,10,FALSE)</f>
        <v>#N/A</v>
      </c>
      <c r="Q1726" s="27" t="e">
        <f>VLOOKUP($B1726,期貨未平倉口數!$A$4:$M$499,11,FALSE)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VLOOKUP($B1727,期貨未平倉口數!$A$4:$M$499,4,FALSE)</f>
        <v>#N/A</v>
      </c>
      <c r="O1727" s="27" t="e">
        <f>VLOOKUP($B1727,期貨未平倉口數!$A$4:$M$499,9,FALSE)</f>
        <v>#N/A</v>
      </c>
      <c r="P1727" s="27" t="e">
        <f>VLOOKUP($B1727,期貨未平倉口數!$A$4:$M$499,10,FALSE)</f>
        <v>#N/A</v>
      </c>
      <c r="Q1727" s="27" t="e">
        <f>VLOOKUP($B1727,期貨未平倉口數!$A$4:$M$499,11,FALSE)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VLOOKUP($B1728,期貨未平倉口數!$A$4:$M$499,4,FALSE)</f>
        <v>#N/A</v>
      </c>
      <c r="O1728" s="27" t="e">
        <f>VLOOKUP($B1728,期貨未平倉口數!$A$4:$M$499,9,FALSE)</f>
        <v>#N/A</v>
      </c>
      <c r="P1728" s="27" t="e">
        <f>VLOOKUP($B1728,期貨未平倉口數!$A$4:$M$499,10,FALSE)</f>
        <v>#N/A</v>
      </c>
      <c r="Q1728" s="27" t="e">
        <f>VLOOKUP($B1728,期貨未平倉口數!$A$4:$M$499,11,FALSE)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VLOOKUP($B1729,期貨未平倉口數!$A$4:$M$499,4,FALSE)</f>
        <v>#N/A</v>
      </c>
      <c r="O1729" s="27" t="e">
        <f>VLOOKUP($B1729,期貨未平倉口數!$A$4:$M$499,9,FALSE)</f>
        <v>#N/A</v>
      </c>
      <c r="P1729" s="27" t="e">
        <f>VLOOKUP($B1729,期貨未平倉口數!$A$4:$M$499,10,FALSE)</f>
        <v>#N/A</v>
      </c>
      <c r="Q1729" s="27" t="e">
        <f>VLOOKUP($B1729,期貨未平倉口數!$A$4:$M$499,11,FALSE)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VLOOKUP($B1730,期貨未平倉口數!$A$4:$M$499,4,FALSE)</f>
        <v>#N/A</v>
      </c>
      <c r="O1730" s="27" t="e">
        <f>VLOOKUP($B1730,期貨未平倉口數!$A$4:$M$499,9,FALSE)</f>
        <v>#N/A</v>
      </c>
      <c r="P1730" s="27" t="e">
        <f>VLOOKUP($B1730,期貨未平倉口數!$A$4:$M$499,10,FALSE)</f>
        <v>#N/A</v>
      </c>
      <c r="Q1730" s="27" t="e">
        <f>VLOOKUP($B1730,期貨未平倉口數!$A$4:$M$499,11,FALSE)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VLOOKUP($B1731,期貨未平倉口數!$A$4:$M$499,4,FALSE)</f>
        <v>#N/A</v>
      </c>
      <c r="O1731" s="27" t="e">
        <f>VLOOKUP($B1731,期貨未平倉口數!$A$4:$M$499,9,FALSE)</f>
        <v>#N/A</v>
      </c>
      <c r="P1731" s="27" t="e">
        <f>VLOOKUP($B1731,期貨未平倉口數!$A$4:$M$499,10,FALSE)</f>
        <v>#N/A</v>
      </c>
      <c r="Q1731" s="27" t="e">
        <f>VLOOKUP($B1731,期貨未平倉口數!$A$4:$M$499,11,FALSE)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VLOOKUP($B1732,期貨未平倉口數!$A$4:$M$499,4,FALSE)</f>
        <v>#N/A</v>
      </c>
      <c r="O1732" s="27" t="e">
        <f>VLOOKUP($B1732,期貨未平倉口數!$A$4:$M$499,9,FALSE)</f>
        <v>#N/A</v>
      </c>
      <c r="P1732" s="27" t="e">
        <f>VLOOKUP($B1732,期貨未平倉口數!$A$4:$M$499,10,FALSE)</f>
        <v>#N/A</v>
      </c>
      <c r="Q1732" s="27" t="e">
        <f>VLOOKUP($B1732,期貨未平倉口數!$A$4:$M$499,11,FALSE)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VLOOKUP($B1733,期貨未平倉口數!$A$4:$M$499,4,FALSE)</f>
        <v>#N/A</v>
      </c>
      <c r="O1733" s="27" t="e">
        <f>VLOOKUP($B1733,期貨未平倉口數!$A$4:$M$499,9,FALSE)</f>
        <v>#N/A</v>
      </c>
      <c r="P1733" s="27" t="e">
        <f>VLOOKUP($B1733,期貨未平倉口數!$A$4:$M$499,10,FALSE)</f>
        <v>#N/A</v>
      </c>
      <c r="Q1733" s="27" t="e">
        <f>VLOOKUP($B1733,期貨未平倉口數!$A$4:$M$499,11,FALSE)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VLOOKUP($B1734,期貨未平倉口數!$A$4:$M$499,4,FALSE)</f>
        <v>#N/A</v>
      </c>
      <c r="O1734" s="27" t="e">
        <f>VLOOKUP($B1734,期貨未平倉口數!$A$4:$M$499,9,FALSE)</f>
        <v>#N/A</v>
      </c>
      <c r="P1734" s="27" t="e">
        <f>VLOOKUP($B1734,期貨未平倉口數!$A$4:$M$499,10,FALSE)</f>
        <v>#N/A</v>
      </c>
      <c r="Q1734" s="27" t="e">
        <f>VLOOKUP($B1734,期貨未平倉口數!$A$4:$M$499,11,FALSE)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VLOOKUP($B1735,期貨未平倉口數!$A$4:$M$499,4,FALSE)</f>
        <v>#N/A</v>
      </c>
      <c r="O1735" s="27" t="e">
        <f>VLOOKUP($B1735,期貨未平倉口數!$A$4:$M$499,9,FALSE)</f>
        <v>#N/A</v>
      </c>
      <c r="P1735" s="27" t="e">
        <f>VLOOKUP($B1735,期貨未平倉口數!$A$4:$M$499,10,FALSE)</f>
        <v>#N/A</v>
      </c>
      <c r="Q1735" s="27" t="e">
        <f>VLOOKUP($B1735,期貨未平倉口數!$A$4:$M$499,11,FALSE)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VLOOKUP($B1736,期貨未平倉口數!$A$4:$M$499,4,FALSE)</f>
        <v>#N/A</v>
      </c>
      <c r="O1736" s="27" t="e">
        <f>VLOOKUP($B1736,期貨未平倉口數!$A$4:$M$499,9,FALSE)</f>
        <v>#N/A</v>
      </c>
      <c r="P1736" s="27" t="e">
        <f>VLOOKUP($B1736,期貨未平倉口數!$A$4:$M$499,10,FALSE)</f>
        <v>#N/A</v>
      </c>
      <c r="Q1736" s="27" t="e">
        <f>VLOOKUP($B1736,期貨未平倉口數!$A$4:$M$499,11,FALSE)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VLOOKUP($B1737,期貨未平倉口數!$A$4:$M$499,4,FALSE)</f>
        <v>#N/A</v>
      </c>
      <c r="O1737" s="27" t="e">
        <f>VLOOKUP($B1737,期貨未平倉口數!$A$4:$M$499,9,FALSE)</f>
        <v>#N/A</v>
      </c>
      <c r="P1737" s="27" t="e">
        <f>VLOOKUP($B1737,期貨未平倉口數!$A$4:$M$499,10,FALSE)</f>
        <v>#N/A</v>
      </c>
      <c r="Q1737" s="27" t="e">
        <f>VLOOKUP($B1737,期貨未平倉口數!$A$4:$M$499,11,FALSE)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VLOOKUP($B1738,期貨未平倉口數!$A$4:$M$499,4,FALSE)</f>
        <v>#N/A</v>
      </c>
      <c r="O1738" s="27" t="e">
        <f>VLOOKUP($B1738,期貨未平倉口數!$A$4:$M$499,9,FALSE)</f>
        <v>#N/A</v>
      </c>
      <c r="P1738" s="27" t="e">
        <f>VLOOKUP($B1738,期貨未平倉口數!$A$4:$M$499,10,FALSE)</f>
        <v>#N/A</v>
      </c>
      <c r="Q1738" s="27" t="e">
        <f>VLOOKUP($B1738,期貨未平倉口數!$A$4:$M$499,11,FALSE)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VLOOKUP($B1739,期貨未平倉口數!$A$4:$M$499,4,FALSE)</f>
        <v>#N/A</v>
      </c>
      <c r="O1739" s="27" t="e">
        <f>VLOOKUP($B1739,期貨未平倉口數!$A$4:$M$499,9,FALSE)</f>
        <v>#N/A</v>
      </c>
      <c r="P1739" s="27" t="e">
        <f>VLOOKUP($B1739,期貨未平倉口數!$A$4:$M$499,10,FALSE)</f>
        <v>#N/A</v>
      </c>
      <c r="Q1739" s="27" t="e">
        <f>VLOOKUP($B1739,期貨未平倉口數!$A$4:$M$499,11,FALSE)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VLOOKUP($B1740,期貨未平倉口數!$A$4:$M$499,4,FALSE)</f>
        <v>#N/A</v>
      </c>
      <c r="O1740" s="27" t="e">
        <f>VLOOKUP($B1740,期貨未平倉口數!$A$4:$M$499,9,FALSE)</f>
        <v>#N/A</v>
      </c>
      <c r="P1740" s="27" t="e">
        <f>VLOOKUP($B1740,期貨未平倉口數!$A$4:$M$499,10,FALSE)</f>
        <v>#N/A</v>
      </c>
      <c r="Q1740" s="27" t="e">
        <f>VLOOKUP($B1740,期貨未平倉口數!$A$4:$M$499,11,FALSE)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VLOOKUP($B1741,期貨未平倉口數!$A$4:$M$499,4,FALSE)</f>
        <v>#N/A</v>
      </c>
      <c r="O1741" s="27" t="e">
        <f>VLOOKUP($B1741,期貨未平倉口數!$A$4:$M$499,9,FALSE)</f>
        <v>#N/A</v>
      </c>
      <c r="P1741" s="27" t="e">
        <f>VLOOKUP($B1741,期貨未平倉口數!$A$4:$M$499,10,FALSE)</f>
        <v>#N/A</v>
      </c>
      <c r="Q1741" s="27" t="e">
        <f>VLOOKUP($B1741,期貨未平倉口數!$A$4:$M$499,11,FALSE)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VLOOKUP($B1742,期貨未平倉口數!$A$4:$M$499,4,FALSE)</f>
        <v>#N/A</v>
      </c>
      <c r="O1742" s="27" t="e">
        <f>VLOOKUP($B1742,期貨未平倉口數!$A$4:$M$499,9,FALSE)</f>
        <v>#N/A</v>
      </c>
      <c r="P1742" s="27" t="e">
        <f>VLOOKUP($B1742,期貨未平倉口數!$A$4:$M$499,10,FALSE)</f>
        <v>#N/A</v>
      </c>
      <c r="Q1742" s="27" t="e">
        <f>VLOOKUP($B1742,期貨未平倉口數!$A$4:$M$499,11,FALSE)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VLOOKUP($B1743,期貨未平倉口數!$A$4:$M$499,4,FALSE)</f>
        <v>#N/A</v>
      </c>
      <c r="O1743" s="27" t="e">
        <f>VLOOKUP($B1743,期貨未平倉口數!$A$4:$M$499,9,FALSE)</f>
        <v>#N/A</v>
      </c>
      <c r="P1743" s="27" t="e">
        <f>VLOOKUP($B1743,期貨未平倉口數!$A$4:$M$499,10,FALSE)</f>
        <v>#N/A</v>
      </c>
      <c r="Q1743" s="27" t="e">
        <f>VLOOKUP($B1743,期貨未平倉口數!$A$4:$M$499,11,FALSE)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VLOOKUP($B1744,期貨未平倉口數!$A$4:$M$499,4,FALSE)</f>
        <v>#N/A</v>
      </c>
      <c r="O1744" s="27" t="e">
        <f>VLOOKUP($B1744,期貨未平倉口數!$A$4:$M$499,9,FALSE)</f>
        <v>#N/A</v>
      </c>
      <c r="P1744" s="27" t="e">
        <f>VLOOKUP($B1744,期貨未平倉口數!$A$4:$M$499,10,FALSE)</f>
        <v>#N/A</v>
      </c>
      <c r="Q1744" s="27" t="e">
        <f>VLOOKUP($B1744,期貨未平倉口數!$A$4:$M$499,11,FALSE)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VLOOKUP($B1745,期貨未平倉口數!$A$4:$M$499,4,FALSE)</f>
        <v>#N/A</v>
      </c>
      <c r="O1745" s="27" t="e">
        <f>VLOOKUP($B1745,期貨未平倉口數!$A$4:$M$499,9,FALSE)</f>
        <v>#N/A</v>
      </c>
      <c r="P1745" s="27" t="e">
        <f>VLOOKUP($B1745,期貨未平倉口數!$A$4:$M$499,10,FALSE)</f>
        <v>#N/A</v>
      </c>
      <c r="Q1745" s="27" t="e">
        <f>VLOOKUP($B1745,期貨未平倉口數!$A$4:$M$499,11,FALSE)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VLOOKUP($B1746,期貨未平倉口數!$A$4:$M$499,4,FALSE)</f>
        <v>#N/A</v>
      </c>
      <c r="O1746" s="27" t="e">
        <f>VLOOKUP($B1746,期貨未平倉口數!$A$4:$M$499,9,FALSE)</f>
        <v>#N/A</v>
      </c>
      <c r="P1746" s="27" t="e">
        <f>VLOOKUP($B1746,期貨未平倉口數!$A$4:$M$499,10,FALSE)</f>
        <v>#N/A</v>
      </c>
      <c r="Q1746" s="27" t="e">
        <f>VLOOKUP($B1746,期貨未平倉口數!$A$4:$M$499,11,FALSE)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VLOOKUP($B1747,期貨未平倉口數!$A$4:$M$499,4,FALSE)</f>
        <v>#N/A</v>
      </c>
      <c r="O1747" s="27" t="e">
        <f>VLOOKUP($B1747,期貨未平倉口數!$A$4:$M$499,9,FALSE)</f>
        <v>#N/A</v>
      </c>
      <c r="P1747" s="27" t="e">
        <f>VLOOKUP($B1747,期貨未平倉口數!$A$4:$M$499,10,FALSE)</f>
        <v>#N/A</v>
      </c>
      <c r="Q1747" s="27" t="e">
        <f>VLOOKUP($B1747,期貨未平倉口數!$A$4:$M$499,11,FALSE)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VLOOKUP($B1748,期貨未平倉口數!$A$4:$M$499,4,FALSE)</f>
        <v>#N/A</v>
      </c>
      <c r="O1748" s="27" t="e">
        <f>VLOOKUP($B1748,期貨未平倉口數!$A$4:$M$499,9,FALSE)</f>
        <v>#N/A</v>
      </c>
      <c r="P1748" s="27" t="e">
        <f>VLOOKUP($B1748,期貨未平倉口數!$A$4:$M$499,10,FALSE)</f>
        <v>#N/A</v>
      </c>
      <c r="Q1748" s="27" t="e">
        <f>VLOOKUP($B1748,期貨未平倉口數!$A$4:$M$499,11,FALSE)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VLOOKUP($B1749,期貨未平倉口數!$A$4:$M$499,4,FALSE)</f>
        <v>#N/A</v>
      </c>
      <c r="O1749" s="27" t="e">
        <f>VLOOKUP($B1749,期貨未平倉口數!$A$4:$M$499,9,FALSE)</f>
        <v>#N/A</v>
      </c>
      <c r="P1749" s="27" t="e">
        <f>VLOOKUP($B1749,期貨未平倉口數!$A$4:$M$499,10,FALSE)</f>
        <v>#N/A</v>
      </c>
      <c r="Q1749" s="27" t="e">
        <f>VLOOKUP($B1749,期貨未平倉口數!$A$4:$M$499,11,FALSE)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VLOOKUP($B1750,期貨未平倉口數!$A$4:$M$499,4,FALSE)</f>
        <v>#N/A</v>
      </c>
      <c r="O1750" s="27" t="e">
        <f>VLOOKUP($B1750,期貨未平倉口數!$A$4:$M$499,9,FALSE)</f>
        <v>#N/A</v>
      </c>
      <c r="P1750" s="27" t="e">
        <f>VLOOKUP($B1750,期貨未平倉口數!$A$4:$M$499,10,FALSE)</f>
        <v>#N/A</v>
      </c>
      <c r="Q1750" s="27" t="e">
        <f>VLOOKUP($B1750,期貨未平倉口數!$A$4:$M$499,11,FALSE)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VLOOKUP($B1751,期貨未平倉口數!$A$4:$M$499,4,FALSE)</f>
        <v>#N/A</v>
      </c>
      <c r="O1751" s="27" t="e">
        <f>VLOOKUP($B1751,期貨未平倉口數!$A$4:$M$499,9,FALSE)</f>
        <v>#N/A</v>
      </c>
      <c r="P1751" s="27" t="e">
        <f>VLOOKUP($B1751,期貨未平倉口數!$A$4:$M$499,10,FALSE)</f>
        <v>#N/A</v>
      </c>
      <c r="Q1751" s="27" t="e">
        <f>VLOOKUP($B1751,期貨未平倉口數!$A$4:$M$499,11,FALSE)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VLOOKUP($B1752,期貨未平倉口數!$A$4:$M$499,4,FALSE)</f>
        <v>#N/A</v>
      </c>
      <c r="O1752" s="27" t="e">
        <f>VLOOKUP($B1752,期貨未平倉口數!$A$4:$M$499,9,FALSE)</f>
        <v>#N/A</v>
      </c>
      <c r="P1752" s="27" t="e">
        <f>VLOOKUP($B1752,期貨未平倉口數!$A$4:$M$499,10,FALSE)</f>
        <v>#N/A</v>
      </c>
      <c r="Q1752" s="27" t="e">
        <f>VLOOKUP($B1752,期貨未平倉口數!$A$4:$M$499,11,FALSE)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VLOOKUP($B1753,期貨未平倉口數!$A$4:$M$499,4,FALSE)</f>
        <v>#N/A</v>
      </c>
      <c r="O1753" s="27" t="e">
        <f>VLOOKUP($B1753,期貨未平倉口數!$A$4:$M$499,9,FALSE)</f>
        <v>#N/A</v>
      </c>
      <c r="P1753" s="27" t="e">
        <f>VLOOKUP($B1753,期貨未平倉口數!$A$4:$M$499,10,FALSE)</f>
        <v>#N/A</v>
      </c>
      <c r="Q1753" s="27" t="e">
        <f>VLOOKUP($B1753,期貨未平倉口數!$A$4:$M$499,11,FALSE)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VLOOKUP($B1754,期貨未平倉口數!$A$4:$M$499,4,FALSE)</f>
        <v>#N/A</v>
      </c>
      <c r="O1754" s="27" t="e">
        <f>VLOOKUP($B1754,期貨未平倉口數!$A$4:$M$499,9,FALSE)</f>
        <v>#N/A</v>
      </c>
      <c r="P1754" s="27" t="e">
        <f>VLOOKUP($B1754,期貨未平倉口數!$A$4:$M$499,10,FALSE)</f>
        <v>#N/A</v>
      </c>
      <c r="Q1754" s="27" t="e">
        <f>VLOOKUP($B1754,期貨未平倉口數!$A$4:$M$499,11,FALSE)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VLOOKUP($B1755,期貨未平倉口數!$A$4:$M$499,4,FALSE)</f>
        <v>#N/A</v>
      </c>
      <c r="O1755" s="27" t="e">
        <f>VLOOKUP($B1755,期貨未平倉口數!$A$4:$M$499,9,FALSE)</f>
        <v>#N/A</v>
      </c>
      <c r="P1755" s="27" t="e">
        <f>VLOOKUP($B1755,期貨未平倉口數!$A$4:$M$499,10,FALSE)</f>
        <v>#N/A</v>
      </c>
      <c r="Q1755" s="27" t="e">
        <f>VLOOKUP($B1755,期貨未平倉口數!$A$4:$M$499,11,FALSE)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VLOOKUP($B1756,期貨未平倉口數!$A$4:$M$499,4,FALSE)</f>
        <v>#N/A</v>
      </c>
      <c r="O1756" s="27" t="e">
        <f>VLOOKUP($B1756,期貨未平倉口數!$A$4:$M$499,9,FALSE)</f>
        <v>#N/A</v>
      </c>
      <c r="P1756" s="27" t="e">
        <f>VLOOKUP($B1756,期貨未平倉口數!$A$4:$M$499,10,FALSE)</f>
        <v>#N/A</v>
      </c>
      <c r="Q1756" s="27" t="e">
        <f>VLOOKUP($B1756,期貨未平倉口數!$A$4:$M$499,11,FALSE)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VLOOKUP($B1757,期貨未平倉口數!$A$4:$M$499,4,FALSE)</f>
        <v>#N/A</v>
      </c>
      <c r="O1757" s="27" t="e">
        <f>VLOOKUP($B1757,期貨未平倉口數!$A$4:$M$499,9,FALSE)</f>
        <v>#N/A</v>
      </c>
      <c r="P1757" s="27" t="e">
        <f>VLOOKUP($B1757,期貨未平倉口數!$A$4:$M$499,10,FALSE)</f>
        <v>#N/A</v>
      </c>
      <c r="Q1757" s="27" t="e">
        <f>VLOOKUP($B1757,期貨未平倉口數!$A$4:$M$499,11,FALSE)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VLOOKUP($B1758,期貨未平倉口數!$A$4:$M$499,4,FALSE)</f>
        <v>#N/A</v>
      </c>
      <c r="O1758" s="27" t="e">
        <f>VLOOKUP($B1758,期貨未平倉口數!$A$4:$M$499,9,FALSE)</f>
        <v>#N/A</v>
      </c>
      <c r="P1758" s="27" t="e">
        <f>VLOOKUP($B1758,期貨未平倉口數!$A$4:$M$499,10,FALSE)</f>
        <v>#N/A</v>
      </c>
      <c r="Q1758" s="27" t="e">
        <f>VLOOKUP($B1758,期貨未平倉口數!$A$4:$M$499,11,FALSE)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VLOOKUP($B1759,期貨未平倉口數!$A$4:$M$499,4,FALSE)</f>
        <v>#N/A</v>
      </c>
      <c r="O1759" s="27" t="e">
        <f>VLOOKUP($B1759,期貨未平倉口數!$A$4:$M$499,9,FALSE)</f>
        <v>#N/A</v>
      </c>
      <c r="P1759" s="27" t="e">
        <f>VLOOKUP($B1759,期貨未平倉口數!$A$4:$M$499,10,FALSE)</f>
        <v>#N/A</v>
      </c>
      <c r="Q1759" s="27" t="e">
        <f>VLOOKUP($B1759,期貨未平倉口數!$A$4:$M$499,11,FALSE)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VLOOKUP($B1760,期貨未平倉口數!$A$4:$M$499,4,FALSE)</f>
        <v>#N/A</v>
      </c>
      <c r="O1760" s="27" t="e">
        <f>VLOOKUP($B1760,期貨未平倉口數!$A$4:$M$499,9,FALSE)</f>
        <v>#N/A</v>
      </c>
      <c r="P1760" s="27" t="e">
        <f>VLOOKUP($B1760,期貨未平倉口數!$A$4:$M$499,10,FALSE)</f>
        <v>#N/A</v>
      </c>
      <c r="Q1760" s="27" t="e">
        <f>VLOOKUP($B1760,期貨未平倉口數!$A$4:$M$499,11,FALSE)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VLOOKUP($B1761,期貨未平倉口數!$A$4:$M$499,4,FALSE)</f>
        <v>#N/A</v>
      </c>
      <c r="O1761" s="27" t="e">
        <f>VLOOKUP($B1761,期貨未平倉口數!$A$4:$M$499,9,FALSE)</f>
        <v>#N/A</v>
      </c>
      <c r="P1761" s="27" t="e">
        <f>VLOOKUP($B1761,期貨未平倉口數!$A$4:$M$499,10,FALSE)</f>
        <v>#N/A</v>
      </c>
      <c r="Q1761" s="27" t="e">
        <f>VLOOKUP($B1761,期貨未平倉口數!$A$4:$M$499,11,FALSE)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VLOOKUP($B1762,期貨未平倉口數!$A$4:$M$499,4,FALSE)</f>
        <v>#N/A</v>
      </c>
      <c r="O1762" s="27" t="e">
        <f>VLOOKUP($B1762,期貨未平倉口數!$A$4:$M$499,9,FALSE)</f>
        <v>#N/A</v>
      </c>
      <c r="P1762" s="27" t="e">
        <f>VLOOKUP($B1762,期貨未平倉口數!$A$4:$M$499,10,FALSE)</f>
        <v>#N/A</v>
      </c>
      <c r="Q1762" s="27" t="e">
        <f>VLOOKUP($B1762,期貨未平倉口數!$A$4:$M$499,11,FALSE)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VLOOKUP($B1763,期貨未平倉口數!$A$4:$M$499,4,FALSE)</f>
        <v>#N/A</v>
      </c>
      <c r="O1763" s="27" t="e">
        <f>VLOOKUP($B1763,期貨未平倉口數!$A$4:$M$499,9,FALSE)</f>
        <v>#N/A</v>
      </c>
      <c r="P1763" s="27" t="e">
        <f>VLOOKUP($B1763,期貨未平倉口數!$A$4:$M$499,10,FALSE)</f>
        <v>#N/A</v>
      </c>
      <c r="Q1763" s="27" t="e">
        <f>VLOOKUP($B1763,期貨未平倉口數!$A$4:$M$499,11,FALSE)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VLOOKUP($B1764,期貨未平倉口數!$A$4:$M$499,4,FALSE)</f>
        <v>#N/A</v>
      </c>
      <c r="O1764" s="27" t="e">
        <f>VLOOKUP($B1764,期貨未平倉口數!$A$4:$M$499,9,FALSE)</f>
        <v>#N/A</v>
      </c>
      <c r="P1764" s="27" t="e">
        <f>VLOOKUP($B1764,期貨未平倉口數!$A$4:$M$499,10,FALSE)</f>
        <v>#N/A</v>
      </c>
      <c r="Q1764" s="27" t="e">
        <f>VLOOKUP($B1764,期貨未平倉口數!$A$4:$M$499,11,FALSE)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VLOOKUP($B1765,期貨未平倉口數!$A$4:$M$499,4,FALSE)</f>
        <v>#N/A</v>
      </c>
      <c r="O1765" s="27" t="e">
        <f>VLOOKUP($B1765,期貨未平倉口數!$A$4:$M$499,9,FALSE)</f>
        <v>#N/A</v>
      </c>
      <c r="P1765" s="27" t="e">
        <f>VLOOKUP($B1765,期貨未平倉口數!$A$4:$M$499,10,FALSE)</f>
        <v>#N/A</v>
      </c>
      <c r="Q1765" s="27" t="e">
        <f>VLOOKUP($B1765,期貨未平倉口數!$A$4:$M$499,11,FALSE)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VLOOKUP($B1766,期貨未平倉口數!$A$4:$M$499,4,FALSE)</f>
        <v>#N/A</v>
      </c>
      <c r="O1766" s="27" t="e">
        <f>VLOOKUP($B1766,期貨未平倉口數!$A$4:$M$499,9,FALSE)</f>
        <v>#N/A</v>
      </c>
      <c r="P1766" s="27" t="e">
        <f>VLOOKUP($B1766,期貨未平倉口數!$A$4:$M$499,10,FALSE)</f>
        <v>#N/A</v>
      </c>
      <c r="Q1766" s="27" t="e">
        <f>VLOOKUP($B1766,期貨未平倉口數!$A$4:$M$499,11,FALSE)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VLOOKUP($B1767,期貨未平倉口數!$A$4:$M$499,4,FALSE)</f>
        <v>#N/A</v>
      </c>
      <c r="O1767" s="27" t="e">
        <f>VLOOKUP($B1767,期貨未平倉口數!$A$4:$M$499,9,FALSE)</f>
        <v>#N/A</v>
      </c>
      <c r="P1767" s="27" t="e">
        <f>VLOOKUP($B1767,期貨未平倉口數!$A$4:$M$499,10,FALSE)</f>
        <v>#N/A</v>
      </c>
      <c r="Q1767" s="27" t="e">
        <f>VLOOKUP($B1767,期貨未平倉口數!$A$4:$M$499,11,FALSE)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VLOOKUP($B1768,期貨未平倉口數!$A$4:$M$499,4,FALSE)</f>
        <v>#N/A</v>
      </c>
      <c r="O1768" s="27" t="e">
        <f>VLOOKUP($B1768,期貨未平倉口數!$A$4:$M$499,9,FALSE)</f>
        <v>#N/A</v>
      </c>
      <c r="P1768" s="27" t="e">
        <f>VLOOKUP($B1768,期貨未平倉口數!$A$4:$M$499,10,FALSE)</f>
        <v>#N/A</v>
      </c>
      <c r="Q1768" s="27" t="e">
        <f>VLOOKUP($B1768,期貨未平倉口數!$A$4:$M$499,11,FALSE)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VLOOKUP($B1769,期貨未平倉口數!$A$4:$M$499,4,FALSE)</f>
        <v>#N/A</v>
      </c>
      <c r="O1769" s="27" t="e">
        <f>VLOOKUP($B1769,期貨未平倉口數!$A$4:$M$499,9,FALSE)</f>
        <v>#N/A</v>
      </c>
      <c r="P1769" s="27" t="e">
        <f>VLOOKUP($B1769,期貨未平倉口數!$A$4:$M$499,10,FALSE)</f>
        <v>#N/A</v>
      </c>
      <c r="Q1769" s="27" t="e">
        <f>VLOOKUP($B1769,期貨未平倉口數!$A$4:$M$499,11,FALSE)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VLOOKUP($B1770,期貨未平倉口數!$A$4:$M$499,4,FALSE)</f>
        <v>#N/A</v>
      </c>
      <c r="O1770" s="27" t="e">
        <f>VLOOKUP($B1770,期貨未平倉口數!$A$4:$M$499,9,FALSE)</f>
        <v>#N/A</v>
      </c>
      <c r="P1770" s="27" t="e">
        <f>VLOOKUP($B1770,期貨未平倉口數!$A$4:$M$499,10,FALSE)</f>
        <v>#N/A</v>
      </c>
      <c r="Q1770" s="27" t="e">
        <f>VLOOKUP($B1770,期貨未平倉口數!$A$4:$M$499,11,FALSE)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VLOOKUP($B1771,期貨未平倉口數!$A$4:$M$499,4,FALSE)</f>
        <v>#N/A</v>
      </c>
      <c r="O1771" s="27" t="e">
        <f>VLOOKUP($B1771,期貨未平倉口數!$A$4:$M$499,9,FALSE)</f>
        <v>#N/A</v>
      </c>
      <c r="P1771" s="27" t="e">
        <f>VLOOKUP($B1771,期貨未平倉口數!$A$4:$M$499,10,FALSE)</f>
        <v>#N/A</v>
      </c>
      <c r="Q1771" s="27" t="e">
        <f>VLOOKUP($B1771,期貨未平倉口數!$A$4:$M$499,11,FALSE)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VLOOKUP($B1772,期貨未平倉口數!$A$4:$M$499,4,FALSE)</f>
        <v>#N/A</v>
      </c>
      <c r="O1772" s="27" t="e">
        <f>VLOOKUP($B1772,期貨未平倉口數!$A$4:$M$499,9,FALSE)</f>
        <v>#N/A</v>
      </c>
      <c r="P1772" s="27" t="e">
        <f>VLOOKUP($B1772,期貨未平倉口數!$A$4:$M$499,10,FALSE)</f>
        <v>#N/A</v>
      </c>
      <c r="Q1772" s="27" t="e">
        <f>VLOOKUP($B1772,期貨未平倉口數!$A$4:$M$499,11,FALSE)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VLOOKUP($B1773,期貨未平倉口數!$A$4:$M$499,4,FALSE)</f>
        <v>#N/A</v>
      </c>
      <c r="O1773" s="27" t="e">
        <f>VLOOKUP($B1773,期貨未平倉口數!$A$4:$M$499,9,FALSE)</f>
        <v>#N/A</v>
      </c>
      <c r="P1773" s="27" t="e">
        <f>VLOOKUP($B1773,期貨未平倉口數!$A$4:$M$499,10,FALSE)</f>
        <v>#N/A</v>
      </c>
      <c r="Q1773" s="27" t="e">
        <f>VLOOKUP($B1773,期貨未平倉口數!$A$4:$M$499,11,FALSE)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VLOOKUP($B1774,期貨未平倉口數!$A$4:$M$499,4,FALSE)</f>
        <v>#N/A</v>
      </c>
      <c r="O1774" s="27" t="e">
        <f>VLOOKUP($B1774,期貨未平倉口數!$A$4:$M$499,9,FALSE)</f>
        <v>#N/A</v>
      </c>
      <c r="P1774" s="27" t="e">
        <f>VLOOKUP($B1774,期貨未平倉口數!$A$4:$M$499,10,FALSE)</f>
        <v>#N/A</v>
      </c>
      <c r="Q1774" s="27" t="e">
        <f>VLOOKUP($B1774,期貨未平倉口數!$A$4:$M$499,11,FALSE)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VLOOKUP($B1775,期貨未平倉口數!$A$4:$M$499,4,FALSE)</f>
        <v>#N/A</v>
      </c>
      <c r="O1775" s="27" t="e">
        <f>VLOOKUP($B1775,期貨未平倉口數!$A$4:$M$499,9,FALSE)</f>
        <v>#N/A</v>
      </c>
      <c r="P1775" s="27" t="e">
        <f>VLOOKUP($B1775,期貨未平倉口數!$A$4:$M$499,10,FALSE)</f>
        <v>#N/A</v>
      </c>
      <c r="Q1775" s="27" t="e">
        <f>VLOOKUP($B1775,期貨未平倉口數!$A$4:$M$499,11,FALSE)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VLOOKUP($B1776,期貨未平倉口數!$A$4:$M$499,4,FALSE)</f>
        <v>#N/A</v>
      </c>
      <c r="O1776" s="27" t="e">
        <f>VLOOKUP($B1776,期貨未平倉口數!$A$4:$M$499,9,FALSE)</f>
        <v>#N/A</v>
      </c>
      <c r="P1776" s="27" t="e">
        <f>VLOOKUP($B1776,期貨未平倉口數!$A$4:$M$499,10,FALSE)</f>
        <v>#N/A</v>
      </c>
      <c r="Q1776" s="27" t="e">
        <f>VLOOKUP($B1776,期貨未平倉口數!$A$4:$M$499,11,FALSE)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VLOOKUP($B1777,期貨未平倉口數!$A$4:$M$499,4,FALSE)</f>
        <v>#N/A</v>
      </c>
      <c r="O1777" s="27" t="e">
        <f>VLOOKUP($B1777,期貨未平倉口數!$A$4:$M$499,9,FALSE)</f>
        <v>#N/A</v>
      </c>
      <c r="P1777" s="27" t="e">
        <f>VLOOKUP($B1777,期貨未平倉口數!$A$4:$M$499,10,FALSE)</f>
        <v>#N/A</v>
      </c>
      <c r="Q1777" s="27" t="e">
        <f>VLOOKUP($B1777,期貨未平倉口數!$A$4:$M$499,11,FALSE)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VLOOKUP($B1778,期貨未平倉口數!$A$4:$M$499,4,FALSE)</f>
        <v>#N/A</v>
      </c>
      <c r="O1778" s="27" t="e">
        <f>VLOOKUP($B1778,期貨未平倉口數!$A$4:$M$499,9,FALSE)</f>
        <v>#N/A</v>
      </c>
      <c r="P1778" s="27" t="e">
        <f>VLOOKUP($B1778,期貨未平倉口數!$A$4:$M$499,10,FALSE)</f>
        <v>#N/A</v>
      </c>
      <c r="Q1778" s="27" t="e">
        <f>VLOOKUP($B1778,期貨未平倉口數!$A$4:$M$499,11,FALSE)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VLOOKUP($B1779,期貨未平倉口數!$A$4:$M$499,4,FALSE)</f>
        <v>#N/A</v>
      </c>
      <c r="O1779" s="27" t="e">
        <f>VLOOKUP($B1779,期貨未平倉口數!$A$4:$M$499,9,FALSE)</f>
        <v>#N/A</v>
      </c>
      <c r="P1779" s="27" t="e">
        <f>VLOOKUP($B1779,期貨未平倉口數!$A$4:$M$499,10,FALSE)</f>
        <v>#N/A</v>
      </c>
      <c r="Q1779" s="27" t="e">
        <f>VLOOKUP($B1779,期貨未平倉口數!$A$4:$M$499,11,FALSE)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VLOOKUP($B1780,期貨未平倉口數!$A$4:$M$499,4,FALSE)</f>
        <v>#N/A</v>
      </c>
      <c r="O1780" s="27" t="e">
        <f>VLOOKUP($B1780,期貨未平倉口數!$A$4:$M$499,9,FALSE)</f>
        <v>#N/A</v>
      </c>
      <c r="P1780" s="27" t="e">
        <f>VLOOKUP($B1780,期貨未平倉口數!$A$4:$M$499,10,FALSE)</f>
        <v>#N/A</v>
      </c>
      <c r="Q1780" s="27" t="e">
        <f>VLOOKUP($B1780,期貨未平倉口數!$A$4:$M$499,11,FALSE)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VLOOKUP($B1781,期貨未平倉口數!$A$4:$M$499,4,FALSE)</f>
        <v>#N/A</v>
      </c>
      <c r="O1781" s="27" t="e">
        <f>VLOOKUP($B1781,期貨未平倉口數!$A$4:$M$499,9,FALSE)</f>
        <v>#N/A</v>
      </c>
      <c r="P1781" s="27" t="e">
        <f>VLOOKUP($B1781,期貨未平倉口數!$A$4:$M$499,10,FALSE)</f>
        <v>#N/A</v>
      </c>
      <c r="Q1781" s="27" t="e">
        <f>VLOOKUP($B1781,期貨未平倉口數!$A$4:$M$499,11,FALSE)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VLOOKUP($B1782,期貨未平倉口數!$A$4:$M$499,4,FALSE)</f>
        <v>#N/A</v>
      </c>
      <c r="O1782" s="27" t="e">
        <f>VLOOKUP($B1782,期貨未平倉口數!$A$4:$M$499,9,FALSE)</f>
        <v>#N/A</v>
      </c>
      <c r="P1782" s="27" t="e">
        <f>VLOOKUP($B1782,期貨未平倉口數!$A$4:$M$499,10,FALSE)</f>
        <v>#N/A</v>
      </c>
      <c r="Q1782" s="27" t="e">
        <f>VLOOKUP($B1782,期貨未平倉口數!$A$4:$M$499,11,FALSE)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VLOOKUP($B1783,期貨未平倉口數!$A$4:$M$499,4,FALSE)</f>
        <v>#N/A</v>
      </c>
      <c r="O1783" s="27" t="e">
        <f>VLOOKUP($B1783,期貨未平倉口數!$A$4:$M$499,9,FALSE)</f>
        <v>#N/A</v>
      </c>
      <c r="P1783" s="27" t="e">
        <f>VLOOKUP($B1783,期貨未平倉口數!$A$4:$M$499,10,FALSE)</f>
        <v>#N/A</v>
      </c>
      <c r="Q1783" s="27" t="e">
        <f>VLOOKUP($B1783,期貨未平倉口數!$A$4:$M$499,11,FALSE)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VLOOKUP($B1784,期貨未平倉口數!$A$4:$M$499,4,FALSE)</f>
        <v>#N/A</v>
      </c>
      <c r="O1784" s="27" t="e">
        <f>VLOOKUP($B1784,期貨未平倉口數!$A$4:$M$499,9,FALSE)</f>
        <v>#N/A</v>
      </c>
      <c r="P1784" s="27" t="e">
        <f>VLOOKUP($B1784,期貨未平倉口數!$A$4:$M$499,10,FALSE)</f>
        <v>#N/A</v>
      </c>
      <c r="Q1784" s="27" t="e">
        <f>VLOOKUP($B1784,期貨未平倉口數!$A$4:$M$499,11,FALSE)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VLOOKUP($B1785,期貨未平倉口數!$A$4:$M$499,4,FALSE)</f>
        <v>#N/A</v>
      </c>
      <c r="O1785" s="27" t="e">
        <f>VLOOKUP($B1785,期貨未平倉口數!$A$4:$M$499,9,FALSE)</f>
        <v>#N/A</v>
      </c>
      <c r="P1785" s="27" t="e">
        <f>VLOOKUP($B1785,期貨未平倉口數!$A$4:$M$499,10,FALSE)</f>
        <v>#N/A</v>
      </c>
      <c r="Q1785" s="27" t="e">
        <f>VLOOKUP($B1785,期貨未平倉口數!$A$4:$M$499,11,FALSE)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VLOOKUP($B1786,期貨未平倉口數!$A$4:$M$499,4,FALSE)</f>
        <v>#N/A</v>
      </c>
      <c r="O1786" s="27" t="e">
        <f>VLOOKUP($B1786,期貨未平倉口數!$A$4:$M$499,9,FALSE)</f>
        <v>#N/A</v>
      </c>
      <c r="P1786" s="27" t="e">
        <f>VLOOKUP($B1786,期貨未平倉口數!$A$4:$M$499,10,FALSE)</f>
        <v>#N/A</v>
      </c>
      <c r="Q1786" s="27" t="e">
        <f>VLOOKUP($B1786,期貨未平倉口數!$A$4:$M$499,11,FALSE)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VLOOKUP($B1787,期貨未平倉口數!$A$4:$M$499,4,FALSE)</f>
        <v>#N/A</v>
      </c>
      <c r="O1787" s="27" t="e">
        <f>VLOOKUP($B1787,期貨未平倉口數!$A$4:$M$499,9,FALSE)</f>
        <v>#N/A</v>
      </c>
      <c r="P1787" s="27" t="e">
        <f>VLOOKUP($B1787,期貨未平倉口數!$A$4:$M$499,10,FALSE)</f>
        <v>#N/A</v>
      </c>
      <c r="Q1787" s="27" t="e">
        <f>VLOOKUP($B1787,期貨未平倉口數!$A$4:$M$499,11,FALSE)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VLOOKUP($B1788,期貨未平倉口數!$A$4:$M$499,4,FALSE)</f>
        <v>#N/A</v>
      </c>
      <c r="O1788" s="27" t="e">
        <f>VLOOKUP($B1788,期貨未平倉口數!$A$4:$M$499,9,FALSE)</f>
        <v>#N/A</v>
      </c>
      <c r="P1788" s="27" t="e">
        <f>VLOOKUP($B1788,期貨未平倉口數!$A$4:$M$499,10,FALSE)</f>
        <v>#N/A</v>
      </c>
      <c r="Q1788" s="27" t="e">
        <f>VLOOKUP($B1788,期貨未平倉口數!$A$4:$M$499,11,FALSE)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VLOOKUP($B1789,期貨未平倉口數!$A$4:$M$499,4,FALSE)</f>
        <v>#N/A</v>
      </c>
      <c r="O1789" s="27" t="e">
        <f>VLOOKUP($B1789,期貨未平倉口數!$A$4:$M$499,9,FALSE)</f>
        <v>#N/A</v>
      </c>
      <c r="P1789" s="27" t="e">
        <f>VLOOKUP($B1789,期貨未平倉口數!$A$4:$M$499,10,FALSE)</f>
        <v>#N/A</v>
      </c>
      <c r="Q1789" s="27" t="e">
        <f>VLOOKUP($B1789,期貨未平倉口數!$A$4:$M$499,11,FALSE)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VLOOKUP($B1790,期貨未平倉口數!$A$4:$M$499,4,FALSE)</f>
        <v>#N/A</v>
      </c>
      <c r="O1790" s="27" t="e">
        <f>VLOOKUP($B1790,期貨未平倉口數!$A$4:$M$499,9,FALSE)</f>
        <v>#N/A</v>
      </c>
      <c r="P1790" s="27" t="e">
        <f>VLOOKUP($B1790,期貨未平倉口數!$A$4:$M$499,10,FALSE)</f>
        <v>#N/A</v>
      </c>
      <c r="Q1790" s="27" t="e">
        <f>VLOOKUP($B1790,期貨未平倉口數!$A$4:$M$499,11,FALSE)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VLOOKUP($B1791,期貨未平倉口數!$A$4:$M$499,4,FALSE)</f>
        <v>#N/A</v>
      </c>
      <c r="O1791" s="27" t="e">
        <f>VLOOKUP($B1791,期貨未平倉口數!$A$4:$M$499,9,FALSE)</f>
        <v>#N/A</v>
      </c>
      <c r="P1791" s="27" t="e">
        <f>VLOOKUP($B1791,期貨未平倉口數!$A$4:$M$499,10,FALSE)</f>
        <v>#N/A</v>
      </c>
      <c r="Q1791" s="27" t="e">
        <f>VLOOKUP($B1791,期貨未平倉口數!$A$4:$M$499,11,FALSE)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VLOOKUP($B1792,期貨未平倉口數!$A$4:$M$499,4,FALSE)</f>
        <v>#N/A</v>
      </c>
      <c r="O1792" s="27" t="e">
        <f>VLOOKUP($B1792,期貨未平倉口數!$A$4:$M$499,9,FALSE)</f>
        <v>#N/A</v>
      </c>
      <c r="P1792" s="27" t="e">
        <f>VLOOKUP($B1792,期貨未平倉口數!$A$4:$M$499,10,FALSE)</f>
        <v>#N/A</v>
      </c>
      <c r="Q1792" s="27" t="e">
        <f>VLOOKUP($B1792,期貨未平倉口數!$A$4:$M$499,11,FALSE)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VLOOKUP($B1793,期貨未平倉口數!$A$4:$M$499,4,FALSE)</f>
        <v>#N/A</v>
      </c>
      <c r="O1793" s="27" t="e">
        <f>VLOOKUP($B1793,期貨未平倉口數!$A$4:$M$499,9,FALSE)</f>
        <v>#N/A</v>
      </c>
      <c r="P1793" s="27" t="e">
        <f>VLOOKUP($B1793,期貨未平倉口數!$A$4:$M$499,10,FALSE)</f>
        <v>#N/A</v>
      </c>
      <c r="Q1793" s="27" t="e">
        <f>VLOOKUP($B1793,期貨未平倉口數!$A$4:$M$499,11,FALSE)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VLOOKUP($B1794,期貨未平倉口數!$A$4:$M$499,4,FALSE)</f>
        <v>#N/A</v>
      </c>
      <c r="O1794" s="27" t="e">
        <f>VLOOKUP($B1794,期貨未平倉口數!$A$4:$M$499,9,FALSE)</f>
        <v>#N/A</v>
      </c>
      <c r="P1794" s="27" t="e">
        <f>VLOOKUP($B1794,期貨未平倉口數!$A$4:$M$499,10,FALSE)</f>
        <v>#N/A</v>
      </c>
      <c r="Q1794" s="27" t="e">
        <f>VLOOKUP($B1794,期貨未平倉口數!$A$4:$M$499,11,FALSE)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VLOOKUP($B1795,期貨未平倉口數!$A$4:$M$499,4,FALSE)</f>
        <v>#N/A</v>
      </c>
      <c r="O1795" s="27" t="e">
        <f>VLOOKUP($B1795,期貨未平倉口數!$A$4:$M$499,9,FALSE)</f>
        <v>#N/A</v>
      </c>
      <c r="P1795" s="27" t="e">
        <f>VLOOKUP($B1795,期貨未平倉口數!$A$4:$M$499,10,FALSE)</f>
        <v>#N/A</v>
      </c>
      <c r="Q1795" s="27" t="e">
        <f>VLOOKUP($B1795,期貨未平倉口數!$A$4:$M$499,11,FALSE)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VLOOKUP($B1796,期貨未平倉口數!$A$4:$M$499,4,FALSE)</f>
        <v>#N/A</v>
      </c>
      <c r="O1796" s="27" t="e">
        <f>VLOOKUP($B1796,期貨未平倉口數!$A$4:$M$499,9,FALSE)</f>
        <v>#N/A</v>
      </c>
      <c r="P1796" s="27" t="e">
        <f>VLOOKUP($B1796,期貨未平倉口數!$A$4:$M$499,10,FALSE)</f>
        <v>#N/A</v>
      </c>
      <c r="Q1796" s="27" t="e">
        <f>VLOOKUP($B1796,期貨未平倉口數!$A$4:$M$499,11,FALSE)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VLOOKUP($B1797,期貨未平倉口數!$A$4:$M$499,4,FALSE)</f>
        <v>#N/A</v>
      </c>
      <c r="O1797" s="27" t="e">
        <f>VLOOKUP($B1797,期貨未平倉口數!$A$4:$M$499,9,FALSE)</f>
        <v>#N/A</v>
      </c>
      <c r="P1797" s="27" t="e">
        <f>VLOOKUP($B1797,期貨未平倉口數!$A$4:$M$499,10,FALSE)</f>
        <v>#N/A</v>
      </c>
      <c r="Q1797" s="27" t="e">
        <f>VLOOKUP($B1797,期貨未平倉口數!$A$4:$M$499,11,FALSE)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VLOOKUP($B1798,期貨未平倉口數!$A$4:$M$499,4,FALSE)</f>
        <v>#N/A</v>
      </c>
      <c r="O1798" s="27" t="e">
        <f>VLOOKUP($B1798,期貨未平倉口數!$A$4:$M$499,9,FALSE)</f>
        <v>#N/A</v>
      </c>
      <c r="P1798" s="27" t="e">
        <f>VLOOKUP($B1798,期貨未平倉口數!$A$4:$M$499,10,FALSE)</f>
        <v>#N/A</v>
      </c>
      <c r="Q1798" s="27" t="e">
        <f>VLOOKUP($B1798,期貨未平倉口數!$A$4:$M$499,11,FALSE)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VLOOKUP($B1799,期貨未平倉口數!$A$4:$M$499,4,FALSE)</f>
        <v>#N/A</v>
      </c>
      <c r="O1799" s="27" t="e">
        <f>VLOOKUP($B1799,期貨未平倉口數!$A$4:$M$499,9,FALSE)</f>
        <v>#N/A</v>
      </c>
      <c r="P1799" s="27" t="e">
        <f>VLOOKUP($B1799,期貨未平倉口數!$A$4:$M$499,10,FALSE)</f>
        <v>#N/A</v>
      </c>
      <c r="Q1799" s="27" t="e">
        <f>VLOOKUP($B1799,期貨未平倉口數!$A$4:$M$499,11,FALSE)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VLOOKUP($B1800,期貨未平倉口數!$A$4:$M$499,4,FALSE)</f>
        <v>#N/A</v>
      </c>
      <c r="O1800" s="27" t="e">
        <f>VLOOKUP($B1800,期貨未平倉口數!$A$4:$M$499,9,FALSE)</f>
        <v>#N/A</v>
      </c>
      <c r="P1800" s="27" t="e">
        <f>VLOOKUP($B1800,期貨未平倉口數!$A$4:$M$499,10,FALSE)</f>
        <v>#N/A</v>
      </c>
      <c r="Q1800" s="27" t="e">
        <f>VLOOKUP($B1800,期貨未平倉口數!$A$4:$M$499,11,FALSE)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VLOOKUP($B1801,期貨未平倉口數!$A$4:$M$499,4,FALSE)</f>
        <v>#N/A</v>
      </c>
      <c r="O1801" s="27" t="e">
        <f>VLOOKUP($B1801,期貨未平倉口數!$A$4:$M$499,9,FALSE)</f>
        <v>#N/A</v>
      </c>
      <c r="P1801" s="27" t="e">
        <f>VLOOKUP($B1801,期貨未平倉口數!$A$4:$M$499,10,FALSE)</f>
        <v>#N/A</v>
      </c>
      <c r="Q1801" s="27" t="e">
        <f>VLOOKUP($B1801,期貨未平倉口數!$A$4:$M$499,11,FALSE)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VLOOKUP($B1802,期貨未平倉口數!$A$4:$M$499,4,FALSE)</f>
        <v>#N/A</v>
      </c>
      <c r="O1802" s="27" t="e">
        <f>VLOOKUP($B1802,期貨未平倉口數!$A$4:$M$499,9,FALSE)</f>
        <v>#N/A</v>
      </c>
      <c r="P1802" s="27" t="e">
        <f>VLOOKUP($B1802,期貨未平倉口數!$A$4:$M$499,10,FALSE)</f>
        <v>#N/A</v>
      </c>
      <c r="Q1802" s="27" t="e">
        <f>VLOOKUP($B1802,期貨未平倉口數!$A$4:$M$499,11,FALSE)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VLOOKUP($B1803,期貨未平倉口數!$A$4:$M$499,4,FALSE)</f>
        <v>#N/A</v>
      </c>
      <c r="O1803" s="27" t="e">
        <f>VLOOKUP($B1803,期貨未平倉口數!$A$4:$M$499,9,FALSE)</f>
        <v>#N/A</v>
      </c>
      <c r="P1803" s="27" t="e">
        <f>VLOOKUP($B1803,期貨未平倉口數!$A$4:$M$499,10,FALSE)</f>
        <v>#N/A</v>
      </c>
      <c r="Q1803" s="27" t="e">
        <f>VLOOKUP($B1803,期貨未平倉口數!$A$4:$M$499,11,FALSE)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VLOOKUP($B1804,期貨未平倉口數!$A$4:$M$499,4,FALSE)</f>
        <v>#N/A</v>
      </c>
      <c r="O1804" s="27" t="e">
        <f>VLOOKUP($B1804,期貨未平倉口數!$A$4:$M$499,9,FALSE)</f>
        <v>#N/A</v>
      </c>
      <c r="P1804" s="27" t="e">
        <f>VLOOKUP($B1804,期貨未平倉口數!$A$4:$M$499,10,FALSE)</f>
        <v>#N/A</v>
      </c>
      <c r="Q1804" s="27" t="e">
        <f>VLOOKUP($B1804,期貨未平倉口數!$A$4:$M$499,11,FALSE)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VLOOKUP($B1805,期貨未平倉口數!$A$4:$M$499,4,FALSE)</f>
        <v>#N/A</v>
      </c>
      <c r="O1805" s="27" t="e">
        <f>VLOOKUP($B1805,期貨未平倉口數!$A$4:$M$499,9,FALSE)</f>
        <v>#N/A</v>
      </c>
      <c r="P1805" s="27" t="e">
        <f>VLOOKUP($B1805,期貨未平倉口數!$A$4:$M$499,10,FALSE)</f>
        <v>#N/A</v>
      </c>
      <c r="Q1805" s="27" t="e">
        <f>VLOOKUP($B1805,期貨未平倉口數!$A$4:$M$499,11,FALSE)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VLOOKUP($B1806,期貨未平倉口數!$A$4:$M$499,4,FALSE)</f>
        <v>#N/A</v>
      </c>
      <c r="O1806" s="27" t="e">
        <f>VLOOKUP($B1806,期貨未平倉口數!$A$4:$M$499,9,FALSE)</f>
        <v>#N/A</v>
      </c>
      <c r="P1806" s="27" t="e">
        <f>VLOOKUP($B1806,期貨未平倉口數!$A$4:$M$499,10,FALSE)</f>
        <v>#N/A</v>
      </c>
      <c r="Q1806" s="27" t="e">
        <f>VLOOKUP($B1806,期貨未平倉口數!$A$4:$M$499,11,FALSE)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VLOOKUP($B1807,期貨未平倉口數!$A$4:$M$499,4,FALSE)</f>
        <v>#N/A</v>
      </c>
      <c r="O1807" s="27" t="e">
        <f>VLOOKUP($B1807,期貨未平倉口數!$A$4:$M$499,9,FALSE)</f>
        <v>#N/A</v>
      </c>
      <c r="P1807" s="27" t="e">
        <f>VLOOKUP($B1807,期貨未平倉口數!$A$4:$M$499,10,FALSE)</f>
        <v>#N/A</v>
      </c>
      <c r="Q1807" s="27" t="e">
        <f>VLOOKUP($B1807,期貨未平倉口數!$A$4:$M$499,11,FALSE)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VLOOKUP($B1808,期貨未平倉口數!$A$4:$M$499,4,FALSE)</f>
        <v>#N/A</v>
      </c>
      <c r="O1808" s="27" t="e">
        <f>VLOOKUP($B1808,期貨未平倉口數!$A$4:$M$499,9,FALSE)</f>
        <v>#N/A</v>
      </c>
      <c r="P1808" s="27" t="e">
        <f>VLOOKUP($B1808,期貨未平倉口數!$A$4:$M$499,10,FALSE)</f>
        <v>#N/A</v>
      </c>
      <c r="Q1808" s="27" t="e">
        <f>VLOOKUP($B1808,期貨未平倉口數!$A$4:$M$499,11,FALSE)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VLOOKUP($B1809,期貨未平倉口數!$A$4:$M$499,4,FALSE)</f>
        <v>#N/A</v>
      </c>
      <c r="O1809" s="27" t="e">
        <f>VLOOKUP($B1809,期貨未平倉口數!$A$4:$M$499,9,FALSE)</f>
        <v>#N/A</v>
      </c>
      <c r="P1809" s="27" t="e">
        <f>VLOOKUP($B1809,期貨未平倉口數!$A$4:$M$499,10,FALSE)</f>
        <v>#N/A</v>
      </c>
      <c r="Q1809" s="27" t="e">
        <f>VLOOKUP($B1809,期貨未平倉口數!$A$4:$M$499,11,FALSE)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VLOOKUP($B1810,期貨未平倉口數!$A$4:$M$499,4,FALSE)</f>
        <v>#N/A</v>
      </c>
      <c r="O1810" s="27" t="e">
        <f>VLOOKUP($B1810,期貨未平倉口數!$A$4:$M$499,9,FALSE)</f>
        <v>#N/A</v>
      </c>
      <c r="P1810" s="27" t="e">
        <f>VLOOKUP($B1810,期貨未平倉口數!$A$4:$M$499,10,FALSE)</f>
        <v>#N/A</v>
      </c>
      <c r="Q1810" s="27" t="e">
        <f>VLOOKUP($B1810,期貨未平倉口數!$A$4:$M$499,11,FALSE)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VLOOKUP($B1811,期貨未平倉口數!$A$4:$M$499,4,FALSE)</f>
        <v>#N/A</v>
      </c>
      <c r="O1811" s="27" t="e">
        <f>VLOOKUP($B1811,期貨未平倉口數!$A$4:$M$499,9,FALSE)</f>
        <v>#N/A</v>
      </c>
      <c r="P1811" s="27" t="e">
        <f>VLOOKUP($B1811,期貨未平倉口數!$A$4:$M$499,10,FALSE)</f>
        <v>#N/A</v>
      </c>
      <c r="Q1811" s="27" t="e">
        <f>VLOOKUP($B1811,期貨未平倉口數!$A$4:$M$499,11,FALSE)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VLOOKUP($B1812,期貨未平倉口數!$A$4:$M$499,4,FALSE)</f>
        <v>#N/A</v>
      </c>
      <c r="O1812" s="27" t="e">
        <f>VLOOKUP($B1812,期貨未平倉口數!$A$4:$M$499,9,FALSE)</f>
        <v>#N/A</v>
      </c>
      <c r="P1812" s="27" t="e">
        <f>VLOOKUP($B1812,期貨未平倉口數!$A$4:$M$499,10,FALSE)</f>
        <v>#N/A</v>
      </c>
      <c r="Q1812" s="27" t="e">
        <f>VLOOKUP($B1812,期貨未平倉口數!$A$4:$M$499,11,FALSE)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VLOOKUP($B1813,期貨未平倉口數!$A$4:$M$499,4,FALSE)</f>
        <v>#N/A</v>
      </c>
      <c r="O1813" s="27" t="e">
        <f>VLOOKUP($B1813,期貨未平倉口數!$A$4:$M$499,9,FALSE)</f>
        <v>#N/A</v>
      </c>
      <c r="P1813" s="27" t="e">
        <f>VLOOKUP($B1813,期貨未平倉口數!$A$4:$M$499,10,FALSE)</f>
        <v>#N/A</v>
      </c>
      <c r="Q1813" s="27" t="e">
        <f>VLOOKUP($B1813,期貨未平倉口數!$A$4:$M$499,11,FALSE)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VLOOKUP($B1814,期貨未平倉口數!$A$4:$M$499,4,FALSE)</f>
        <v>#N/A</v>
      </c>
      <c r="O1814" s="27" t="e">
        <f>VLOOKUP($B1814,期貨未平倉口數!$A$4:$M$499,9,FALSE)</f>
        <v>#N/A</v>
      </c>
      <c r="P1814" s="27" t="e">
        <f>VLOOKUP($B1814,期貨未平倉口數!$A$4:$M$499,10,FALSE)</f>
        <v>#N/A</v>
      </c>
      <c r="Q1814" s="27" t="e">
        <f>VLOOKUP($B1814,期貨未平倉口數!$A$4:$M$499,11,FALSE)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VLOOKUP($B1815,期貨未平倉口數!$A$4:$M$499,4,FALSE)</f>
        <v>#N/A</v>
      </c>
      <c r="O1815" s="27" t="e">
        <f>VLOOKUP($B1815,期貨未平倉口數!$A$4:$M$499,9,FALSE)</f>
        <v>#N/A</v>
      </c>
      <c r="P1815" s="27" t="e">
        <f>VLOOKUP($B1815,期貨未平倉口數!$A$4:$M$499,10,FALSE)</f>
        <v>#N/A</v>
      </c>
      <c r="Q1815" s="27" t="e">
        <f>VLOOKUP($B1815,期貨未平倉口數!$A$4:$M$499,11,FALSE)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VLOOKUP($B1816,期貨未平倉口數!$A$4:$M$499,4,FALSE)</f>
        <v>#N/A</v>
      </c>
      <c r="O1816" s="27" t="e">
        <f>VLOOKUP($B1816,期貨未平倉口數!$A$4:$M$499,9,FALSE)</f>
        <v>#N/A</v>
      </c>
      <c r="P1816" s="27" t="e">
        <f>VLOOKUP($B1816,期貨未平倉口數!$A$4:$M$499,10,FALSE)</f>
        <v>#N/A</v>
      </c>
      <c r="Q1816" s="27" t="e">
        <f>VLOOKUP($B1816,期貨未平倉口數!$A$4:$M$499,11,FALSE)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VLOOKUP($B1817,期貨未平倉口數!$A$4:$M$499,4,FALSE)</f>
        <v>#N/A</v>
      </c>
      <c r="O1817" s="27" t="e">
        <f>VLOOKUP($B1817,期貨未平倉口數!$A$4:$M$499,9,FALSE)</f>
        <v>#N/A</v>
      </c>
      <c r="P1817" s="27" t="e">
        <f>VLOOKUP($B1817,期貨未平倉口數!$A$4:$M$499,10,FALSE)</f>
        <v>#N/A</v>
      </c>
      <c r="Q1817" s="27" t="e">
        <f>VLOOKUP($B1817,期貨未平倉口數!$A$4:$M$499,11,FALSE)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VLOOKUP($B1818,期貨未平倉口數!$A$4:$M$499,4,FALSE)</f>
        <v>#N/A</v>
      </c>
      <c r="O1818" s="27" t="e">
        <f>VLOOKUP($B1818,期貨未平倉口數!$A$4:$M$499,9,FALSE)</f>
        <v>#N/A</v>
      </c>
      <c r="P1818" s="27" t="e">
        <f>VLOOKUP($B1818,期貨未平倉口數!$A$4:$M$499,10,FALSE)</f>
        <v>#N/A</v>
      </c>
      <c r="Q1818" s="27" t="e">
        <f>VLOOKUP($B1818,期貨未平倉口數!$A$4:$M$499,11,FALSE)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VLOOKUP($B1819,期貨未平倉口數!$A$4:$M$499,4,FALSE)</f>
        <v>#N/A</v>
      </c>
      <c r="O1819" s="27" t="e">
        <f>VLOOKUP($B1819,期貨未平倉口數!$A$4:$M$499,9,FALSE)</f>
        <v>#N/A</v>
      </c>
      <c r="P1819" s="27" t="e">
        <f>VLOOKUP($B1819,期貨未平倉口數!$A$4:$M$499,10,FALSE)</f>
        <v>#N/A</v>
      </c>
      <c r="Q1819" s="27" t="e">
        <f>VLOOKUP($B1819,期貨未平倉口數!$A$4:$M$499,11,FALSE)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VLOOKUP($B1820,期貨未平倉口數!$A$4:$M$499,4,FALSE)</f>
        <v>#N/A</v>
      </c>
      <c r="O1820" s="27" t="e">
        <f>VLOOKUP($B1820,期貨未平倉口數!$A$4:$M$499,9,FALSE)</f>
        <v>#N/A</v>
      </c>
      <c r="P1820" s="27" t="e">
        <f>VLOOKUP($B1820,期貨未平倉口數!$A$4:$M$499,10,FALSE)</f>
        <v>#N/A</v>
      </c>
      <c r="Q1820" s="27" t="e">
        <f>VLOOKUP($B1820,期貨未平倉口數!$A$4:$M$499,11,FALSE)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VLOOKUP($B1821,期貨未平倉口數!$A$4:$M$499,4,FALSE)</f>
        <v>#N/A</v>
      </c>
      <c r="O1821" s="27" t="e">
        <f>VLOOKUP($B1821,期貨未平倉口數!$A$4:$M$499,9,FALSE)</f>
        <v>#N/A</v>
      </c>
      <c r="P1821" s="27" t="e">
        <f>VLOOKUP($B1821,期貨未平倉口數!$A$4:$M$499,10,FALSE)</f>
        <v>#N/A</v>
      </c>
      <c r="Q1821" s="27" t="e">
        <f>VLOOKUP($B1821,期貨未平倉口數!$A$4:$M$499,11,FALSE)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VLOOKUP($B1822,期貨未平倉口數!$A$4:$M$499,4,FALSE)</f>
        <v>#N/A</v>
      </c>
      <c r="O1822" s="27" t="e">
        <f>VLOOKUP($B1822,期貨未平倉口數!$A$4:$M$499,9,FALSE)</f>
        <v>#N/A</v>
      </c>
      <c r="P1822" s="27" t="e">
        <f>VLOOKUP($B1822,期貨未平倉口數!$A$4:$M$499,10,FALSE)</f>
        <v>#N/A</v>
      </c>
      <c r="Q1822" s="27" t="e">
        <f>VLOOKUP($B1822,期貨未平倉口數!$A$4:$M$499,11,FALSE)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VLOOKUP($B1823,期貨未平倉口數!$A$4:$M$499,4,FALSE)</f>
        <v>#N/A</v>
      </c>
      <c r="O1823" s="27" t="e">
        <f>VLOOKUP($B1823,期貨未平倉口數!$A$4:$M$499,9,FALSE)</f>
        <v>#N/A</v>
      </c>
      <c r="P1823" s="27" t="e">
        <f>VLOOKUP($B1823,期貨未平倉口數!$A$4:$M$499,10,FALSE)</f>
        <v>#N/A</v>
      </c>
      <c r="Q1823" s="27" t="e">
        <f>VLOOKUP($B1823,期貨未平倉口數!$A$4:$M$499,11,FALSE)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VLOOKUP($B1824,期貨未平倉口數!$A$4:$M$499,4,FALSE)</f>
        <v>#N/A</v>
      </c>
      <c r="O1824" s="27" t="e">
        <f>VLOOKUP($B1824,期貨未平倉口數!$A$4:$M$499,9,FALSE)</f>
        <v>#N/A</v>
      </c>
      <c r="P1824" s="27" t="e">
        <f>VLOOKUP($B1824,期貨未平倉口數!$A$4:$M$499,10,FALSE)</f>
        <v>#N/A</v>
      </c>
      <c r="Q1824" s="27" t="e">
        <f>VLOOKUP($B1824,期貨未平倉口數!$A$4:$M$499,11,FALSE)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VLOOKUP($B1825,期貨未平倉口數!$A$4:$M$499,4,FALSE)</f>
        <v>#N/A</v>
      </c>
      <c r="O1825" s="27" t="e">
        <f>VLOOKUP($B1825,期貨未平倉口數!$A$4:$M$499,9,FALSE)</f>
        <v>#N/A</v>
      </c>
      <c r="P1825" s="27" t="e">
        <f>VLOOKUP($B1825,期貨未平倉口數!$A$4:$M$499,10,FALSE)</f>
        <v>#N/A</v>
      </c>
      <c r="Q1825" s="27" t="e">
        <f>VLOOKUP($B1825,期貨未平倉口數!$A$4:$M$499,11,FALSE)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VLOOKUP($B1826,期貨未平倉口數!$A$4:$M$499,4,FALSE)</f>
        <v>#N/A</v>
      </c>
      <c r="O1826" s="27" t="e">
        <f>VLOOKUP($B1826,期貨未平倉口數!$A$4:$M$499,9,FALSE)</f>
        <v>#N/A</v>
      </c>
      <c r="P1826" s="27" t="e">
        <f>VLOOKUP($B1826,期貨未平倉口數!$A$4:$M$499,10,FALSE)</f>
        <v>#N/A</v>
      </c>
      <c r="Q1826" s="27" t="e">
        <f>VLOOKUP($B1826,期貨未平倉口數!$A$4:$M$499,11,FALSE)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VLOOKUP($B1827,期貨未平倉口數!$A$4:$M$499,4,FALSE)</f>
        <v>#N/A</v>
      </c>
      <c r="O1827" s="27" t="e">
        <f>VLOOKUP($B1827,期貨未平倉口數!$A$4:$M$499,9,FALSE)</f>
        <v>#N/A</v>
      </c>
      <c r="P1827" s="27" t="e">
        <f>VLOOKUP($B1827,期貨未平倉口數!$A$4:$M$499,10,FALSE)</f>
        <v>#N/A</v>
      </c>
      <c r="Q1827" s="27" t="e">
        <f>VLOOKUP($B1827,期貨未平倉口數!$A$4:$M$499,11,FALSE)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VLOOKUP($B1828,期貨未平倉口數!$A$4:$M$499,4,FALSE)</f>
        <v>#N/A</v>
      </c>
      <c r="O1828" s="27" t="e">
        <f>VLOOKUP($B1828,期貨未平倉口數!$A$4:$M$499,9,FALSE)</f>
        <v>#N/A</v>
      </c>
      <c r="P1828" s="27" t="e">
        <f>VLOOKUP($B1828,期貨未平倉口數!$A$4:$M$499,10,FALSE)</f>
        <v>#N/A</v>
      </c>
      <c r="Q1828" s="27" t="e">
        <f>VLOOKUP($B1828,期貨未平倉口數!$A$4:$M$499,11,FALSE)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VLOOKUP($B1829,期貨未平倉口數!$A$4:$M$499,4,FALSE)</f>
        <v>#N/A</v>
      </c>
      <c r="O1829" s="27" t="e">
        <f>VLOOKUP($B1829,期貨未平倉口數!$A$4:$M$499,9,FALSE)</f>
        <v>#N/A</v>
      </c>
      <c r="P1829" s="27" t="e">
        <f>VLOOKUP($B1829,期貨未平倉口數!$A$4:$M$499,10,FALSE)</f>
        <v>#N/A</v>
      </c>
      <c r="Q1829" s="27" t="e">
        <f>VLOOKUP($B1829,期貨未平倉口數!$A$4:$M$499,11,FALSE)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VLOOKUP($B1830,期貨未平倉口數!$A$4:$M$499,4,FALSE)</f>
        <v>#N/A</v>
      </c>
      <c r="O1830" s="27" t="e">
        <f>VLOOKUP($B1830,期貨未平倉口數!$A$4:$M$499,9,FALSE)</f>
        <v>#N/A</v>
      </c>
      <c r="P1830" s="27" t="e">
        <f>VLOOKUP($B1830,期貨未平倉口數!$A$4:$M$499,10,FALSE)</f>
        <v>#N/A</v>
      </c>
      <c r="Q1830" s="27" t="e">
        <f>VLOOKUP($B1830,期貨未平倉口數!$A$4:$M$499,11,FALSE)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VLOOKUP($B1831,期貨未平倉口數!$A$4:$M$499,4,FALSE)</f>
        <v>#N/A</v>
      </c>
      <c r="O1831" s="27" t="e">
        <f>VLOOKUP($B1831,期貨未平倉口數!$A$4:$M$499,9,FALSE)</f>
        <v>#N/A</v>
      </c>
      <c r="P1831" s="27" t="e">
        <f>VLOOKUP($B1831,期貨未平倉口數!$A$4:$M$499,10,FALSE)</f>
        <v>#N/A</v>
      </c>
      <c r="Q1831" s="27" t="e">
        <f>VLOOKUP($B1831,期貨未平倉口數!$A$4:$M$499,11,FALSE)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VLOOKUP($B1832,期貨未平倉口數!$A$4:$M$499,4,FALSE)</f>
        <v>#N/A</v>
      </c>
      <c r="O1832" s="27" t="e">
        <f>VLOOKUP($B1832,期貨未平倉口數!$A$4:$M$499,9,FALSE)</f>
        <v>#N/A</v>
      </c>
      <c r="P1832" s="27" t="e">
        <f>VLOOKUP($B1832,期貨未平倉口數!$A$4:$M$499,10,FALSE)</f>
        <v>#N/A</v>
      </c>
      <c r="Q1832" s="27" t="e">
        <f>VLOOKUP($B1832,期貨未平倉口數!$A$4:$M$499,11,FALSE)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VLOOKUP($B1833,期貨未平倉口數!$A$4:$M$499,4,FALSE)</f>
        <v>#N/A</v>
      </c>
      <c r="O1833" s="27" t="e">
        <f>VLOOKUP($B1833,期貨未平倉口數!$A$4:$M$499,9,FALSE)</f>
        <v>#N/A</v>
      </c>
      <c r="P1833" s="27" t="e">
        <f>VLOOKUP($B1833,期貨未平倉口數!$A$4:$M$499,10,FALSE)</f>
        <v>#N/A</v>
      </c>
      <c r="Q1833" s="27" t="e">
        <f>VLOOKUP($B1833,期貨未平倉口數!$A$4:$M$499,11,FALSE)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VLOOKUP($B1834,期貨未平倉口數!$A$4:$M$499,4,FALSE)</f>
        <v>#N/A</v>
      </c>
      <c r="O1834" s="27" t="e">
        <f>VLOOKUP($B1834,期貨未平倉口數!$A$4:$M$499,9,FALSE)</f>
        <v>#N/A</v>
      </c>
      <c r="P1834" s="27" t="e">
        <f>VLOOKUP($B1834,期貨未平倉口數!$A$4:$M$499,10,FALSE)</f>
        <v>#N/A</v>
      </c>
      <c r="Q1834" s="27" t="e">
        <f>VLOOKUP($B1834,期貨未平倉口數!$A$4:$M$499,11,FALSE)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VLOOKUP($B1835,期貨未平倉口數!$A$4:$M$499,4,FALSE)</f>
        <v>#N/A</v>
      </c>
      <c r="O1835" s="27" t="e">
        <f>VLOOKUP($B1835,期貨未平倉口數!$A$4:$M$499,9,FALSE)</f>
        <v>#N/A</v>
      </c>
      <c r="P1835" s="27" t="e">
        <f>VLOOKUP($B1835,期貨未平倉口數!$A$4:$M$499,10,FALSE)</f>
        <v>#N/A</v>
      </c>
      <c r="Q1835" s="27" t="e">
        <f>VLOOKUP($B1835,期貨未平倉口數!$A$4:$M$499,11,FALSE)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VLOOKUP($B1836,期貨未平倉口數!$A$4:$M$499,4,FALSE)</f>
        <v>#N/A</v>
      </c>
      <c r="O1836" s="27" t="e">
        <f>VLOOKUP($B1836,期貨未平倉口數!$A$4:$M$499,9,FALSE)</f>
        <v>#N/A</v>
      </c>
      <c r="P1836" s="27" t="e">
        <f>VLOOKUP($B1836,期貨未平倉口數!$A$4:$M$499,10,FALSE)</f>
        <v>#N/A</v>
      </c>
      <c r="Q1836" s="27" t="e">
        <f>VLOOKUP($B1836,期貨未平倉口數!$A$4:$M$499,11,FALSE)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VLOOKUP($B1837,期貨未平倉口數!$A$4:$M$499,4,FALSE)</f>
        <v>#N/A</v>
      </c>
      <c r="O1837" s="27" t="e">
        <f>VLOOKUP($B1837,期貨未平倉口數!$A$4:$M$499,9,FALSE)</f>
        <v>#N/A</v>
      </c>
      <c r="P1837" s="27" t="e">
        <f>VLOOKUP($B1837,期貨未平倉口數!$A$4:$M$499,10,FALSE)</f>
        <v>#N/A</v>
      </c>
      <c r="Q1837" s="27" t="e">
        <f>VLOOKUP($B1837,期貨未平倉口數!$A$4:$M$499,11,FALSE)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VLOOKUP($B1838,期貨未平倉口數!$A$4:$M$499,4,FALSE)</f>
        <v>#N/A</v>
      </c>
      <c r="O1838" s="27" t="e">
        <f>VLOOKUP($B1838,期貨未平倉口數!$A$4:$M$499,9,FALSE)</f>
        <v>#N/A</v>
      </c>
      <c r="P1838" s="27" t="e">
        <f>VLOOKUP($B1838,期貨未平倉口數!$A$4:$M$499,10,FALSE)</f>
        <v>#N/A</v>
      </c>
      <c r="Q1838" s="27" t="e">
        <f>VLOOKUP($B1838,期貨未平倉口數!$A$4:$M$499,11,FALSE)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VLOOKUP($B1839,期貨未平倉口數!$A$4:$M$499,4,FALSE)</f>
        <v>#N/A</v>
      </c>
      <c r="O1839" s="27" t="e">
        <f>VLOOKUP($B1839,期貨未平倉口數!$A$4:$M$499,9,FALSE)</f>
        <v>#N/A</v>
      </c>
      <c r="P1839" s="27" t="e">
        <f>VLOOKUP($B1839,期貨未平倉口數!$A$4:$M$499,10,FALSE)</f>
        <v>#N/A</v>
      </c>
      <c r="Q1839" s="27" t="e">
        <f>VLOOKUP($B1839,期貨未平倉口數!$A$4:$M$499,11,FALSE)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VLOOKUP($B1840,期貨未平倉口數!$A$4:$M$499,4,FALSE)</f>
        <v>#N/A</v>
      </c>
      <c r="O1840" s="27" t="e">
        <f>VLOOKUP($B1840,期貨未平倉口數!$A$4:$M$499,9,FALSE)</f>
        <v>#N/A</v>
      </c>
      <c r="P1840" s="27" t="e">
        <f>VLOOKUP($B1840,期貨未平倉口數!$A$4:$M$499,10,FALSE)</f>
        <v>#N/A</v>
      </c>
      <c r="Q1840" s="27" t="e">
        <f>VLOOKUP($B1840,期貨未平倉口數!$A$4:$M$499,11,FALSE)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VLOOKUP($B1841,期貨未平倉口數!$A$4:$M$499,4,FALSE)</f>
        <v>#N/A</v>
      </c>
      <c r="O1841" s="27" t="e">
        <f>VLOOKUP($B1841,期貨未平倉口數!$A$4:$M$499,9,FALSE)</f>
        <v>#N/A</v>
      </c>
      <c r="P1841" s="27" t="e">
        <f>VLOOKUP($B1841,期貨未平倉口數!$A$4:$M$499,10,FALSE)</f>
        <v>#N/A</v>
      </c>
      <c r="Q1841" s="27" t="e">
        <f>VLOOKUP($B1841,期貨未平倉口數!$A$4:$M$499,11,FALSE)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VLOOKUP($B1842,期貨未平倉口數!$A$4:$M$499,4,FALSE)</f>
        <v>#N/A</v>
      </c>
      <c r="O1842" s="27" t="e">
        <f>VLOOKUP($B1842,期貨未平倉口數!$A$4:$M$499,9,FALSE)</f>
        <v>#N/A</v>
      </c>
      <c r="P1842" s="27" t="e">
        <f>VLOOKUP($B1842,期貨未平倉口數!$A$4:$M$499,10,FALSE)</f>
        <v>#N/A</v>
      </c>
      <c r="Q1842" s="27" t="e">
        <f>VLOOKUP($B1842,期貨未平倉口數!$A$4:$M$499,11,FALSE)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VLOOKUP($B1843,期貨未平倉口數!$A$4:$M$499,4,FALSE)</f>
        <v>#N/A</v>
      </c>
      <c r="O1843" s="27" t="e">
        <f>VLOOKUP($B1843,期貨未平倉口數!$A$4:$M$499,9,FALSE)</f>
        <v>#N/A</v>
      </c>
      <c r="P1843" s="27" t="e">
        <f>VLOOKUP($B1843,期貨未平倉口數!$A$4:$M$499,10,FALSE)</f>
        <v>#N/A</v>
      </c>
      <c r="Q1843" s="27" t="e">
        <f>VLOOKUP($B1843,期貨未平倉口數!$A$4:$M$499,11,FALSE)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VLOOKUP($B1844,期貨未平倉口數!$A$4:$M$499,4,FALSE)</f>
        <v>#N/A</v>
      </c>
      <c r="O1844" s="27" t="e">
        <f>VLOOKUP($B1844,期貨未平倉口數!$A$4:$M$499,9,FALSE)</f>
        <v>#N/A</v>
      </c>
      <c r="P1844" s="27" t="e">
        <f>VLOOKUP($B1844,期貨未平倉口數!$A$4:$M$499,10,FALSE)</f>
        <v>#N/A</v>
      </c>
      <c r="Q1844" s="27" t="e">
        <f>VLOOKUP($B1844,期貨未平倉口數!$A$4:$M$499,11,FALSE)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VLOOKUP($B1845,期貨未平倉口數!$A$4:$M$499,4,FALSE)</f>
        <v>#N/A</v>
      </c>
      <c r="O1845" s="27" t="e">
        <f>VLOOKUP($B1845,期貨未平倉口數!$A$4:$M$499,9,FALSE)</f>
        <v>#N/A</v>
      </c>
      <c r="P1845" s="27" t="e">
        <f>VLOOKUP($B1845,期貨未平倉口數!$A$4:$M$499,10,FALSE)</f>
        <v>#N/A</v>
      </c>
      <c r="Q1845" s="27" t="e">
        <f>VLOOKUP($B1845,期貨未平倉口數!$A$4:$M$499,11,FALSE)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VLOOKUP($B1846,期貨未平倉口數!$A$4:$M$499,4,FALSE)</f>
        <v>#N/A</v>
      </c>
      <c r="O1846" s="27" t="e">
        <f>VLOOKUP($B1846,期貨未平倉口數!$A$4:$M$499,9,FALSE)</f>
        <v>#N/A</v>
      </c>
      <c r="P1846" s="27" t="e">
        <f>VLOOKUP($B1846,期貨未平倉口數!$A$4:$M$499,10,FALSE)</f>
        <v>#N/A</v>
      </c>
      <c r="Q1846" s="27" t="e">
        <f>VLOOKUP($B1846,期貨未平倉口數!$A$4:$M$499,11,FALSE)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VLOOKUP($B1847,期貨未平倉口數!$A$4:$M$499,4,FALSE)</f>
        <v>#N/A</v>
      </c>
      <c r="O1847" s="27" t="e">
        <f>VLOOKUP($B1847,期貨未平倉口數!$A$4:$M$499,9,FALSE)</f>
        <v>#N/A</v>
      </c>
      <c r="P1847" s="27" t="e">
        <f>VLOOKUP($B1847,期貨未平倉口數!$A$4:$M$499,10,FALSE)</f>
        <v>#N/A</v>
      </c>
      <c r="Q1847" s="27" t="e">
        <f>VLOOKUP($B1847,期貨未平倉口數!$A$4:$M$499,11,FALSE)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VLOOKUP($B1848,期貨未平倉口數!$A$4:$M$499,4,FALSE)</f>
        <v>#N/A</v>
      </c>
      <c r="O1848" s="27" t="e">
        <f>VLOOKUP($B1848,期貨未平倉口數!$A$4:$M$499,9,FALSE)</f>
        <v>#N/A</v>
      </c>
      <c r="P1848" s="27" t="e">
        <f>VLOOKUP($B1848,期貨未平倉口數!$A$4:$M$499,10,FALSE)</f>
        <v>#N/A</v>
      </c>
      <c r="Q1848" s="27" t="e">
        <f>VLOOKUP($B1848,期貨未平倉口數!$A$4:$M$499,11,FALSE)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VLOOKUP($B1849,期貨未平倉口數!$A$4:$M$499,4,FALSE)</f>
        <v>#N/A</v>
      </c>
      <c r="O1849" s="27" t="e">
        <f>VLOOKUP($B1849,期貨未平倉口數!$A$4:$M$499,9,FALSE)</f>
        <v>#N/A</v>
      </c>
      <c r="P1849" s="27" t="e">
        <f>VLOOKUP($B1849,期貨未平倉口數!$A$4:$M$499,10,FALSE)</f>
        <v>#N/A</v>
      </c>
      <c r="Q1849" s="27" t="e">
        <f>VLOOKUP($B1849,期貨未平倉口數!$A$4:$M$499,11,FALSE)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VLOOKUP($B1850,期貨未平倉口數!$A$4:$M$499,4,FALSE)</f>
        <v>#N/A</v>
      </c>
      <c r="O1850" s="27" t="e">
        <f>VLOOKUP($B1850,期貨未平倉口數!$A$4:$M$499,9,FALSE)</f>
        <v>#N/A</v>
      </c>
      <c r="P1850" s="27" t="e">
        <f>VLOOKUP($B1850,期貨未平倉口數!$A$4:$M$499,10,FALSE)</f>
        <v>#N/A</v>
      </c>
      <c r="Q1850" s="27" t="e">
        <f>VLOOKUP($B1850,期貨未平倉口數!$A$4:$M$499,11,FALSE)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VLOOKUP($B1851,期貨未平倉口數!$A$4:$M$499,4,FALSE)</f>
        <v>#N/A</v>
      </c>
      <c r="O1851" s="27" t="e">
        <f>VLOOKUP($B1851,期貨未平倉口數!$A$4:$M$499,9,FALSE)</f>
        <v>#N/A</v>
      </c>
      <c r="P1851" s="27" t="e">
        <f>VLOOKUP($B1851,期貨未平倉口數!$A$4:$M$499,10,FALSE)</f>
        <v>#N/A</v>
      </c>
      <c r="Q1851" s="27" t="e">
        <f>VLOOKUP($B1851,期貨未平倉口數!$A$4:$M$499,11,FALSE)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VLOOKUP($B1852,期貨未平倉口數!$A$4:$M$499,4,FALSE)</f>
        <v>#N/A</v>
      </c>
      <c r="O1852" s="27" t="e">
        <f>VLOOKUP($B1852,期貨未平倉口數!$A$4:$M$499,9,FALSE)</f>
        <v>#N/A</v>
      </c>
      <c r="P1852" s="27" t="e">
        <f>VLOOKUP($B1852,期貨未平倉口數!$A$4:$M$499,10,FALSE)</f>
        <v>#N/A</v>
      </c>
      <c r="Q1852" s="27" t="e">
        <f>VLOOKUP($B1852,期貨未平倉口數!$A$4:$M$499,11,FALSE)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VLOOKUP($B1853,期貨未平倉口數!$A$4:$M$499,4,FALSE)</f>
        <v>#N/A</v>
      </c>
      <c r="O1853" s="27" t="e">
        <f>VLOOKUP($B1853,期貨未平倉口數!$A$4:$M$499,9,FALSE)</f>
        <v>#N/A</v>
      </c>
      <c r="P1853" s="27" t="e">
        <f>VLOOKUP($B1853,期貨未平倉口數!$A$4:$M$499,10,FALSE)</f>
        <v>#N/A</v>
      </c>
      <c r="Q1853" s="27" t="e">
        <f>VLOOKUP($B1853,期貨未平倉口數!$A$4:$M$499,11,FALSE)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VLOOKUP($B1854,期貨未平倉口數!$A$4:$M$499,4,FALSE)</f>
        <v>#N/A</v>
      </c>
      <c r="O1854" s="27" t="e">
        <f>VLOOKUP($B1854,期貨未平倉口數!$A$4:$M$499,9,FALSE)</f>
        <v>#N/A</v>
      </c>
      <c r="P1854" s="27" t="e">
        <f>VLOOKUP($B1854,期貨未平倉口數!$A$4:$M$499,10,FALSE)</f>
        <v>#N/A</v>
      </c>
      <c r="Q1854" s="27" t="e">
        <f>VLOOKUP($B1854,期貨未平倉口數!$A$4:$M$499,11,FALSE)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VLOOKUP($B1855,期貨未平倉口數!$A$4:$M$499,4,FALSE)</f>
        <v>#N/A</v>
      </c>
      <c r="O1855" s="27" t="e">
        <f>VLOOKUP($B1855,期貨未平倉口數!$A$4:$M$499,9,FALSE)</f>
        <v>#N/A</v>
      </c>
      <c r="P1855" s="27" t="e">
        <f>VLOOKUP($B1855,期貨未平倉口數!$A$4:$M$499,10,FALSE)</f>
        <v>#N/A</v>
      </c>
      <c r="Q1855" s="27" t="e">
        <f>VLOOKUP($B1855,期貨未平倉口數!$A$4:$M$499,11,FALSE)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VLOOKUP($B1856,期貨未平倉口數!$A$4:$M$499,4,FALSE)</f>
        <v>#N/A</v>
      </c>
      <c r="O1856" s="27" t="e">
        <f>VLOOKUP($B1856,期貨未平倉口數!$A$4:$M$499,9,FALSE)</f>
        <v>#N/A</v>
      </c>
      <c r="P1856" s="27" t="e">
        <f>VLOOKUP($B1856,期貨未平倉口數!$A$4:$M$499,10,FALSE)</f>
        <v>#N/A</v>
      </c>
      <c r="Q1856" s="27" t="e">
        <f>VLOOKUP($B1856,期貨未平倉口數!$A$4:$M$499,11,FALSE)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VLOOKUP($B1857,期貨未平倉口數!$A$4:$M$499,4,FALSE)</f>
        <v>#N/A</v>
      </c>
      <c r="O1857" s="27" t="e">
        <f>VLOOKUP($B1857,期貨未平倉口數!$A$4:$M$499,9,FALSE)</f>
        <v>#N/A</v>
      </c>
      <c r="P1857" s="27" t="e">
        <f>VLOOKUP($B1857,期貨未平倉口數!$A$4:$M$499,10,FALSE)</f>
        <v>#N/A</v>
      </c>
      <c r="Q1857" s="27" t="e">
        <f>VLOOKUP($B1857,期貨未平倉口數!$A$4:$M$499,11,FALSE)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VLOOKUP($B1858,期貨未平倉口數!$A$4:$M$499,4,FALSE)</f>
        <v>#N/A</v>
      </c>
      <c r="O1858" s="27" t="e">
        <f>VLOOKUP($B1858,期貨未平倉口數!$A$4:$M$499,9,FALSE)</f>
        <v>#N/A</v>
      </c>
      <c r="P1858" s="27" t="e">
        <f>VLOOKUP($B1858,期貨未平倉口數!$A$4:$M$499,10,FALSE)</f>
        <v>#N/A</v>
      </c>
      <c r="Q1858" s="27" t="e">
        <f>VLOOKUP($B1858,期貨未平倉口數!$A$4:$M$499,11,FALSE)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VLOOKUP($B1859,期貨未平倉口數!$A$4:$M$499,4,FALSE)</f>
        <v>#N/A</v>
      </c>
      <c r="O1859" s="27" t="e">
        <f>VLOOKUP($B1859,期貨未平倉口數!$A$4:$M$499,9,FALSE)</f>
        <v>#N/A</v>
      </c>
      <c r="P1859" s="27" t="e">
        <f>VLOOKUP($B1859,期貨未平倉口數!$A$4:$M$499,10,FALSE)</f>
        <v>#N/A</v>
      </c>
      <c r="Q1859" s="27" t="e">
        <f>VLOOKUP($B1859,期貨未平倉口數!$A$4:$M$499,11,FALSE)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VLOOKUP($B1860,期貨未平倉口數!$A$4:$M$499,4,FALSE)</f>
        <v>#N/A</v>
      </c>
      <c r="O1860" s="27" t="e">
        <f>VLOOKUP($B1860,期貨未平倉口數!$A$4:$M$499,9,FALSE)</f>
        <v>#N/A</v>
      </c>
      <c r="P1860" s="27" t="e">
        <f>VLOOKUP($B1860,期貨未平倉口數!$A$4:$M$499,10,FALSE)</f>
        <v>#N/A</v>
      </c>
      <c r="Q1860" s="27" t="e">
        <f>VLOOKUP($B1860,期貨未平倉口數!$A$4:$M$499,11,FALSE)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VLOOKUP($B1861,期貨未平倉口數!$A$4:$M$499,4,FALSE)</f>
        <v>#N/A</v>
      </c>
      <c r="O1861" s="27" t="e">
        <f>VLOOKUP($B1861,期貨未平倉口數!$A$4:$M$499,9,FALSE)</f>
        <v>#N/A</v>
      </c>
      <c r="P1861" s="27" t="e">
        <f>VLOOKUP($B1861,期貨未平倉口數!$A$4:$M$499,10,FALSE)</f>
        <v>#N/A</v>
      </c>
      <c r="Q1861" s="27" t="e">
        <f>VLOOKUP($B1861,期貨未平倉口數!$A$4:$M$499,11,FALSE)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VLOOKUP($B1862,期貨未平倉口數!$A$4:$M$499,4,FALSE)</f>
        <v>#N/A</v>
      </c>
      <c r="O1862" s="27" t="e">
        <f>VLOOKUP($B1862,期貨未平倉口數!$A$4:$M$499,9,FALSE)</f>
        <v>#N/A</v>
      </c>
      <c r="P1862" s="27" t="e">
        <f>VLOOKUP($B1862,期貨未平倉口數!$A$4:$M$499,10,FALSE)</f>
        <v>#N/A</v>
      </c>
      <c r="Q1862" s="27" t="e">
        <f>VLOOKUP($B1862,期貨未平倉口數!$A$4:$M$499,11,FALSE)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VLOOKUP($B1863,期貨未平倉口數!$A$4:$M$499,4,FALSE)</f>
        <v>#N/A</v>
      </c>
      <c r="O1863" s="27" t="e">
        <f>VLOOKUP($B1863,期貨未平倉口數!$A$4:$M$499,9,FALSE)</f>
        <v>#N/A</v>
      </c>
      <c r="P1863" s="27" t="e">
        <f>VLOOKUP($B1863,期貨未平倉口數!$A$4:$M$499,10,FALSE)</f>
        <v>#N/A</v>
      </c>
      <c r="Q1863" s="27" t="e">
        <f>VLOOKUP($B1863,期貨未平倉口數!$A$4:$M$499,11,FALSE)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VLOOKUP($B1864,期貨未平倉口數!$A$4:$M$499,4,FALSE)</f>
        <v>#N/A</v>
      </c>
      <c r="O1864" s="27" t="e">
        <f>VLOOKUP($B1864,期貨未平倉口數!$A$4:$M$499,9,FALSE)</f>
        <v>#N/A</v>
      </c>
      <c r="P1864" s="27" t="e">
        <f>VLOOKUP($B1864,期貨未平倉口數!$A$4:$M$499,10,FALSE)</f>
        <v>#N/A</v>
      </c>
      <c r="Q1864" s="27" t="e">
        <f>VLOOKUP($B1864,期貨未平倉口數!$A$4:$M$499,11,FALSE)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VLOOKUP($B1865,期貨未平倉口數!$A$4:$M$499,4,FALSE)</f>
        <v>#N/A</v>
      </c>
      <c r="O1865" s="27" t="e">
        <f>VLOOKUP($B1865,期貨未平倉口數!$A$4:$M$499,9,FALSE)</f>
        <v>#N/A</v>
      </c>
      <c r="P1865" s="27" t="e">
        <f>VLOOKUP($B1865,期貨未平倉口數!$A$4:$M$499,10,FALSE)</f>
        <v>#N/A</v>
      </c>
      <c r="Q1865" s="27" t="e">
        <f>VLOOKUP($B1865,期貨未平倉口數!$A$4:$M$499,11,FALSE)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VLOOKUP($B1866,期貨未平倉口數!$A$4:$M$499,4,FALSE)</f>
        <v>#N/A</v>
      </c>
      <c r="O1866" s="27" t="e">
        <f>VLOOKUP($B1866,期貨未平倉口數!$A$4:$M$499,9,FALSE)</f>
        <v>#N/A</v>
      </c>
      <c r="P1866" s="27" t="e">
        <f>VLOOKUP($B1866,期貨未平倉口數!$A$4:$M$499,10,FALSE)</f>
        <v>#N/A</v>
      </c>
      <c r="Q1866" s="27" t="e">
        <f>VLOOKUP($B1866,期貨未平倉口數!$A$4:$M$499,11,FALSE)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VLOOKUP($B1867,期貨未平倉口數!$A$4:$M$499,4,FALSE)</f>
        <v>#N/A</v>
      </c>
      <c r="O1867" s="27" t="e">
        <f>VLOOKUP($B1867,期貨未平倉口數!$A$4:$M$499,9,FALSE)</f>
        <v>#N/A</v>
      </c>
      <c r="P1867" s="27" t="e">
        <f>VLOOKUP($B1867,期貨未平倉口數!$A$4:$M$499,10,FALSE)</f>
        <v>#N/A</v>
      </c>
      <c r="Q1867" s="27" t="e">
        <f>VLOOKUP($B1867,期貨未平倉口數!$A$4:$M$499,11,FALSE)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VLOOKUP($B1868,期貨未平倉口數!$A$4:$M$499,4,FALSE)</f>
        <v>#N/A</v>
      </c>
      <c r="O1868" s="27" t="e">
        <f>VLOOKUP($B1868,期貨未平倉口數!$A$4:$M$499,9,FALSE)</f>
        <v>#N/A</v>
      </c>
      <c r="P1868" s="27" t="e">
        <f>VLOOKUP($B1868,期貨未平倉口數!$A$4:$M$499,10,FALSE)</f>
        <v>#N/A</v>
      </c>
      <c r="Q1868" s="27" t="e">
        <f>VLOOKUP($B1868,期貨未平倉口數!$A$4:$M$499,11,FALSE)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VLOOKUP($B1869,期貨未平倉口數!$A$4:$M$499,4,FALSE)</f>
        <v>#N/A</v>
      </c>
      <c r="O1869" s="27" t="e">
        <f>VLOOKUP($B1869,期貨未平倉口數!$A$4:$M$499,9,FALSE)</f>
        <v>#N/A</v>
      </c>
      <c r="P1869" s="27" t="e">
        <f>VLOOKUP($B1869,期貨未平倉口數!$A$4:$M$499,10,FALSE)</f>
        <v>#N/A</v>
      </c>
      <c r="Q1869" s="27" t="e">
        <f>VLOOKUP($B1869,期貨未平倉口數!$A$4:$M$499,11,FALSE)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VLOOKUP($B1870,期貨未平倉口數!$A$4:$M$499,4,FALSE)</f>
        <v>#N/A</v>
      </c>
      <c r="O1870" s="27" t="e">
        <f>VLOOKUP($B1870,期貨未平倉口數!$A$4:$M$499,9,FALSE)</f>
        <v>#N/A</v>
      </c>
      <c r="P1870" s="27" t="e">
        <f>VLOOKUP($B1870,期貨未平倉口數!$A$4:$M$499,10,FALSE)</f>
        <v>#N/A</v>
      </c>
      <c r="Q1870" s="27" t="e">
        <f>VLOOKUP($B1870,期貨未平倉口數!$A$4:$M$499,11,FALSE)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VLOOKUP($B1871,期貨未平倉口數!$A$4:$M$499,4,FALSE)</f>
        <v>#N/A</v>
      </c>
      <c r="O1871" s="27" t="e">
        <f>VLOOKUP($B1871,期貨未平倉口數!$A$4:$M$499,9,FALSE)</f>
        <v>#N/A</v>
      </c>
      <c r="P1871" s="27" t="e">
        <f>VLOOKUP($B1871,期貨未平倉口數!$A$4:$M$499,10,FALSE)</f>
        <v>#N/A</v>
      </c>
      <c r="Q1871" s="27" t="e">
        <f>VLOOKUP($B1871,期貨未平倉口數!$A$4:$M$499,11,FALSE)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VLOOKUP($B1872,期貨未平倉口數!$A$4:$M$499,4,FALSE)</f>
        <v>#N/A</v>
      </c>
      <c r="O1872" s="27" t="e">
        <f>VLOOKUP($B1872,期貨未平倉口數!$A$4:$M$499,9,FALSE)</f>
        <v>#N/A</v>
      </c>
      <c r="P1872" s="27" t="e">
        <f>VLOOKUP($B1872,期貨未平倉口數!$A$4:$M$499,10,FALSE)</f>
        <v>#N/A</v>
      </c>
      <c r="Q1872" s="27" t="e">
        <f>VLOOKUP($B1872,期貨未平倉口數!$A$4:$M$499,11,FALSE)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VLOOKUP($B1873,期貨未平倉口數!$A$4:$M$499,4,FALSE)</f>
        <v>#N/A</v>
      </c>
      <c r="O1873" s="27" t="e">
        <f>VLOOKUP($B1873,期貨未平倉口數!$A$4:$M$499,9,FALSE)</f>
        <v>#N/A</v>
      </c>
      <c r="P1873" s="27" t="e">
        <f>VLOOKUP($B1873,期貨未平倉口數!$A$4:$M$499,10,FALSE)</f>
        <v>#N/A</v>
      </c>
      <c r="Q1873" s="27" t="e">
        <f>VLOOKUP($B1873,期貨未平倉口數!$A$4:$M$499,11,FALSE)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VLOOKUP($B1874,期貨未平倉口數!$A$4:$M$499,4,FALSE)</f>
        <v>#N/A</v>
      </c>
      <c r="O1874" s="27" t="e">
        <f>VLOOKUP($B1874,期貨未平倉口數!$A$4:$M$499,9,FALSE)</f>
        <v>#N/A</v>
      </c>
      <c r="P1874" s="27" t="e">
        <f>VLOOKUP($B1874,期貨未平倉口數!$A$4:$M$499,10,FALSE)</f>
        <v>#N/A</v>
      </c>
      <c r="Q1874" s="27" t="e">
        <f>VLOOKUP($B1874,期貨未平倉口數!$A$4:$M$499,11,FALSE)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VLOOKUP($B1875,期貨未平倉口數!$A$4:$M$499,4,FALSE)</f>
        <v>#N/A</v>
      </c>
      <c r="O1875" s="27" t="e">
        <f>VLOOKUP($B1875,期貨未平倉口數!$A$4:$M$499,9,FALSE)</f>
        <v>#N/A</v>
      </c>
      <c r="P1875" s="27" t="e">
        <f>VLOOKUP($B1875,期貨未平倉口數!$A$4:$M$499,10,FALSE)</f>
        <v>#N/A</v>
      </c>
      <c r="Q1875" s="27" t="e">
        <f>VLOOKUP($B1875,期貨未平倉口數!$A$4:$M$499,11,FALSE)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VLOOKUP($B1876,期貨未平倉口數!$A$4:$M$499,4,FALSE)</f>
        <v>#N/A</v>
      </c>
      <c r="O1876" s="27" t="e">
        <f>VLOOKUP($B1876,期貨未平倉口數!$A$4:$M$499,9,FALSE)</f>
        <v>#N/A</v>
      </c>
      <c r="P1876" s="27" t="e">
        <f>VLOOKUP($B1876,期貨未平倉口數!$A$4:$M$499,10,FALSE)</f>
        <v>#N/A</v>
      </c>
      <c r="Q1876" s="27" t="e">
        <f>VLOOKUP($B1876,期貨未平倉口數!$A$4:$M$499,11,FALSE)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VLOOKUP($B1877,期貨未平倉口數!$A$4:$M$499,4,FALSE)</f>
        <v>#N/A</v>
      </c>
      <c r="O1877" s="27" t="e">
        <f>VLOOKUP($B1877,期貨未平倉口數!$A$4:$M$499,9,FALSE)</f>
        <v>#N/A</v>
      </c>
      <c r="P1877" s="27" t="e">
        <f>VLOOKUP($B1877,期貨未平倉口數!$A$4:$M$499,10,FALSE)</f>
        <v>#N/A</v>
      </c>
      <c r="Q1877" s="27" t="e">
        <f>VLOOKUP($B1877,期貨未平倉口數!$A$4:$M$499,11,FALSE)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VLOOKUP($B1878,期貨未平倉口數!$A$4:$M$499,4,FALSE)</f>
        <v>#N/A</v>
      </c>
      <c r="O1878" s="27" t="e">
        <f>VLOOKUP($B1878,期貨未平倉口數!$A$4:$M$499,9,FALSE)</f>
        <v>#N/A</v>
      </c>
      <c r="P1878" s="27" t="e">
        <f>VLOOKUP($B1878,期貨未平倉口數!$A$4:$M$499,10,FALSE)</f>
        <v>#N/A</v>
      </c>
      <c r="Q1878" s="27" t="e">
        <f>VLOOKUP($B1878,期貨未平倉口數!$A$4:$M$499,11,FALSE)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VLOOKUP($B1879,期貨未平倉口數!$A$4:$M$499,4,FALSE)</f>
        <v>#N/A</v>
      </c>
      <c r="O1879" s="27" t="e">
        <f>VLOOKUP($B1879,期貨未平倉口數!$A$4:$M$499,9,FALSE)</f>
        <v>#N/A</v>
      </c>
      <c r="P1879" s="27" t="e">
        <f>VLOOKUP($B1879,期貨未平倉口數!$A$4:$M$499,10,FALSE)</f>
        <v>#N/A</v>
      </c>
      <c r="Q1879" s="27" t="e">
        <f>VLOOKUP($B1879,期貨未平倉口數!$A$4:$M$499,11,FALSE)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VLOOKUP($B1880,期貨未平倉口數!$A$4:$M$499,4,FALSE)</f>
        <v>#N/A</v>
      </c>
      <c r="O1880" s="27" t="e">
        <f>VLOOKUP($B1880,期貨未平倉口數!$A$4:$M$499,9,FALSE)</f>
        <v>#N/A</v>
      </c>
      <c r="P1880" s="27" t="e">
        <f>VLOOKUP($B1880,期貨未平倉口數!$A$4:$M$499,10,FALSE)</f>
        <v>#N/A</v>
      </c>
      <c r="Q1880" s="27" t="e">
        <f>VLOOKUP($B1880,期貨未平倉口數!$A$4:$M$499,11,FALSE)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VLOOKUP($B1881,期貨未平倉口數!$A$4:$M$499,4,FALSE)</f>
        <v>#N/A</v>
      </c>
      <c r="O1881" s="27" t="e">
        <f>VLOOKUP($B1881,期貨未平倉口數!$A$4:$M$499,9,FALSE)</f>
        <v>#N/A</v>
      </c>
      <c r="P1881" s="27" t="e">
        <f>VLOOKUP($B1881,期貨未平倉口數!$A$4:$M$499,10,FALSE)</f>
        <v>#N/A</v>
      </c>
      <c r="Q1881" s="27" t="e">
        <f>VLOOKUP($B1881,期貨未平倉口數!$A$4:$M$499,11,FALSE)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VLOOKUP($B1882,期貨未平倉口數!$A$4:$M$499,4,FALSE)</f>
        <v>#N/A</v>
      </c>
      <c r="O1882" s="27" t="e">
        <f>VLOOKUP($B1882,期貨未平倉口數!$A$4:$M$499,9,FALSE)</f>
        <v>#N/A</v>
      </c>
      <c r="P1882" s="27" t="e">
        <f>VLOOKUP($B1882,期貨未平倉口數!$A$4:$M$499,10,FALSE)</f>
        <v>#N/A</v>
      </c>
      <c r="Q1882" s="27" t="e">
        <f>VLOOKUP($B1882,期貨未平倉口數!$A$4:$M$499,11,FALSE)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VLOOKUP($B1883,期貨未平倉口數!$A$4:$M$499,4,FALSE)</f>
        <v>#N/A</v>
      </c>
      <c r="O1883" s="27" t="e">
        <f>VLOOKUP($B1883,期貨未平倉口數!$A$4:$M$499,9,FALSE)</f>
        <v>#N/A</v>
      </c>
      <c r="P1883" s="27" t="e">
        <f>VLOOKUP($B1883,期貨未平倉口數!$A$4:$M$499,10,FALSE)</f>
        <v>#N/A</v>
      </c>
      <c r="Q1883" s="27" t="e">
        <f>VLOOKUP($B1883,期貨未平倉口數!$A$4:$M$499,11,FALSE)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VLOOKUP($B1884,期貨未平倉口數!$A$4:$M$499,4,FALSE)</f>
        <v>#N/A</v>
      </c>
      <c r="O1884" s="27" t="e">
        <f>VLOOKUP($B1884,期貨未平倉口數!$A$4:$M$499,9,FALSE)</f>
        <v>#N/A</v>
      </c>
      <c r="P1884" s="27" t="e">
        <f>VLOOKUP($B1884,期貨未平倉口數!$A$4:$M$499,10,FALSE)</f>
        <v>#N/A</v>
      </c>
      <c r="Q1884" s="27" t="e">
        <f>VLOOKUP($B1884,期貨未平倉口數!$A$4:$M$499,11,FALSE)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VLOOKUP($B1885,期貨未平倉口數!$A$4:$M$499,4,FALSE)</f>
        <v>#N/A</v>
      </c>
      <c r="O1885" s="27" t="e">
        <f>VLOOKUP($B1885,期貨未平倉口數!$A$4:$M$499,9,FALSE)</f>
        <v>#N/A</v>
      </c>
      <c r="P1885" s="27" t="e">
        <f>VLOOKUP($B1885,期貨未平倉口數!$A$4:$M$499,10,FALSE)</f>
        <v>#N/A</v>
      </c>
      <c r="Q1885" s="27" t="e">
        <f>VLOOKUP($B1885,期貨未平倉口數!$A$4:$M$499,11,FALSE)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VLOOKUP($B1886,期貨未平倉口數!$A$4:$M$499,4,FALSE)</f>
        <v>#N/A</v>
      </c>
      <c r="O1886" s="27" t="e">
        <f>VLOOKUP($B1886,期貨未平倉口數!$A$4:$M$499,9,FALSE)</f>
        <v>#N/A</v>
      </c>
      <c r="P1886" s="27" t="e">
        <f>VLOOKUP($B1886,期貨未平倉口數!$A$4:$M$499,10,FALSE)</f>
        <v>#N/A</v>
      </c>
      <c r="Q1886" s="27" t="e">
        <f>VLOOKUP($B1886,期貨未平倉口數!$A$4:$M$499,11,FALSE)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VLOOKUP($B1887,期貨未平倉口數!$A$4:$M$499,4,FALSE)</f>
        <v>#N/A</v>
      </c>
      <c r="O1887" s="27" t="e">
        <f>VLOOKUP($B1887,期貨未平倉口數!$A$4:$M$499,9,FALSE)</f>
        <v>#N/A</v>
      </c>
      <c r="P1887" s="27" t="e">
        <f>VLOOKUP($B1887,期貨未平倉口數!$A$4:$M$499,10,FALSE)</f>
        <v>#N/A</v>
      </c>
      <c r="Q1887" s="27" t="e">
        <f>VLOOKUP($B1887,期貨未平倉口數!$A$4:$M$499,11,FALSE)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VLOOKUP($B1888,期貨未平倉口數!$A$4:$M$499,4,FALSE)</f>
        <v>#N/A</v>
      </c>
      <c r="O1888" s="27" t="e">
        <f>VLOOKUP($B1888,期貨未平倉口數!$A$4:$M$499,9,FALSE)</f>
        <v>#N/A</v>
      </c>
      <c r="P1888" s="27" t="e">
        <f>VLOOKUP($B1888,期貨未平倉口數!$A$4:$M$499,10,FALSE)</f>
        <v>#N/A</v>
      </c>
      <c r="Q1888" s="27" t="e">
        <f>VLOOKUP($B1888,期貨未平倉口數!$A$4:$M$499,11,FALSE)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VLOOKUP($B1889,期貨未平倉口數!$A$4:$M$499,4,FALSE)</f>
        <v>#N/A</v>
      </c>
      <c r="O1889" s="27" t="e">
        <f>VLOOKUP($B1889,期貨未平倉口數!$A$4:$M$499,9,FALSE)</f>
        <v>#N/A</v>
      </c>
      <c r="P1889" s="27" t="e">
        <f>VLOOKUP($B1889,期貨未平倉口數!$A$4:$M$499,10,FALSE)</f>
        <v>#N/A</v>
      </c>
      <c r="Q1889" s="27" t="e">
        <f>VLOOKUP($B1889,期貨未平倉口數!$A$4:$M$499,11,FALSE)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VLOOKUP($B1890,期貨未平倉口數!$A$4:$M$499,4,FALSE)</f>
        <v>#N/A</v>
      </c>
      <c r="O1890" s="27" t="e">
        <f>VLOOKUP($B1890,期貨未平倉口數!$A$4:$M$499,9,FALSE)</f>
        <v>#N/A</v>
      </c>
      <c r="P1890" s="27" t="e">
        <f>VLOOKUP($B1890,期貨未平倉口數!$A$4:$M$499,10,FALSE)</f>
        <v>#N/A</v>
      </c>
      <c r="Q1890" s="27" t="e">
        <f>VLOOKUP($B1890,期貨未平倉口數!$A$4:$M$499,11,FALSE)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VLOOKUP($B1891,期貨未平倉口數!$A$4:$M$499,4,FALSE)</f>
        <v>#N/A</v>
      </c>
      <c r="O1891" s="27" t="e">
        <f>VLOOKUP($B1891,期貨未平倉口數!$A$4:$M$499,9,FALSE)</f>
        <v>#N/A</v>
      </c>
      <c r="P1891" s="27" t="e">
        <f>VLOOKUP($B1891,期貨未平倉口數!$A$4:$M$499,10,FALSE)</f>
        <v>#N/A</v>
      </c>
      <c r="Q1891" s="27" t="e">
        <f>VLOOKUP($B1891,期貨未平倉口數!$A$4:$M$499,11,FALSE)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VLOOKUP($B1892,期貨未平倉口數!$A$4:$M$499,4,FALSE)</f>
        <v>#N/A</v>
      </c>
      <c r="O1892" s="27" t="e">
        <f>VLOOKUP($B1892,期貨未平倉口數!$A$4:$M$499,9,FALSE)</f>
        <v>#N/A</v>
      </c>
      <c r="P1892" s="27" t="e">
        <f>VLOOKUP($B1892,期貨未平倉口數!$A$4:$M$499,10,FALSE)</f>
        <v>#N/A</v>
      </c>
      <c r="Q1892" s="27" t="e">
        <f>VLOOKUP($B1892,期貨未平倉口數!$A$4:$M$499,11,FALSE)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VLOOKUP($B1893,期貨未平倉口數!$A$4:$M$499,4,FALSE)</f>
        <v>#N/A</v>
      </c>
      <c r="O1893" s="27" t="e">
        <f>VLOOKUP($B1893,期貨未平倉口數!$A$4:$M$499,9,FALSE)</f>
        <v>#N/A</v>
      </c>
      <c r="P1893" s="27" t="e">
        <f>VLOOKUP($B1893,期貨未平倉口數!$A$4:$M$499,10,FALSE)</f>
        <v>#N/A</v>
      </c>
      <c r="Q1893" s="27" t="e">
        <f>VLOOKUP($B1893,期貨未平倉口數!$A$4:$M$499,11,FALSE)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VLOOKUP($B1894,期貨未平倉口數!$A$4:$M$499,4,FALSE)</f>
        <v>#N/A</v>
      </c>
      <c r="O1894" s="27" t="e">
        <f>VLOOKUP($B1894,期貨未平倉口數!$A$4:$M$499,9,FALSE)</f>
        <v>#N/A</v>
      </c>
      <c r="P1894" s="27" t="e">
        <f>VLOOKUP($B1894,期貨未平倉口數!$A$4:$M$499,10,FALSE)</f>
        <v>#N/A</v>
      </c>
      <c r="Q1894" s="27" t="e">
        <f>VLOOKUP($B1894,期貨未平倉口數!$A$4:$M$499,11,FALSE)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VLOOKUP($B1895,期貨未平倉口數!$A$4:$M$499,4,FALSE)</f>
        <v>#N/A</v>
      </c>
      <c r="O1895" s="27" t="e">
        <f>VLOOKUP($B1895,期貨未平倉口數!$A$4:$M$499,9,FALSE)</f>
        <v>#N/A</v>
      </c>
      <c r="P1895" s="27" t="e">
        <f>VLOOKUP($B1895,期貨未平倉口數!$A$4:$M$499,10,FALSE)</f>
        <v>#N/A</v>
      </c>
      <c r="Q1895" s="27" t="e">
        <f>VLOOKUP($B1895,期貨未平倉口數!$A$4:$M$499,11,FALSE)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VLOOKUP($B1896,期貨未平倉口數!$A$4:$M$499,4,FALSE)</f>
        <v>#N/A</v>
      </c>
      <c r="O1896" s="27" t="e">
        <f>VLOOKUP($B1896,期貨未平倉口數!$A$4:$M$499,9,FALSE)</f>
        <v>#N/A</v>
      </c>
      <c r="P1896" s="27" t="e">
        <f>VLOOKUP($B1896,期貨未平倉口數!$A$4:$M$499,10,FALSE)</f>
        <v>#N/A</v>
      </c>
      <c r="Q1896" s="27" t="e">
        <f>VLOOKUP($B1896,期貨未平倉口數!$A$4:$M$499,11,FALSE)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VLOOKUP($B1897,期貨未平倉口數!$A$4:$M$499,4,FALSE)</f>
        <v>#N/A</v>
      </c>
      <c r="O1897" s="27" t="e">
        <f>VLOOKUP($B1897,期貨未平倉口數!$A$4:$M$499,9,FALSE)</f>
        <v>#N/A</v>
      </c>
      <c r="P1897" s="27" t="e">
        <f>VLOOKUP($B1897,期貨未平倉口數!$A$4:$M$499,10,FALSE)</f>
        <v>#N/A</v>
      </c>
      <c r="Q1897" s="27" t="e">
        <f>VLOOKUP($B1897,期貨未平倉口數!$A$4:$M$499,11,FALSE)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VLOOKUP($B1898,期貨未平倉口數!$A$4:$M$499,4,FALSE)</f>
        <v>#N/A</v>
      </c>
      <c r="O1898" s="27" t="e">
        <f>VLOOKUP($B1898,期貨未平倉口數!$A$4:$M$499,9,FALSE)</f>
        <v>#N/A</v>
      </c>
      <c r="P1898" s="27" t="e">
        <f>VLOOKUP($B1898,期貨未平倉口數!$A$4:$M$499,10,FALSE)</f>
        <v>#N/A</v>
      </c>
      <c r="Q1898" s="27" t="e">
        <f>VLOOKUP($B1898,期貨未平倉口數!$A$4:$M$499,11,FALSE)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VLOOKUP($B1899,期貨未平倉口數!$A$4:$M$499,4,FALSE)</f>
        <v>#N/A</v>
      </c>
      <c r="O1899" s="27" t="e">
        <f>VLOOKUP($B1899,期貨未平倉口數!$A$4:$M$499,9,FALSE)</f>
        <v>#N/A</v>
      </c>
      <c r="P1899" s="27" t="e">
        <f>VLOOKUP($B1899,期貨未平倉口數!$A$4:$M$499,10,FALSE)</f>
        <v>#N/A</v>
      </c>
      <c r="Q1899" s="27" t="e">
        <f>VLOOKUP($B1899,期貨未平倉口數!$A$4:$M$499,11,FALSE)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VLOOKUP($B1900,期貨未平倉口數!$A$4:$M$499,4,FALSE)</f>
        <v>#N/A</v>
      </c>
      <c r="O1900" s="27" t="e">
        <f>VLOOKUP($B1900,期貨未平倉口數!$A$4:$M$499,9,FALSE)</f>
        <v>#N/A</v>
      </c>
      <c r="P1900" s="27" t="e">
        <f>VLOOKUP($B1900,期貨未平倉口數!$A$4:$M$499,10,FALSE)</f>
        <v>#N/A</v>
      </c>
      <c r="Q1900" s="27" t="e">
        <f>VLOOKUP($B1900,期貨未平倉口數!$A$4:$M$499,11,FALSE)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VLOOKUP($B1901,期貨未平倉口數!$A$4:$M$499,4,FALSE)</f>
        <v>#N/A</v>
      </c>
      <c r="O1901" s="27" t="e">
        <f>VLOOKUP($B1901,期貨未平倉口數!$A$4:$M$499,9,FALSE)</f>
        <v>#N/A</v>
      </c>
      <c r="P1901" s="27" t="e">
        <f>VLOOKUP($B1901,期貨未平倉口數!$A$4:$M$499,10,FALSE)</f>
        <v>#N/A</v>
      </c>
      <c r="Q1901" s="27" t="e">
        <f>VLOOKUP($B1901,期貨未平倉口數!$A$4:$M$499,11,FALSE)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VLOOKUP($B1902,期貨未平倉口數!$A$4:$M$499,4,FALSE)</f>
        <v>#N/A</v>
      </c>
      <c r="O1902" s="27" t="e">
        <f>VLOOKUP($B1902,期貨未平倉口數!$A$4:$M$499,9,FALSE)</f>
        <v>#N/A</v>
      </c>
      <c r="P1902" s="27" t="e">
        <f>VLOOKUP($B1902,期貨未平倉口數!$A$4:$M$499,10,FALSE)</f>
        <v>#N/A</v>
      </c>
      <c r="Q1902" s="27" t="e">
        <f>VLOOKUP($B1902,期貨未平倉口數!$A$4:$M$499,11,FALSE)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VLOOKUP($B1903,期貨未平倉口數!$A$4:$M$499,4,FALSE)</f>
        <v>#N/A</v>
      </c>
      <c r="O1903" s="27" t="e">
        <f>VLOOKUP($B1903,期貨未平倉口數!$A$4:$M$499,9,FALSE)</f>
        <v>#N/A</v>
      </c>
      <c r="P1903" s="27" t="e">
        <f>VLOOKUP($B1903,期貨未平倉口數!$A$4:$M$499,10,FALSE)</f>
        <v>#N/A</v>
      </c>
      <c r="Q1903" s="27" t="e">
        <f>VLOOKUP($B1903,期貨未平倉口數!$A$4:$M$499,11,FALSE)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VLOOKUP($B1904,期貨未平倉口數!$A$4:$M$499,4,FALSE)</f>
        <v>#N/A</v>
      </c>
      <c r="O1904" s="27" t="e">
        <f>VLOOKUP($B1904,期貨未平倉口數!$A$4:$M$499,9,FALSE)</f>
        <v>#N/A</v>
      </c>
      <c r="P1904" s="27" t="e">
        <f>VLOOKUP($B1904,期貨未平倉口數!$A$4:$M$499,10,FALSE)</f>
        <v>#N/A</v>
      </c>
      <c r="Q1904" s="27" t="e">
        <f>VLOOKUP($B1904,期貨未平倉口數!$A$4:$M$499,11,FALSE)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VLOOKUP($B1905,期貨未平倉口數!$A$4:$M$499,4,FALSE)</f>
        <v>#N/A</v>
      </c>
      <c r="O1905" s="27" t="e">
        <f>VLOOKUP($B1905,期貨未平倉口數!$A$4:$M$499,9,FALSE)</f>
        <v>#N/A</v>
      </c>
      <c r="P1905" s="27" t="e">
        <f>VLOOKUP($B1905,期貨未平倉口數!$A$4:$M$499,10,FALSE)</f>
        <v>#N/A</v>
      </c>
      <c r="Q1905" s="27" t="e">
        <f>VLOOKUP($B1905,期貨未平倉口數!$A$4:$M$499,11,FALSE)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VLOOKUP($B1906,期貨未平倉口數!$A$4:$M$499,4,FALSE)</f>
        <v>#N/A</v>
      </c>
      <c r="O1906" s="27" t="e">
        <f>VLOOKUP($B1906,期貨未平倉口數!$A$4:$M$499,9,FALSE)</f>
        <v>#N/A</v>
      </c>
      <c r="P1906" s="27" t="e">
        <f>VLOOKUP($B1906,期貨未平倉口數!$A$4:$M$499,10,FALSE)</f>
        <v>#N/A</v>
      </c>
      <c r="Q1906" s="27" t="e">
        <f>VLOOKUP($B1906,期貨未平倉口數!$A$4:$M$499,11,FALSE)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VLOOKUP($B1907,期貨未平倉口數!$A$4:$M$499,4,FALSE)</f>
        <v>#N/A</v>
      </c>
      <c r="O1907" s="27" t="e">
        <f>VLOOKUP($B1907,期貨未平倉口數!$A$4:$M$499,9,FALSE)</f>
        <v>#N/A</v>
      </c>
      <c r="P1907" s="27" t="e">
        <f>VLOOKUP($B1907,期貨未平倉口數!$A$4:$M$499,10,FALSE)</f>
        <v>#N/A</v>
      </c>
      <c r="Q1907" s="27" t="e">
        <f>VLOOKUP($B1907,期貨未平倉口數!$A$4:$M$499,11,FALSE)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VLOOKUP($B1908,期貨未平倉口數!$A$4:$M$499,4,FALSE)</f>
        <v>#N/A</v>
      </c>
      <c r="O1908" s="27" t="e">
        <f>VLOOKUP($B1908,期貨未平倉口數!$A$4:$M$499,9,FALSE)</f>
        <v>#N/A</v>
      </c>
      <c r="P1908" s="27" t="e">
        <f>VLOOKUP($B1908,期貨未平倉口數!$A$4:$M$499,10,FALSE)</f>
        <v>#N/A</v>
      </c>
      <c r="Q1908" s="27" t="e">
        <f>VLOOKUP($B1908,期貨未平倉口數!$A$4:$M$499,11,FALSE)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VLOOKUP($B1909,期貨未平倉口數!$A$4:$M$499,4,FALSE)</f>
        <v>#N/A</v>
      </c>
      <c r="O1909" s="27" t="e">
        <f>VLOOKUP($B1909,期貨未平倉口數!$A$4:$M$499,9,FALSE)</f>
        <v>#N/A</v>
      </c>
      <c r="P1909" s="27" t="e">
        <f>VLOOKUP($B1909,期貨未平倉口數!$A$4:$M$499,10,FALSE)</f>
        <v>#N/A</v>
      </c>
      <c r="Q1909" s="27" t="e">
        <f>VLOOKUP($B1909,期貨未平倉口數!$A$4:$M$499,11,FALSE)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VLOOKUP($B1910,期貨未平倉口數!$A$4:$M$499,4,FALSE)</f>
        <v>#N/A</v>
      </c>
      <c r="O1910" s="27" t="e">
        <f>VLOOKUP($B1910,期貨未平倉口數!$A$4:$M$499,9,FALSE)</f>
        <v>#N/A</v>
      </c>
      <c r="P1910" s="27" t="e">
        <f>VLOOKUP($B1910,期貨未平倉口數!$A$4:$M$499,10,FALSE)</f>
        <v>#N/A</v>
      </c>
      <c r="Q1910" s="27" t="e">
        <f>VLOOKUP($B1910,期貨未平倉口數!$A$4:$M$499,11,FALSE)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VLOOKUP($B1911,期貨未平倉口數!$A$4:$M$499,4,FALSE)</f>
        <v>#N/A</v>
      </c>
      <c r="O1911" s="27" t="e">
        <f>VLOOKUP($B1911,期貨未平倉口數!$A$4:$M$499,9,FALSE)</f>
        <v>#N/A</v>
      </c>
      <c r="P1911" s="27" t="e">
        <f>VLOOKUP($B1911,期貨未平倉口數!$A$4:$M$499,10,FALSE)</f>
        <v>#N/A</v>
      </c>
      <c r="Q1911" s="27" t="e">
        <f>VLOOKUP($B1911,期貨未平倉口數!$A$4:$M$499,11,FALSE)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VLOOKUP($B1912,期貨未平倉口數!$A$4:$M$499,4,FALSE)</f>
        <v>#N/A</v>
      </c>
      <c r="O1912" s="27" t="e">
        <f>VLOOKUP($B1912,期貨未平倉口數!$A$4:$M$499,9,FALSE)</f>
        <v>#N/A</v>
      </c>
      <c r="P1912" s="27" t="e">
        <f>VLOOKUP($B1912,期貨未平倉口數!$A$4:$M$499,10,FALSE)</f>
        <v>#N/A</v>
      </c>
      <c r="Q1912" s="27" t="e">
        <f>VLOOKUP($B1912,期貨未平倉口數!$A$4:$M$499,11,FALSE)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VLOOKUP($B1913,期貨未平倉口數!$A$4:$M$499,4,FALSE)</f>
        <v>#N/A</v>
      </c>
      <c r="O1913" s="27" t="e">
        <f>VLOOKUP($B1913,期貨未平倉口數!$A$4:$M$499,9,FALSE)</f>
        <v>#N/A</v>
      </c>
      <c r="P1913" s="27" t="e">
        <f>VLOOKUP($B1913,期貨未平倉口數!$A$4:$M$499,10,FALSE)</f>
        <v>#N/A</v>
      </c>
      <c r="Q1913" s="27" t="e">
        <f>VLOOKUP($B1913,期貨未平倉口數!$A$4:$M$499,11,FALSE)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VLOOKUP($B1914,期貨未平倉口數!$A$4:$M$499,4,FALSE)</f>
        <v>#N/A</v>
      </c>
      <c r="O1914" s="27" t="e">
        <f>VLOOKUP($B1914,期貨未平倉口數!$A$4:$M$499,9,FALSE)</f>
        <v>#N/A</v>
      </c>
      <c r="P1914" s="27" t="e">
        <f>VLOOKUP($B1914,期貨未平倉口數!$A$4:$M$499,10,FALSE)</f>
        <v>#N/A</v>
      </c>
      <c r="Q1914" s="27" t="e">
        <f>VLOOKUP($B1914,期貨未平倉口數!$A$4:$M$499,11,FALSE)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VLOOKUP($B1915,期貨未平倉口數!$A$4:$M$499,4,FALSE)</f>
        <v>#N/A</v>
      </c>
      <c r="O1915" s="27" t="e">
        <f>VLOOKUP($B1915,期貨未平倉口數!$A$4:$M$499,9,FALSE)</f>
        <v>#N/A</v>
      </c>
      <c r="P1915" s="27" t="e">
        <f>VLOOKUP($B1915,期貨未平倉口數!$A$4:$M$499,10,FALSE)</f>
        <v>#N/A</v>
      </c>
      <c r="Q1915" s="27" t="e">
        <f>VLOOKUP($B1915,期貨未平倉口數!$A$4:$M$499,11,FALSE)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VLOOKUP($B1916,期貨未平倉口數!$A$4:$M$499,4,FALSE)</f>
        <v>#N/A</v>
      </c>
      <c r="O1916" s="27" t="e">
        <f>VLOOKUP($B1916,期貨未平倉口數!$A$4:$M$499,9,FALSE)</f>
        <v>#N/A</v>
      </c>
      <c r="P1916" s="27" t="e">
        <f>VLOOKUP($B1916,期貨未平倉口數!$A$4:$M$499,10,FALSE)</f>
        <v>#N/A</v>
      </c>
      <c r="Q1916" s="27" t="e">
        <f>VLOOKUP($B1916,期貨未平倉口數!$A$4:$M$499,11,FALSE)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VLOOKUP($B1917,期貨未平倉口數!$A$4:$M$499,4,FALSE)</f>
        <v>#N/A</v>
      </c>
      <c r="O1917" s="27" t="e">
        <f>VLOOKUP($B1917,期貨未平倉口數!$A$4:$M$499,9,FALSE)</f>
        <v>#N/A</v>
      </c>
      <c r="P1917" s="27" t="e">
        <f>VLOOKUP($B1917,期貨未平倉口數!$A$4:$M$499,10,FALSE)</f>
        <v>#N/A</v>
      </c>
      <c r="Q1917" s="27" t="e">
        <f>VLOOKUP($B1917,期貨未平倉口數!$A$4:$M$499,11,FALSE)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VLOOKUP($B1918,期貨未平倉口數!$A$4:$M$499,4,FALSE)</f>
        <v>#N/A</v>
      </c>
      <c r="O1918" s="27" t="e">
        <f>VLOOKUP($B1918,期貨未平倉口數!$A$4:$M$499,9,FALSE)</f>
        <v>#N/A</v>
      </c>
      <c r="P1918" s="27" t="e">
        <f>VLOOKUP($B1918,期貨未平倉口數!$A$4:$M$499,10,FALSE)</f>
        <v>#N/A</v>
      </c>
      <c r="Q1918" s="27" t="e">
        <f>VLOOKUP($B1918,期貨未平倉口數!$A$4:$M$499,11,FALSE)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VLOOKUP($B1919,期貨未平倉口數!$A$4:$M$499,4,FALSE)</f>
        <v>#N/A</v>
      </c>
      <c r="O1919" s="27" t="e">
        <f>VLOOKUP($B1919,期貨未平倉口數!$A$4:$M$499,9,FALSE)</f>
        <v>#N/A</v>
      </c>
      <c r="P1919" s="27" t="e">
        <f>VLOOKUP($B1919,期貨未平倉口數!$A$4:$M$499,10,FALSE)</f>
        <v>#N/A</v>
      </c>
      <c r="Q1919" s="27" t="e">
        <f>VLOOKUP($B1919,期貨未平倉口數!$A$4:$M$499,11,FALSE)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VLOOKUP($B1920,期貨未平倉口數!$A$4:$M$499,4,FALSE)</f>
        <v>#N/A</v>
      </c>
      <c r="O1920" s="27" t="e">
        <f>VLOOKUP($B1920,期貨未平倉口數!$A$4:$M$499,9,FALSE)</f>
        <v>#N/A</v>
      </c>
      <c r="P1920" s="27" t="e">
        <f>VLOOKUP($B1920,期貨未平倉口數!$A$4:$M$499,10,FALSE)</f>
        <v>#N/A</v>
      </c>
      <c r="Q1920" s="27" t="e">
        <f>VLOOKUP($B1920,期貨未平倉口數!$A$4:$M$499,11,FALSE)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VLOOKUP($B1921,期貨未平倉口數!$A$4:$M$499,4,FALSE)</f>
        <v>#N/A</v>
      </c>
      <c r="O1921" s="27" t="e">
        <f>VLOOKUP($B1921,期貨未平倉口數!$A$4:$M$499,9,FALSE)</f>
        <v>#N/A</v>
      </c>
      <c r="P1921" s="27" t="e">
        <f>VLOOKUP($B1921,期貨未平倉口數!$A$4:$M$499,10,FALSE)</f>
        <v>#N/A</v>
      </c>
      <c r="Q1921" s="27" t="e">
        <f>VLOOKUP($B1921,期貨未平倉口數!$A$4:$M$499,11,FALSE)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VLOOKUP($B1922,期貨未平倉口數!$A$4:$M$499,4,FALSE)</f>
        <v>#N/A</v>
      </c>
      <c r="O1922" s="27" t="e">
        <f>VLOOKUP($B1922,期貨未平倉口數!$A$4:$M$499,9,FALSE)</f>
        <v>#N/A</v>
      </c>
      <c r="P1922" s="27" t="e">
        <f>VLOOKUP($B1922,期貨未平倉口數!$A$4:$M$499,10,FALSE)</f>
        <v>#N/A</v>
      </c>
      <c r="Q1922" s="27" t="e">
        <f>VLOOKUP($B1922,期貨未平倉口數!$A$4:$M$499,11,FALSE)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VLOOKUP($B1923,期貨未平倉口數!$A$4:$M$499,4,FALSE)</f>
        <v>#N/A</v>
      </c>
      <c r="O1923" s="27" t="e">
        <f>VLOOKUP($B1923,期貨未平倉口數!$A$4:$M$499,9,FALSE)</f>
        <v>#N/A</v>
      </c>
      <c r="P1923" s="27" t="e">
        <f>VLOOKUP($B1923,期貨未平倉口數!$A$4:$M$499,10,FALSE)</f>
        <v>#N/A</v>
      </c>
      <c r="Q1923" s="27" t="e">
        <f>VLOOKUP($B1923,期貨未平倉口數!$A$4:$M$499,11,FALSE)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VLOOKUP($B1924,期貨未平倉口數!$A$4:$M$499,4,FALSE)</f>
        <v>#N/A</v>
      </c>
      <c r="O1924" s="27" t="e">
        <f>VLOOKUP($B1924,期貨未平倉口數!$A$4:$M$499,9,FALSE)</f>
        <v>#N/A</v>
      </c>
      <c r="P1924" s="27" t="e">
        <f>VLOOKUP($B1924,期貨未平倉口數!$A$4:$M$499,10,FALSE)</f>
        <v>#N/A</v>
      </c>
      <c r="Q1924" s="27" t="e">
        <f>VLOOKUP($B1924,期貨未平倉口數!$A$4:$M$499,11,FALSE)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VLOOKUP($B1925,期貨未平倉口數!$A$4:$M$499,4,FALSE)</f>
        <v>#N/A</v>
      </c>
      <c r="O1925" s="27" t="e">
        <f>VLOOKUP($B1925,期貨未平倉口數!$A$4:$M$499,9,FALSE)</f>
        <v>#N/A</v>
      </c>
      <c r="P1925" s="27" t="e">
        <f>VLOOKUP($B1925,期貨未平倉口數!$A$4:$M$499,10,FALSE)</f>
        <v>#N/A</v>
      </c>
      <c r="Q1925" s="27" t="e">
        <f>VLOOKUP($B1925,期貨未平倉口數!$A$4:$M$499,11,FALSE)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VLOOKUP($B1926,期貨未平倉口數!$A$4:$M$499,4,FALSE)</f>
        <v>#N/A</v>
      </c>
      <c r="O1926" s="27" t="e">
        <f>VLOOKUP($B1926,期貨未平倉口數!$A$4:$M$499,9,FALSE)</f>
        <v>#N/A</v>
      </c>
      <c r="P1926" s="27" t="e">
        <f>VLOOKUP($B1926,期貨未平倉口數!$A$4:$M$499,10,FALSE)</f>
        <v>#N/A</v>
      </c>
      <c r="Q1926" s="27" t="e">
        <f>VLOOKUP($B1926,期貨未平倉口數!$A$4:$M$499,11,FALSE)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VLOOKUP($B1927,期貨未平倉口數!$A$4:$M$499,4,FALSE)</f>
        <v>#N/A</v>
      </c>
      <c r="O1927" s="27" t="e">
        <f>VLOOKUP($B1927,期貨未平倉口數!$A$4:$M$499,9,FALSE)</f>
        <v>#N/A</v>
      </c>
      <c r="P1927" s="27" t="e">
        <f>VLOOKUP($B1927,期貨未平倉口數!$A$4:$M$499,10,FALSE)</f>
        <v>#N/A</v>
      </c>
      <c r="Q1927" s="27" t="e">
        <f>VLOOKUP($B1927,期貨未平倉口數!$A$4:$M$499,11,FALSE)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VLOOKUP($B1928,期貨未平倉口數!$A$4:$M$499,4,FALSE)</f>
        <v>#N/A</v>
      </c>
      <c r="O1928" s="27" t="e">
        <f>VLOOKUP($B1928,期貨未平倉口數!$A$4:$M$499,9,FALSE)</f>
        <v>#N/A</v>
      </c>
      <c r="P1928" s="27" t="e">
        <f>VLOOKUP($B1928,期貨未平倉口數!$A$4:$M$499,10,FALSE)</f>
        <v>#N/A</v>
      </c>
      <c r="Q1928" s="27" t="e">
        <f>VLOOKUP($B1928,期貨未平倉口數!$A$4:$M$499,11,FALSE)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VLOOKUP($B1929,期貨未平倉口數!$A$4:$M$499,4,FALSE)</f>
        <v>#N/A</v>
      </c>
      <c r="O1929" s="27" t="e">
        <f>VLOOKUP($B1929,期貨未平倉口數!$A$4:$M$499,9,FALSE)</f>
        <v>#N/A</v>
      </c>
      <c r="P1929" s="27" t="e">
        <f>VLOOKUP($B1929,期貨未平倉口數!$A$4:$M$499,10,FALSE)</f>
        <v>#N/A</v>
      </c>
      <c r="Q1929" s="27" t="e">
        <f>VLOOKUP($B1929,期貨未平倉口數!$A$4:$M$499,11,FALSE)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VLOOKUP($B1930,期貨未平倉口數!$A$4:$M$499,4,FALSE)</f>
        <v>#N/A</v>
      </c>
      <c r="O1930" s="27" t="e">
        <f>VLOOKUP($B1930,期貨未平倉口數!$A$4:$M$499,9,FALSE)</f>
        <v>#N/A</v>
      </c>
      <c r="P1930" s="27" t="e">
        <f>VLOOKUP($B1930,期貨未平倉口數!$A$4:$M$499,10,FALSE)</f>
        <v>#N/A</v>
      </c>
      <c r="Q1930" s="27" t="e">
        <f>VLOOKUP($B1930,期貨未平倉口數!$A$4:$M$499,11,FALSE)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VLOOKUP($B1931,期貨未平倉口數!$A$4:$M$499,4,FALSE)</f>
        <v>#N/A</v>
      </c>
      <c r="O1931" s="27" t="e">
        <f>VLOOKUP($B1931,期貨未平倉口數!$A$4:$M$499,9,FALSE)</f>
        <v>#N/A</v>
      </c>
      <c r="P1931" s="27" t="e">
        <f>VLOOKUP($B1931,期貨未平倉口數!$A$4:$M$499,10,FALSE)</f>
        <v>#N/A</v>
      </c>
      <c r="Q1931" s="27" t="e">
        <f>VLOOKUP($B1931,期貨未平倉口數!$A$4:$M$499,11,FALSE)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VLOOKUP($B1932,期貨未平倉口數!$A$4:$M$499,4,FALSE)</f>
        <v>#N/A</v>
      </c>
      <c r="O1932" s="27" t="e">
        <f>VLOOKUP($B1932,期貨未平倉口數!$A$4:$M$499,9,FALSE)</f>
        <v>#N/A</v>
      </c>
      <c r="P1932" s="27" t="e">
        <f>VLOOKUP($B1932,期貨未平倉口數!$A$4:$M$499,10,FALSE)</f>
        <v>#N/A</v>
      </c>
      <c r="Q1932" s="27" t="e">
        <f>VLOOKUP($B1932,期貨未平倉口數!$A$4:$M$499,11,FALSE)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VLOOKUP($B1933,期貨未平倉口數!$A$4:$M$499,4,FALSE)</f>
        <v>#N/A</v>
      </c>
      <c r="O1933" s="27" t="e">
        <f>VLOOKUP($B1933,期貨未平倉口數!$A$4:$M$499,9,FALSE)</f>
        <v>#N/A</v>
      </c>
      <c r="P1933" s="27" t="e">
        <f>VLOOKUP($B1933,期貨未平倉口數!$A$4:$M$499,10,FALSE)</f>
        <v>#N/A</v>
      </c>
      <c r="Q1933" s="27" t="e">
        <f>VLOOKUP($B1933,期貨未平倉口數!$A$4:$M$499,11,FALSE)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VLOOKUP($B1934,期貨未平倉口數!$A$4:$M$499,4,FALSE)</f>
        <v>#N/A</v>
      </c>
      <c r="O1934" s="27" t="e">
        <f>VLOOKUP($B1934,期貨未平倉口數!$A$4:$M$499,9,FALSE)</f>
        <v>#N/A</v>
      </c>
      <c r="P1934" s="27" t="e">
        <f>VLOOKUP($B1934,期貨未平倉口數!$A$4:$M$499,10,FALSE)</f>
        <v>#N/A</v>
      </c>
      <c r="Q1934" s="27" t="e">
        <f>VLOOKUP($B1934,期貨未平倉口數!$A$4:$M$499,11,FALSE)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VLOOKUP($B1935,期貨未平倉口數!$A$4:$M$499,4,FALSE)</f>
        <v>#N/A</v>
      </c>
      <c r="O1935" s="27" t="e">
        <f>VLOOKUP($B1935,期貨未平倉口數!$A$4:$M$499,9,FALSE)</f>
        <v>#N/A</v>
      </c>
      <c r="P1935" s="27" t="e">
        <f>VLOOKUP($B1935,期貨未平倉口數!$A$4:$M$499,10,FALSE)</f>
        <v>#N/A</v>
      </c>
      <c r="Q1935" s="27" t="e">
        <f>VLOOKUP($B1935,期貨未平倉口數!$A$4:$M$499,11,FALSE)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VLOOKUP($B1936,期貨未平倉口數!$A$4:$M$499,4,FALSE)</f>
        <v>#N/A</v>
      </c>
      <c r="O1936" s="27" t="e">
        <f>VLOOKUP($B1936,期貨未平倉口數!$A$4:$M$499,9,FALSE)</f>
        <v>#N/A</v>
      </c>
      <c r="P1936" s="27" t="e">
        <f>VLOOKUP($B1936,期貨未平倉口數!$A$4:$M$499,10,FALSE)</f>
        <v>#N/A</v>
      </c>
      <c r="Q1936" s="27" t="e">
        <f>VLOOKUP($B1936,期貨未平倉口數!$A$4:$M$499,11,FALSE)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VLOOKUP($B1937,期貨未平倉口數!$A$4:$M$499,4,FALSE)</f>
        <v>#N/A</v>
      </c>
      <c r="O1937" s="27" t="e">
        <f>VLOOKUP($B1937,期貨未平倉口數!$A$4:$M$499,9,FALSE)</f>
        <v>#N/A</v>
      </c>
      <c r="P1937" s="27" t="e">
        <f>VLOOKUP($B1937,期貨未平倉口數!$A$4:$M$499,10,FALSE)</f>
        <v>#N/A</v>
      </c>
      <c r="Q1937" s="27" t="e">
        <f>VLOOKUP($B1937,期貨未平倉口數!$A$4:$M$499,11,FALSE)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VLOOKUP($B1938,期貨未平倉口數!$A$4:$M$499,4,FALSE)</f>
        <v>#N/A</v>
      </c>
      <c r="O1938" s="27" t="e">
        <f>VLOOKUP($B1938,期貨未平倉口數!$A$4:$M$499,9,FALSE)</f>
        <v>#N/A</v>
      </c>
      <c r="P1938" s="27" t="e">
        <f>VLOOKUP($B1938,期貨未平倉口數!$A$4:$M$499,10,FALSE)</f>
        <v>#N/A</v>
      </c>
      <c r="Q1938" s="27" t="e">
        <f>VLOOKUP($B1938,期貨未平倉口數!$A$4:$M$499,11,FALSE)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VLOOKUP($B1939,期貨未平倉口數!$A$4:$M$499,4,FALSE)</f>
        <v>#N/A</v>
      </c>
      <c r="O1939" s="27" t="e">
        <f>VLOOKUP($B1939,期貨未平倉口數!$A$4:$M$499,9,FALSE)</f>
        <v>#N/A</v>
      </c>
      <c r="P1939" s="27" t="e">
        <f>VLOOKUP($B1939,期貨未平倉口數!$A$4:$M$499,10,FALSE)</f>
        <v>#N/A</v>
      </c>
      <c r="Q1939" s="27" t="e">
        <f>VLOOKUP($B1939,期貨未平倉口數!$A$4:$M$499,11,FALSE)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VLOOKUP($B1940,期貨未平倉口數!$A$4:$M$499,4,FALSE)</f>
        <v>#N/A</v>
      </c>
      <c r="O1940" s="27" t="e">
        <f>VLOOKUP($B1940,期貨未平倉口數!$A$4:$M$499,9,FALSE)</f>
        <v>#N/A</v>
      </c>
      <c r="P1940" s="27" t="e">
        <f>VLOOKUP($B1940,期貨未平倉口數!$A$4:$M$499,10,FALSE)</f>
        <v>#N/A</v>
      </c>
      <c r="Q1940" s="27" t="e">
        <f>VLOOKUP($B1940,期貨未平倉口數!$A$4:$M$499,11,FALSE)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VLOOKUP($B1941,期貨未平倉口數!$A$4:$M$499,4,FALSE)</f>
        <v>#N/A</v>
      </c>
      <c r="O1941" s="27" t="e">
        <f>VLOOKUP($B1941,期貨未平倉口數!$A$4:$M$499,9,FALSE)</f>
        <v>#N/A</v>
      </c>
      <c r="P1941" s="27" t="e">
        <f>VLOOKUP($B1941,期貨未平倉口數!$A$4:$M$499,10,FALSE)</f>
        <v>#N/A</v>
      </c>
      <c r="Q1941" s="27" t="e">
        <f>VLOOKUP($B1941,期貨未平倉口數!$A$4:$M$499,11,FALSE)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VLOOKUP($B1942,期貨未平倉口數!$A$4:$M$499,4,FALSE)</f>
        <v>#N/A</v>
      </c>
      <c r="O1942" s="27" t="e">
        <f>VLOOKUP($B1942,期貨未平倉口數!$A$4:$M$499,9,FALSE)</f>
        <v>#N/A</v>
      </c>
      <c r="P1942" s="27" t="e">
        <f>VLOOKUP($B1942,期貨未平倉口數!$A$4:$M$499,10,FALSE)</f>
        <v>#N/A</v>
      </c>
      <c r="Q1942" s="27" t="e">
        <f>VLOOKUP($B1942,期貨未平倉口數!$A$4:$M$499,11,FALSE)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VLOOKUP($B1943,期貨未平倉口數!$A$4:$M$499,4,FALSE)</f>
        <v>#N/A</v>
      </c>
      <c r="O1943" s="27" t="e">
        <f>VLOOKUP($B1943,期貨未平倉口數!$A$4:$M$499,9,FALSE)</f>
        <v>#N/A</v>
      </c>
      <c r="P1943" s="27" t="e">
        <f>VLOOKUP($B1943,期貨未平倉口數!$A$4:$M$499,10,FALSE)</f>
        <v>#N/A</v>
      </c>
      <c r="Q1943" s="27" t="e">
        <f>VLOOKUP($B1943,期貨未平倉口數!$A$4:$M$499,11,FALSE)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VLOOKUP($B1944,期貨未平倉口數!$A$4:$M$499,4,FALSE)</f>
        <v>#N/A</v>
      </c>
      <c r="O1944" s="27" t="e">
        <f>VLOOKUP($B1944,期貨未平倉口數!$A$4:$M$499,9,FALSE)</f>
        <v>#N/A</v>
      </c>
      <c r="P1944" s="27" t="e">
        <f>VLOOKUP($B1944,期貨未平倉口數!$A$4:$M$499,10,FALSE)</f>
        <v>#N/A</v>
      </c>
      <c r="Q1944" s="27" t="e">
        <f>VLOOKUP($B1944,期貨未平倉口數!$A$4:$M$499,11,FALSE)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VLOOKUP($B1945,期貨未平倉口數!$A$4:$M$499,4,FALSE)</f>
        <v>#N/A</v>
      </c>
      <c r="O1945" s="27" t="e">
        <f>VLOOKUP($B1945,期貨未平倉口數!$A$4:$M$499,9,FALSE)</f>
        <v>#N/A</v>
      </c>
      <c r="P1945" s="27" t="e">
        <f>VLOOKUP($B1945,期貨未平倉口數!$A$4:$M$499,10,FALSE)</f>
        <v>#N/A</v>
      </c>
      <c r="Q1945" s="27" t="e">
        <f>VLOOKUP($B1945,期貨未平倉口數!$A$4:$M$499,11,FALSE)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VLOOKUP($B1946,期貨未平倉口數!$A$4:$M$499,4,FALSE)</f>
        <v>#N/A</v>
      </c>
      <c r="O1946" s="27" t="e">
        <f>VLOOKUP($B1946,期貨未平倉口數!$A$4:$M$499,9,FALSE)</f>
        <v>#N/A</v>
      </c>
      <c r="P1946" s="27" t="e">
        <f>VLOOKUP($B1946,期貨未平倉口數!$A$4:$M$499,10,FALSE)</f>
        <v>#N/A</v>
      </c>
      <c r="Q1946" s="27" t="e">
        <f>VLOOKUP($B1946,期貨未平倉口數!$A$4:$M$499,11,FALSE)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VLOOKUP($B1947,期貨未平倉口數!$A$4:$M$499,4,FALSE)</f>
        <v>#N/A</v>
      </c>
      <c r="O1947" s="27" t="e">
        <f>VLOOKUP($B1947,期貨未平倉口數!$A$4:$M$499,9,FALSE)</f>
        <v>#N/A</v>
      </c>
      <c r="P1947" s="27" t="e">
        <f>VLOOKUP($B1947,期貨未平倉口數!$A$4:$M$499,10,FALSE)</f>
        <v>#N/A</v>
      </c>
      <c r="Q1947" s="27" t="e">
        <f>VLOOKUP($B1947,期貨未平倉口數!$A$4:$M$499,11,FALSE)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VLOOKUP($B1948,期貨未平倉口數!$A$4:$M$499,4,FALSE)</f>
        <v>#N/A</v>
      </c>
      <c r="O1948" s="27" t="e">
        <f>VLOOKUP($B1948,期貨未平倉口數!$A$4:$M$499,9,FALSE)</f>
        <v>#N/A</v>
      </c>
      <c r="P1948" s="27" t="e">
        <f>VLOOKUP($B1948,期貨未平倉口數!$A$4:$M$499,10,FALSE)</f>
        <v>#N/A</v>
      </c>
      <c r="Q1948" s="27" t="e">
        <f>VLOOKUP($B1948,期貨未平倉口數!$A$4:$M$499,11,FALSE)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VLOOKUP($B1949,期貨未平倉口數!$A$4:$M$499,4,FALSE)</f>
        <v>#N/A</v>
      </c>
      <c r="O1949" s="27" t="e">
        <f>VLOOKUP($B1949,期貨未平倉口數!$A$4:$M$499,9,FALSE)</f>
        <v>#N/A</v>
      </c>
      <c r="P1949" s="27" t="e">
        <f>VLOOKUP($B1949,期貨未平倉口數!$A$4:$M$499,10,FALSE)</f>
        <v>#N/A</v>
      </c>
      <c r="Q1949" s="27" t="e">
        <f>VLOOKUP($B1949,期貨未平倉口數!$A$4:$M$499,11,FALSE)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VLOOKUP($B1950,期貨未平倉口數!$A$4:$M$499,4,FALSE)</f>
        <v>#N/A</v>
      </c>
      <c r="O1950" s="27" t="e">
        <f>VLOOKUP($B1950,期貨未平倉口數!$A$4:$M$499,9,FALSE)</f>
        <v>#N/A</v>
      </c>
      <c r="P1950" s="27" t="e">
        <f>VLOOKUP($B1950,期貨未平倉口數!$A$4:$M$499,10,FALSE)</f>
        <v>#N/A</v>
      </c>
      <c r="Q1950" s="27" t="e">
        <f>VLOOKUP($B1950,期貨未平倉口數!$A$4:$M$499,11,FALSE)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VLOOKUP($B1951,期貨未平倉口數!$A$4:$M$499,4,FALSE)</f>
        <v>#N/A</v>
      </c>
      <c r="O1951" s="27" t="e">
        <f>VLOOKUP($B1951,期貨未平倉口數!$A$4:$M$499,9,FALSE)</f>
        <v>#N/A</v>
      </c>
      <c r="P1951" s="27" t="e">
        <f>VLOOKUP($B1951,期貨未平倉口數!$A$4:$M$499,10,FALSE)</f>
        <v>#N/A</v>
      </c>
      <c r="Q1951" s="27" t="e">
        <f>VLOOKUP($B1951,期貨未平倉口數!$A$4:$M$499,11,FALSE)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VLOOKUP($B1952,期貨未平倉口數!$A$4:$M$499,4,FALSE)</f>
        <v>#N/A</v>
      </c>
      <c r="O1952" s="27" t="e">
        <f>VLOOKUP($B1952,期貨未平倉口數!$A$4:$M$499,9,FALSE)</f>
        <v>#N/A</v>
      </c>
      <c r="P1952" s="27" t="e">
        <f>VLOOKUP($B1952,期貨未平倉口數!$A$4:$M$499,10,FALSE)</f>
        <v>#N/A</v>
      </c>
      <c r="Q1952" s="27" t="e">
        <f>VLOOKUP($B1952,期貨未平倉口數!$A$4:$M$499,11,FALSE)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VLOOKUP($B1953,期貨未平倉口數!$A$4:$M$499,4,FALSE)</f>
        <v>#N/A</v>
      </c>
      <c r="O1953" s="27" t="e">
        <f>VLOOKUP($B1953,期貨未平倉口數!$A$4:$M$499,9,FALSE)</f>
        <v>#N/A</v>
      </c>
      <c r="P1953" s="27" t="e">
        <f>VLOOKUP($B1953,期貨未平倉口數!$A$4:$M$499,10,FALSE)</f>
        <v>#N/A</v>
      </c>
      <c r="Q1953" s="27" t="e">
        <f>VLOOKUP($B1953,期貨未平倉口數!$A$4:$M$499,11,FALSE)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VLOOKUP($B1954,期貨未平倉口數!$A$4:$M$499,4,FALSE)</f>
        <v>#N/A</v>
      </c>
      <c r="O1954" s="27" t="e">
        <f>VLOOKUP($B1954,期貨未平倉口數!$A$4:$M$499,9,FALSE)</f>
        <v>#N/A</v>
      </c>
      <c r="P1954" s="27" t="e">
        <f>VLOOKUP($B1954,期貨未平倉口數!$A$4:$M$499,10,FALSE)</f>
        <v>#N/A</v>
      </c>
      <c r="Q1954" s="27" t="e">
        <f>VLOOKUP($B1954,期貨未平倉口數!$A$4:$M$499,11,FALSE)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VLOOKUP($B1955,期貨未平倉口數!$A$4:$M$499,4,FALSE)</f>
        <v>#N/A</v>
      </c>
      <c r="O1955" s="27" t="e">
        <f>VLOOKUP($B1955,期貨未平倉口數!$A$4:$M$499,9,FALSE)</f>
        <v>#N/A</v>
      </c>
      <c r="P1955" s="27" t="e">
        <f>VLOOKUP($B1955,期貨未平倉口數!$A$4:$M$499,10,FALSE)</f>
        <v>#N/A</v>
      </c>
      <c r="Q1955" s="27" t="e">
        <f>VLOOKUP($B1955,期貨未平倉口數!$A$4:$M$499,11,FALSE)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VLOOKUP($B1956,期貨未平倉口數!$A$4:$M$499,4,FALSE)</f>
        <v>#N/A</v>
      </c>
      <c r="O1956" s="27" t="e">
        <f>VLOOKUP($B1956,期貨未平倉口數!$A$4:$M$499,9,FALSE)</f>
        <v>#N/A</v>
      </c>
      <c r="P1956" s="27" t="e">
        <f>VLOOKUP($B1956,期貨未平倉口數!$A$4:$M$499,10,FALSE)</f>
        <v>#N/A</v>
      </c>
      <c r="Q1956" s="27" t="e">
        <f>VLOOKUP($B1956,期貨未平倉口數!$A$4:$M$499,11,FALSE)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VLOOKUP($B1957,期貨未平倉口數!$A$4:$M$499,4,FALSE)</f>
        <v>#N/A</v>
      </c>
      <c r="O1957" s="27" t="e">
        <f>VLOOKUP($B1957,期貨未平倉口數!$A$4:$M$499,9,FALSE)</f>
        <v>#N/A</v>
      </c>
      <c r="P1957" s="27" t="e">
        <f>VLOOKUP($B1957,期貨未平倉口數!$A$4:$M$499,10,FALSE)</f>
        <v>#N/A</v>
      </c>
      <c r="Q1957" s="27" t="e">
        <f>VLOOKUP($B1957,期貨未平倉口數!$A$4:$M$499,11,FALSE)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VLOOKUP($B1958,期貨未平倉口數!$A$4:$M$499,4,FALSE)</f>
        <v>#N/A</v>
      </c>
      <c r="O1958" s="27" t="e">
        <f>VLOOKUP($B1958,期貨未平倉口數!$A$4:$M$499,9,FALSE)</f>
        <v>#N/A</v>
      </c>
      <c r="P1958" s="27" t="e">
        <f>VLOOKUP($B1958,期貨未平倉口數!$A$4:$M$499,10,FALSE)</f>
        <v>#N/A</v>
      </c>
      <c r="Q1958" s="27" t="e">
        <f>VLOOKUP($B1958,期貨未平倉口數!$A$4:$M$499,11,FALSE)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VLOOKUP($B1959,期貨未平倉口數!$A$4:$M$499,4,FALSE)</f>
        <v>#N/A</v>
      </c>
      <c r="O1959" s="27" t="e">
        <f>VLOOKUP($B1959,期貨未平倉口數!$A$4:$M$499,9,FALSE)</f>
        <v>#N/A</v>
      </c>
      <c r="P1959" s="27" t="e">
        <f>VLOOKUP($B1959,期貨未平倉口數!$A$4:$M$499,10,FALSE)</f>
        <v>#N/A</v>
      </c>
      <c r="Q1959" s="27" t="e">
        <f>VLOOKUP($B1959,期貨未平倉口數!$A$4:$M$499,11,FALSE)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VLOOKUP($B1960,期貨未平倉口數!$A$4:$M$499,4,FALSE)</f>
        <v>#N/A</v>
      </c>
      <c r="O1960" s="27" t="e">
        <f>VLOOKUP($B1960,期貨未平倉口數!$A$4:$M$499,9,FALSE)</f>
        <v>#N/A</v>
      </c>
      <c r="P1960" s="27" t="e">
        <f>VLOOKUP($B1960,期貨未平倉口數!$A$4:$M$499,10,FALSE)</f>
        <v>#N/A</v>
      </c>
      <c r="Q1960" s="27" t="e">
        <f>VLOOKUP($B1960,期貨未平倉口數!$A$4:$M$499,11,FALSE)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VLOOKUP($B1961,期貨未平倉口數!$A$4:$M$499,4,FALSE)</f>
        <v>#N/A</v>
      </c>
      <c r="O1961" s="27" t="e">
        <f>VLOOKUP($B1961,期貨未平倉口數!$A$4:$M$499,9,FALSE)</f>
        <v>#N/A</v>
      </c>
      <c r="P1961" s="27" t="e">
        <f>VLOOKUP($B1961,期貨未平倉口數!$A$4:$M$499,10,FALSE)</f>
        <v>#N/A</v>
      </c>
      <c r="Q1961" s="27" t="e">
        <f>VLOOKUP($B1961,期貨未平倉口數!$A$4:$M$499,11,FALSE)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VLOOKUP($B1962,期貨未平倉口數!$A$4:$M$499,4,FALSE)</f>
        <v>#N/A</v>
      </c>
      <c r="O1962" s="27" t="e">
        <f>VLOOKUP($B1962,期貨未平倉口數!$A$4:$M$499,9,FALSE)</f>
        <v>#N/A</v>
      </c>
      <c r="P1962" s="27" t="e">
        <f>VLOOKUP($B1962,期貨未平倉口數!$A$4:$M$499,10,FALSE)</f>
        <v>#N/A</v>
      </c>
      <c r="Q1962" s="27" t="e">
        <f>VLOOKUP($B1962,期貨未平倉口數!$A$4:$M$499,11,FALSE)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VLOOKUP($B1963,期貨未平倉口數!$A$4:$M$499,4,FALSE)</f>
        <v>#N/A</v>
      </c>
      <c r="O1963" s="27" t="e">
        <f>VLOOKUP($B1963,期貨未平倉口數!$A$4:$M$499,9,FALSE)</f>
        <v>#N/A</v>
      </c>
      <c r="P1963" s="27" t="e">
        <f>VLOOKUP($B1963,期貨未平倉口數!$A$4:$M$499,10,FALSE)</f>
        <v>#N/A</v>
      </c>
      <c r="Q1963" s="27" t="e">
        <f>VLOOKUP($B1963,期貨未平倉口數!$A$4:$M$499,11,FALSE)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VLOOKUP($B1964,期貨未平倉口數!$A$4:$M$499,4,FALSE)</f>
        <v>#N/A</v>
      </c>
      <c r="O1964" s="27" t="e">
        <f>VLOOKUP($B1964,期貨未平倉口數!$A$4:$M$499,9,FALSE)</f>
        <v>#N/A</v>
      </c>
      <c r="P1964" s="27" t="e">
        <f>VLOOKUP($B1964,期貨未平倉口數!$A$4:$M$499,10,FALSE)</f>
        <v>#N/A</v>
      </c>
      <c r="Q1964" s="27" t="e">
        <f>VLOOKUP($B1964,期貨未平倉口數!$A$4:$M$499,11,FALSE)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VLOOKUP($B1965,期貨未平倉口數!$A$4:$M$499,4,FALSE)</f>
        <v>#N/A</v>
      </c>
      <c r="O1965" s="27" t="e">
        <f>VLOOKUP($B1965,期貨未平倉口數!$A$4:$M$499,9,FALSE)</f>
        <v>#N/A</v>
      </c>
      <c r="P1965" s="27" t="e">
        <f>VLOOKUP($B1965,期貨未平倉口數!$A$4:$M$499,10,FALSE)</f>
        <v>#N/A</v>
      </c>
      <c r="Q1965" s="27" t="e">
        <f>VLOOKUP($B1965,期貨未平倉口數!$A$4:$M$499,11,FALSE)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VLOOKUP($B1966,期貨未平倉口數!$A$4:$M$499,4,FALSE)</f>
        <v>#N/A</v>
      </c>
      <c r="O1966" s="27" t="e">
        <f>VLOOKUP($B1966,期貨未平倉口數!$A$4:$M$499,9,FALSE)</f>
        <v>#N/A</v>
      </c>
      <c r="P1966" s="27" t="e">
        <f>VLOOKUP($B1966,期貨未平倉口數!$A$4:$M$499,10,FALSE)</f>
        <v>#N/A</v>
      </c>
      <c r="Q1966" s="27" t="e">
        <f>VLOOKUP($B1966,期貨未平倉口數!$A$4:$M$499,11,FALSE)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VLOOKUP($B1967,期貨未平倉口數!$A$4:$M$499,4,FALSE)</f>
        <v>#N/A</v>
      </c>
      <c r="O1967" s="27" t="e">
        <f>VLOOKUP($B1967,期貨未平倉口數!$A$4:$M$499,9,FALSE)</f>
        <v>#N/A</v>
      </c>
      <c r="P1967" s="27" t="e">
        <f>VLOOKUP($B1967,期貨未平倉口數!$A$4:$M$499,10,FALSE)</f>
        <v>#N/A</v>
      </c>
      <c r="Q1967" s="27" t="e">
        <f>VLOOKUP($B1967,期貨未平倉口數!$A$4:$M$499,11,FALSE)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VLOOKUP($B1968,期貨未平倉口數!$A$4:$M$499,4,FALSE)</f>
        <v>#N/A</v>
      </c>
      <c r="O1968" s="27" t="e">
        <f>VLOOKUP($B1968,期貨未平倉口數!$A$4:$M$499,9,FALSE)</f>
        <v>#N/A</v>
      </c>
      <c r="P1968" s="27" t="e">
        <f>VLOOKUP($B1968,期貨未平倉口數!$A$4:$M$499,10,FALSE)</f>
        <v>#N/A</v>
      </c>
      <c r="Q1968" s="27" t="e">
        <f>VLOOKUP($B1968,期貨未平倉口數!$A$4:$M$499,11,FALSE)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VLOOKUP($B1969,期貨未平倉口數!$A$4:$M$499,4,FALSE)</f>
        <v>#N/A</v>
      </c>
      <c r="O1969" s="27" t="e">
        <f>VLOOKUP($B1969,期貨未平倉口數!$A$4:$M$499,9,FALSE)</f>
        <v>#N/A</v>
      </c>
      <c r="P1969" s="27" t="e">
        <f>VLOOKUP($B1969,期貨未平倉口數!$A$4:$M$499,10,FALSE)</f>
        <v>#N/A</v>
      </c>
      <c r="Q1969" s="27" t="e">
        <f>VLOOKUP($B1969,期貨未平倉口數!$A$4:$M$499,11,FALSE)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VLOOKUP($B1970,期貨未平倉口數!$A$4:$M$499,4,FALSE)</f>
        <v>#N/A</v>
      </c>
      <c r="O1970" s="27" t="e">
        <f>VLOOKUP($B1970,期貨未平倉口數!$A$4:$M$499,9,FALSE)</f>
        <v>#N/A</v>
      </c>
      <c r="P1970" s="27" t="e">
        <f>VLOOKUP($B1970,期貨未平倉口數!$A$4:$M$499,10,FALSE)</f>
        <v>#N/A</v>
      </c>
      <c r="Q1970" s="27" t="e">
        <f>VLOOKUP($B1970,期貨未平倉口數!$A$4:$M$499,11,FALSE)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VLOOKUP($B1971,期貨未平倉口數!$A$4:$M$499,4,FALSE)</f>
        <v>#N/A</v>
      </c>
      <c r="O1971" s="27" t="e">
        <f>VLOOKUP($B1971,期貨未平倉口數!$A$4:$M$499,9,FALSE)</f>
        <v>#N/A</v>
      </c>
      <c r="P1971" s="27" t="e">
        <f>VLOOKUP($B1971,期貨未平倉口數!$A$4:$M$499,10,FALSE)</f>
        <v>#N/A</v>
      </c>
      <c r="Q1971" s="27" t="e">
        <f>VLOOKUP($B1971,期貨未平倉口數!$A$4:$M$499,11,FALSE)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VLOOKUP($B1972,期貨未平倉口數!$A$4:$M$499,4,FALSE)</f>
        <v>#N/A</v>
      </c>
      <c r="O1972" s="27" t="e">
        <f>VLOOKUP($B1972,期貨未平倉口數!$A$4:$M$499,9,FALSE)</f>
        <v>#N/A</v>
      </c>
      <c r="P1972" s="27" t="e">
        <f>VLOOKUP($B1972,期貨未平倉口數!$A$4:$M$499,10,FALSE)</f>
        <v>#N/A</v>
      </c>
      <c r="Q1972" s="27" t="e">
        <f>VLOOKUP($B1972,期貨未平倉口數!$A$4:$M$499,11,FALSE)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VLOOKUP($B1973,期貨未平倉口數!$A$4:$M$499,4,FALSE)</f>
        <v>#N/A</v>
      </c>
      <c r="O1973" s="27" t="e">
        <f>VLOOKUP($B1973,期貨未平倉口數!$A$4:$M$499,9,FALSE)</f>
        <v>#N/A</v>
      </c>
      <c r="P1973" s="27" t="e">
        <f>VLOOKUP($B1973,期貨未平倉口數!$A$4:$M$499,10,FALSE)</f>
        <v>#N/A</v>
      </c>
      <c r="Q1973" s="27" t="e">
        <f>VLOOKUP($B1973,期貨未平倉口數!$A$4:$M$499,11,FALSE)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VLOOKUP($B1974,期貨未平倉口數!$A$4:$M$499,4,FALSE)</f>
        <v>#N/A</v>
      </c>
      <c r="O1974" s="27" t="e">
        <f>VLOOKUP($B1974,期貨未平倉口數!$A$4:$M$499,9,FALSE)</f>
        <v>#N/A</v>
      </c>
      <c r="P1974" s="27" t="e">
        <f>VLOOKUP($B1974,期貨未平倉口數!$A$4:$M$499,10,FALSE)</f>
        <v>#N/A</v>
      </c>
      <c r="Q1974" s="27" t="e">
        <f>VLOOKUP($B1974,期貨未平倉口數!$A$4:$M$499,11,FALSE)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VLOOKUP($B1975,期貨未平倉口數!$A$4:$M$499,4,FALSE)</f>
        <v>#N/A</v>
      </c>
      <c r="O1975" s="27" t="e">
        <f>VLOOKUP($B1975,期貨未平倉口數!$A$4:$M$499,9,FALSE)</f>
        <v>#N/A</v>
      </c>
      <c r="P1975" s="27" t="e">
        <f>VLOOKUP($B1975,期貨未平倉口數!$A$4:$M$499,10,FALSE)</f>
        <v>#N/A</v>
      </c>
      <c r="Q1975" s="27" t="e">
        <f>VLOOKUP($B1975,期貨未平倉口數!$A$4:$M$499,11,FALSE)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VLOOKUP($B1976,期貨未平倉口數!$A$4:$M$499,4,FALSE)</f>
        <v>#N/A</v>
      </c>
      <c r="O1976" s="27" t="e">
        <f>VLOOKUP($B1976,期貨未平倉口數!$A$4:$M$499,9,FALSE)</f>
        <v>#N/A</v>
      </c>
      <c r="P1976" s="27" t="e">
        <f>VLOOKUP($B1976,期貨未平倉口數!$A$4:$M$499,10,FALSE)</f>
        <v>#N/A</v>
      </c>
      <c r="Q1976" s="27" t="e">
        <f>VLOOKUP($B1976,期貨未平倉口數!$A$4:$M$499,11,FALSE)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VLOOKUP($B1977,期貨未平倉口數!$A$4:$M$499,4,FALSE)</f>
        <v>#N/A</v>
      </c>
      <c r="O1977" s="27" t="e">
        <f>VLOOKUP($B1977,期貨未平倉口數!$A$4:$M$499,9,FALSE)</f>
        <v>#N/A</v>
      </c>
      <c r="P1977" s="27" t="e">
        <f>VLOOKUP($B1977,期貨未平倉口數!$A$4:$M$499,10,FALSE)</f>
        <v>#N/A</v>
      </c>
      <c r="Q1977" s="27" t="e">
        <f>VLOOKUP($B1977,期貨未平倉口數!$A$4:$M$499,11,FALSE)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VLOOKUP($B1978,期貨未平倉口數!$A$4:$M$499,4,FALSE)</f>
        <v>#N/A</v>
      </c>
      <c r="O1978" s="27" t="e">
        <f>VLOOKUP($B1978,期貨未平倉口數!$A$4:$M$499,9,FALSE)</f>
        <v>#N/A</v>
      </c>
      <c r="P1978" s="27" t="e">
        <f>VLOOKUP($B1978,期貨未平倉口數!$A$4:$M$499,10,FALSE)</f>
        <v>#N/A</v>
      </c>
      <c r="Q1978" s="27" t="e">
        <f>VLOOKUP($B1978,期貨未平倉口數!$A$4:$M$499,11,FALSE)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VLOOKUP($B1979,期貨未平倉口數!$A$4:$M$499,4,FALSE)</f>
        <v>#N/A</v>
      </c>
      <c r="O1979" s="27" t="e">
        <f>VLOOKUP($B1979,期貨未平倉口數!$A$4:$M$499,9,FALSE)</f>
        <v>#N/A</v>
      </c>
      <c r="P1979" s="27" t="e">
        <f>VLOOKUP($B1979,期貨未平倉口數!$A$4:$M$499,10,FALSE)</f>
        <v>#N/A</v>
      </c>
      <c r="Q1979" s="27" t="e">
        <f>VLOOKUP($B1979,期貨未平倉口數!$A$4:$M$499,11,FALSE)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VLOOKUP($B1980,期貨未平倉口數!$A$4:$M$499,4,FALSE)</f>
        <v>#N/A</v>
      </c>
      <c r="O1980" s="27" t="e">
        <f>VLOOKUP($B1980,期貨未平倉口數!$A$4:$M$499,9,FALSE)</f>
        <v>#N/A</v>
      </c>
      <c r="P1980" s="27" t="e">
        <f>VLOOKUP($B1980,期貨未平倉口數!$A$4:$M$499,10,FALSE)</f>
        <v>#N/A</v>
      </c>
      <c r="Q1980" s="27" t="e">
        <f>VLOOKUP($B1980,期貨未平倉口數!$A$4:$M$499,11,FALSE)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VLOOKUP($B1981,期貨未平倉口數!$A$4:$M$499,4,FALSE)</f>
        <v>#N/A</v>
      </c>
      <c r="O1981" s="27" t="e">
        <f>VLOOKUP($B1981,期貨未平倉口數!$A$4:$M$499,9,FALSE)</f>
        <v>#N/A</v>
      </c>
      <c r="P1981" s="27" t="e">
        <f>VLOOKUP($B1981,期貨未平倉口數!$A$4:$M$499,10,FALSE)</f>
        <v>#N/A</v>
      </c>
      <c r="Q1981" s="27" t="e">
        <f>VLOOKUP($B1981,期貨未平倉口數!$A$4:$M$499,11,FALSE)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VLOOKUP($B1982,期貨未平倉口數!$A$4:$M$499,4,FALSE)</f>
        <v>#N/A</v>
      </c>
      <c r="O1982" s="27" t="e">
        <f>VLOOKUP($B1982,期貨未平倉口數!$A$4:$M$499,9,FALSE)</f>
        <v>#N/A</v>
      </c>
      <c r="P1982" s="27" t="e">
        <f>VLOOKUP($B1982,期貨未平倉口數!$A$4:$M$499,10,FALSE)</f>
        <v>#N/A</v>
      </c>
      <c r="Q1982" s="27" t="e">
        <f>VLOOKUP($B1982,期貨未平倉口數!$A$4:$M$499,11,FALSE)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VLOOKUP($B1983,期貨未平倉口數!$A$4:$M$499,4,FALSE)</f>
        <v>#N/A</v>
      </c>
      <c r="O1983" s="27" t="e">
        <f>VLOOKUP($B1983,期貨未平倉口數!$A$4:$M$499,9,FALSE)</f>
        <v>#N/A</v>
      </c>
      <c r="P1983" s="27" t="e">
        <f>VLOOKUP($B1983,期貨未平倉口數!$A$4:$M$499,10,FALSE)</f>
        <v>#N/A</v>
      </c>
      <c r="Q1983" s="27" t="e">
        <f>VLOOKUP($B1983,期貨未平倉口數!$A$4:$M$499,11,FALSE)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VLOOKUP($B1984,期貨未平倉口數!$A$4:$M$499,4,FALSE)</f>
        <v>#N/A</v>
      </c>
      <c r="O1984" s="27" t="e">
        <f>VLOOKUP($B1984,期貨未平倉口數!$A$4:$M$499,9,FALSE)</f>
        <v>#N/A</v>
      </c>
      <c r="P1984" s="27" t="e">
        <f>VLOOKUP($B1984,期貨未平倉口數!$A$4:$M$499,10,FALSE)</f>
        <v>#N/A</v>
      </c>
      <c r="Q1984" s="27" t="e">
        <f>VLOOKUP($B1984,期貨未平倉口數!$A$4:$M$499,11,FALSE)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VLOOKUP($B1985,期貨未平倉口數!$A$4:$M$499,4,FALSE)</f>
        <v>#N/A</v>
      </c>
      <c r="O1985" s="27" t="e">
        <f>VLOOKUP($B1985,期貨未平倉口數!$A$4:$M$499,9,FALSE)</f>
        <v>#N/A</v>
      </c>
      <c r="P1985" s="27" t="e">
        <f>VLOOKUP($B1985,期貨未平倉口數!$A$4:$M$499,10,FALSE)</f>
        <v>#N/A</v>
      </c>
      <c r="Q1985" s="27" t="e">
        <f>VLOOKUP($B1985,期貨未平倉口數!$A$4:$M$499,11,FALSE)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VLOOKUP($B1986,期貨未平倉口數!$A$4:$M$499,4,FALSE)</f>
        <v>#N/A</v>
      </c>
      <c r="O1986" s="27" t="e">
        <f>VLOOKUP($B1986,期貨未平倉口數!$A$4:$M$499,9,FALSE)</f>
        <v>#N/A</v>
      </c>
      <c r="P1986" s="27" t="e">
        <f>VLOOKUP($B1986,期貨未平倉口數!$A$4:$M$499,10,FALSE)</f>
        <v>#N/A</v>
      </c>
      <c r="Q1986" s="27" t="e">
        <f>VLOOKUP($B1986,期貨未平倉口數!$A$4:$M$499,11,FALSE)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VLOOKUP($B1987,期貨未平倉口數!$A$4:$M$499,4,FALSE)</f>
        <v>#N/A</v>
      </c>
      <c r="O1987" s="27" t="e">
        <f>VLOOKUP($B1987,期貨未平倉口數!$A$4:$M$499,9,FALSE)</f>
        <v>#N/A</v>
      </c>
      <c r="P1987" s="27" t="e">
        <f>VLOOKUP($B1987,期貨未平倉口數!$A$4:$M$499,10,FALSE)</f>
        <v>#N/A</v>
      </c>
      <c r="Q1987" s="27" t="e">
        <f>VLOOKUP($B1987,期貨未平倉口數!$A$4:$M$499,11,FALSE)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VLOOKUP($B1988,期貨未平倉口數!$A$4:$M$499,4,FALSE)</f>
        <v>#N/A</v>
      </c>
      <c r="O1988" s="27" t="e">
        <f>VLOOKUP($B1988,期貨未平倉口數!$A$4:$M$499,9,FALSE)</f>
        <v>#N/A</v>
      </c>
      <c r="P1988" s="27" t="e">
        <f>VLOOKUP($B1988,期貨未平倉口數!$A$4:$M$499,10,FALSE)</f>
        <v>#N/A</v>
      </c>
      <c r="Q1988" s="27" t="e">
        <f>VLOOKUP($B1988,期貨未平倉口數!$A$4:$M$499,11,FALSE)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VLOOKUP($B1989,期貨未平倉口數!$A$4:$M$499,4,FALSE)</f>
        <v>#N/A</v>
      </c>
      <c r="O1989" s="27" t="e">
        <f>VLOOKUP($B1989,期貨未平倉口數!$A$4:$M$499,9,FALSE)</f>
        <v>#N/A</v>
      </c>
      <c r="P1989" s="27" t="e">
        <f>VLOOKUP($B1989,期貨未平倉口數!$A$4:$M$499,10,FALSE)</f>
        <v>#N/A</v>
      </c>
      <c r="Q1989" s="27" t="e">
        <f>VLOOKUP($B1989,期貨未平倉口數!$A$4:$M$499,11,FALSE)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VLOOKUP($B1990,期貨未平倉口數!$A$4:$M$499,4,FALSE)</f>
        <v>#N/A</v>
      </c>
      <c r="O1990" s="27" t="e">
        <f>VLOOKUP($B1990,期貨未平倉口數!$A$4:$M$499,9,FALSE)</f>
        <v>#N/A</v>
      </c>
      <c r="P1990" s="27" t="e">
        <f>VLOOKUP($B1990,期貨未平倉口數!$A$4:$M$499,10,FALSE)</f>
        <v>#N/A</v>
      </c>
      <c r="Q1990" s="27" t="e">
        <f>VLOOKUP($B1990,期貨未平倉口數!$A$4:$M$499,11,FALSE)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VLOOKUP($B1991,期貨未平倉口數!$A$4:$M$499,4,FALSE)</f>
        <v>#N/A</v>
      </c>
      <c r="O1991" s="27" t="e">
        <f>VLOOKUP($B1991,期貨未平倉口數!$A$4:$M$499,9,FALSE)</f>
        <v>#N/A</v>
      </c>
      <c r="P1991" s="27" t="e">
        <f>VLOOKUP($B1991,期貨未平倉口數!$A$4:$M$499,10,FALSE)</f>
        <v>#N/A</v>
      </c>
      <c r="Q1991" s="27" t="e">
        <f>VLOOKUP($B1991,期貨未平倉口數!$A$4:$M$499,11,FALSE)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VLOOKUP($B1992,期貨未平倉口數!$A$4:$M$499,4,FALSE)</f>
        <v>#N/A</v>
      </c>
      <c r="O1992" s="27" t="e">
        <f>VLOOKUP($B1992,期貨未平倉口數!$A$4:$M$499,9,FALSE)</f>
        <v>#N/A</v>
      </c>
      <c r="P1992" s="27" t="e">
        <f>VLOOKUP($B1992,期貨未平倉口數!$A$4:$M$499,10,FALSE)</f>
        <v>#N/A</v>
      </c>
      <c r="Q1992" s="27" t="e">
        <f>VLOOKUP($B1992,期貨未平倉口數!$A$4:$M$499,11,FALSE)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VLOOKUP($B1993,期貨未平倉口數!$A$4:$M$499,4,FALSE)</f>
        <v>#N/A</v>
      </c>
      <c r="O1993" s="27" t="e">
        <f>VLOOKUP($B1993,期貨未平倉口數!$A$4:$M$499,9,FALSE)</f>
        <v>#N/A</v>
      </c>
      <c r="P1993" s="27" t="e">
        <f>VLOOKUP($B1993,期貨未平倉口數!$A$4:$M$499,10,FALSE)</f>
        <v>#N/A</v>
      </c>
      <c r="Q1993" s="27" t="e">
        <f>VLOOKUP($B1993,期貨未平倉口數!$A$4:$M$499,11,FALSE)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VLOOKUP($B1994,期貨未平倉口數!$A$4:$M$499,4,FALSE)</f>
        <v>#N/A</v>
      </c>
      <c r="O1994" s="27" t="e">
        <f>VLOOKUP($B1994,期貨未平倉口數!$A$4:$M$499,9,FALSE)</f>
        <v>#N/A</v>
      </c>
      <c r="P1994" s="27" t="e">
        <f>VLOOKUP($B1994,期貨未平倉口數!$A$4:$M$499,10,FALSE)</f>
        <v>#N/A</v>
      </c>
      <c r="Q1994" s="27" t="e">
        <f>VLOOKUP($B1994,期貨未平倉口數!$A$4:$M$499,11,FALSE)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VLOOKUP($B1995,期貨未平倉口數!$A$4:$M$499,4,FALSE)</f>
        <v>#N/A</v>
      </c>
      <c r="O1995" s="27" t="e">
        <f>VLOOKUP($B1995,期貨未平倉口數!$A$4:$M$499,9,FALSE)</f>
        <v>#N/A</v>
      </c>
      <c r="P1995" s="27" t="e">
        <f>VLOOKUP($B1995,期貨未平倉口數!$A$4:$M$499,10,FALSE)</f>
        <v>#N/A</v>
      </c>
      <c r="Q1995" s="27" t="e">
        <f>VLOOKUP($B1995,期貨未平倉口數!$A$4:$M$499,11,FALSE)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VLOOKUP($B1996,期貨未平倉口數!$A$4:$M$499,4,FALSE)</f>
        <v>#N/A</v>
      </c>
      <c r="O1996" s="27" t="e">
        <f>VLOOKUP($B1996,期貨未平倉口數!$A$4:$M$499,9,FALSE)</f>
        <v>#N/A</v>
      </c>
      <c r="P1996" s="27" t="e">
        <f>VLOOKUP($B1996,期貨未平倉口數!$A$4:$M$499,10,FALSE)</f>
        <v>#N/A</v>
      </c>
      <c r="Q1996" s="27" t="e">
        <f>VLOOKUP($B1996,期貨未平倉口數!$A$4:$M$499,11,FALSE)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VLOOKUP($B1997,期貨未平倉口數!$A$4:$M$499,4,FALSE)</f>
        <v>#N/A</v>
      </c>
      <c r="O1997" s="27" t="e">
        <f>VLOOKUP($B1997,期貨未平倉口數!$A$4:$M$499,9,FALSE)</f>
        <v>#N/A</v>
      </c>
      <c r="P1997" s="27" t="e">
        <f>VLOOKUP($B1997,期貨未平倉口數!$A$4:$M$499,10,FALSE)</f>
        <v>#N/A</v>
      </c>
      <c r="Q1997" s="27" t="e">
        <f>VLOOKUP($B1997,期貨未平倉口數!$A$4:$M$499,11,FALSE)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VLOOKUP($B1998,期貨未平倉口數!$A$4:$M$499,4,FALSE)</f>
        <v>#N/A</v>
      </c>
      <c r="O1998" s="27" t="e">
        <f>VLOOKUP($B1998,期貨未平倉口數!$A$4:$M$499,9,FALSE)</f>
        <v>#N/A</v>
      </c>
      <c r="P1998" s="27" t="e">
        <f>VLOOKUP($B1998,期貨未平倉口數!$A$4:$M$499,10,FALSE)</f>
        <v>#N/A</v>
      </c>
      <c r="Q1998" s="27" t="e">
        <f>VLOOKUP($B1998,期貨未平倉口數!$A$4:$M$499,11,FALSE)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VLOOKUP($B1999,期貨未平倉口數!$A$4:$M$499,4,FALSE)</f>
        <v>#N/A</v>
      </c>
      <c r="O1999" s="27" t="e">
        <f>VLOOKUP($B1999,期貨未平倉口數!$A$4:$M$499,9,FALSE)</f>
        <v>#N/A</v>
      </c>
      <c r="P1999" s="27" t="e">
        <f>VLOOKUP($B1999,期貨未平倉口數!$A$4:$M$499,10,FALSE)</f>
        <v>#N/A</v>
      </c>
      <c r="Q1999" s="27" t="e">
        <f>VLOOKUP($B1999,期貨未平倉口數!$A$4:$M$499,11,FALSE)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VLOOKUP($B2000,期貨未平倉口數!$A$4:$M$499,4,FALSE)</f>
        <v>#N/A</v>
      </c>
      <c r="O2000" s="27" t="e">
        <f>VLOOKUP($B2000,期貨未平倉口數!$A$4:$M$499,9,FALSE)</f>
        <v>#N/A</v>
      </c>
      <c r="P2000" s="27" t="e">
        <f>VLOOKUP($B2000,期貨未平倉口數!$A$4:$M$499,10,FALSE)</f>
        <v>#N/A</v>
      </c>
      <c r="Q2000" s="27" t="e">
        <f>VLOOKUP($B2000,期貨未平倉口數!$A$4:$M$499,11,FALSE)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VLOOKUP($B2001,期貨未平倉口數!$A$4:$M$499,4,FALSE)</f>
        <v>#N/A</v>
      </c>
      <c r="O2001" s="27" t="e">
        <f>VLOOKUP($B2001,期貨未平倉口數!$A$4:$M$499,9,FALSE)</f>
        <v>#N/A</v>
      </c>
      <c r="P2001" s="27" t="e">
        <f>VLOOKUP($B2001,期貨未平倉口數!$A$4:$M$499,10,FALSE)</f>
        <v>#N/A</v>
      </c>
      <c r="Q2001" s="27" t="e">
        <f>VLOOKUP($B2001,期貨未平倉口數!$A$4:$M$499,11,FALSE)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VLOOKUP($B2002,期貨未平倉口數!$A$4:$M$499,4,FALSE)</f>
        <v>#N/A</v>
      </c>
      <c r="O2002" s="27" t="e">
        <f>VLOOKUP($B2002,期貨未平倉口數!$A$4:$M$499,9,FALSE)</f>
        <v>#N/A</v>
      </c>
      <c r="P2002" s="27" t="e">
        <f>VLOOKUP($B2002,期貨未平倉口數!$A$4:$M$499,10,FALSE)</f>
        <v>#N/A</v>
      </c>
      <c r="Q2002" s="27" t="e">
        <f>VLOOKUP($B2002,期貨未平倉口數!$A$4:$M$499,11,FALSE)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VLOOKUP($B2003,期貨未平倉口數!$A$4:$M$499,4,FALSE)</f>
        <v>#N/A</v>
      </c>
      <c r="O2003" s="27" t="e">
        <f>VLOOKUP($B2003,期貨未平倉口數!$A$4:$M$499,9,FALSE)</f>
        <v>#N/A</v>
      </c>
      <c r="P2003" s="27" t="e">
        <f>VLOOKUP($B2003,期貨未平倉口數!$A$4:$M$499,10,FALSE)</f>
        <v>#N/A</v>
      </c>
      <c r="Q2003" s="27" t="e">
        <f>VLOOKUP($B2003,期貨未平倉口數!$A$4:$M$499,11,FALSE)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VLOOKUP($B2004,期貨未平倉口數!$A$4:$M$499,4,FALSE)</f>
        <v>#N/A</v>
      </c>
      <c r="O2004" s="27" t="e">
        <f>VLOOKUP($B2004,期貨未平倉口數!$A$4:$M$499,9,FALSE)</f>
        <v>#N/A</v>
      </c>
      <c r="P2004" s="27" t="e">
        <f>VLOOKUP($B2004,期貨未平倉口數!$A$4:$M$499,10,FALSE)</f>
        <v>#N/A</v>
      </c>
      <c r="Q2004" s="27" t="e">
        <f>VLOOKUP($B2004,期貨未平倉口數!$A$4:$M$499,11,FALSE)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VLOOKUP($B2005,期貨未平倉口數!$A$4:$M$499,4,FALSE)</f>
        <v>#N/A</v>
      </c>
      <c r="O2005" s="27" t="e">
        <f>VLOOKUP($B2005,期貨未平倉口數!$A$4:$M$499,9,FALSE)</f>
        <v>#N/A</v>
      </c>
      <c r="P2005" s="27" t="e">
        <f>VLOOKUP($B2005,期貨未平倉口數!$A$4:$M$499,10,FALSE)</f>
        <v>#N/A</v>
      </c>
      <c r="Q2005" s="27" t="e">
        <f>VLOOKUP($B2005,期貨未平倉口數!$A$4:$M$499,11,FALSE)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VLOOKUP($B2006,期貨未平倉口數!$A$4:$M$499,4,FALSE)</f>
        <v>#N/A</v>
      </c>
      <c r="O2006" s="27" t="e">
        <f>VLOOKUP($B2006,期貨未平倉口數!$A$4:$M$499,9,FALSE)</f>
        <v>#N/A</v>
      </c>
      <c r="P2006" s="27" t="e">
        <f>VLOOKUP($B2006,期貨未平倉口數!$A$4:$M$499,10,FALSE)</f>
        <v>#N/A</v>
      </c>
      <c r="Q2006" s="27" t="e">
        <f>VLOOKUP($B2006,期貨未平倉口數!$A$4:$M$499,11,FALSE)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VLOOKUP($B2007,期貨未平倉口數!$A$4:$M$499,4,FALSE)</f>
        <v>#N/A</v>
      </c>
      <c r="O2007" s="27" t="e">
        <f>VLOOKUP($B2007,期貨未平倉口數!$A$4:$M$499,9,FALSE)</f>
        <v>#N/A</v>
      </c>
      <c r="P2007" s="27" t="e">
        <f>VLOOKUP($B2007,期貨未平倉口數!$A$4:$M$499,10,FALSE)</f>
        <v>#N/A</v>
      </c>
      <c r="Q2007" s="27" t="e">
        <f>VLOOKUP($B2007,期貨未平倉口數!$A$4:$M$499,11,FALSE)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VLOOKUP($B2008,期貨未平倉口數!$A$4:$M$499,4,FALSE)</f>
        <v>#N/A</v>
      </c>
      <c r="O2008" s="27" t="e">
        <f>VLOOKUP($B2008,期貨未平倉口數!$A$4:$M$499,9,FALSE)</f>
        <v>#N/A</v>
      </c>
      <c r="P2008" s="27" t="e">
        <f>VLOOKUP($B2008,期貨未平倉口數!$A$4:$M$499,10,FALSE)</f>
        <v>#N/A</v>
      </c>
      <c r="Q2008" s="27" t="e">
        <f>VLOOKUP($B2008,期貨未平倉口數!$A$4:$M$499,11,FALSE)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VLOOKUP($B2009,期貨未平倉口數!$A$4:$M$499,4,FALSE)</f>
        <v>#N/A</v>
      </c>
      <c r="O2009" s="27" t="e">
        <f>VLOOKUP($B2009,期貨未平倉口數!$A$4:$M$499,9,FALSE)</f>
        <v>#N/A</v>
      </c>
      <c r="P2009" s="27" t="e">
        <f>VLOOKUP($B2009,期貨未平倉口數!$A$4:$M$499,10,FALSE)</f>
        <v>#N/A</v>
      </c>
      <c r="Q2009" s="27" t="e">
        <f>VLOOKUP($B2009,期貨未平倉口數!$A$4:$M$499,11,FALSE)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VLOOKUP($B2010,期貨未平倉口數!$A$4:$M$499,4,FALSE)</f>
        <v>#N/A</v>
      </c>
      <c r="O2010" s="27" t="e">
        <f>VLOOKUP($B2010,期貨未平倉口數!$A$4:$M$499,9,FALSE)</f>
        <v>#N/A</v>
      </c>
      <c r="P2010" s="27" t="e">
        <f>VLOOKUP($B2010,期貨未平倉口數!$A$4:$M$499,10,FALSE)</f>
        <v>#N/A</v>
      </c>
      <c r="Q2010" s="27" t="e">
        <f>VLOOKUP($B2010,期貨未平倉口數!$A$4:$M$499,11,FALSE)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VLOOKUP($B2011,期貨未平倉口數!$A$4:$M$499,4,FALSE)</f>
        <v>#N/A</v>
      </c>
      <c r="O2011" s="27" t="e">
        <f>VLOOKUP($B2011,期貨未平倉口數!$A$4:$M$499,9,FALSE)</f>
        <v>#N/A</v>
      </c>
      <c r="P2011" s="27" t="e">
        <f>VLOOKUP($B2011,期貨未平倉口數!$A$4:$M$499,10,FALSE)</f>
        <v>#N/A</v>
      </c>
      <c r="Q2011" s="27" t="e">
        <f>VLOOKUP($B2011,期貨未平倉口數!$A$4:$M$499,11,FALSE)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VLOOKUP($B2012,期貨未平倉口數!$A$4:$M$499,4,FALSE)</f>
        <v>#N/A</v>
      </c>
      <c r="O2012" s="27" t="e">
        <f>VLOOKUP($B2012,期貨未平倉口數!$A$4:$M$499,9,FALSE)</f>
        <v>#N/A</v>
      </c>
      <c r="P2012" s="27" t="e">
        <f>VLOOKUP($B2012,期貨未平倉口數!$A$4:$M$499,10,FALSE)</f>
        <v>#N/A</v>
      </c>
      <c r="Q2012" s="27" t="e">
        <f>VLOOKUP($B2012,期貨未平倉口數!$A$4:$M$499,11,FALSE)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VLOOKUP($B2013,期貨未平倉口數!$A$4:$M$499,4,FALSE)</f>
        <v>#N/A</v>
      </c>
      <c r="O2013" s="27" t="e">
        <f>VLOOKUP($B2013,期貨未平倉口數!$A$4:$M$499,9,FALSE)</f>
        <v>#N/A</v>
      </c>
      <c r="P2013" s="27" t="e">
        <f>VLOOKUP($B2013,期貨未平倉口數!$A$4:$M$499,10,FALSE)</f>
        <v>#N/A</v>
      </c>
      <c r="Q2013" s="27" t="e">
        <f>VLOOKUP($B2013,期貨未平倉口數!$A$4:$M$499,11,FALSE)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VLOOKUP($B2014,期貨未平倉口數!$A$4:$M$499,4,FALSE)</f>
        <v>#N/A</v>
      </c>
      <c r="O2014" s="27" t="e">
        <f>VLOOKUP($B2014,期貨未平倉口數!$A$4:$M$499,9,FALSE)</f>
        <v>#N/A</v>
      </c>
      <c r="P2014" s="27" t="e">
        <f>VLOOKUP($B2014,期貨未平倉口數!$A$4:$M$499,10,FALSE)</f>
        <v>#N/A</v>
      </c>
      <c r="Q2014" s="27" t="e">
        <f>VLOOKUP($B2014,期貨未平倉口數!$A$4:$M$499,11,FALSE)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VLOOKUP($B2015,期貨未平倉口數!$A$4:$M$499,4,FALSE)</f>
        <v>#N/A</v>
      </c>
      <c r="O2015" s="27" t="e">
        <f>VLOOKUP($B2015,期貨未平倉口數!$A$4:$M$499,9,FALSE)</f>
        <v>#N/A</v>
      </c>
      <c r="P2015" s="27" t="e">
        <f>VLOOKUP($B2015,期貨未平倉口數!$A$4:$M$499,10,FALSE)</f>
        <v>#N/A</v>
      </c>
      <c r="Q2015" s="27" t="e">
        <f>VLOOKUP($B2015,期貨未平倉口數!$A$4:$M$499,11,FALSE)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VLOOKUP($B2016,期貨未平倉口數!$A$4:$M$499,4,FALSE)</f>
        <v>#N/A</v>
      </c>
      <c r="O2016" s="27" t="e">
        <f>VLOOKUP($B2016,期貨未平倉口數!$A$4:$M$499,9,FALSE)</f>
        <v>#N/A</v>
      </c>
      <c r="P2016" s="27" t="e">
        <f>VLOOKUP($B2016,期貨未平倉口數!$A$4:$M$499,10,FALSE)</f>
        <v>#N/A</v>
      </c>
      <c r="Q2016" s="27" t="e">
        <f>VLOOKUP($B2016,期貨未平倉口數!$A$4:$M$499,11,FALSE)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VLOOKUP($B2017,期貨未平倉口數!$A$4:$M$499,4,FALSE)</f>
        <v>#N/A</v>
      </c>
      <c r="O2017" s="27" t="e">
        <f>VLOOKUP($B2017,期貨未平倉口數!$A$4:$M$499,9,FALSE)</f>
        <v>#N/A</v>
      </c>
      <c r="P2017" s="27" t="e">
        <f>VLOOKUP($B2017,期貨未平倉口數!$A$4:$M$499,10,FALSE)</f>
        <v>#N/A</v>
      </c>
      <c r="Q2017" s="27" t="e">
        <f>VLOOKUP($B2017,期貨未平倉口數!$A$4:$M$499,11,FALSE)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VLOOKUP($B2018,期貨未平倉口數!$A$4:$M$499,4,FALSE)</f>
        <v>#N/A</v>
      </c>
      <c r="O2018" s="27" t="e">
        <f>VLOOKUP($B2018,期貨未平倉口數!$A$4:$M$499,9,FALSE)</f>
        <v>#N/A</v>
      </c>
      <c r="P2018" s="27" t="e">
        <f>VLOOKUP($B2018,期貨未平倉口數!$A$4:$M$499,10,FALSE)</f>
        <v>#N/A</v>
      </c>
      <c r="Q2018" s="27" t="e">
        <f>VLOOKUP($B2018,期貨未平倉口數!$A$4:$M$499,11,FALSE)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VLOOKUP($B2019,期貨未平倉口數!$A$4:$M$499,4,FALSE)</f>
        <v>#N/A</v>
      </c>
      <c r="O2019" s="27" t="e">
        <f>VLOOKUP($B2019,期貨未平倉口數!$A$4:$M$499,9,FALSE)</f>
        <v>#N/A</v>
      </c>
      <c r="P2019" s="27" t="e">
        <f>VLOOKUP($B2019,期貨未平倉口數!$A$4:$M$499,10,FALSE)</f>
        <v>#N/A</v>
      </c>
      <c r="Q2019" s="27" t="e">
        <f>VLOOKUP($B2019,期貨未平倉口數!$A$4:$M$499,11,FALSE)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VLOOKUP($B2020,期貨未平倉口數!$A$4:$M$499,4,FALSE)</f>
        <v>#N/A</v>
      </c>
      <c r="O2020" s="27" t="e">
        <f>VLOOKUP($B2020,期貨未平倉口數!$A$4:$M$499,9,FALSE)</f>
        <v>#N/A</v>
      </c>
      <c r="P2020" s="27" t="e">
        <f>VLOOKUP($B2020,期貨未平倉口數!$A$4:$M$499,10,FALSE)</f>
        <v>#N/A</v>
      </c>
      <c r="Q2020" s="27" t="e">
        <f>VLOOKUP($B2020,期貨未平倉口數!$A$4:$M$499,11,FALSE)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VLOOKUP($B2021,期貨未平倉口數!$A$4:$M$499,4,FALSE)</f>
        <v>#N/A</v>
      </c>
      <c r="O2021" s="27" t="e">
        <f>VLOOKUP($B2021,期貨未平倉口數!$A$4:$M$499,9,FALSE)</f>
        <v>#N/A</v>
      </c>
      <c r="P2021" s="27" t="e">
        <f>VLOOKUP($B2021,期貨未平倉口數!$A$4:$M$499,10,FALSE)</f>
        <v>#N/A</v>
      </c>
      <c r="Q2021" s="27" t="e">
        <f>VLOOKUP($B2021,期貨未平倉口數!$A$4:$M$499,11,FALSE)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VLOOKUP($B2022,期貨未平倉口數!$A$4:$M$499,4,FALSE)</f>
        <v>#N/A</v>
      </c>
      <c r="O2022" s="27" t="e">
        <f>VLOOKUP($B2022,期貨未平倉口數!$A$4:$M$499,9,FALSE)</f>
        <v>#N/A</v>
      </c>
      <c r="P2022" s="27" t="e">
        <f>VLOOKUP($B2022,期貨未平倉口數!$A$4:$M$499,10,FALSE)</f>
        <v>#N/A</v>
      </c>
      <c r="Q2022" s="27" t="e">
        <f>VLOOKUP($B2022,期貨未平倉口數!$A$4:$M$499,11,FALSE)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VLOOKUP($B2023,期貨未平倉口數!$A$4:$M$499,4,FALSE)</f>
        <v>#N/A</v>
      </c>
      <c r="O2023" s="27" t="e">
        <f>VLOOKUP($B2023,期貨未平倉口數!$A$4:$M$499,9,FALSE)</f>
        <v>#N/A</v>
      </c>
      <c r="P2023" s="27" t="e">
        <f>VLOOKUP($B2023,期貨未平倉口數!$A$4:$M$499,10,FALSE)</f>
        <v>#N/A</v>
      </c>
      <c r="Q2023" s="27" t="e">
        <f>VLOOKUP($B2023,期貨未平倉口數!$A$4:$M$499,11,FALSE)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VLOOKUP($B2024,期貨未平倉口數!$A$4:$M$499,4,FALSE)</f>
        <v>#N/A</v>
      </c>
      <c r="O2024" s="27" t="e">
        <f>VLOOKUP($B2024,期貨未平倉口數!$A$4:$M$499,9,FALSE)</f>
        <v>#N/A</v>
      </c>
      <c r="P2024" s="27" t="e">
        <f>VLOOKUP($B2024,期貨未平倉口數!$A$4:$M$499,10,FALSE)</f>
        <v>#N/A</v>
      </c>
      <c r="Q2024" s="27" t="e">
        <f>VLOOKUP($B2024,期貨未平倉口數!$A$4:$M$499,11,FALSE)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VLOOKUP($B2025,期貨未平倉口數!$A$4:$M$499,4,FALSE)</f>
        <v>#N/A</v>
      </c>
      <c r="O2025" s="27" t="e">
        <f>VLOOKUP($B2025,期貨未平倉口數!$A$4:$M$499,9,FALSE)</f>
        <v>#N/A</v>
      </c>
      <c r="P2025" s="27" t="e">
        <f>VLOOKUP($B2025,期貨未平倉口數!$A$4:$M$499,10,FALSE)</f>
        <v>#N/A</v>
      </c>
      <c r="Q2025" s="27" t="e">
        <f>VLOOKUP($B2025,期貨未平倉口數!$A$4:$M$499,11,FALSE)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VLOOKUP($B2026,期貨未平倉口數!$A$4:$M$499,4,FALSE)</f>
        <v>#N/A</v>
      </c>
      <c r="O2026" s="27" t="e">
        <f>VLOOKUP($B2026,期貨未平倉口數!$A$4:$M$499,9,FALSE)</f>
        <v>#N/A</v>
      </c>
      <c r="P2026" s="27" t="e">
        <f>VLOOKUP($B2026,期貨未平倉口數!$A$4:$M$499,10,FALSE)</f>
        <v>#N/A</v>
      </c>
      <c r="Q2026" s="27" t="e">
        <f>VLOOKUP($B2026,期貨未平倉口數!$A$4:$M$499,11,FALSE)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VLOOKUP($B2027,期貨未平倉口數!$A$4:$M$499,4,FALSE)</f>
        <v>#N/A</v>
      </c>
      <c r="O2027" s="27" t="e">
        <f>VLOOKUP($B2027,期貨未平倉口數!$A$4:$M$499,9,FALSE)</f>
        <v>#N/A</v>
      </c>
      <c r="P2027" s="27" t="e">
        <f>VLOOKUP($B2027,期貨未平倉口數!$A$4:$M$499,10,FALSE)</f>
        <v>#N/A</v>
      </c>
      <c r="Q2027" s="27" t="e">
        <f>VLOOKUP($B2027,期貨未平倉口數!$A$4:$M$499,11,FALSE)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VLOOKUP($B2028,期貨未平倉口數!$A$4:$M$499,4,FALSE)</f>
        <v>#N/A</v>
      </c>
      <c r="O2028" s="27" t="e">
        <f>VLOOKUP($B2028,期貨未平倉口數!$A$4:$M$499,9,FALSE)</f>
        <v>#N/A</v>
      </c>
      <c r="P2028" s="27" t="e">
        <f>VLOOKUP($B2028,期貨未平倉口數!$A$4:$M$499,10,FALSE)</f>
        <v>#N/A</v>
      </c>
      <c r="Q2028" s="27" t="e">
        <f>VLOOKUP($B2028,期貨未平倉口數!$A$4:$M$499,11,FALSE)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VLOOKUP($B2029,期貨未平倉口數!$A$4:$M$499,4,FALSE)</f>
        <v>#N/A</v>
      </c>
      <c r="O2029" s="27" t="e">
        <f>VLOOKUP($B2029,期貨未平倉口數!$A$4:$M$499,9,FALSE)</f>
        <v>#N/A</v>
      </c>
      <c r="P2029" s="27" t="e">
        <f>VLOOKUP($B2029,期貨未平倉口數!$A$4:$M$499,10,FALSE)</f>
        <v>#N/A</v>
      </c>
      <c r="Q2029" s="27" t="e">
        <f>VLOOKUP($B2029,期貨未平倉口數!$A$4:$M$499,11,FALSE)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VLOOKUP($B2030,期貨未平倉口數!$A$4:$M$499,4,FALSE)</f>
        <v>#N/A</v>
      </c>
      <c r="O2030" s="27" t="e">
        <f>VLOOKUP($B2030,期貨未平倉口數!$A$4:$M$499,9,FALSE)</f>
        <v>#N/A</v>
      </c>
      <c r="P2030" s="27" t="e">
        <f>VLOOKUP($B2030,期貨未平倉口數!$A$4:$M$499,10,FALSE)</f>
        <v>#N/A</v>
      </c>
      <c r="Q2030" s="27" t="e">
        <f>VLOOKUP($B2030,期貨未平倉口數!$A$4:$M$499,11,FALSE)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VLOOKUP($B2031,期貨未平倉口數!$A$4:$M$499,4,FALSE)</f>
        <v>#N/A</v>
      </c>
      <c r="O2031" s="27" t="e">
        <f>VLOOKUP($B2031,期貨未平倉口數!$A$4:$M$499,9,FALSE)</f>
        <v>#N/A</v>
      </c>
      <c r="P2031" s="27" t="e">
        <f>VLOOKUP($B2031,期貨未平倉口數!$A$4:$M$499,10,FALSE)</f>
        <v>#N/A</v>
      </c>
      <c r="Q2031" s="27" t="e">
        <f>VLOOKUP($B2031,期貨未平倉口數!$A$4:$M$499,11,FALSE)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VLOOKUP($B2032,期貨未平倉口數!$A$4:$M$499,4,FALSE)</f>
        <v>#N/A</v>
      </c>
      <c r="O2032" s="27" t="e">
        <f>VLOOKUP($B2032,期貨未平倉口數!$A$4:$M$499,9,FALSE)</f>
        <v>#N/A</v>
      </c>
      <c r="P2032" s="27" t="e">
        <f>VLOOKUP($B2032,期貨未平倉口數!$A$4:$M$499,10,FALSE)</f>
        <v>#N/A</v>
      </c>
      <c r="Q2032" s="27" t="e">
        <f>VLOOKUP($B2032,期貨未平倉口數!$A$4:$M$499,11,FALSE)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VLOOKUP($B2033,期貨未平倉口數!$A$4:$M$499,4,FALSE)</f>
        <v>#N/A</v>
      </c>
      <c r="O2033" s="27" t="e">
        <f>VLOOKUP($B2033,期貨未平倉口數!$A$4:$M$499,9,FALSE)</f>
        <v>#N/A</v>
      </c>
      <c r="P2033" s="27" t="e">
        <f>VLOOKUP($B2033,期貨未平倉口數!$A$4:$M$499,10,FALSE)</f>
        <v>#N/A</v>
      </c>
      <c r="Q2033" s="27" t="e">
        <f>VLOOKUP($B2033,期貨未平倉口數!$A$4:$M$499,11,FALSE)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VLOOKUP($B2034,期貨未平倉口數!$A$4:$M$499,4,FALSE)</f>
        <v>#N/A</v>
      </c>
      <c r="O2034" s="27" t="e">
        <f>VLOOKUP($B2034,期貨未平倉口數!$A$4:$M$499,9,FALSE)</f>
        <v>#N/A</v>
      </c>
      <c r="P2034" s="27" t="e">
        <f>VLOOKUP($B2034,期貨未平倉口數!$A$4:$M$499,10,FALSE)</f>
        <v>#N/A</v>
      </c>
      <c r="Q2034" s="27" t="e">
        <f>VLOOKUP($B2034,期貨未平倉口數!$A$4:$M$499,11,FALSE)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VLOOKUP($B2035,期貨未平倉口數!$A$4:$M$499,4,FALSE)</f>
        <v>#N/A</v>
      </c>
      <c r="O2035" s="27" t="e">
        <f>VLOOKUP($B2035,期貨未平倉口數!$A$4:$M$499,9,FALSE)</f>
        <v>#N/A</v>
      </c>
      <c r="P2035" s="27" t="e">
        <f>VLOOKUP($B2035,期貨未平倉口數!$A$4:$M$499,10,FALSE)</f>
        <v>#N/A</v>
      </c>
      <c r="Q2035" s="27" t="e">
        <f>VLOOKUP($B2035,期貨未平倉口數!$A$4:$M$499,11,FALSE)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VLOOKUP($B2036,期貨未平倉口數!$A$4:$M$499,4,FALSE)</f>
        <v>#N/A</v>
      </c>
      <c r="O2036" s="27" t="e">
        <f>VLOOKUP($B2036,期貨未平倉口數!$A$4:$M$499,9,FALSE)</f>
        <v>#N/A</v>
      </c>
      <c r="P2036" s="27" t="e">
        <f>VLOOKUP($B2036,期貨未平倉口數!$A$4:$M$499,10,FALSE)</f>
        <v>#N/A</v>
      </c>
      <c r="Q2036" s="27" t="e">
        <f>VLOOKUP($B2036,期貨未平倉口數!$A$4:$M$499,11,FALSE)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VLOOKUP($B2037,期貨未平倉口數!$A$4:$M$499,4,FALSE)</f>
        <v>#N/A</v>
      </c>
      <c r="O2037" s="27" t="e">
        <f>VLOOKUP($B2037,期貨未平倉口數!$A$4:$M$499,9,FALSE)</f>
        <v>#N/A</v>
      </c>
      <c r="P2037" s="27" t="e">
        <f>VLOOKUP($B2037,期貨未平倉口數!$A$4:$M$499,10,FALSE)</f>
        <v>#N/A</v>
      </c>
      <c r="Q2037" s="27" t="e">
        <f>VLOOKUP($B2037,期貨未平倉口數!$A$4:$M$499,11,FALSE)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VLOOKUP($B2038,期貨未平倉口數!$A$4:$M$499,4,FALSE)</f>
        <v>#N/A</v>
      </c>
      <c r="O2038" s="27" t="e">
        <f>VLOOKUP($B2038,期貨未平倉口數!$A$4:$M$499,9,FALSE)</f>
        <v>#N/A</v>
      </c>
      <c r="P2038" s="27" t="e">
        <f>VLOOKUP($B2038,期貨未平倉口數!$A$4:$M$499,10,FALSE)</f>
        <v>#N/A</v>
      </c>
      <c r="Q2038" s="27" t="e">
        <f>VLOOKUP($B2038,期貨未平倉口數!$A$4:$M$499,11,FALSE)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VLOOKUP($B2039,期貨未平倉口數!$A$4:$M$499,4,FALSE)</f>
        <v>#N/A</v>
      </c>
      <c r="O2039" s="27" t="e">
        <f>VLOOKUP($B2039,期貨未平倉口數!$A$4:$M$499,9,FALSE)</f>
        <v>#N/A</v>
      </c>
      <c r="P2039" s="27" t="e">
        <f>VLOOKUP($B2039,期貨未平倉口數!$A$4:$M$499,10,FALSE)</f>
        <v>#N/A</v>
      </c>
      <c r="Q2039" s="27" t="e">
        <f>VLOOKUP($B2039,期貨未平倉口數!$A$4:$M$499,11,FALSE)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VLOOKUP($B2040,期貨未平倉口數!$A$4:$M$499,4,FALSE)</f>
        <v>#N/A</v>
      </c>
      <c r="O2040" s="27" t="e">
        <f>VLOOKUP($B2040,期貨未平倉口數!$A$4:$M$499,9,FALSE)</f>
        <v>#N/A</v>
      </c>
      <c r="P2040" s="27" t="e">
        <f>VLOOKUP($B2040,期貨未平倉口數!$A$4:$M$499,10,FALSE)</f>
        <v>#N/A</v>
      </c>
      <c r="Q2040" s="27" t="e">
        <f>VLOOKUP($B2040,期貨未平倉口數!$A$4:$M$499,11,FALSE)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VLOOKUP($B2041,期貨未平倉口數!$A$4:$M$499,4,FALSE)</f>
        <v>#N/A</v>
      </c>
      <c r="O2041" s="27" t="e">
        <f>VLOOKUP($B2041,期貨未平倉口數!$A$4:$M$499,9,FALSE)</f>
        <v>#N/A</v>
      </c>
      <c r="P2041" s="27" t="e">
        <f>VLOOKUP($B2041,期貨未平倉口數!$A$4:$M$499,10,FALSE)</f>
        <v>#N/A</v>
      </c>
      <c r="Q2041" s="27" t="e">
        <f>VLOOKUP($B2041,期貨未平倉口數!$A$4:$M$499,11,FALSE)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VLOOKUP($B2042,期貨未平倉口數!$A$4:$M$499,4,FALSE)</f>
        <v>#N/A</v>
      </c>
      <c r="O2042" s="27" t="e">
        <f>VLOOKUP($B2042,期貨未平倉口數!$A$4:$M$499,9,FALSE)</f>
        <v>#N/A</v>
      </c>
      <c r="P2042" s="27" t="e">
        <f>VLOOKUP($B2042,期貨未平倉口數!$A$4:$M$499,10,FALSE)</f>
        <v>#N/A</v>
      </c>
      <c r="Q2042" s="27" t="e">
        <f>VLOOKUP($B2042,期貨未平倉口數!$A$4:$M$499,11,FALSE)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VLOOKUP($B2043,期貨未平倉口數!$A$4:$M$499,4,FALSE)</f>
        <v>#N/A</v>
      </c>
      <c r="O2043" s="27" t="e">
        <f>VLOOKUP($B2043,期貨未平倉口數!$A$4:$M$499,9,FALSE)</f>
        <v>#N/A</v>
      </c>
      <c r="P2043" s="27" t="e">
        <f>VLOOKUP($B2043,期貨未平倉口數!$A$4:$M$499,10,FALSE)</f>
        <v>#N/A</v>
      </c>
      <c r="Q2043" s="27" t="e">
        <f>VLOOKUP($B2043,期貨未平倉口數!$A$4:$M$499,11,FALSE)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VLOOKUP($B2044,期貨未平倉口數!$A$4:$M$499,4,FALSE)</f>
        <v>#N/A</v>
      </c>
      <c r="O2044" s="27" t="e">
        <f>VLOOKUP($B2044,期貨未平倉口數!$A$4:$M$499,9,FALSE)</f>
        <v>#N/A</v>
      </c>
      <c r="P2044" s="27" t="e">
        <f>VLOOKUP($B2044,期貨未平倉口數!$A$4:$M$499,10,FALSE)</f>
        <v>#N/A</v>
      </c>
      <c r="Q2044" s="27" t="e">
        <f>VLOOKUP($B2044,期貨未平倉口數!$A$4:$M$499,11,FALSE)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VLOOKUP($B2045,期貨未平倉口數!$A$4:$M$499,4,FALSE)</f>
        <v>#N/A</v>
      </c>
      <c r="O2045" s="27" t="e">
        <f>VLOOKUP($B2045,期貨未平倉口數!$A$4:$M$499,9,FALSE)</f>
        <v>#N/A</v>
      </c>
      <c r="P2045" s="27" t="e">
        <f>VLOOKUP($B2045,期貨未平倉口數!$A$4:$M$499,10,FALSE)</f>
        <v>#N/A</v>
      </c>
      <c r="Q2045" s="27" t="e">
        <f>VLOOKUP($B2045,期貨未平倉口數!$A$4:$M$499,11,FALSE)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VLOOKUP($B2046,期貨未平倉口數!$A$4:$M$499,4,FALSE)</f>
        <v>#N/A</v>
      </c>
      <c r="O2046" s="27" t="e">
        <f>VLOOKUP($B2046,期貨未平倉口數!$A$4:$M$499,9,FALSE)</f>
        <v>#N/A</v>
      </c>
      <c r="P2046" s="27" t="e">
        <f>VLOOKUP($B2046,期貨未平倉口數!$A$4:$M$499,10,FALSE)</f>
        <v>#N/A</v>
      </c>
      <c r="Q2046" s="27" t="e">
        <f>VLOOKUP($B2046,期貨未平倉口數!$A$4:$M$499,11,FALSE)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VLOOKUP($B2047,期貨未平倉口數!$A$4:$M$499,4,FALSE)</f>
        <v>#N/A</v>
      </c>
      <c r="O2047" s="27" t="e">
        <f>VLOOKUP($B2047,期貨未平倉口數!$A$4:$M$499,9,FALSE)</f>
        <v>#N/A</v>
      </c>
      <c r="P2047" s="27" t="e">
        <f>VLOOKUP($B2047,期貨未平倉口數!$A$4:$M$499,10,FALSE)</f>
        <v>#N/A</v>
      </c>
      <c r="Q2047" s="27" t="e">
        <f>VLOOKUP($B2047,期貨未平倉口數!$A$4:$M$499,11,FALSE)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VLOOKUP($B2048,期貨未平倉口數!$A$4:$M$499,4,FALSE)</f>
        <v>#N/A</v>
      </c>
      <c r="O2048" s="27" t="e">
        <f>VLOOKUP($B2048,期貨未平倉口數!$A$4:$M$499,9,FALSE)</f>
        <v>#N/A</v>
      </c>
      <c r="P2048" s="27" t="e">
        <f>VLOOKUP($B2048,期貨未平倉口數!$A$4:$M$499,10,FALSE)</f>
        <v>#N/A</v>
      </c>
      <c r="Q2048" s="27" t="e">
        <f>VLOOKUP($B2048,期貨未平倉口數!$A$4:$M$499,11,FALSE)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VLOOKUP($B2049,期貨未平倉口數!$A$4:$M$499,4,FALSE)</f>
        <v>#N/A</v>
      </c>
      <c r="O2049" s="27" t="e">
        <f>VLOOKUP($B2049,期貨未平倉口數!$A$4:$M$499,9,FALSE)</f>
        <v>#N/A</v>
      </c>
      <c r="P2049" s="27" t="e">
        <f>VLOOKUP($B2049,期貨未平倉口數!$A$4:$M$499,10,FALSE)</f>
        <v>#N/A</v>
      </c>
      <c r="Q2049" s="27" t="e">
        <f>VLOOKUP($B2049,期貨未平倉口數!$A$4:$M$499,11,FALSE)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VLOOKUP($B2050,期貨未平倉口數!$A$4:$M$499,4,FALSE)</f>
        <v>#N/A</v>
      </c>
      <c r="O2050" s="27" t="e">
        <f>VLOOKUP($B2050,期貨未平倉口數!$A$4:$M$499,9,FALSE)</f>
        <v>#N/A</v>
      </c>
      <c r="P2050" s="27" t="e">
        <f>VLOOKUP($B2050,期貨未平倉口數!$A$4:$M$499,10,FALSE)</f>
        <v>#N/A</v>
      </c>
      <c r="Q2050" s="27" t="e">
        <f>VLOOKUP($B2050,期貨未平倉口數!$A$4:$M$499,11,FALSE)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VLOOKUP($B2051,期貨未平倉口數!$A$4:$M$499,4,FALSE)</f>
        <v>#N/A</v>
      </c>
      <c r="O2051" s="27" t="e">
        <f>VLOOKUP($B2051,期貨未平倉口數!$A$4:$M$499,9,FALSE)</f>
        <v>#N/A</v>
      </c>
      <c r="P2051" s="27" t="e">
        <f>VLOOKUP($B2051,期貨未平倉口數!$A$4:$M$499,10,FALSE)</f>
        <v>#N/A</v>
      </c>
      <c r="Q2051" s="27" t="e">
        <f>VLOOKUP($B2051,期貨未平倉口數!$A$4:$M$499,11,FALSE)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VLOOKUP($B2052,期貨未平倉口數!$A$4:$M$499,4,FALSE)</f>
        <v>#N/A</v>
      </c>
      <c r="O2052" s="27" t="e">
        <f>VLOOKUP($B2052,期貨未平倉口數!$A$4:$M$499,9,FALSE)</f>
        <v>#N/A</v>
      </c>
      <c r="P2052" s="27" t="e">
        <f>VLOOKUP($B2052,期貨未平倉口數!$A$4:$M$499,10,FALSE)</f>
        <v>#N/A</v>
      </c>
      <c r="Q2052" s="27" t="e">
        <f>VLOOKUP($B2052,期貨未平倉口數!$A$4:$M$499,11,FALSE)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VLOOKUP($B2053,期貨未平倉口數!$A$4:$M$499,4,FALSE)</f>
        <v>#N/A</v>
      </c>
      <c r="O2053" s="27" t="e">
        <f>VLOOKUP($B2053,期貨未平倉口數!$A$4:$M$499,9,FALSE)</f>
        <v>#N/A</v>
      </c>
      <c r="P2053" s="27" t="e">
        <f>VLOOKUP($B2053,期貨未平倉口數!$A$4:$M$499,10,FALSE)</f>
        <v>#N/A</v>
      </c>
      <c r="Q2053" s="27" t="e">
        <f>VLOOKUP($B2053,期貨未平倉口數!$A$4:$M$499,11,FALSE)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VLOOKUP($B2054,期貨未平倉口數!$A$4:$M$499,4,FALSE)</f>
        <v>#N/A</v>
      </c>
      <c r="O2054" s="27" t="e">
        <f>VLOOKUP($B2054,期貨未平倉口數!$A$4:$M$499,9,FALSE)</f>
        <v>#N/A</v>
      </c>
      <c r="P2054" s="27" t="e">
        <f>VLOOKUP($B2054,期貨未平倉口數!$A$4:$M$499,10,FALSE)</f>
        <v>#N/A</v>
      </c>
      <c r="Q2054" s="27" t="e">
        <f>VLOOKUP($B2054,期貨未平倉口數!$A$4:$M$499,11,FALSE)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VLOOKUP($B2055,期貨未平倉口數!$A$4:$M$499,4,FALSE)</f>
        <v>#N/A</v>
      </c>
      <c r="O2055" s="27" t="e">
        <f>VLOOKUP($B2055,期貨未平倉口數!$A$4:$M$499,9,FALSE)</f>
        <v>#N/A</v>
      </c>
      <c r="P2055" s="27" t="e">
        <f>VLOOKUP($B2055,期貨未平倉口數!$A$4:$M$499,10,FALSE)</f>
        <v>#N/A</v>
      </c>
      <c r="Q2055" s="27" t="e">
        <f>VLOOKUP($B2055,期貨未平倉口數!$A$4:$M$499,11,FALSE)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VLOOKUP($B2056,期貨未平倉口數!$A$4:$M$499,4,FALSE)</f>
        <v>#N/A</v>
      </c>
      <c r="O2056" s="27" t="e">
        <f>VLOOKUP($B2056,期貨未平倉口數!$A$4:$M$499,9,FALSE)</f>
        <v>#N/A</v>
      </c>
      <c r="P2056" s="27" t="e">
        <f>VLOOKUP($B2056,期貨未平倉口數!$A$4:$M$499,10,FALSE)</f>
        <v>#N/A</v>
      </c>
      <c r="Q2056" s="27" t="e">
        <f>VLOOKUP($B2056,期貨未平倉口數!$A$4:$M$499,11,FALSE)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VLOOKUP($B2057,期貨未平倉口數!$A$4:$M$499,4,FALSE)</f>
        <v>#N/A</v>
      </c>
      <c r="O2057" s="27" t="e">
        <f>VLOOKUP($B2057,期貨未平倉口數!$A$4:$M$499,9,FALSE)</f>
        <v>#N/A</v>
      </c>
      <c r="P2057" s="27" t="e">
        <f>VLOOKUP($B2057,期貨未平倉口數!$A$4:$M$499,10,FALSE)</f>
        <v>#N/A</v>
      </c>
      <c r="Q2057" s="27" t="e">
        <f>VLOOKUP($B2057,期貨未平倉口數!$A$4:$M$499,11,FALSE)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VLOOKUP($B2058,期貨未平倉口數!$A$4:$M$499,4,FALSE)</f>
        <v>#N/A</v>
      </c>
      <c r="O2058" s="27" t="e">
        <f>VLOOKUP($B2058,期貨未平倉口數!$A$4:$M$499,9,FALSE)</f>
        <v>#N/A</v>
      </c>
      <c r="P2058" s="27" t="e">
        <f>VLOOKUP($B2058,期貨未平倉口數!$A$4:$M$499,10,FALSE)</f>
        <v>#N/A</v>
      </c>
      <c r="Q2058" s="27" t="e">
        <f>VLOOKUP($B2058,期貨未平倉口數!$A$4:$M$499,11,FALSE)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VLOOKUP($B2059,期貨未平倉口數!$A$4:$M$499,4,FALSE)</f>
        <v>#N/A</v>
      </c>
      <c r="O2059" s="27" t="e">
        <f>VLOOKUP($B2059,期貨未平倉口數!$A$4:$M$499,9,FALSE)</f>
        <v>#N/A</v>
      </c>
      <c r="P2059" s="27" t="e">
        <f>VLOOKUP($B2059,期貨未平倉口數!$A$4:$M$499,10,FALSE)</f>
        <v>#N/A</v>
      </c>
      <c r="Q2059" s="27" t="e">
        <f>VLOOKUP($B2059,期貨未平倉口數!$A$4:$M$499,11,FALSE)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VLOOKUP($B2060,期貨未平倉口數!$A$4:$M$499,4,FALSE)</f>
        <v>#N/A</v>
      </c>
      <c r="O2060" s="27" t="e">
        <f>VLOOKUP($B2060,期貨未平倉口數!$A$4:$M$499,9,FALSE)</f>
        <v>#N/A</v>
      </c>
      <c r="P2060" s="27" t="e">
        <f>VLOOKUP($B2060,期貨未平倉口數!$A$4:$M$499,10,FALSE)</f>
        <v>#N/A</v>
      </c>
      <c r="Q2060" s="27" t="e">
        <f>VLOOKUP($B2060,期貨未平倉口數!$A$4:$M$499,11,FALSE)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VLOOKUP($B2061,期貨未平倉口數!$A$4:$M$499,4,FALSE)</f>
        <v>#N/A</v>
      </c>
      <c r="O2061" s="27" t="e">
        <f>VLOOKUP($B2061,期貨未平倉口數!$A$4:$M$499,9,FALSE)</f>
        <v>#N/A</v>
      </c>
      <c r="P2061" s="27" t="e">
        <f>VLOOKUP($B2061,期貨未平倉口數!$A$4:$M$499,10,FALSE)</f>
        <v>#N/A</v>
      </c>
      <c r="Q2061" s="27" t="e">
        <f>VLOOKUP($B2061,期貨未平倉口數!$A$4:$M$499,11,FALSE)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VLOOKUP($B2062,期貨未平倉口數!$A$4:$M$499,4,FALSE)</f>
        <v>#N/A</v>
      </c>
      <c r="O2062" s="27" t="e">
        <f>VLOOKUP($B2062,期貨未平倉口數!$A$4:$M$499,9,FALSE)</f>
        <v>#N/A</v>
      </c>
      <c r="P2062" s="27" t="e">
        <f>VLOOKUP($B2062,期貨未平倉口數!$A$4:$M$499,10,FALSE)</f>
        <v>#N/A</v>
      </c>
      <c r="Q2062" s="27" t="e">
        <f>VLOOKUP($B2062,期貨未平倉口數!$A$4:$M$499,11,FALSE)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VLOOKUP($B2063,期貨未平倉口數!$A$4:$M$499,4,FALSE)</f>
        <v>#N/A</v>
      </c>
      <c r="O2063" s="27" t="e">
        <f>VLOOKUP($B2063,期貨未平倉口數!$A$4:$M$499,9,FALSE)</f>
        <v>#N/A</v>
      </c>
      <c r="P2063" s="27" t="e">
        <f>VLOOKUP($B2063,期貨未平倉口數!$A$4:$M$499,10,FALSE)</f>
        <v>#N/A</v>
      </c>
      <c r="Q2063" s="27" t="e">
        <f>VLOOKUP($B2063,期貨未平倉口數!$A$4:$M$499,11,FALSE)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VLOOKUP($B2064,期貨未平倉口數!$A$4:$M$499,4,FALSE)</f>
        <v>#N/A</v>
      </c>
      <c r="O2064" s="27" t="e">
        <f>VLOOKUP($B2064,期貨未平倉口數!$A$4:$M$499,9,FALSE)</f>
        <v>#N/A</v>
      </c>
      <c r="P2064" s="27" t="e">
        <f>VLOOKUP($B2064,期貨未平倉口數!$A$4:$M$499,10,FALSE)</f>
        <v>#N/A</v>
      </c>
      <c r="Q2064" s="27" t="e">
        <f>VLOOKUP($B2064,期貨未平倉口數!$A$4:$M$499,11,FALSE)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VLOOKUP($B2065,期貨未平倉口數!$A$4:$M$499,4,FALSE)</f>
        <v>#N/A</v>
      </c>
      <c r="O2065" s="27" t="e">
        <f>VLOOKUP($B2065,期貨未平倉口數!$A$4:$M$499,9,FALSE)</f>
        <v>#N/A</v>
      </c>
      <c r="P2065" s="27" t="e">
        <f>VLOOKUP($B2065,期貨未平倉口數!$A$4:$M$499,10,FALSE)</f>
        <v>#N/A</v>
      </c>
      <c r="Q2065" s="27" t="e">
        <f>VLOOKUP($B2065,期貨未平倉口數!$A$4:$M$499,11,FALSE)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VLOOKUP($B2066,期貨未平倉口數!$A$4:$M$499,4,FALSE)</f>
        <v>#N/A</v>
      </c>
      <c r="O2066" s="27" t="e">
        <f>VLOOKUP($B2066,期貨未平倉口數!$A$4:$M$499,9,FALSE)</f>
        <v>#N/A</v>
      </c>
      <c r="P2066" s="27" t="e">
        <f>VLOOKUP($B2066,期貨未平倉口數!$A$4:$M$499,10,FALSE)</f>
        <v>#N/A</v>
      </c>
      <c r="Q2066" s="27" t="e">
        <f>VLOOKUP($B2066,期貨未平倉口數!$A$4:$M$499,11,FALSE)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VLOOKUP($B2067,期貨未平倉口數!$A$4:$M$499,4,FALSE)</f>
        <v>#N/A</v>
      </c>
      <c r="O2067" s="27" t="e">
        <f>VLOOKUP($B2067,期貨未平倉口數!$A$4:$M$499,9,FALSE)</f>
        <v>#N/A</v>
      </c>
      <c r="P2067" s="27" t="e">
        <f>VLOOKUP($B2067,期貨未平倉口數!$A$4:$M$499,10,FALSE)</f>
        <v>#N/A</v>
      </c>
      <c r="Q2067" s="27" t="e">
        <f>VLOOKUP($B2067,期貨未平倉口數!$A$4:$M$499,11,FALSE)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VLOOKUP($B2068,期貨未平倉口數!$A$4:$M$499,4,FALSE)</f>
        <v>#N/A</v>
      </c>
      <c r="O2068" s="27" t="e">
        <f>VLOOKUP($B2068,期貨未平倉口數!$A$4:$M$499,9,FALSE)</f>
        <v>#N/A</v>
      </c>
      <c r="P2068" s="27" t="e">
        <f>VLOOKUP($B2068,期貨未平倉口數!$A$4:$M$499,10,FALSE)</f>
        <v>#N/A</v>
      </c>
      <c r="Q2068" s="27" t="e">
        <f>VLOOKUP($B2068,期貨未平倉口數!$A$4:$M$499,11,FALSE)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VLOOKUP($B2069,期貨未平倉口數!$A$4:$M$499,4,FALSE)</f>
        <v>#N/A</v>
      </c>
      <c r="O2069" s="27" t="e">
        <f>VLOOKUP($B2069,期貨未平倉口數!$A$4:$M$499,9,FALSE)</f>
        <v>#N/A</v>
      </c>
      <c r="P2069" s="27" t="e">
        <f>VLOOKUP($B2069,期貨未平倉口數!$A$4:$M$499,10,FALSE)</f>
        <v>#N/A</v>
      </c>
      <c r="Q2069" s="27" t="e">
        <f>VLOOKUP($B2069,期貨未平倉口數!$A$4:$M$499,11,FALSE)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VLOOKUP($B2070,期貨未平倉口數!$A$4:$M$499,4,FALSE)</f>
        <v>#N/A</v>
      </c>
      <c r="O2070" s="27" t="e">
        <f>VLOOKUP($B2070,期貨未平倉口數!$A$4:$M$499,9,FALSE)</f>
        <v>#N/A</v>
      </c>
      <c r="P2070" s="27" t="e">
        <f>VLOOKUP($B2070,期貨未平倉口數!$A$4:$M$499,10,FALSE)</f>
        <v>#N/A</v>
      </c>
      <c r="Q2070" s="27" t="e">
        <f>VLOOKUP($B2070,期貨未平倉口數!$A$4:$M$499,11,FALSE)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VLOOKUP($B2071,期貨未平倉口數!$A$4:$M$499,4,FALSE)</f>
        <v>#N/A</v>
      </c>
      <c r="O2071" s="27" t="e">
        <f>VLOOKUP($B2071,期貨未平倉口數!$A$4:$M$499,9,FALSE)</f>
        <v>#N/A</v>
      </c>
      <c r="P2071" s="27" t="e">
        <f>VLOOKUP($B2071,期貨未平倉口數!$A$4:$M$499,10,FALSE)</f>
        <v>#N/A</v>
      </c>
      <c r="Q2071" s="27" t="e">
        <f>VLOOKUP($B2071,期貨未平倉口數!$A$4:$M$499,11,FALSE)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VLOOKUP($B2072,期貨未平倉口數!$A$4:$M$499,4,FALSE)</f>
        <v>#N/A</v>
      </c>
      <c r="O2072" s="27" t="e">
        <f>VLOOKUP($B2072,期貨未平倉口數!$A$4:$M$499,9,FALSE)</f>
        <v>#N/A</v>
      </c>
      <c r="P2072" s="27" t="e">
        <f>VLOOKUP($B2072,期貨未平倉口數!$A$4:$M$499,10,FALSE)</f>
        <v>#N/A</v>
      </c>
      <c r="Q2072" s="27" t="e">
        <f>VLOOKUP($B2072,期貨未平倉口數!$A$4:$M$499,11,FALSE)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VLOOKUP($B2073,期貨未平倉口數!$A$4:$M$499,4,FALSE)</f>
        <v>#N/A</v>
      </c>
      <c r="O2073" s="27" t="e">
        <f>VLOOKUP($B2073,期貨未平倉口數!$A$4:$M$499,9,FALSE)</f>
        <v>#N/A</v>
      </c>
      <c r="P2073" s="27" t="e">
        <f>VLOOKUP($B2073,期貨未平倉口數!$A$4:$M$499,10,FALSE)</f>
        <v>#N/A</v>
      </c>
      <c r="Q2073" s="27" t="e">
        <f>VLOOKUP($B2073,期貨未平倉口數!$A$4:$M$499,11,FALSE)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VLOOKUP($B2074,期貨未平倉口數!$A$4:$M$499,4,FALSE)</f>
        <v>#N/A</v>
      </c>
      <c r="O2074" s="27" t="e">
        <f>VLOOKUP($B2074,期貨未平倉口數!$A$4:$M$499,9,FALSE)</f>
        <v>#N/A</v>
      </c>
      <c r="P2074" s="27" t="e">
        <f>VLOOKUP($B2074,期貨未平倉口數!$A$4:$M$499,10,FALSE)</f>
        <v>#N/A</v>
      </c>
      <c r="Q2074" s="27" t="e">
        <f>VLOOKUP($B2074,期貨未平倉口數!$A$4:$M$499,11,FALSE)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VLOOKUP($B2075,期貨未平倉口數!$A$4:$M$499,4,FALSE)</f>
        <v>#N/A</v>
      </c>
      <c r="O2075" s="27" t="e">
        <f>VLOOKUP($B2075,期貨未平倉口數!$A$4:$M$499,9,FALSE)</f>
        <v>#N/A</v>
      </c>
      <c r="P2075" s="27" t="e">
        <f>VLOOKUP($B2075,期貨未平倉口數!$A$4:$M$499,10,FALSE)</f>
        <v>#N/A</v>
      </c>
      <c r="Q2075" s="27" t="e">
        <f>VLOOKUP($B2075,期貨未平倉口數!$A$4:$M$499,11,FALSE)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VLOOKUP($B2076,期貨未平倉口數!$A$4:$M$499,4,FALSE)</f>
        <v>#N/A</v>
      </c>
      <c r="O2076" s="27" t="e">
        <f>VLOOKUP($B2076,期貨未平倉口數!$A$4:$M$499,9,FALSE)</f>
        <v>#N/A</v>
      </c>
      <c r="P2076" s="27" t="e">
        <f>VLOOKUP($B2076,期貨未平倉口數!$A$4:$M$499,10,FALSE)</f>
        <v>#N/A</v>
      </c>
      <c r="Q2076" s="27" t="e">
        <f>VLOOKUP($B2076,期貨未平倉口數!$A$4:$M$499,11,FALSE)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VLOOKUP($B2077,期貨未平倉口數!$A$4:$M$499,4,FALSE)</f>
        <v>#N/A</v>
      </c>
      <c r="O2077" s="27" t="e">
        <f>VLOOKUP($B2077,期貨未平倉口數!$A$4:$M$499,9,FALSE)</f>
        <v>#N/A</v>
      </c>
      <c r="P2077" s="27" t="e">
        <f>VLOOKUP($B2077,期貨未平倉口數!$A$4:$M$499,10,FALSE)</f>
        <v>#N/A</v>
      </c>
      <c r="Q2077" s="27" t="e">
        <f>VLOOKUP($B2077,期貨未平倉口數!$A$4:$M$499,11,FALSE)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VLOOKUP($B2078,期貨未平倉口數!$A$4:$M$499,4,FALSE)</f>
        <v>#N/A</v>
      </c>
      <c r="O2078" s="27" t="e">
        <f>VLOOKUP($B2078,期貨未平倉口數!$A$4:$M$499,9,FALSE)</f>
        <v>#N/A</v>
      </c>
      <c r="P2078" s="27" t="e">
        <f>VLOOKUP($B2078,期貨未平倉口數!$A$4:$M$499,10,FALSE)</f>
        <v>#N/A</v>
      </c>
      <c r="Q2078" s="27" t="e">
        <f>VLOOKUP($B2078,期貨未平倉口數!$A$4:$M$499,11,FALSE)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VLOOKUP($B2079,期貨未平倉口數!$A$4:$M$499,4,FALSE)</f>
        <v>#N/A</v>
      </c>
      <c r="O2079" s="27" t="e">
        <f>VLOOKUP($B2079,期貨未平倉口數!$A$4:$M$499,9,FALSE)</f>
        <v>#N/A</v>
      </c>
      <c r="P2079" s="27" t="e">
        <f>VLOOKUP($B2079,期貨未平倉口數!$A$4:$M$499,10,FALSE)</f>
        <v>#N/A</v>
      </c>
      <c r="Q2079" s="27" t="e">
        <f>VLOOKUP($B2079,期貨未平倉口數!$A$4:$M$499,11,FALSE)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VLOOKUP($B2080,期貨未平倉口數!$A$4:$M$499,4,FALSE)</f>
        <v>#N/A</v>
      </c>
      <c r="O2080" s="27" t="e">
        <f>VLOOKUP($B2080,期貨未平倉口數!$A$4:$M$499,9,FALSE)</f>
        <v>#N/A</v>
      </c>
      <c r="P2080" s="27" t="e">
        <f>VLOOKUP($B2080,期貨未平倉口數!$A$4:$M$499,10,FALSE)</f>
        <v>#N/A</v>
      </c>
      <c r="Q2080" s="27" t="e">
        <f>VLOOKUP($B2080,期貨未平倉口數!$A$4:$M$499,11,FALSE)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VLOOKUP($B2081,期貨未平倉口數!$A$4:$M$499,4,FALSE)</f>
        <v>#N/A</v>
      </c>
      <c r="O2081" s="27" t="e">
        <f>VLOOKUP($B2081,期貨未平倉口數!$A$4:$M$499,9,FALSE)</f>
        <v>#N/A</v>
      </c>
      <c r="P2081" s="27" t="e">
        <f>VLOOKUP($B2081,期貨未平倉口數!$A$4:$M$499,10,FALSE)</f>
        <v>#N/A</v>
      </c>
      <c r="Q2081" s="27" t="e">
        <f>VLOOKUP($B2081,期貨未平倉口數!$A$4:$M$499,11,FALSE)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VLOOKUP($B2082,期貨未平倉口數!$A$4:$M$499,4,FALSE)</f>
        <v>#N/A</v>
      </c>
      <c r="O2082" s="27" t="e">
        <f>VLOOKUP($B2082,期貨未平倉口數!$A$4:$M$499,9,FALSE)</f>
        <v>#N/A</v>
      </c>
      <c r="P2082" s="27" t="e">
        <f>VLOOKUP($B2082,期貨未平倉口數!$A$4:$M$499,10,FALSE)</f>
        <v>#N/A</v>
      </c>
      <c r="Q2082" s="27" t="e">
        <f>VLOOKUP($B2082,期貨未平倉口數!$A$4:$M$499,11,FALSE)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VLOOKUP($B2083,期貨未平倉口數!$A$4:$M$499,4,FALSE)</f>
        <v>#N/A</v>
      </c>
      <c r="O2083" s="27" t="e">
        <f>VLOOKUP($B2083,期貨未平倉口數!$A$4:$M$499,9,FALSE)</f>
        <v>#N/A</v>
      </c>
      <c r="P2083" s="27" t="e">
        <f>VLOOKUP($B2083,期貨未平倉口數!$A$4:$M$499,10,FALSE)</f>
        <v>#N/A</v>
      </c>
      <c r="Q2083" s="27" t="e">
        <f>VLOOKUP($B2083,期貨未平倉口數!$A$4:$M$499,11,FALSE)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VLOOKUP($B2084,期貨未平倉口數!$A$4:$M$499,4,FALSE)</f>
        <v>#N/A</v>
      </c>
      <c r="O2084" s="27" t="e">
        <f>VLOOKUP($B2084,期貨未平倉口數!$A$4:$M$499,9,FALSE)</f>
        <v>#N/A</v>
      </c>
      <c r="P2084" s="27" t="e">
        <f>VLOOKUP($B2084,期貨未平倉口數!$A$4:$M$499,10,FALSE)</f>
        <v>#N/A</v>
      </c>
      <c r="Q2084" s="27" t="e">
        <f>VLOOKUP($B2084,期貨未平倉口數!$A$4:$M$499,11,FALSE)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VLOOKUP($B2085,期貨未平倉口數!$A$4:$M$499,4,FALSE)</f>
        <v>#N/A</v>
      </c>
      <c r="O2085" s="27" t="e">
        <f>VLOOKUP($B2085,期貨未平倉口數!$A$4:$M$499,9,FALSE)</f>
        <v>#N/A</v>
      </c>
      <c r="P2085" s="27" t="e">
        <f>VLOOKUP($B2085,期貨未平倉口數!$A$4:$M$499,10,FALSE)</f>
        <v>#N/A</v>
      </c>
      <c r="Q2085" s="27" t="e">
        <f>VLOOKUP($B2085,期貨未平倉口數!$A$4:$M$499,11,FALSE)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VLOOKUP($B2086,期貨未平倉口數!$A$4:$M$499,4,FALSE)</f>
        <v>#N/A</v>
      </c>
      <c r="O2086" s="27" t="e">
        <f>VLOOKUP($B2086,期貨未平倉口數!$A$4:$M$499,9,FALSE)</f>
        <v>#N/A</v>
      </c>
      <c r="P2086" s="27" t="e">
        <f>VLOOKUP($B2086,期貨未平倉口數!$A$4:$M$499,10,FALSE)</f>
        <v>#N/A</v>
      </c>
      <c r="Q2086" s="27" t="e">
        <f>VLOOKUP($B2086,期貨未平倉口數!$A$4:$M$499,11,FALSE)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VLOOKUP($B2087,期貨未平倉口數!$A$4:$M$499,4,FALSE)</f>
        <v>#N/A</v>
      </c>
      <c r="O2087" s="27" t="e">
        <f>VLOOKUP($B2087,期貨未平倉口數!$A$4:$M$499,9,FALSE)</f>
        <v>#N/A</v>
      </c>
      <c r="P2087" s="27" t="e">
        <f>VLOOKUP($B2087,期貨未平倉口數!$A$4:$M$499,10,FALSE)</f>
        <v>#N/A</v>
      </c>
      <c r="Q2087" s="27" t="e">
        <f>VLOOKUP($B2087,期貨未平倉口數!$A$4:$M$499,11,FALSE)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VLOOKUP($B2088,期貨未平倉口數!$A$4:$M$499,4,FALSE)</f>
        <v>#N/A</v>
      </c>
      <c r="O2088" s="27" t="e">
        <f>VLOOKUP($B2088,期貨未平倉口數!$A$4:$M$499,9,FALSE)</f>
        <v>#N/A</v>
      </c>
      <c r="P2088" s="27" t="e">
        <f>VLOOKUP($B2088,期貨未平倉口數!$A$4:$M$499,10,FALSE)</f>
        <v>#N/A</v>
      </c>
      <c r="Q2088" s="27" t="e">
        <f>VLOOKUP($B2088,期貨未平倉口數!$A$4:$M$499,11,FALSE)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VLOOKUP($B2089,期貨未平倉口數!$A$4:$M$499,4,FALSE)</f>
        <v>#N/A</v>
      </c>
      <c r="O2089" s="27" t="e">
        <f>VLOOKUP($B2089,期貨未平倉口數!$A$4:$M$499,9,FALSE)</f>
        <v>#N/A</v>
      </c>
      <c r="P2089" s="27" t="e">
        <f>VLOOKUP($B2089,期貨未平倉口數!$A$4:$M$499,10,FALSE)</f>
        <v>#N/A</v>
      </c>
      <c r="Q2089" s="27" t="e">
        <f>VLOOKUP($B2089,期貨未平倉口數!$A$4:$M$499,11,FALSE)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VLOOKUP($B2090,期貨未平倉口數!$A$4:$M$499,4,FALSE)</f>
        <v>#N/A</v>
      </c>
      <c r="O2090" s="27" t="e">
        <f>VLOOKUP($B2090,期貨未平倉口數!$A$4:$M$499,9,FALSE)</f>
        <v>#N/A</v>
      </c>
      <c r="P2090" s="27" t="e">
        <f>VLOOKUP($B2090,期貨未平倉口數!$A$4:$M$499,10,FALSE)</f>
        <v>#N/A</v>
      </c>
      <c r="Q2090" s="27" t="e">
        <f>VLOOKUP($B2090,期貨未平倉口數!$A$4:$M$499,11,FALSE)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VLOOKUP($B2091,期貨未平倉口數!$A$4:$M$499,4,FALSE)</f>
        <v>#N/A</v>
      </c>
      <c r="O2091" s="27" t="e">
        <f>VLOOKUP($B2091,期貨未平倉口數!$A$4:$M$499,9,FALSE)</f>
        <v>#N/A</v>
      </c>
      <c r="P2091" s="27" t="e">
        <f>VLOOKUP($B2091,期貨未平倉口數!$A$4:$M$499,10,FALSE)</f>
        <v>#N/A</v>
      </c>
      <c r="Q2091" s="27" t="e">
        <f>VLOOKUP($B2091,期貨未平倉口數!$A$4:$M$499,11,FALSE)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VLOOKUP($B2092,期貨未平倉口數!$A$4:$M$499,4,FALSE)</f>
        <v>#N/A</v>
      </c>
      <c r="O2092" s="27" t="e">
        <f>VLOOKUP($B2092,期貨未平倉口數!$A$4:$M$499,9,FALSE)</f>
        <v>#N/A</v>
      </c>
      <c r="P2092" s="27" t="e">
        <f>VLOOKUP($B2092,期貨未平倉口數!$A$4:$M$499,10,FALSE)</f>
        <v>#N/A</v>
      </c>
      <c r="Q2092" s="27" t="e">
        <f>VLOOKUP($B2092,期貨未平倉口數!$A$4:$M$499,11,FALSE)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VLOOKUP($B2093,期貨未平倉口數!$A$4:$M$499,4,FALSE)</f>
        <v>#N/A</v>
      </c>
      <c r="O2093" s="27" t="e">
        <f>VLOOKUP($B2093,期貨未平倉口數!$A$4:$M$499,9,FALSE)</f>
        <v>#N/A</v>
      </c>
      <c r="P2093" s="27" t="e">
        <f>VLOOKUP($B2093,期貨未平倉口數!$A$4:$M$499,10,FALSE)</f>
        <v>#N/A</v>
      </c>
      <c r="Q2093" s="27" t="e">
        <f>VLOOKUP($B2093,期貨未平倉口數!$A$4:$M$499,11,FALSE)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VLOOKUP($B2094,期貨未平倉口數!$A$4:$M$499,4,FALSE)</f>
        <v>#N/A</v>
      </c>
      <c r="O2094" s="27" t="e">
        <f>VLOOKUP($B2094,期貨未平倉口數!$A$4:$M$499,9,FALSE)</f>
        <v>#N/A</v>
      </c>
      <c r="P2094" s="27" t="e">
        <f>VLOOKUP($B2094,期貨未平倉口數!$A$4:$M$499,10,FALSE)</f>
        <v>#N/A</v>
      </c>
      <c r="Q2094" s="27" t="e">
        <f>VLOOKUP($B2094,期貨未平倉口數!$A$4:$M$499,11,FALSE)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VLOOKUP($B2095,期貨未平倉口數!$A$4:$M$499,4,FALSE)</f>
        <v>#N/A</v>
      </c>
      <c r="O2095" s="27" t="e">
        <f>VLOOKUP($B2095,期貨未平倉口數!$A$4:$M$499,9,FALSE)</f>
        <v>#N/A</v>
      </c>
      <c r="P2095" s="27" t="e">
        <f>VLOOKUP($B2095,期貨未平倉口數!$A$4:$M$499,10,FALSE)</f>
        <v>#N/A</v>
      </c>
      <c r="Q2095" s="27" t="e">
        <f>VLOOKUP($B2095,期貨未平倉口數!$A$4:$M$499,11,FALSE)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VLOOKUP($B2096,期貨未平倉口數!$A$4:$M$499,4,FALSE)</f>
        <v>#N/A</v>
      </c>
      <c r="O2096" s="27" t="e">
        <f>VLOOKUP($B2096,期貨未平倉口數!$A$4:$M$499,9,FALSE)</f>
        <v>#N/A</v>
      </c>
      <c r="P2096" s="27" t="e">
        <f>VLOOKUP($B2096,期貨未平倉口數!$A$4:$M$499,10,FALSE)</f>
        <v>#N/A</v>
      </c>
      <c r="Q2096" s="27" t="e">
        <f>VLOOKUP($B2096,期貨未平倉口數!$A$4:$M$499,11,FALSE)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VLOOKUP($B2097,期貨未平倉口數!$A$4:$M$499,4,FALSE)</f>
        <v>#N/A</v>
      </c>
      <c r="O2097" s="27" t="e">
        <f>VLOOKUP($B2097,期貨未平倉口數!$A$4:$M$499,9,FALSE)</f>
        <v>#N/A</v>
      </c>
      <c r="P2097" s="27" t="e">
        <f>VLOOKUP($B2097,期貨未平倉口數!$A$4:$M$499,10,FALSE)</f>
        <v>#N/A</v>
      </c>
      <c r="Q2097" s="27" t="e">
        <f>VLOOKUP($B2097,期貨未平倉口數!$A$4:$M$499,11,FALSE)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VLOOKUP($B2098,期貨未平倉口數!$A$4:$M$499,4,FALSE)</f>
        <v>#N/A</v>
      </c>
      <c r="O2098" s="27" t="e">
        <f>VLOOKUP($B2098,期貨未平倉口數!$A$4:$M$499,9,FALSE)</f>
        <v>#N/A</v>
      </c>
      <c r="P2098" s="27" t="e">
        <f>VLOOKUP($B2098,期貨未平倉口數!$A$4:$M$499,10,FALSE)</f>
        <v>#N/A</v>
      </c>
      <c r="Q2098" s="27" t="e">
        <f>VLOOKUP($B2098,期貨未平倉口數!$A$4:$M$499,11,FALSE)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VLOOKUP($B2099,期貨未平倉口數!$A$4:$M$499,4,FALSE)</f>
        <v>#N/A</v>
      </c>
      <c r="O2099" s="27" t="e">
        <f>VLOOKUP($B2099,期貨未平倉口數!$A$4:$M$499,9,FALSE)</f>
        <v>#N/A</v>
      </c>
      <c r="P2099" s="27" t="e">
        <f>VLOOKUP($B2099,期貨未平倉口數!$A$4:$M$499,10,FALSE)</f>
        <v>#N/A</v>
      </c>
      <c r="Q2099" s="27" t="e">
        <f>VLOOKUP($B2099,期貨未平倉口數!$A$4:$M$499,11,FALSE)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VLOOKUP($B2100,期貨未平倉口數!$A$4:$M$499,4,FALSE)</f>
        <v>#N/A</v>
      </c>
      <c r="O2100" s="27" t="e">
        <f>VLOOKUP($B2100,期貨未平倉口數!$A$4:$M$499,9,FALSE)</f>
        <v>#N/A</v>
      </c>
      <c r="P2100" s="27" t="e">
        <f>VLOOKUP($B2100,期貨未平倉口數!$A$4:$M$499,10,FALSE)</f>
        <v>#N/A</v>
      </c>
      <c r="Q2100" s="27" t="e">
        <f>VLOOKUP($B2100,期貨未平倉口數!$A$4:$M$499,11,FALSE)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VLOOKUP($B2101,期貨未平倉口數!$A$4:$M$499,4,FALSE)</f>
        <v>#N/A</v>
      </c>
      <c r="O2101" s="27" t="e">
        <f>VLOOKUP($B2101,期貨未平倉口數!$A$4:$M$499,9,FALSE)</f>
        <v>#N/A</v>
      </c>
      <c r="P2101" s="27" t="e">
        <f>VLOOKUP($B2101,期貨未平倉口數!$A$4:$M$499,10,FALSE)</f>
        <v>#N/A</v>
      </c>
      <c r="Q2101" s="27" t="e">
        <f>VLOOKUP($B2101,期貨未平倉口數!$A$4:$M$499,11,FALSE)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VLOOKUP($B2102,期貨未平倉口數!$A$4:$M$499,4,FALSE)</f>
        <v>#N/A</v>
      </c>
      <c r="O2102" s="27" t="e">
        <f>VLOOKUP($B2102,期貨未平倉口數!$A$4:$M$499,9,FALSE)</f>
        <v>#N/A</v>
      </c>
      <c r="P2102" s="27" t="e">
        <f>VLOOKUP($B2102,期貨未平倉口數!$A$4:$M$499,10,FALSE)</f>
        <v>#N/A</v>
      </c>
      <c r="Q2102" s="27" t="e">
        <f>VLOOKUP($B2102,期貨未平倉口數!$A$4:$M$499,11,FALSE)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VLOOKUP($B2103,期貨未平倉口數!$A$4:$M$499,4,FALSE)</f>
        <v>#N/A</v>
      </c>
      <c r="O2103" s="27" t="e">
        <f>VLOOKUP($B2103,期貨未平倉口數!$A$4:$M$499,9,FALSE)</f>
        <v>#N/A</v>
      </c>
      <c r="P2103" s="27" t="e">
        <f>VLOOKUP($B2103,期貨未平倉口數!$A$4:$M$499,10,FALSE)</f>
        <v>#N/A</v>
      </c>
      <c r="Q2103" s="27" t="e">
        <f>VLOOKUP($B2103,期貨未平倉口數!$A$4:$M$499,11,FALSE)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VLOOKUP($B2104,期貨未平倉口數!$A$4:$M$499,4,FALSE)</f>
        <v>#N/A</v>
      </c>
      <c r="O2104" s="27" t="e">
        <f>VLOOKUP($B2104,期貨未平倉口數!$A$4:$M$499,9,FALSE)</f>
        <v>#N/A</v>
      </c>
      <c r="P2104" s="27" t="e">
        <f>VLOOKUP($B2104,期貨未平倉口數!$A$4:$M$499,10,FALSE)</f>
        <v>#N/A</v>
      </c>
      <c r="Q2104" s="27" t="e">
        <f>VLOOKUP($B2104,期貨未平倉口數!$A$4:$M$499,11,FALSE)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VLOOKUP($B2105,期貨未平倉口數!$A$4:$M$499,4,FALSE)</f>
        <v>#N/A</v>
      </c>
      <c r="O2105" s="27" t="e">
        <f>VLOOKUP($B2105,期貨未平倉口數!$A$4:$M$499,9,FALSE)</f>
        <v>#N/A</v>
      </c>
      <c r="P2105" s="27" t="e">
        <f>VLOOKUP($B2105,期貨未平倉口數!$A$4:$M$499,10,FALSE)</f>
        <v>#N/A</v>
      </c>
      <c r="Q2105" s="27" t="e">
        <f>VLOOKUP($B2105,期貨未平倉口數!$A$4:$M$499,11,FALSE)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VLOOKUP($B2106,期貨未平倉口數!$A$4:$M$499,4,FALSE)</f>
        <v>#N/A</v>
      </c>
      <c r="O2106" s="27" t="e">
        <f>VLOOKUP($B2106,期貨未平倉口數!$A$4:$M$499,9,FALSE)</f>
        <v>#N/A</v>
      </c>
      <c r="P2106" s="27" t="e">
        <f>VLOOKUP($B2106,期貨未平倉口數!$A$4:$M$499,10,FALSE)</f>
        <v>#N/A</v>
      </c>
      <c r="Q2106" s="27" t="e">
        <f>VLOOKUP($B2106,期貨未平倉口數!$A$4:$M$499,11,FALSE)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VLOOKUP($B2107,期貨未平倉口數!$A$4:$M$499,4,FALSE)</f>
        <v>#N/A</v>
      </c>
      <c r="O2107" s="27" t="e">
        <f>VLOOKUP($B2107,期貨未平倉口數!$A$4:$M$499,9,FALSE)</f>
        <v>#N/A</v>
      </c>
      <c r="P2107" s="27" t="e">
        <f>VLOOKUP($B2107,期貨未平倉口數!$A$4:$M$499,10,FALSE)</f>
        <v>#N/A</v>
      </c>
      <c r="Q2107" s="27" t="e">
        <f>VLOOKUP($B2107,期貨未平倉口數!$A$4:$M$499,11,FALSE)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VLOOKUP($B2108,期貨未平倉口數!$A$4:$M$499,4,FALSE)</f>
        <v>#N/A</v>
      </c>
      <c r="O2108" s="27" t="e">
        <f>VLOOKUP($B2108,期貨未平倉口數!$A$4:$M$499,9,FALSE)</f>
        <v>#N/A</v>
      </c>
      <c r="P2108" s="27" t="e">
        <f>VLOOKUP($B2108,期貨未平倉口數!$A$4:$M$499,10,FALSE)</f>
        <v>#N/A</v>
      </c>
      <c r="Q2108" s="27" t="e">
        <f>VLOOKUP($B2108,期貨未平倉口數!$A$4:$M$499,11,FALSE)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VLOOKUP($B2109,期貨未平倉口數!$A$4:$M$499,4,FALSE)</f>
        <v>#N/A</v>
      </c>
      <c r="O2109" s="27" t="e">
        <f>VLOOKUP($B2109,期貨未平倉口數!$A$4:$M$499,9,FALSE)</f>
        <v>#N/A</v>
      </c>
      <c r="P2109" s="27" t="e">
        <f>VLOOKUP($B2109,期貨未平倉口數!$A$4:$M$499,10,FALSE)</f>
        <v>#N/A</v>
      </c>
      <c r="Q2109" s="27" t="e">
        <f>VLOOKUP($B2109,期貨未平倉口數!$A$4:$M$499,11,FALSE)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VLOOKUP($B2110,期貨未平倉口數!$A$4:$M$499,4,FALSE)</f>
        <v>#N/A</v>
      </c>
      <c r="O2110" s="27" t="e">
        <f>VLOOKUP($B2110,期貨未平倉口數!$A$4:$M$499,9,FALSE)</f>
        <v>#N/A</v>
      </c>
      <c r="P2110" s="27" t="e">
        <f>VLOOKUP($B2110,期貨未平倉口數!$A$4:$M$499,10,FALSE)</f>
        <v>#N/A</v>
      </c>
      <c r="Q2110" s="27" t="e">
        <f>VLOOKUP($B2110,期貨未平倉口數!$A$4:$M$499,11,FALSE)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VLOOKUP($B2111,期貨未平倉口數!$A$4:$M$499,4,FALSE)</f>
        <v>#N/A</v>
      </c>
      <c r="O2111" s="27" t="e">
        <f>VLOOKUP($B2111,期貨未平倉口數!$A$4:$M$499,9,FALSE)</f>
        <v>#N/A</v>
      </c>
      <c r="P2111" s="27" t="e">
        <f>VLOOKUP($B2111,期貨未平倉口數!$A$4:$M$499,10,FALSE)</f>
        <v>#N/A</v>
      </c>
      <c r="Q2111" s="27" t="e">
        <f>VLOOKUP($B2111,期貨未平倉口數!$A$4:$M$499,11,FALSE)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VLOOKUP($B2112,期貨未平倉口數!$A$4:$M$499,4,FALSE)</f>
        <v>#N/A</v>
      </c>
      <c r="O2112" s="27" t="e">
        <f>VLOOKUP($B2112,期貨未平倉口數!$A$4:$M$499,9,FALSE)</f>
        <v>#N/A</v>
      </c>
      <c r="P2112" s="27" t="e">
        <f>VLOOKUP($B2112,期貨未平倉口數!$A$4:$M$499,10,FALSE)</f>
        <v>#N/A</v>
      </c>
      <c r="Q2112" s="27" t="e">
        <f>VLOOKUP($B2112,期貨未平倉口數!$A$4:$M$499,11,FALSE)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VLOOKUP($B2113,期貨未平倉口數!$A$4:$M$499,4,FALSE)</f>
        <v>#N/A</v>
      </c>
      <c r="O2113" s="27" t="e">
        <f>VLOOKUP($B2113,期貨未平倉口數!$A$4:$M$499,9,FALSE)</f>
        <v>#N/A</v>
      </c>
      <c r="P2113" s="27" t="e">
        <f>VLOOKUP($B2113,期貨未平倉口數!$A$4:$M$499,10,FALSE)</f>
        <v>#N/A</v>
      </c>
      <c r="Q2113" s="27" t="e">
        <f>VLOOKUP($B2113,期貨未平倉口數!$A$4:$M$499,11,FALSE)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VLOOKUP($B2114,期貨未平倉口數!$A$4:$M$499,4,FALSE)</f>
        <v>#N/A</v>
      </c>
      <c r="O2114" s="27" t="e">
        <f>VLOOKUP($B2114,期貨未平倉口數!$A$4:$M$499,9,FALSE)</f>
        <v>#N/A</v>
      </c>
      <c r="P2114" s="27" t="e">
        <f>VLOOKUP($B2114,期貨未平倉口數!$A$4:$M$499,10,FALSE)</f>
        <v>#N/A</v>
      </c>
      <c r="Q2114" s="27" t="e">
        <f>VLOOKUP($B2114,期貨未平倉口數!$A$4:$M$499,11,FALSE)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VLOOKUP($B2115,期貨未平倉口數!$A$4:$M$499,4,FALSE)</f>
        <v>#N/A</v>
      </c>
      <c r="O2115" s="27" t="e">
        <f>VLOOKUP($B2115,期貨未平倉口數!$A$4:$M$499,9,FALSE)</f>
        <v>#N/A</v>
      </c>
      <c r="P2115" s="27" t="e">
        <f>VLOOKUP($B2115,期貨未平倉口數!$A$4:$M$499,10,FALSE)</f>
        <v>#N/A</v>
      </c>
      <c r="Q2115" s="27" t="e">
        <f>VLOOKUP($B2115,期貨未平倉口數!$A$4:$M$499,11,FALSE)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VLOOKUP($B2116,期貨未平倉口數!$A$4:$M$499,4,FALSE)</f>
        <v>#N/A</v>
      </c>
      <c r="O2116" s="27" t="e">
        <f>VLOOKUP($B2116,期貨未平倉口數!$A$4:$M$499,9,FALSE)</f>
        <v>#N/A</v>
      </c>
      <c r="P2116" s="27" t="e">
        <f>VLOOKUP($B2116,期貨未平倉口數!$A$4:$M$499,10,FALSE)</f>
        <v>#N/A</v>
      </c>
      <c r="Q2116" s="27" t="e">
        <f>VLOOKUP($B2116,期貨未平倉口數!$A$4:$M$499,11,FALSE)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VLOOKUP($B2117,期貨未平倉口數!$A$4:$M$499,4,FALSE)</f>
        <v>#N/A</v>
      </c>
      <c r="O2117" s="27" t="e">
        <f>VLOOKUP($B2117,期貨未平倉口數!$A$4:$M$499,9,FALSE)</f>
        <v>#N/A</v>
      </c>
      <c r="P2117" s="27" t="e">
        <f>VLOOKUP($B2117,期貨未平倉口數!$A$4:$M$499,10,FALSE)</f>
        <v>#N/A</v>
      </c>
      <c r="Q2117" s="27" t="e">
        <f>VLOOKUP($B2117,期貨未平倉口數!$A$4:$M$499,11,FALSE)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VLOOKUP($B2118,期貨未平倉口數!$A$4:$M$499,4,FALSE)</f>
        <v>#N/A</v>
      </c>
      <c r="O2118" s="27" t="e">
        <f>VLOOKUP($B2118,期貨未平倉口數!$A$4:$M$499,9,FALSE)</f>
        <v>#N/A</v>
      </c>
      <c r="P2118" s="27" t="e">
        <f>VLOOKUP($B2118,期貨未平倉口數!$A$4:$M$499,10,FALSE)</f>
        <v>#N/A</v>
      </c>
      <c r="Q2118" s="27" t="e">
        <f>VLOOKUP($B2118,期貨未平倉口數!$A$4:$M$499,11,FALSE)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VLOOKUP($B2119,期貨未平倉口數!$A$4:$M$499,4,FALSE)</f>
        <v>#N/A</v>
      </c>
      <c r="O2119" s="27" t="e">
        <f>VLOOKUP($B2119,期貨未平倉口數!$A$4:$M$499,9,FALSE)</f>
        <v>#N/A</v>
      </c>
      <c r="P2119" s="27" t="e">
        <f>VLOOKUP($B2119,期貨未平倉口數!$A$4:$M$499,10,FALSE)</f>
        <v>#N/A</v>
      </c>
      <c r="Q2119" s="27" t="e">
        <f>VLOOKUP($B2119,期貨未平倉口數!$A$4:$M$499,11,FALSE)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VLOOKUP($B2120,期貨未平倉口數!$A$4:$M$499,4,FALSE)</f>
        <v>#N/A</v>
      </c>
      <c r="O2120" s="27" t="e">
        <f>VLOOKUP($B2120,期貨未平倉口數!$A$4:$M$499,9,FALSE)</f>
        <v>#N/A</v>
      </c>
      <c r="P2120" s="27" t="e">
        <f>VLOOKUP($B2120,期貨未平倉口數!$A$4:$M$499,10,FALSE)</f>
        <v>#N/A</v>
      </c>
      <c r="Q2120" s="27" t="e">
        <f>VLOOKUP($B2120,期貨未平倉口數!$A$4:$M$499,11,FALSE)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VLOOKUP($B2121,期貨未平倉口數!$A$4:$M$499,4,FALSE)</f>
        <v>#N/A</v>
      </c>
      <c r="O2121" s="27" t="e">
        <f>VLOOKUP($B2121,期貨未平倉口數!$A$4:$M$499,9,FALSE)</f>
        <v>#N/A</v>
      </c>
      <c r="P2121" s="27" t="e">
        <f>VLOOKUP($B2121,期貨未平倉口數!$A$4:$M$499,10,FALSE)</f>
        <v>#N/A</v>
      </c>
      <c r="Q2121" s="27" t="e">
        <f>VLOOKUP($B2121,期貨未平倉口數!$A$4:$M$499,11,FALSE)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VLOOKUP($B2122,期貨未平倉口數!$A$4:$M$499,4,FALSE)</f>
        <v>#N/A</v>
      </c>
      <c r="O2122" s="27" t="e">
        <f>VLOOKUP($B2122,期貨未平倉口數!$A$4:$M$499,9,FALSE)</f>
        <v>#N/A</v>
      </c>
      <c r="P2122" s="27" t="e">
        <f>VLOOKUP($B2122,期貨未平倉口數!$A$4:$M$499,10,FALSE)</f>
        <v>#N/A</v>
      </c>
      <c r="Q2122" s="27" t="e">
        <f>VLOOKUP($B2122,期貨未平倉口數!$A$4:$M$499,11,FALSE)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VLOOKUP($B2123,期貨未平倉口數!$A$4:$M$499,4,FALSE)</f>
        <v>#N/A</v>
      </c>
      <c r="O2123" s="27" t="e">
        <f>VLOOKUP($B2123,期貨未平倉口數!$A$4:$M$499,9,FALSE)</f>
        <v>#N/A</v>
      </c>
      <c r="P2123" s="27" t="e">
        <f>VLOOKUP($B2123,期貨未平倉口數!$A$4:$M$499,10,FALSE)</f>
        <v>#N/A</v>
      </c>
      <c r="Q2123" s="27" t="e">
        <f>VLOOKUP($B2123,期貨未平倉口數!$A$4:$M$499,11,FALSE)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VLOOKUP($B2124,期貨未平倉口數!$A$4:$M$499,4,FALSE)</f>
        <v>#N/A</v>
      </c>
      <c r="O2124" s="27" t="e">
        <f>VLOOKUP($B2124,期貨未平倉口數!$A$4:$M$499,9,FALSE)</f>
        <v>#N/A</v>
      </c>
      <c r="P2124" s="27" t="e">
        <f>VLOOKUP($B2124,期貨未平倉口數!$A$4:$M$499,10,FALSE)</f>
        <v>#N/A</v>
      </c>
      <c r="Q2124" s="27" t="e">
        <f>VLOOKUP($B2124,期貨未平倉口數!$A$4:$M$499,11,FALSE)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VLOOKUP($B2125,期貨未平倉口數!$A$4:$M$499,4,FALSE)</f>
        <v>#N/A</v>
      </c>
      <c r="O2125" s="27" t="e">
        <f>VLOOKUP($B2125,期貨未平倉口數!$A$4:$M$499,9,FALSE)</f>
        <v>#N/A</v>
      </c>
      <c r="P2125" s="27" t="e">
        <f>VLOOKUP($B2125,期貨未平倉口數!$A$4:$M$499,10,FALSE)</f>
        <v>#N/A</v>
      </c>
      <c r="Q2125" s="27" t="e">
        <f>VLOOKUP($B2125,期貨未平倉口數!$A$4:$M$499,11,FALSE)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VLOOKUP($B2126,期貨未平倉口數!$A$4:$M$499,4,FALSE)</f>
        <v>#N/A</v>
      </c>
      <c r="O2126" s="27" t="e">
        <f>VLOOKUP($B2126,期貨未平倉口數!$A$4:$M$499,9,FALSE)</f>
        <v>#N/A</v>
      </c>
      <c r="P2126" s="27" t="e">
        <f>VLOOKUP($B2126,期貨未平倉口數!$A$4:$M$499,10,FALSE)</f>
        <v>#N/A</v>
      </c>
      <c r="Q2126" s="27" t="e">
        <f>VLOOKUP($B2126,期貨未平倉口數!$A$4:$M$499,11,FALSE)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VLOOKUP($B2127,期貨未平倉口數!$A$4:$M$499,4,FALSE)</f>
        <v>#N/A</v>
      </c>
      <c r="O2127" s="27" t="e">
        <f>VLOOKUP($B2127,期貨未平倉口數!$A$4:$M$499,9,FALSE)</f>
        <v>#N/A</v>
      </c>
      <c r="P2127" s="27" t="e">
        <f>VLOOKUP($B2127,期貨未平倉口數!$A$4:$M$499,10,FALSE)</f>
        <v>#N/A</v>
      </c>
      <c r="Q2127" s="27" t="e">
        <f>VLOOKUP($B2127,期貨未平倉口數!$A$4:$M$499,11,FALSE)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VLOOKUP($B2128,期貨未平倉口數!$A$4:$M$499,4,FALSE)</f>
        <v>#N/A</v>
      </c>
      <c r="O2128" s="27" t="e">
        <f>VLOOKUP($B2128,期貨未平倉口數!$A$4:$M$499,9,FALSE)</f>
        <v>#N/A</v>
      </c>
      <c r="P2128" s="27" t="e">
        <f>VLOOKUP($B2128,期貨未平倉口數!$A$4:$M$499,10,FALSE)</f>
        <v>#N/A</v>
      </c>
      <c r="Q2128" s="27" t="e">
        <f>VLOOKUP($B2128,期貨未平倉口數!$A$4:$M$499,11,FALSE)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VLOOKUP($B2129,期貨未平倉口數!$A$4:$M$499,4,FALSE)</f>
        <v>#N/A</v>
      </c>
      <c r="O2129" s="27" t="e">
        <f>VLOOKUP($B2129,期貨未平倉口數!$A$4:$M$499,9,FALSE)</f>
        <v>#N/A</v>
      </c>
      <c r="P2129" s="27" t="e">
        <f>VLOOKUP($B2129,期貨未平倉口數!$A$4:$M$499,10,FALSE)</f>
        <v>#N/A</v>
      </c>
      <c r="Q2129" s="27" t="e">
        <f>VLOOKUP($B2129,期貨未平倉口數!$A$4:$M$499,11,FALSE)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VLOOKUP($B2130,期貨未平倉口數!$A$4:$M$499,4,FALSE)</f>
        <v>#N/A</v>
      </c>
      <c r="O2130" s="27" t="e">
        <f>VLOOKUP($B2130,期貨未平倉口數!$A$4:$M$499,9,FALSE)</f>
        <v>#N/A</v>
      </c>
      <c r="P2130" s="27" t="e">
        <f>VLOOKUP($B2130,期貨未平倉口數!$A$4:$M$499,10,FALSE)</f>
        <v>#N/A</v>
      </c>
      <c r="Q2130" s="27" t="e">
        <f>VLOOKUP($B2130,期貨未平倉口數!$A$4:$M$499,11,FALSE)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VLOOKUP($B2131,期貨未平倉口數!$A$4:$M$499,4,FALSE)</f>
        <v>#N/A</v>
      </c>
      <c r="O2131" s="27" t="e">
        <f>VLOOKUP($B2131,期貨未平倉口數!$A$4:$M$499,9,FALSE)</f>
        <v>#N/A</v>
      </c>
      <c r="P2131" s="27" t="e">
        <f>VLOOKUP($B2131,期貨未平倉口數!$A$4:$M$499,10,FALSE)</f>
        <v>#N/A</v>
      </c>
      <c r="Q2131" s="27" t="e">
        <f>VLOOKUP($B2131,期貨未平倉口數!$A$4:$M$499,11,FALSE)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VLOOKUP($B2132,期貨未平倉口數!$A$4:$M$499,4,FALSE)</f>
        <v>#N/A</v>
      </c>
      <c r="O2132" s="27" t="e">
        <f>VLOOKUP($B2132,期貨未平倉口數!$A$4:$M$499,9,FALSE)</f>
        <v>#N/A</v>
      </c>
      <c r="P2132" s="27" t="e">
        <f>VLOOKUP($B2132,期貨未平倉口數!$A$4:$M$499,10,FALSE)</f>
        <v>#N/A</v>
      </c>
      <c r="Q2132" s="27" t="e">
        <f>VLOOKUP($B2132,期貨未平倉口數!$A$4:$M$499,11,FALSE)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VLOOKUP($B2133,期貨未平倉口數!$A$4:$M$499,4,FALSE)</f>
        <v>#N/A</v>
      </c>
      <c r="O2133" s="27" t="e">
        <f>VLOOKUP($B2133,期貨未平倉口數!$A$4:$M$499,9,FALSE)</f>
        <v>#N/A</v>
      </c>
      <c r="P2133" s="27" t="e">
        <f>VLOOKUP($B2133,期貨未平倉口數!$A$4:$M$499,10,FALSE)</f>
        <v>#N/A</v>
      </c>
      <c r="Q2133" s="27" t="e">
        <f>VLOOKUP($B2133,期貨未平倉口數!$A$4:$M$499,11,FALSE)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VLOOKUP($B2134,期貨未平倉口數!$A$4:$M$499,4,FALSE)</f>
        <v>#N/A</v>
      </c>
      <c r="O2134" s="27" t="e">
        <f>VLOOKUP($B2134,期貨未平倉口數!$A$4:$M$499,9,FALSE)</f>
        <v>#N/A</v>
      </c>
      <c r="P2134" s="27" t="e">
        <f>VLOOKUP($B2134,期貨未平倉口數!$A$4:$M$499,10,FALSE)</f>
        <v>#N/A</v>
      </c>
      <c r="Q2134" s="27" t="e">
        <f>VLOOKUP($B2134,期貨未平倉口數!$A$4:$M$499,11,FALSE)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VLOOKUP($B2135,期貨未平倉口數!$A$4:$M$499,4,FALSE)</f>
        <v>#N/A</v>
      </c>
      <c r="O2135" s="27" t="e">
        <f>VLOOKUP($B2135,期貨未平倉口數!$A$4:$M$499,9,FALSE)</f>
        <v>#N/A</v>
      </c>
      <c r="P2135" s="27" t="e">
        <f>VLOOKUP($B2135,期貨未平倉口數!$A$4:$M$499,10,FALSE)</f>
        <v>#N/A</v>
      </c>
      <c r="Q2135" s="27" t="e">
        <f>VLOOKUP($B2135,期貨未平倉口數!$A$4:$M$499,11,FALSE)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VLOOKUP($B2136,期貨未平倉口數!$A$4:$M$499,4,FALSE)</f>
        <v>#N/A</v>
      </c>
      <c r="O2136" s="27" t="e">
        <f>VLOOKUP($B2136,期貨未平倉口數!$A$4:$M$499,9,FALSE)</f>
        <v>#N/A</v>
      </c>
      <c r="P2136" s="27" t="e">
        <f>VLOOKUP($B2136,期貨未平倉口數!$A$4:$M$499,10,FALSE)</f>
        <v>#N/A</v>
      </c>
      <c r="Q2136" s="27" t="e">
        <f>VLOOKUP($B2136,期貨未平倉口數!$A$4:$M$499,11,FALSE)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VLOOKUP($B2137,期貨未平倉口數!$A$4:$M$499,4,FALSE)</f>
        <v>#N/A</v>
      </c>
      <c r="O2137" s="27" t="e">
        <f>VLOOKUP($B2137,期貨未平倉口數!$A$4:$M$499,9,FALSE)</f>
        <v>#N/A</v>
      </c>
      <c r="P2137" s="27" t="e">
        <f>VLOOKUP($B2137,期貨未平倉口數!$A$4:$M$499,10,FALSE)</f>
        <v>#N/A</v>
      </c>
      <c r="Q2137" s="27" t="e">
        <f>VLOOKUP($B2137,期貨未平倉口數!$A$4:$M$499,11,FALSE)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VLOOKUP($B2138,期貨未平倉口數!$A$4:$M$499,4,FALSE)</f>
        <v>#N/A</v>
      </c>
      <c r="O2138" s="27" t="e">
        <f>VLOOKUP($B2138,期貨未平倉口數!$A$4:$M$499,9,FALSE)</f>
        <v>#N/A</v>
      </c>
      <c r="P2138" s="27" t="e">
        <f>VLOOKUP($B2138,期貨未平倉口數!$A$4:$M$499,10,FALSE)</f>
        <v>#N/A</v>
      </c>
      <c r="Q2138" s="27" t="e">
        <f>VLOOKUP($B2138,期貨未平倉口數!$A$4:$M$499,11,FALSE)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VLOOKUP($B2139,期貨未平倉口數!$A$4:$M$499,4,FALSE)</f>
        <v>#N/A</v>
      </c>
      <c r="O2139" s="27" t="e">
        <f>VLOOKUP($B2139,期貨未平倉口數!$A$4:$M$499,9,FALSE)</f>
        <v>#N/A</v>
      </c>
      <c r="P2139" s="27" t="e">
        <f>VLOOKUP($B2139,期貨未平倉口數!$A$4:$M$499,10,FALSE)</f>
        <v>#N/A</v>
      </c>
      <c r="Q2139" s="27" t="e">
        <f>VLOOKUP($B2139,期貨未平倉口數!$A$4:$M$499,11,FALSE)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VLOOKUP($B2140,期貨未平倉口數!$A$4:$M$499,4,FALSE)</f>
        <v>#N/A</v>
      </c>
      <c r="O2140" s="27" t="e">
        <f>VLOOKUP($B2140,期貨未平倉口數!$A$4:$M$499,9,FALSE)</f>
        <v>#N/A</v>
      </c>
      <c r="P2140" s="27" t="e">
        <f>VLOOKUP($B2140,期貨未平倉口數!$A$4:$M$499,10,FALSE)</f>
        <v>#N/A</v>
      </c>
      <c r="Q2140" s="27" t="e">
        <f>VLOOKUP($B2140,期貨未平倉口數!$A$4:$M$499,11,FALSE)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VLOOKUP($B2141,期貨未平倉口數!$A$4:$M$499,4,FALSE)</f>
        <v>#N/A</v>
      </c>
      <c r="O2141" s="27" t="e">
        <f>VLOOKUP($B2141,期貨未平倉口數!$A$4:$M$499,9,FALSE)</f>
        <v>#N/A</v>
      </c>
      <c r="P2141" s="27" t="e">
        <f>VLOOKUP($B2141,期貨未平倉口數!$A$4:$M$499,10,FALSE)</f>
        <v>#N/A</v>
      </c>
      <c r="Q2141" s="27" t="e">
        <f>VLOOKUP($B2141,期貨未平倉口數!$A$4:$M$499,11,FALSE)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VLOOKUP($B2142,期貨未平倉口數!$A$4:$M$499,4,FALSE)</f>
        <v>#N/A</v>
      </c>
      <c r="O2142" s="27" t="e">
        <f>VLOOKUP($B2142,期貨未平倉口數!$A$4:$M$499,9,FALSE)</f>
        <v>#N/A</v>
      </c>
      <c r="P2142" s="27" t="e">
        <f>VLOOKUP($B2142,期貨未平倉口數!$A$4:$M$499,10,FALSE)</f>
        <v>#N/A</v>
      </c>
      <c r="Q2142" s="27" t="e">
        <f>VLOOKUP($B2142,期貨未平倉口數!$A$4:$M$499,11,FALSE)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VLOOKUP($B2143,期貨未平倉口數!$A$4:$M$499,4,FALSE)</f>
        <v>#N/A</v>
      </c>
      <c r="O2143" s="27" t="e">
        <f>VLOOKUP($B2143,期貨未平倉口數!$A$4:$M$499,9,FALSE)</f>
        <v>#N/A</v>
      </c>
      <c r="P2143" s="27" t="e">
        <f>VLOOKUP($B2143,期貨未平倉口數!$A$4:$M$499,10,FALSE)</f>
        <v>#N/A</v>
      </c>
      <c r="Q2143" s="27" t="e">
        <f>VLOOKUP($B2143,期貨未平倉口數!$A$4:$M$499,11,FALSE)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VLOOKUP($B2144,期貨未平倉口數!$A$4:$M$499,4,FALSE)</f>
        <v>#N/A</v>
      </c>
      <c r="O2144" s="27" t="e">
        <f>VLOOKUP($B2144,期貨未平倉口數!$A$4:$M$499,9,FALSE)</f>
        <v>#N/A</v>
      </c>
      <c r="P2144" s="27" t="e">
        <f>VLOOKUP($B2144,期貨未平倉口數!$A$4:$M$499,10,FALSE)</f>
        <v>#N/A</v>
      </c>
      <c r="Q2144" s="27" t="e">
        <f>VLOOKUP($B2144,期貨未平倉口數!$A$4:$M$499,11,FALSE)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VLOOKUP($B2145,期貨未平倉口數!$A$4:$M$499,4,FALSE)</f>
        <v>#N/A</v>
      </c>
      <c r="O2145" s="27" t="e">
        <f>VLOOKUP($B2145,期貨未平倉口數!$A$4:$M$499,9,FALSE)</f>
        <v>#N/A</v>
      </c>
      <c r="P2145" s="27" t="e">
        <f>VLOOKUP($B2145,期貨未平倉口數!$A$4:$M$499,10,FALSE)</f>
        <v>#N/A</v>
      </c>
      <c r="Q2145" s="27" t="e">
        <f>VLOOKUP($B2145,期貨未平倉口數!$A$4:$M$499,11,FALSE)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VLOOKUP($B2146,期貨未平倉口數!$A$4:$M$499,4,FALSE)</f>
        <v>#N/A</v>
      </c>
      <c r="O2146" s="27" t="e">
        <f>VLOOKUP($B2146,期貨未平倉口數!$A$4:$M$499,9,FALSE)</f>
        <v>#N/A</v>
      </c>
      <c r="P2146" s="27" t="e">
        <f>VLOOKUP($B2146,期貨未平倉口數!$A$4:$M$499,10,FALSE)</f>
        <v>#N/A</v>
      </c>
      <c r="Q2146" s="27" t="e">
        <f>VLOOKUP($B2146,期貨未平倉口數!$A$4:$M$499,11,FALSE)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VLOOKUP($B2147,期貨未平倉口數!$A$4:$M$499,4,FALSE)</f>
        <v>#N/A</v>
      </c>
      <c r="O2147" s="27" t="e">
        <f>VLOOKUP($B2147,期貨未平倉口數!$A$4:$M$499,9,FALSE)</f>
        <v>#N/A</v>
      </c>
      <c r="P2147" s="27" t="e">
        <f>VLOOKUP($B2147,期貨未平倉口數!$A$4:$M$499,10,FALSE)</f>
        <v>#N/A</v>
      </c>
      <c r="Q2147" s="27" t="e">
        <f>VLOOKUP($B2147,期貨未平倉口數!$A$4:$M$499,11,FALSE)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VLOOKUP($B2148,期貨未平倉口數!$A$4:$M$499,4,FALSE)</f>
        <v>#N/A</v>
      </c>
      <c r="O2148" s="27" t="e">
        <f>VLOOKUP($B2148,期貨未平倉口數!$A$4:$M$499,9,FALSE)</f>
        <v>#N/A</v>
      </c>
      <c r="P2148" s="27" t="e">
        <f>VLOOKUP($B2148,期貨未平倉口數!$A$4:$M$499,10,FALSE)</f>
        <v>#N/A</v>
      </c>
      <c r="Q2148" s="27" t="e">
        <f>VLOOKUP($B2148,期貨未平倉口數!$A$4:$M$499,11,FALSE)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VLOOKUP($B2149,期貨未平倉口數!$A$4:$M$499,4,FALSE)</f>
        <v>#N/A</v>
      </c>
      <c r="O2149" s="27" t="e">
        <f>VLOOKUP($B2149,期貨未平倉口數!$A$4:$M$499,9,FALSE)</f>
        <v>#N/A</v>
      </c>
      <c r="P2149" s="27" t="e">
        <f>VLOOKUP($B2149,期貨未平倉口數!$A$4:$M$499,10,FALSE)</f>
        <v>#N/A</v>
      </c>
      <c r="Q2149" s="27" t="e">
        <f>VLOOKUP($B2149,期貨未平倉口數!$A$4:$M$499,11,FALSE)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VLOOKUP($B2150,期貨未平倉口數!$A$4:$M$499,4,FALSE)</f>
        <v>#N/A</v>
      </c>
      <c r="O2150" s="27" t="e">
        <f>VLOOKUP($B2150,期貨未平倉口數!$A$4:$M$499,9,FALSE)</f>
        <v>#N/A</v>
      </c>
      <c r="P2150" s="27" t="e">
        <f>VLOOKUP($B2150,期貨未平倉口數!$A$4:$M$499,10,FALSE)</f>
        <v>#N/A</v>
      </c>
      <c r="Q2150" s="27" t="e">
        <f>VLOOKUP($B2150,期貨未平倉口數!$A$4:$M$499,11,FALSE)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VLOOKUP($B2151,期貨未平倉口數!$A$4:$M$499,4,FALSE)</f>
        <v>#N/A</v>
      </c>
      <c r="O2151" s="27" t="e">
        <f>VLOOKUP($B2151,期貨未平倉口數!$A$4:$M$499,9,FALSE)</f>
        <v>#N/A</v>
      </c>
      <c r="P2151" s="27" t="e">
        <f>VLOOKUP($B2151,期貨未平倉口數!$A$4:$M$499,10,FALSE)</f>
        <v>#N/A</v>
      </c>
      <c r="Q2151" s="27" t="e">
        <f>VLOOKUP($B2151,期貨未平倉口數!$A$4:$M$499,11,FALSE)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VLOOKUP($B2152,期貨未平倉口數!$A$4:$M$499,4,FALSE)</f>
        <v>#N/A</v>
      </c>
      <c r="O2152" s="27" t="e">
        <f>VLOOKUP($B2152,期貨未平倉口數!$A$4:$M$499,9,FALSE)</f>
        <v>#N/A</v>
      </c>
      <c r="P2152" s="27" t="e">
        <f>VLOOKUP($B2152,期貨未平倉口數!$A$4:$M$499,10,FALSE)</f>
        <v>#N/A</v>
      </c>
      <c r="Q2152" s="27" t="e">
        <f>VLOOKUP($B2152,期貨未平倉口數!$A$4:$M$499,11,FALSE)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VLOOKUP($B2153,期貨未平倉口數!$A$4:$M$499,4,FALSE)</f>
        <v>#N/A</v>
      </c>
      <c r="O2153" s="27" t="e">
        <f>VLOOKUP($B2153,期貨未平倉口數!$A$4:$M$499,9,FALSE)</f>
        <v>#N/A</v>
      </c>
      <c r="P2153" s="27" t="e">
        <f>VLOOKUP($B2153,期貨未平倉口數!$A$4:$M$499,10,FALSE)</f>
        <v>#N/A</v>
      </c>
      <c r="Q2153" s="27" t="e">
        <f>VLOOKUP($B2153,期貨未平倉口數!$A$4:$M$499,11,FALSE)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VLOOKUP($B2154,期貨未平倉口數!$A$4:$M$499,4,FALSE)</f>
        <v>#N/A</v>
      </c>
      <c r="O2154" s="27" t="e">
        <f>VLOOKUP($B2154,期貨未平倉口數!$A$4:$M$499,9,FALSE)</f>
        <v>#N/A</v>
      </c>
      <c r="P2154" s="27" t="e">
        <f>VLOOKUP($B2154,期貨未平倉口數!$A$4:$M$499,10,FALSE)</f>
        <v>#N/A</v>
      </c>
      <c r="Q2154" s="27" t="e">
        <f>VLOOKUP($B2154,期貨未平倉口數!$A$4:$M$499,11,FALSE)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VLOOKUP($B2155,期貨未平倉口數!$A$4:$M$499,4,FALSE)</f>
        <v>#N/A</v>
      </c>
      <c r="O2155" s="27" t="e">
        <f>VLOOKUP($B2155,期貨未平倉口數!$A$4:$M$499,9,FALSE)</f>
        <v>#N/A</v>
      </c>
      <c r="P2155" s="27" t="e">
        <f>VLOOKUP($B2155,期貨未平倉口數!$A$4:$M$499,10,FALSE)</f>
        <v>#N/A</v>
      </c>
      <c r="Q2155" s="27" t="e">
        <f>VLOOKUP($B2155,期貨未平倉口數!$A$4:$M$499,11,FALSE)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VLOOKUP($B2156,期貨未平倉口數!$A$4:$M$499,4,FALSE)</f>
        <v>#N/A</v>
      </c>
      <c r="O2156" s="27" t="e">
        <f>VLOOKUP($B2156,期貨未平倉口數!$A$4:$M$499,9,FALSE)</f>
        <v>#N/A</v>
      </c>
      <c r="P2156" s="27" t="e">
        <f>VLOOKUP($B2156,期貨未平倉口數!$A$4:$M$499,10,FALSE)</f>
        <v>#N/A</v>
      </c>
      <c r="Q2156" s="27" t="e">
        <f>VLOOKUP($B2156,期貨未平倉口數!$A$4:$M$499,11,FALSE)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VLOOKUP($B2157,期貨未平倉口數!$A$4:$M$499,4,FALSE)</f>
        <v>#N/A</v>
      </c>
      <c r="O2157" s="27" t="e">
        <f>VLOOKUP($B2157,期貨未平倉口數!$A$4:$M$499,9,FALSE)</f>
        <v>#N/A</v>
      </c>
      <c r="P2157" s="27" t="e">
        <f>VLOOKUP($B2157,期貨未平倉口數!$A$4:$M$499,10,FALSE)</f>
        <v>#N/A</v>
      </c>
      <c r="Q2157" s="27" t="e">
        <f>VLOOKUP($B2157,期貨未平倉口數!$A$4:$M$499,11,FALSE)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VLOOKUP($B2158,期貨未平倉口數!$A$4:$M$499,4,FALSE)</f>
        <v>#N/A</v>
      </c>
      <c r="O2158" s="27" t="e">
        <f>VLOOKUP($B2158,期貨未平倉口數!$A$4:$M$499,9,FALSE)</f>
        <v>#N/A</v>
      </c>
      <c r="P2158" s="27" t="e">
        <f>VLOOKUP($B2158,期貨未平倉口數!$A$4:$M$499,10,FALSE)</f>
        <v>#N/A</v>
      </c>
      <c r="Q2158" s="27" t="e">
        <f>VLOOKUP($B2158,期貨未平倉口數!$A$4:$M$499,11,FALSE)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VLOOKUP($B2159,期貨未平倉口數!$A$4:$M$499,4,FALSE)</f>
        <v>#N/A</v>
      </c>
      <c r="O2159" s="27" t="e">
        <f>VLOOKUP($B2159,期貨未平倉口數!$A$4:$M$499,9,FALSE)</f>
        <v>#N/A</v>
      </c>
      <c r="P2159" s="27" t="e">
        <f>VLOOKUP($B2159,期貨未平倉口數!$A$4:$M$499,10,FALSE)</f>
        <v>#N/A</v>
      </c>
      <c r="Q2159" s="27" t="e">
        <f>VLOOKUP($B2159,期貨未平倉口數!$A$4:$M$499,11,FALSE)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VLOOKUP($B2160,期貨未平倉口數!$A$4:$M$499,4,FALSE)</f>
        <v>#N/A</v>
      </c>
      <c r="O2160" s="27" t="e">
        <f>VLOOKUP($B2160,期貨未平倉口數!$A$4:$M$499,9,FALSE)</f>
        <v>#N/A</v>
      </c>
      <c r="P2160" s="27" t="e">
        <f>VLOOKUP($B2160,期貨未平倉口數!$A$4:$M$499,10,FALSE)</f>
        <v>#N/A</v>
      </c>
      <c r="Q2160" s="27" t="e">
        <f>VLOOKUP($B2160,期貨未平倉口數!$A$4:$M$499,11,FALSE)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VLOOKUP($B2161,期貨未平倉口數!$A$4:$M$499,4,FALSE)</f>
        <v>#N/A</v>
      </c>
      <c r="O2161" s="27" t="e">
        <f>VLOOKUP($B2161,期貨未平倉口數!$A$4:$M$499,9,FALSE)</f>
        <v>#N/A</v>
      </c>
      <c r="P2161" s="27" t="e">
        <f>VLOOKUP($B2161,期貨未平倉口數!$A$4:$M$499,10,FALSE)</f>
        <v>#N/A</v>
      </c>
      <c r="Q2161" s="27" t="e">
        <f>VLOOKUP($B2161,期貨未平倉口數!$A$4:$M$499,11,FALSE)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VLOOKUP($B2162,期貨未平倉口數!$A$4:$M$499,4,FALSE)</f>
        <v>#N/A</v>
      </c>
      <c r="O2162" s="27" t="e">
        <f>VLOOKUP($B2162,期貨未平倉口數!$A$4:$M$499,9,FALSE)</f>
        <v>#N/A</v>
      </c>
      <c r="P2162" s="27" t="e">
        <f>VLOOKUP($B2162,期貨未平倉口數!$A$4:$M$499,10,FALSE)</f>
        <v>#N/A</v>
      </c>
      <c r="Q2162" s="27" t="e">
        <f>VLOOKUP($B2162,期貨未平倉口數!$A$4:$M$499,11,FALSE)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VLOOKUP($B2163,期貨未平倉口數!$A$4:$M$499,4,FALSE)</f>
        <v>#N/A</v>
      </c>
      <c r="O2163" s="27" t="e">
        <f>VLOOKUP($B2163,期貨未平倉口數!$A$4:$M$499,9,FALSE)</f>
        <v>#N/A</v>
      </c>
      <c r="P2163" s="27" t="e">
        <f>VLOOKUP($B2163,期貨未平倉口數!$A$4:$M$499,10,FALSE)</f>
        <v>#N/A</v>
      </c>
      <c r="Q2163" s="27" t="e">
        <f>VLOOKUP($B2163,期貨未平倉口數!$A$4:$M$499,11,FALSE)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VLOOKUP($B2164,期貨未平倉口數!$A$4:$M$499,4,FALSE)</f>
        <v>#N/A</v>
      </c>
      <c r="O2164" s="27" t="e">
        <f>VLOOKUP($B2164,期貨未平倉口數!$A$4:$M$499,9,FALSE)</f>
        <v>#N/A</v>
      </c>
      <c r="P2164" s="27" t="e">
        <f>VLOOKUP($B2164,期貨未平倉口數!$A$4:$M$499,10,FALSE)</f>
        <v>#N/A</v>
      </c>
      <c r="Q2164" s="27" t="e">
        <f>VLOOKUP($B2164,期貨未平倉口數!$A$4:$M$499,11,FALSE)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VLOOKUP($B2165,期貨未平倉口數!$A$4:$M$499,4,FALSE)</f>
        <v>#N/A</v>
      </c>
      <c r="O2165" s="27" t="e">
        <f>VLOOKUP($B2165,期貨未平倉口數!$A$4:$M$499,9,FALSE)</f>
        <v>#N/A</v>
      </c>
      <c r="P2165" s="27" t="e">
        <f>VLOOKUP($B2165,期貨未平倉口數!$A$4:$M$499,10,FALSE)</f>
        <v>#N/A</v>
      </c>
      <c r="Q2165" s="27" t="e">
        <f>VLOOKUP($B2165,期貨未平倉口數!$A$4:$M$499,11,FALSE)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VLOOKUP($B2166,期貨未平倉口數!$A$4:$M$499,4,FALSE)</f>
        <v>#N/A</v>
      </c>
      <c r="O2166" s="27" t="e">
        <f>VLOOKUP($B2166,期貨未平倉口數!$A$4:$M$499,9,FALSE)</f>
        <v>#N/A</v>
      </c>
      <c r="P2166" s="27" t="e">
        <f>VLOOKUP($B2166,期貨未平倉口數!$A$4:$M$499,10,FALSE)</f>
        <v>#N/A</v>
      </c>
      <c r="Q2166" s="27" t="e">
        <f>VLOOKUP($B2166,期貨未平倉口數!$A$4:$M$499,11,FALSE)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VLOOKUP($B2167,期貨未平倉口數!$A$4:$M$499,4,FALSE)</f>
        <v>#N/A</v>
      </c>
      <c r="O2167" s="27" t="e">
        <f>VLOOKUP($B2167,期貨未平倉口數!$A$4:$M$499,9,FALSE)</f>
        <v>#N/A</v>
      </c>
      <c r="P2167" s="27" t="e">
        <f>VLOOKUP($B2167,期貨未平倉口數!$A$4:$M$499,10,FALSE)</f>
        <v>#N/A</v>
      </c>
      <c r="Q2167" s="27" t="e">
        <f>VLOOKUP($B2167,期貨未平倉口數!$A$4:$M$499,11,FALSE)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VLOOKUP($B2168,期貨未平倉口數!$A$4:$M$499,4,FALSE)</f>
        <v>#N/A</v>
      </c>
      <c r="O2168" s="27" t="e">
        <f>VLOOKUP($B2168,期貨未平倉口數!$A$4:$M$499,9,FALSE)</f>
        <v>#N/A</v>
      </c>
      <c r="P2168" s="27" t="e">
        <f>VLOOKUP($B2168,期貨未平倉口數!$A$4:$M$499,10,FALSE)</f>
        <v>#N/A</v>
      </c>
      <c r="Q2168" s="27" t="e">
        <f>VLOOKUP($B2168,期貨未平倉口數!$A$4:$M$499,11,FALSE)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VLOOKUP($B2169,期貨未平倉口數!$A$4:$M$499,4,FALSE)</f>
        <v>#N/A</v>
      </c>
      <c r="O2169" s="27" t="e">
        <f>VLOOKUP($B2169,期貨未平倉口數!$A$4:$M$499,9,FALSE)</f>
        <v>#N/A</v>
      </c>
      <c r="P2169" s="27" t="e">
        <f>VLOOKUP($B2169,期貨未平倉口數!$A$4:$M$499,10,FALSE)</f>
        <v>#N/A</v>
      </c>
      <c r="Q2169" s="27" t="e">
        <f>VLOOKUP($B2169,期貨未平倉口數!$A$4:$M$499,11,FALSE)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VLOOKUP($B2170,期貨未平倉口數!$A$4:$M$499,4,FALSE)</f>
        <v>#N/A</v>
      </c>
      <c r="O2170" s="27" t="e">
        <f>VLOOKUP($B2170,期貨未平倉口數!$A$4:$M$499,9,FALSE)</f>
        <v>#N/A</v>
      </c>
      <c r="P2170" s="27" t="e">
        <f>VLOOKUP($B2170,期貨未平倉口數!$A$4:$M$499,10,FALSE)</f>
        <v>#N/A</v>
      </c>
      <c r="Q2170" s="27" t="e">
        <f>VLOOKUP($B2170,期貨未平倉口數!$A$4:$M$499,11,FALSE)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VLOOKUP($B2171,期貨未平倉口數!$A$4:$M$499,4,FALSE)</f>
        <v>#N/A</v>
      </c>
      <c r="O2171" s="27" t="e">
        <f>VLOOKUP($B2171,期貨未平倉口數!$A$4:$M$499,9,FALSE)</f>
        <v>#N/A</v>
      </c>
      <c r="P2171" s="27" t="e">
        <f>VLOOKUP($B2171,期貨未平倉口數!$A$4:$M$499,10,FALSE)</f>
        <v>#N/A</v>
      </c>
      <c r="Q2171" s="27" t="e">
        <f>VLOOKUP($B2171,期貨未平倉口數!$A$4:$M$499,11,FALSE)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VLOOKUP($B2172,期貨未平倉口數!$A$4:$M$499,4,FALSE)</f>
        <v>#N/A</v>
      </c>
      <c r="O2172" s="27" t="e">
        <f>VLOOKUP($B2172,期貨未平倉口數!$A$4:$M$499,9,FALSE)</f>
        <v>#N/A</v>
      </c>
      <c r="P2172" s="27" t="e">
        <f>VLOOKUP($B2172,期貨未平倉口數!$A$4:$M$499,10,FALSE)</f>
        <v>#N/A</v>
      </c>
      <c r="Q2172" s="27" t="e">
        <f>VLOOKUP($B2172,期貨未平倉口數!$A$4:$M$499,11,FALSE)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VLOOKUP($B2173,期貨未平倉口數!$A$4:$M$499,4,FALSE)</f>
        <v>#N/A</v>
      </c>
      <c r="O2173" s="27" t="e">
        <f>VLOOKUP($B2173,期貨未平倉口數!$A$4:$M$499,9,FALSE)</f>
        <v>#N/A</v>
      </c>
      <c r="P2173" s="27" t="e">
        <f>VLOOKUP($B2173,期貨未平倉口數!$A$4:$M$499,10,FALSE)</f>
        <v>#N/A</v>
      </c>
      <c r="Q2173" s="27" t="e">
        <f>VLOOKUP($B2173,期貨未平倉口數!$A$4:$M$499,11,FALSE)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VLOOKUP($B2174,期貨未平倉口數!$A$4:$M$499,4,FALSE)</f>
        <v>#N/A</v>
      </c>
      <c r="O2174" s="27" t="e">
        <f>VLOOKUP($B2174,期貨未平倉口數!$A$4:$M$499,9,FALSE)</f>
        <v>#N/A</v>
      </c>
      <c r="P2174" s="27" t="e">
        <f>VLOOKUP($B2174,期貨未平倉口數!$A$4:$M$499,10,FALSE)</f>
        <v>#N/A</v>
      </c>
      <c r="Q2174" s="27" t="e">
        <f>VLOOKUP($B2174,期貨未平倉口數!$A$4:$M$499,11,FALSE)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VLOOKUP($B2175,期貨未平倉口數!$A$4:$M$499,4,FALSE)</f>
        <v>#N/A</v>
      </c>
      <c r="O2175" s="27" t="e">
        <f>VLOOKUP($B2175,期貨未平倉口數!$A$4:$M$499,9,FALSE)</f>
        <v>#N/A</v>
      </c>
      <c r="P2175" s="27" t="e">
        <f>VLOOKUP($B2175,期貨未平倉口數!$A$4:$M$499,10,FALSE)</f>
        <v>#N/A</v>
      </c>
      <c r="Q2175" s="27" t="e">
        <f>VLOOKUP($B2175,期貨未平倉口數!$A$4:$M$499,11,FALSE)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VLOOKUP($B2176,期貨未平倉口數!$A$4:$M$499,4,FALSE)</f>
        <v>#N/A</v>
      </c>
      <c r="O2176" s="27" t="e">
        <f>VLOOKUP($B2176,期貨未平倉口數!$A$4:$M$499,9,FALSE)</f>
        <v>#N/A</v>
      </c>
      <c r="P2176" s="27" t="e">
        <f>VLOOKUP($B2176,期貨未平倉口數!$A$4:$M$499,10,FALSE)</f>
        <v>#N/A</v>
      </c>
      <c r="Q2176" s="27" t="e">
        <f>VLOOKUP($B2176,期貨未平倉口數!$A$4:$M$499,11,FALSE)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VLOOKUP($B2177,期貨未平倉口數!$A$4:$M$499,4,FALSE)</f>
        <v>#N/A</v>
      </c>
      <c r="O2177" s="27" t="e">
        <f>VLOOKUP($B2177,期貨未平倉口數!$A$4:$M$499,9,FALSE)</f>
        <v>#N/A</v>
      </c>
      <c r="P2177" s="27" t="e">
        <f>VLOOKUP($B2177,期貨未平倉口數!$A$4:$M$499,10,FALSE)</f>
        <v>#N/A</v>
      </c>
      <c r="Q2177" s="27" t="e">
        <f>VLOOKUP($B2177,期貨未平倉口數!$A$4:$M$499,11,FALSE)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VLOOKUP($B2178,期貨未平倉口數!$A$4:$M$499,4,FALSE)</f>
        <v>#N/A</v>
      </c>
      <c r="O2178" s="27" t="e">
        <f>VLOOKUP($B2178,期貨未平倉口數!$A$4:$M$499,9,FALSE)</f>
        <v>#N/A</v>
      </c>
      <c r="P2178" s="27" t="e">
        <f>VLOOKUP($B2178,期貨未平倉口數!$A$4:$M$499,10,FALSE)</f>
        <v>#N/A</v>
      </c>
      <c r="Q2178" s="27" t="e">
        <f>VLOOKUP($B2178,期貨未平倉口數!$A$4:$M$499,11,FALSE)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VLOOKUP($B2179,期貨未平倉口數!$A$4:$M$499,4,FALSE)</f>
        <v>#N/A</v>
      </c>
      <c r="O2179" s="27" t="e">
        <f>VLOOKUP($B2179,期貨未平倉口數!$A$4:$M$499,9,FALSE)</f>
        <v>#N/A</v>
      </c>
      <c r="P2179" s="27" t="e">
        <f>VLOOKUP($B2179,期貨未平倉口數!$A$4:$M$499,10,FALSE)</f>
        <v>#N/A</v>
      </c>
      <c r="Q2179" s="27" t="e">
        <f>VLOOKUP($B2179,期貨未平倉口數!$A$4:$M$499,11,FALSE)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VLOOKUP($B2180,期貨未平倉口數!$A$4:$M$499,4,FALSE)</f>
        <v>#N/A</v>
      </c>
      <c r="O2180" s="27" t="e">
        <f>VLOOKUP($B2180,期貨未平倉口數!$A$4:$M$499,9,FALSE)</f>
        <v>#N/A</v>
      </c>
      <c r="P2180" s="27" t="e">
        <f>VLOOKUP($B2180,期貨未平倉口數!$A$4:$M$499,10,FALSE)</f>
        <v>#N/A</v>
      </c>
      <c r="Q2180" s="27" t="e">
        <f>VLOOKUP($B2180,期貨未平倉口數!$A$4:$M$499,11,FALSE)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VLOOKUP($B2181,期貨未平倉口數!$A$4:$M$499,4,FALSE)</f>
        <v>#N/A</v>
      </c>
      <c r="O2181" s="27" t="e">
        <f>VLOOKUP($B2181,期貨未平倉口數!$A$4:$M$499,9,FALSE)</f>
        <v>#N/A</v>
      </c>
      <c r="P2181" s="27" t="e">
        <f>VLOOKUP($B2181,期貨未平倉口數!$A$4:$M$499,10,FALSE)</f>
        <v>#N/A</v>
      </c>
      <c r="Q2181" s="27" t="e">
        <f>VLOOKUP($B2181,期貨未平倉口數!$A$4:$M$499,11,FALSE)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VLOOKUP($B2182,期貨未平倉口數!$A$4:$M$499,4,FALSE)</f>
        <v>#N/A</v>
      </c>
      <c r="O2182" s="27" t="e">
        <f>VLOOKUP($B2182,期貨未平倉口數!$A$4:$M$499,9,FALSE)</f>
        <v>#N/A</v>
      </c>
      <c r="P2182" s="27" t="e">
        <f>VLOOKUP($B2182,期貨未平倉口數!$A$4:$M$499,10,FALSE)</f>
        <v>#N/A</v>
      </c>
      <c r="Q2182" s="27" t="e">
        <f>VLOOKUP($B2182,期貨未平倉口數!$A$4:$M$499,11,FALSE)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VLOOKUP($B2183,期貨未平倉口數!$A$4:$M$499,4,FALSE)</f>
        <v>#N/A</v>
      </c>
      <c r="O2183" s="27" t="e">
        <f>VLOOKUP($B2183,期貨未平倉口數!$A$4:$M$499,9,FALSE)</f>
        <v>#N/A</v>
      </c>
      <c r="P2183" s="27" t="e">
        <f>VLOOKUP($B2183,期貨未平倉口數!$A$4:$M$499,10,FALSE)</f>
        <v>#N/A</v>
      </c>
      <c r="Q2183" s="27" t="e">
        <f>VLOOKUP($B2183,期貨未平倉口數!$A$4:$M$499,11,FALSE)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VLOOKUP($B2184,期貨未平倉口數!$A$4:$M$499,4,FALSE)</f>
        <v>#N/A</v>
      </c>
      <c r="O2184" s="27" t="e">
        <f>VLOOKUP($B2184,期貨未平倉口數!$A$4:$M$499,9,FALSE)</f>
        <v>#N/A</v>
      </c>
      <c r="P2184" s="27" t="e">
        <f>VLOOKUP($B2184,期貨未平倉口數!$A$4:$M$499,10,FALSE)</f>
        <v>#N/A</v>
      </c>
      <c r="Q2184" s="27" t="e">
        <f>VLOOKUP($B2184,期貨未平倉口數!$A$4:$M$499,11,FALSE)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VLOOKUP($B2185,期貨未平倉口數!$A$4:$M$499,4,FALSE)</f>
        <v>#N/A</v>
      </c>
      <c r="O2185" s="27" t="e">
        <f>VLOOKUP($B2185,期貨未平倉口數!$A$4:$M$499,9,FALSE)</f>
        <v>#N/A</v>
      </c>
      <c r="P2185" s="27" t="e">
        <f>VLOOKUP($B2185,期貨未平倉口數!$A$4:$M$499,10,FALSE)</f>
        <v>#N/A</v>
      </c>
      <c r="Q2185" s="27" t="e">
        <f>VLOOKUP($B2185,期貨未平倉口數!$A$4:$M$499,11,FALSE)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VLOOKUP($B2186,期貨未平倉口數!$A$4:$M$499,4,FALSE)</f>
        <v>#N/A</v>
      </c>
      <c r="O2186" s="27" t="e">
        <f>VLOOKUP($B2186,期貨未平倉口數!$A$4:$M$499,9,FALSE)</f>
        <v>#N/A</v>
      </c>
      <c r="P2186" s="27" t="e">
        <f>VLOOKUP($B2186,期貨未平倉口數!$A$4:$M$499,10,FALSE)</f>
        <v>#N/A</v>
      </c>
      <c r="Q2186" s="27" t="e">
        <f>VLOOKUP($B2186,期貨未平倉口數!$A$4:$M$499,11,FALSE)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VLOOKUP($B2187,期貨未平倉口數!$A$4:$M$499,4,FALSE)</f>
        <v>#N/A</v>
      </c>
      <c r="O2187" s="27" t="e">
        <f>VLOOKUP($B2187,期貨未平倉口數!$A$4:$M$499,9,FALSE)</f>
        <v>#N/A</v>
      </c>
      <c r="P2187" s="27" t="e">
        <f>VLOOKUP($B2187,期貨未平倉口數!$A$4:$M$499,10,FALSE)</f>
        <v>#N/A</v>
      </c>
      <c r="Q2187" s="27" t="e">
        <f>VLOOKUP($B2187,期貨未平倉口數!$A$4:$M$499,11,FALSE)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VLOOKUP($B2188,期貨未平倉口數!$A$4:$M$499,4,FALSE)</f>
        <v>#N/A</v>
      </c>
      <c r="O2188" s="27" t="e">
        <f>VLOOKUP($B2188,期貨未平倉口數!$A$4:$M$499,9,FALSE)</f>
        <v>#N/A</v>
      </c>
      <c r="P2188" s="27" t="e">
        <f>VLOOKUP($B2188,期貨未平倉口數!$A$4:$M$499,10,FALSE)</f>
        <v>#N/A</v>
      </c>
      <c r="Q2188" s="27" t="e">
        <f>VLOOKUP($B2188,期貨未平倉口數!$A$4:$M$499,11,FALSE)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VLOOKUP($B2189,期貨未平倉口數!$A$4:$M$499,4,FALSE)</f>
        <v>#N/A</v>
      </c>
      <c r="O2189" s="27" t="e">
        <f>VLOOKUP($B2189,期貨未平倉口數!$A$4:$M$499,9,FALSE)</f>
        <v>#N/A</v>
      </c>
      <c r="P2189" s="27" t="e">
        <f>VLOOKUP($B2189,期貨未平倉口數!$A$4:$M$499,10,FALSE)</f>
        <v>#N/A</v>
      </c>
      <c r="Q2189" s="27" t="e">
        <f>VLOOKUP($B2189,期貨未平倉口數!$A$4:$M$499,11,FALSE)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VLOOKUP($B2190,期貨未平倉口數!$A$4:$M$499,4,FALSE)</f>
        <v>#N/A</v>
      </c>
      <c r="O2190" s="27" t="e">
        <f>VLOOKUP($B2190,期貨未平倉口數!$A$4:$M$499,9,FALSE)</f>
        <v>#N/A</v>
      </c>
      <c r="P2190" s="27" t="e">
        <f>VLOOKUP($B2190,期貨未平倉口數!$A$4:$M$499,10,FALSE)</f>
        <v>#N/A</v>
      </c>
      <c r="Q2190" s="27" t="e">
        <f>VLOOKUP($B2190,期貨未平倉口數!$A$4:$M$499,11,FALSE)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VLOOKUP($B2191,期貨未平倉口數!$A$4:$M$499,4,FALSE)</f>
        <v>#N/A</v>
      </c>
      <c r="O2191" s="27" t="e">
        <f>VLOOKUP($B2191,期貨未平倉口數!$A$4:$M$499,9,FALSE)</f>
        <v>#N/A</v>
      </c>
      <c r="P2191" s="27" t="e">
        <f>VLOOKUP($B2191,期貨未平倉口數!$A$4:$M$499,10,FALSE)</f>
        <v>#N/A</v>
      </c>
      <c r="Q2191" s="27" t="e">
        <f>VLOOKUP($B2191,期貨未平倉口數!$A$4:$M$499,11,FALSE)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VLOOKUP($B2192,期貨未平倉口數!$A$4:$M$499,4,FALSE)</f>
        <v>#N/A</v>
      </c>
      <c r="O2192" s="27" t="e">
        <f>VLOOKUP($B2192,期貨未平倉口數!$A$4:$M$499,9,FALSE)</f>
        <v>#N/A</v>
      </c>
      <c r="P2192" s="27" t="e">
        <f>VLOOKUP($B2192,期貨未平倉口數!$A$4:$M$499,10,FALSE)</f>
        <v>#N/A</v>
      </c>
      <c r="Q2192" s="27" t="e">
        <f>VLOOKUP($B2192,期貨未平倉口數!$A$4:$M$499,11,FALSE)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VLOOKUP($B2193,期貨未平倉口數!$A$4:$M$499,4,FALSE)</f>
        <v>#N/A</v>
      </c>
      <c r="O2193" s="27" t="e">
        <f>VLOOKUP($B2193,期貨未平倉口數!$A$4:$M$499,9,FALSE)</f>
        <v>#N/A</v>
      </c>
      <c r="P2193" s="27" t="e">
        <f>VLOOKUP($B2193,期貨未平倉口數!$A$4:$M$499,10,FALSE)</f>
        <v>#N/A</v>
      </c>
      <c r="Q2193" s="27" t="e">
        <f>VLOOKUP($B2193,期貨未平倉口數!$A$4:$M$499,11,FALSE)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VLOOKUP($B2194,期貨未平倉口數!$A$4:$M$499,4,FALSE)</f>
        <v>#N/A</v>
      </c>
      <c r="O2194" s="27" t="e">
        <f>VLOOKUP($B2194,期貨未平倉口數!$A$4:$M$499,9,FALSE)</f>
        <v>#N/A</v>
      </c>
      <c r="P2194" s="27" t="e">
        <f>VLOOKUP($B2194,期貨未平倉口數!$A$4:$M$499,10,FALSE)</f>
        <v>#N/A</v>
      </c>
      <c r="Q2194" s="27" t="e">
        <f>VLOOKUP($B2194,期貨未平倉口數!$A$4:$M$499,11,FALSE)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VLOOKUP($B2195,期貨未平倉口數!$A$4:$M$499,4,FALSE)</f>
        <v>#N/A</v>
      </c>
      <c r="O2195" s="27" t="e">
        <f>VLOOKUP($B2195,期貨未平倉口數!$A$4:$M$499,9,FALSE)</f>
        <v>#N/A</v>
      </c>
      <c r="P2195" s="27" t="e">
        <f>VLOOKUP($B2195,期貨未平倉口數!$A$4:$M$499,10,FALSE)</f>
        <v>#N/A</v>
      </c>
      <c r="Q2195" s="27" t="e">
        <f>VLOOKUP($B2195,期貨未平倉口數!$A$4:$M$499,11,FALSE)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VLOOKUP($B2196,期貨未平倉口數!$A$4:$M$499,4,FALSE)</f>
        <v>#N/A</v>
      </c>
      <c r="O2196" s="27" t="e">
        <f>VLOOKUP($B2196,期貨未平倉口數!$A$4:$M$499,9,FALSE)</f>
        <v>#N/A</v>
      </c>
      <c r="P2196" s="27" t="e">
        <f>VLOOKUP($B2196,期貨未平倉口數!$A$4:$M$499,10,FALSE)</f>
        <v>#N/A</v>
      </c>
      <c r="Q2196" s="27" t="e">
        <f>VLOOKUP($B2196,期貨未平倉口數!$A$4:$M$499,11,FALSE)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VLOOKUP($B2197,期貨未平倉口數!$A$4:$M$499,4,FALSE)</f>
        <v>#N/A</v>
      </c>
      <c r="O2197" s="27" t="e">
        <f>VLOOKUP($B2197,期貨未平倉口數!$A$4:$M$499,9,FALSE)</f>
        <v>#N/A</v>
      </c>
      <c r="P2197" s="27" t="e">
        <f>VLOOKUP($B2197,期貨未平倉口數!$A$4:$M$499,10,FALSE)</f>
        <v>#N/A</v>
      </c>
      <c r="Q2197" s="27" t="e">
        <f>VLOOKUP($B2197,期貨未平倉口數!$A$4:$M$499,11,FALSE)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VLOOKUP($B2198,期貨未平倉口數!$A$4:$M$499,4,FALSE)</f>
        <v>#N/A</v>
      </c>
      <c r="O2198" s="27" t="e">
        <f>VLOOKUP($B2198,期貨未平倉口數!$A$4:$M$499,9,FALSE)</f>
        <v>#N/A</v>
      </c>
      <c r="P2198" s="27" t="e">
        <f>VLOOKUP($B2198,期貨未平倉口數!$A$4:$M$499,10,FALSE)</f>
        <v>#N/A</v>
      </c>
      <c r="Q2198" s="27" t="e">
        <f>VLOOKUP($B2198,期貨未平倉口數!$A$4:$M$499,11,FALSE)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VLOOKUP($B2199,期貨未平倉口數!$A$4:$M$499,4,FALSE)</f>
        <v>#N/A</v>
      </c>
      <c r="O2199" s="27" t="e">
        <f>VLOOKUP($B2199,期貨未平倉口數!$A$4:$M$499,9,FALSE)</f>
        <v>#N/A</v>
      </c>
      <c r="P2199" s="27" t="e">
        <f>VLOOKUP($B2199,期貨未平倉口數!$A$4:$M$499,10,FALSE)</f>
        <v>#N/A</v>
      </c>
      <c r="Q2199" s="27" t="e">
        <f>VLOOKUP($B2199,期貨未平倉口數!$A$4:$M$499,11,FALSE)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VLOOKUP($B2200,期貨未平倉口數!$A$4:$M$499,4,FALSE)</f>
        <v>#N/A</v>
      </c>
      <c r="O2200" s="27" t="e">
        <f>VLOOKUP($B2200,期貨未平倉口數!$A$4:$M$499,9,FALSE)</f>
        <v>#N/A</v>
      </c>
      <c r="P2200" s="27" t="e">
        <f>VLOOKUP($B2200,期貨未平倉口數!$A$4:$M$499,10,FALSE)</f>
        <v>#N/A</v>
      </c>
      <c r="Q2200" s="27" t="e">
        <f>VLOOKUP($B2200,期貨未平倉口數!$A$4:$M$499,11,FALSE)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VLOOKUP($B2201,期貨未平倉口數!$A$4:$M$499,4,FALSE)</f>
        <v>#N/A</v>
      </c>
      <c r="O2201" s="27" t="e">
        <f>VLOOKUP($B2201,期貨未平倉口數!$A$4:$M$499,9,FALSE)</f>
        <v>#N/A</v>
      </c>
      <c r="P2201" s="27" t="e">
        <f>VLOOKUP($B2201,期貨未平倉口數!$A$4:$M$499,10,FALSE)</f>
        <v>#N/A</v>
      </c>
      <c r="Q2201" s="27" t="e">
        <f>VLOOKUP($B2201,期貨未平倉口數!$A$4:$M$499,11,FALSE)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VLOOKUP($B2202,期貨未平倉口數!$A$4:$M$499,4,FALSE)</f>
        <v>#N/A</v>
      </c>
      <c r="O2202" s="27" t="e">
        <f>VLOOKUP($B2202,期貨未平倉口數!$A$4:$M$499,9,FALSE)</f>
        <v>#N/A</v>
      </c>
      <c r="P2202" s="27" t="e">
        <f>VLOOKUP($B2202,期貨未平倉口數!$A$4:$M$499,10,FALSE)</f>
        <v>#N/A</v>
      </c>
      <c r="Q2202" s="27" t="e">
        <f>VLOOKUP($B2202,期貨未平倉口數!$A$4:$M$499,11,FALSE)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VLOOKUP($B2203,期貨未平倉口數!$A$4:$M$499,4,FALSE)</f>
        <v>#N/A</v>
      </c>
      <c r="O2203" s="27" t="e">
        <f>VLOOKUP($B2203,期貨未平倉口數!$A$4:$M$499,9,FALSE)</f>
        <v>#N/A</v>
      </c>
      <c r="P2203" s="27" t="e">
        <f>VLOOKUP($B2203,期貨未平倉口數!$A$4:$M$499,10,FALSE)</f>
        <v>#N/A</v>
      </c>
      <c r="Q2203" s="27" t="e">
        <f>VLOOKUP($B2203,期貨未平倉口數!$A$4:$M$499,11,FALSE)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VLOOKUP($B2204,期貨未平倉口數!$A$4:$M$499,4,FALSE)</f>
        <v>#N/A</v>
      </c>
      <c r="O2204" s="27" t="e">
        <f>VLOOKUP($B2204,期貨未平倉口數!$A$4:$M$499,9,FALSE)</f>
        <v>#N/A</v>
      </c>
      <c r="P2204" s="27" t="e">
        <f>VLOOKUP($B2204,期貨未平倉口數!$A$4:$M$499,10,FALSE)</f>
        <v>#N/A</v>
      </c>
      <c r="Q2204" s="27" t="e">
        <f>VLOOKUP($B2204,期貨未平倉口數!$A$4:$M$499,11,FALSE)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VLOOKUP($B2205,期貨未平倉口數!$A$4:$M$499,4,FALSE)</f>
        <v>#N/A</v>
      </c>
      <c r="O2205" s="27" t="e">
        <f>VLOOKUP($B2205,期貨未平倉口數!$A$4:$M$499,9,FALSE)</f>
        <v>#N/A</v>
      </c>
      <c r="P2205" s="27" t="e">
        <f>VLOOKUP($B2205,期貨未平倉口數!$A$4:$M$499,10,FALSE)</f>
        <v>#N/A</v>
      </c>
      <c r="Q2205" s="27" t="e">
        <f>VLOOKUP($B2205,期貨未平倉口數!$A$4:$M$499,11,FALSE)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VLOOKUP($B2206,期貨未平倉口數!$A$4:$M$499,4,FALSE)</f>
        <v>#N/A</v>
      </c>
      <c r="O2206" s="27" t="e">
        <f>VLOOKUP($B2206,期貨未平倉口數!$A$4:$M$499,9,FALSE)</f>
        <v>#N/A</v>
      </c>
      <c r="P2206" s="27" t="e">
        <f>VLOOKUP($B2206,期貨未平倉口數!$A$4:$M$499,10,FALSE)</f>
        <v>#N/A</v>
      </c>
      <c r="Q2206" s="27" t="e">
        <f>VLOOKUP($B2206,期貨未平倉口數!$A$4:$M$499,11,FALSE)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VLOOKUP($B2207,期貨未平倉口數!$A$4:$M$499,4,FALSE)</f>
        <v>#N/A</v>
      </c>
      <c r="O2207" s="27" t="e">
        <f>VLOOKUP($B2207,期貨未平倉口數!$A$4:$M$499,9,FALSE)</f>
        <v>#N/A</v>
      </c>
      <c r="P2207" s="27" t="e">
        <f>VLOOKUP($B2207,期貨未平倉口數!$A$4:$M$499,10,FALSE)</f>
        <v>#N/A</v>
      </c>
      <c r="Q2207" s="27" t="e">
        <f>VLOOKUP($B2207,期貨未平倉口數!$A$4:$M$499,11,FALSE)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VLOOKUP($B2208,期貨未平倉口數!$A$4:$M$499,4,FALSE)</f>
        <v>#N/A</v>
      </c>
      <c r="O2208" s="27" t="e">
        <f>VLOOKUP($B2208,期貨未平倉口數!$A$4:$M$499,9,FALSE)</f>
        <v>#N/A</v>
      </c>
      <c r="P2208" s="27" t="e">
        <f>VLOOKUP($B2208,期貨未平倉口數!$A$4:$M$499,10,FALSE)</f>
        <v>#N/A</v>
      </c>
      <c r="Q2208" s="27" t="e">
        <f>VLOOKUP($B2208,期貨未平倉口數!$A$4:$M$499,11,FALSE)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VLOOKUP($B2209,期貨未平倉口數!$A$4:$M$499,4,FALSE)</f>
        <v>#N/A</v>
      </c>
      <c r="O2209" s="27" t="e">
        <f>VLOOKUP($B2209,期貨未平倉口數!$A$4:$M$499,9,FALSE)</f>
        <v>#N/A</v>
      </c>
      <c r="P2209" s="27" t="e">
        <f>VLOOKUP($B2209,期貨未平倉口數!$A$4:$M$499,10,FALSE)</f>
        <v>#N/A</v>
      </c>
      <c r="Q2209" s="27" t="e">
        <f>VLOOKUP($B2209,期貨未平倉口數!$A$4:$M$499,11,FALSE)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VLOOKUP($B2210,期貨未平倉口數!$A$4:$M$499,4,FALSE)</f>
        <v>#N/A</v>
      </c>
      <c r="O2210" s="27" t="e">
        <f>VLOOKUP($B2210,期貨未平倉口數!$A$4:$M$499,9,FALSE)</f>
        <v>#N/A</v>
      </c>
      <c r="P2210" s="27" t="e">
        <f>VLOOKUP($B2210,期貨未平倉口數!$A$4:$M$499,10,FALSE)</f>
        <v>#N/A</v>
      </c>
      <c r="Q2210" s="27" t="e">
        <f>VLOOKUP($B2210,期貨未平倉口數!$A$4:$M$499,11,FALSE)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VLOOKUP($B2211,期貨未平倉口數!$A$4:$M$499,4,FALSE)</f>
        <v>#N/A</v>
      </c>
      <c r="O2211" s="27" t="e">
        <f>VLOOKUP($B2211,期貨未平倉口數!$A$4:$M$499,9,FALSE)</f>
        <v>#N/A</v>
      </c>
      <c r="P2211" s="27" t="e">
        <f>VLOOKUP($B2211,期貨未平倉口數!$A$4:$M$499,10,FALSE)</f>
        <v>#N/A</v>
      </c>
      <c r="Q2211" s="27" t="e">
        <f>VLOOKUP($B2211,期貨未平倉口數!$A$4:$M$499,11,FALSE)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VLOOKUP($B2212,期貨未平倉口數!$A$4:$M$499,4,FALSE)</f>
        <v>#N/A</v>
      </c>
      <c r="O2212" s="27" t="e">
        <f>VLOOKUP($B2212,期貨未平倉口數!$A$4:$M$499,9,FALSE)</f>
        <v>#N/A</v>
      </c>
      <c r="P2212" s="27" t="e">
        <f>VLOOKUP($B2212,期貨未平倉口數!$A$4:$M$499,10,FALSE)</f>
        <v>#N/A</v>
      </c>
      <c r="Q2212" s="27" t="e">
        <f>VLOOKUP($B2212,期貨未平倉口數!$A$4:$M$499,11,FALSE)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VLOOKUP($B2213,期貨未平倉口數!$A$4:$M$499,4,FALSE)</f>
        <v>#N/A</v>
      </c>
      <c r="O2213" s="27" t="e">
        <f>VLOOKUP($B2213,期貨未平倉口數!$A$4:$M$499,9,FALSE)</f>
        <v>#N/A</v>
      </c>
      <c r="P2213" s="27" t="e">
        <f>VLOOKUP($B2213,期貨未平倉口數!$A$4:$M$499,10,FALSE)</f>
        <v>#N/A</v>
      </c>
      <c r="Q2213" s="27" t="e">
        <f>VLOOKUP($B2213,期貨未平倉口數!$A$4:$M$499,11,FALSE)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VLOOKUP($B2214,期貨未平倉口數!$A$4:$M$499,4,FALSE)</f>
        <v>#N/A</v>
      </c>
      <c r="O2214" s="27" t="e">
        <f>VLOOKUP($B2214,期貨未平倉口數!$A$4:$M$499,9,FALSE)</f>
        <v>#N/A</v>
      </c>
      <c r="P2214" s="27" t="e">
        <f>VLOOKUP($B2214,期貨未平倉口數!$A$4:$M$499,10,FALSE)</f>
        <v>#N/A</v>
      </c>
      <c r="Q2214" s="27" t="e">
        <f>VLOOKUP($B2214,期貨未平倉口數!$A$4:$M$499,11,FALSE)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VLOOKUP($B2215,期貨未平倉口數!$A$4:$M$499,4,FALSE)</f>
        <v>#N/A</v>
      </c>
      <c r="O2215" s="27" t="e">
        <f>VLOOKUP($B2215,期貨未平倉口數!$A$4:$M$499,9,FALSE)</f>
        <v>#N/A</v>
      </c>
      <c r="P2215" s="27" t="e">
        <f>VLOOKUP($B2215,期貨未平倉口數!$A$4:$M$499,10,FALSE)</f>
        <v>#N/A</v>
      </c>
      <c r="Q2215" s="27" t="e">
        <f>VLOOKUP($B2215,期貨未平倉口數!$A$4:$M$499,11,FALSE)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VLOOKUP($B2216,期貨未平倉口數!$A$4:$M$499,4,FALSE)</f>
        <v>#N/A</v>
      </c>
      <c r="O2216" s="27" t="e">
        <f>VLOOKUP($B2216,期貨未平倉口數!$A$4:$M$499,9,FALSE)</f>
        <v>#N/A</v>
      </c>
      <c r="P2216" s="27" t="e">
        <f>VLOOKUP($B2216,期貨未平倉口數!$A$4:$M$499,10,FALSE)</f>
        <v>#N/A</v>
      </c>
      <c r="Q2216" s="27" t="e">
        <f>VLOOKUP($B2216,期貨未平倉口數!$A$4:$M$499,11,FALSE)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VLOOKUP($B2217,期貨未平倉口數!$A$4:$M$499,4,FALSE)</f>
        <v>#N/A</v>
      </c>
      <c r="O2217" s="27" t="e">
        <f>VLOOKUP($B2217,期貨未平倉口數!$A$4:$M$499,9,FALSE)</f>
        <v>#N/A</v>
      </c>
      <c r="P2217" s="27" t="e">
        <f>VLOOKUP($B2217,期貨未平倉口數!$A$4:$M$499,10,FALSE)</f>
        <v>#N/A</v>
      </c>
      <c r="Q2217" s="27" t="e">
        <f>VLOOKUP($B2217,期貨未平倉口數!$A$4:$M$499,11,FALSE)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VLOOKUP($B2218,期貨未平倉口數!$A$4:$M$499,4,FALSE)</f>
        <v>#N/A</v>
      </c>
      <c r="O2218" s="27" t="e">
        <f>VLOOKUP($B2218,期貨未平倉口數!$A$4:$M$499,9,FALSE)</f>
        <v>#N/A</v>
      </c>
      <c r="P2218" s="27" t="e">
        <f>VLOOKUP($B2218,期貨未平倉口數!$A$4:$M$499,10,FALSE)</f>
        <v>#N/A</v>
      </c>
      <c r="Q2218" s="27" t="e">
        <f>VLOOKUP($B2218,期貨未平倉口數!$A$4:$M$499,11,FALSE)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VLOOKUP($B2219,期貨未平倉口數!$A$4:$M$499,4,FALSE)</f>
        <v>#N/A</v>
      </c>
      <c r="O2219" s="27" t="e">
        <f>VLOOKUP($B2219,期貨未平倉口數!$A$4:$M$499,9,FALSE)</f>
        <v>#N/A</v>
      </c>
      <c r="P2219" s="27" t="e">
        <f>VLOOKUP($B2219,期貨未平倉口數!$A$4:$M$499,10,FALSE)</f>
        <v>#N/A</v>
      </c>
      <c r="Q2219" s="27" t="e">
        <f>VLOOKUP($B2219,期貨未平倉口數!$A$4:$M$499,11,FALSE)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VLOOKUP($B2220,期貨未平倉口數!$A$4:$M$499,4,FALSE)</f>
        <v>#N/A</v>
      </c>
      <c r="O2220" s="27" t="e">
        <f>VLOOKUP($B2220,期貨未平倉口數!$A$4:$M$499,9,FALSE)</f>
        <v>#N/A</v>
      </c>
      <c r="P2220" s="27" t="e">
        <f>VLOOKUP($B2220,期貨未平倉口數!$A$4:$M$499,10,FALSE)</f>
        <v>#N/A</v>
      </c>
      <c r="Q2220" s="27" t="e">
        <f>VLOOKUP($B2220,期貨未平倉口數!$A$4:$M$499,11,FALSE)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VLOOKUP($B2221,期貨未平倉口數!$A$4:$M$499,4,FALSE)</f>
        <v>#N/A</v>
      </c>
      <c r="O2221" s="27" t="e">
        <f>VLOOKUP($B2221,期貨未平倉口數!$A$4:$M$499,9,FALSE)</f>
        <v>#N/A</v>
      </c>
      <c r="P2221" s="27" t="e">
        <f>VLOOKUP($B2221,期貨未平倉口數!$A$4:$M$499,10,FALSE)</f>
        <v>#N/A</v>
      </c>
      <c r="Q2221" s="27" t="e">
        <f>VLOOKUP($B2221,期貨未平倉口數!$A$4:$M$499,11,FALSE)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VLOOKUP($B2222,期貨未平倉口數!$A$4:$M$499,4,FALSE)</f>
        <v>#N/A</v>
      </c>
      <c r="O2222" s="27" t="e">
        <f>VLOOKUP($B2222,期貨未平倉口數!$A$4:$M$499,9,FALSE)</f>
        <v>#N/A</v>
      </c>
      <c r="P2222" s="27" t="e">
        <f>VLOOKUP($B2222,期貨未平倉口數!$A$4:$M$499,10,FALSE)</f>
        <v>#N/A</v>
      </c>
      <c r="Q2222" s="27" t="e">
        <f>VLOOKUP($B2222,期貨未平倉口數!$A$4:$M$499,11,FALSE)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VLOOKUP($B2223,期貨未平倉口數!$A$4:$M$499,4,FALSE)</f>
        <v>#N/A</v>
      </c>
      <c r="O2223" s="27" t="e">
        <f>VLOOKUP($B2223,期貨未平倉口數!$A$4:$M$499,9,FALSE)</f>
        <v>#N/A</v>
      </c>
      <c r="P2223" s="27" t="e">
        <f>VLOOKUP($B2223,期貨未平倉口數!$A$4:$M$499,10,FALSE)</f>
        <v>#N/A</v>
      </c>
      <c r="Q2223" s="27" t="e">
        <f>VLOOKUP($B2223,期貨未平倉口數!$A$4:$M$499,11,FALSE)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VLOOKUP($B2224,期貨未平倉口數!$A$4:$M$499,4,FALSE)</f>
        <v>#N/A</v>
      </c>
      <c r="O2224" s="27" t="e">
        <f>VLOOKUP($B2224,期貨未平倉口數!$A$4:$M$499,9,FALSE)</f>
        <v>#N/A</v>
      </c>
      <c r="P2224" s="27" t="e">
        <f>VLOOKUP($B2224,期貨未平倉口數!$A$4:$M$499,10,FALSE)</f>
        <v>#N/A</v>
      </c>
      <c r="Q2224" s="27" t="e">
        <f>VLOOKUP($B2224,期貨未平倉口數!$A$4:$M$499,11,FALSE)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VLOOKUP($B2225,期貨未平倉口數!$A$4:$M$499,4,FALSE)</f>
        <v>#N/A</v>
      </c>
      <c r="O2225" s="27" t="e">
        <f>VLOOKUP($B2225,期貨未平倉口數!$A$4:$M$499,9,FALSE)</f>
        <v>#N/A</v>
      </c>
      <c r="P2225" s="27" t="e">
        <f>VLOOKUP($B2225,期貨未平倉口數!$A$4:$M$499,10,FALSE)</f>
        <v>#N/A</v>
      </c>
      <c r="Q2225" s="27" t="e">
        <f>VLOOKUP($B2225,期貨未平倉口數!$A$4:$M$499,11,FALSE)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VLOOKUP($B2226,期貨未平倉口數!$A$4:$M$499,4,FALSE)</f>
        <v>#N/A</v>
      </c>
      <c r="O2226" s="27" t="e">
        <f>VLOOKUP($B2226,期貨未平倉口數!$A$4:$M$499,9,FALSE)</f>
        <v>#N/A</v>
      </c>
      <c r="P2226" s="27" t="e">
        <f>VLOOKUP($B2226,期貨未平倉口數!$A$4:$M$499,10,FALSE)</f>
        <v>#N/A</v>
      </c>
      <c r="Q2226" s="27" t="e">
        <f>VLOOKUP($B2226,期貨未平倉口數!$A$4:$M$499,11,FALSE)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VLOOKUP($B2227,期貨未平倉口數!$A$4:$M$499,4,FALSE)</f>
        <v>#N/A</v>
      </c>
      <c r="O2227" s="27" t="e">
        <f>VLOOKUP($B2227,期貨未平倉口數!$A$4:$M$499,9,FALSE)</f>
        <v>#N/A</v>
      </c>
      <c r="P2227" s="27" t="e">
        <f>VLOOKUP($B2227,期貨未平倉口數!$A$4:$M$499,10,FALSE)</f>
        <v>#N/A</v>
      </c>
      <c r="Q2227" s="27" t="e">
        <f>VLOOKUP($B2227,期貨未平倉口數!$A$4:$M$499,11,FALSE)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VLOOKUP($B2228,期貨未平倉口數!$A$4:$M$499,4,FALSE)</f>
        <v>#N/A</v>
      </c>
      <c r="O2228" s="27" t="e">
        <f>VLOOKUP($B2228,期貨未平倉口數!$A$4:$M$499,9,FALSE)</f>
        <v>#N/A</v>
      </c>
      <c r="P2228" s="27" t="e">
        <f>VLOOKUP($B2228,期貨未平倉口數!$A$4:$M$499,10,FALSE)</f>
        <v>#N/A</v>
      </c>
      <c r="Q2228" s="27" t="e">
        <f>VLOOKUP($B2228,期貨未平倉口數!$A$4:$M$499,11,FALSE)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VLOOKUP($B2229,期貨未平倉口數!$A$4:$M$499,4,FALSE)</f>
        <v>#N/A</v>
      </c>
      <c r="O2229" s="27" t="e">
        <f>VLOOKUP($B2229,期貨未平倉口數!$A$4:$M$499,9,FALSE)</f>
        <v>#N/A</v>
      </c>
      <c r="P2229" s="27" t="e">
        <f>VLOOKUP($B2229,期貨未平倉口數!$A$4:$M$499,10,FALSE)</f>
        <v>#N/A</v>
      </c>
      <c r="Q2229" s="27" t="e">
        <f>VLOOKUP($B2229,期貨未平倉口數!$A$4:$M$499,11,FALSE)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VLOOKUP($B2230,期貨未平倉口數!$A$4:$M$499,4,FALSE)</f>
        <v>#N/A</v>
      </c>
      <c r="O2230" s="27" t="e">
        <f>VLOOKUP($B2230,期貨未平倉口數!$A$4:$M$499,9,FALSE)</f>
        <v>#N/A</v>
      </c>
      <c r="P2230" s="27" t="e">
        <f>VLOOKUP($B2230,期貨未平倉口數!$A$4:$M$499,10,FALSE)</f>
        <v>#N/A</v>
      </c>
      <c r="Q2230" s="27" t="e">
        <f>VLOOKUP($B2230,期貨未平倉口數!$A$4:$M$499,11,FALSE)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VLOOKUP($B2231,期貨未平倉口數!$A$4:$M$499,4,FALSE)</f>
        <v>#N/A</v>
      </c>
      <c r="O2231" s="27" t="e">
        <f>VLOOKUP($B2231,期貨未平倉口數!$A$4:$M$499,9,FALSE)</f>
        <v>#N/A</v>
      </c>
      <c r="P2231" s="27" t="e">
        <f>VLOOKUP($B2231,期貨未平倉口數!$A$4:$M$499,10,FALSE)</f>
        <v>#N/A</v>
      </c>
      <c r="Q2231" s="27" t="e">
        <f>VLOOKUP($B2231,期貨未平倉口數!$A$4:$M$499,11,FALSE)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VLOOKUP($B2232,期貨未平倉口數!$A$4:$M$499,4,FALSE)</f>
        <v>#N/A</v>
      </c>
      <c r="O2232" s="27" t="e">
        <f>VLOOKUP($B2232,期貨未平倉口數!$A$4:$M$499,9,FALSE)</f>
        <v>#N/A</v>
      </c>
      <c r="P2232" s="27" t="e">
        <f>VLOOKUP($B2232,期貨未平倉口數!$A$4:$M$499,10,FALSE)</f>
        <v>#N/A</v>
      </c>
      <c r="Q2232" s="27" t="e">
        <f>VLOOKUP($B2232,期貨未平倉口數!$A$4:$M$499,11,FALSE)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VLOOKUP($B2233,期貨未平倉口數!$A$4:$M$499,4,FALSE)</f>
        <v>#N/A</v>
      </c>
      <c r="O2233" s="27" t="e">
        <f>VLOOKUP($B2233,期貨未平倉口數!$A$4:$M$499,9,FALSE)</f>
        <v>#N/A</v>
      </c>
      <c r="P2233" s="27" t="e">
        <f>VLOOKUP($B2233,期貨未平倉口數!$A$4:$M$499,10,FALSE)</f>
        <v>#N/A</v>
      </c>
      <c r="Q2233" s="27" t="e">
        <f>VLOOKUP($B2233,期貨未平倉口數!$A$4:$M$499,11,FALSE)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VLOOKUP($B2234,期貨未平倉口數!$A$4:$M$499,4,FALSE)</f>
        <v>#N/A</v>
      </c>
      <c r="O2234" s="27" t="e">
        <f>VLOOKUP($B2234,期貨未平倉口數!$A$4:$M$499,9,FALSE)</f>
        <v>#N/A</v>
      </c>
      <c r="P2234" s="27" t="e">
        <f>VLOOKUP($B2234,期貨未平倉口數!$A$4:$M$499,10,FALSE)</f>
        <v>#N/A</v>
      </c>
      <c r="Q2234" s="27" t="e">
        <f>VLOOKUP($B2234,期貨未平倉口數!$A$4:$M$499,11,FALSE)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VLOOKUP($B2235,期貨未平倉口數!$A$4:$M$499,4,FALSE)</f>
        <v>#N/A</v>
      </c>
      <c r="O2235" s="27" t="e">
        <f>VLOOKUP($B2235,期貨未平倉口數!$A$4:$M$499,9,FALSE)</f>
        <v>#N/A</v>
      </c>
      <c r="P2235" s="27" t="e">
        <f>VLOOKUP($B2235,期貨未平倉口數!$A$4:$M$499,10,FALSE)</f>
        <v>#N/A</v>
      </c>
      <c r="Q2235" s="27" t="e">
        <f>VLOOKUP($B2235,期貨未平倉口數!$A$4:$M$499,11,FALSE)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VLOOKUP($B2236,期貨未平倉口數!$A$4:$M$499,4,FALSE)</f>
        <v>#N/A</v>
      </c>
      <c r="O2236" s="27" t="e">
        <f>VLOOKUP($B2236,期貨未平倉口數!$A$4:$M$499,9,FALSE)</f>
        <v>#N/A</v>
      </c>
      <c r="P2236" s="27" t="e">
        <f>VLOOKUP($B2236,期貨未平倉口數!$A$4:$M$499,10,FALSE)</f>
        <v>#N/A</v>
      </c>
      <c r="Q2236" s="27" t="e">
        <f>VLOOKUP($B2236,期貨未平倉口數!$A$4:$M$499,11,FALSE)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VLOOKUP($B2237,期貨未平倉口數!$A$4:$M$499,4,FALSE)</f>
        <v>#N/A</v>
      </c>
      <c r="O2237" s="27" t="e">
        <f>VLOOKUP($B2237,期貨未平倉口數!$A$4:$M$499,9,FALSE)</f>
        <v>#N/A</v>
      </c>
      <c r="P2237" s="27" t="e">
        <f>VLOOKUP($B2237,期貨未平倉口數!$A$4:$M$499,10,FALSE)</f>
        <v>#N/A</v>
      </c>
      <c r="Q2237" s="27" t="e">
        <f>VLOOKUP($B2237,期貨未平倉口數!$A$4:$M$499,11,FALSE)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VLOOKUP($B2238,期貨未平倉口數!$A$4:$M$499,4,FALSE)</f>
        <v>#N/A</v>
      </c>
      <c r="O2238" s="27" t="e">
        <f>VLOOKUP($B2238,期貨未平倉口數!$A$4:$M$499,9,FALSE)</f>
        <v>#N/A</v>
      </c>
      <c r="P2238" s="27" t="e">
        <f>VLOOKUP($B2238,期貨未平倉口數!$A$4:$M$499,10,FALSE)</f>
        <v>#N/A</v>
      </c>
      <c r="Q2238" s="27" t="e">
        <f>VLOOKUP($B2238,期貨未平倉口數!$A$4:$M$499,11,FALSE)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VLOOKUP($B2239,期貨未平倉口數!$A$4:$M$499,4,FALSE)</f>
        <v>#N/A</v>
      </c>
      <c r="O2239" s="27" t="e">
        <f>VLOOKUP($B2239,期貨未平倉口數!$A$4:$M$499,9,FALSE)</f>
        <v>#N/A</v>
      </c>
      <c r="P2239" s="27" t="e">
        <f>VLOOKUP($B2239,期貨未平倉口數!$A$4:$M$499,10,FALSE)</f>
        <v>#N/A</v>
      </c>
      <c r="Q2239" s="27" t="e">
        <f>VLOOKUP($B2239,期貨未平倉口數!$A$4:$M$499,11,FALSE)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VLOOKUP($B2240,期貨未平倉口數!$A$4:$M$499,4,FALSE)</f>
        <v>#N/A</v>
      </c>
      <c r="O2240" s="27" t="e">
        <f>VLOOKUP($B2240,期貨未平倉口數!$A$4:$M$499,9,FALSE)</f>
        <v>#N/A</v>
      </c>
      <c r="P2240" s="27" t="e">
        <f>VLOOKUP($B2240,期貨未平倉口數!$A$4:$M$499,10,FALSE)</f>
        <v>#N/A</v>
      </c>
      <c r="Q2240" s="27" t="e">
        <f>VLOOKUP($B2240,期貨未平倉口數!$A$4:$M$499,11,FALSE)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VLOOKUP($B2241,期貨未平倉口數!$A$4:$M$499,4,FALSE)</f>
        <v>#N/A</v>
      </c>
      <c r="O2241" s="27" t="e">
        <f>VLOOKUP($B2241,期貨未平倉口數!$A$4:$M$499,9,FALSE)</f>
        <v>#N/A</v>
      </c>
      <c r="P2241" s="27" t="e">
        <f>VLOOKUP($B2241,期貨未平倉口數!$A$4:$M$499,10,FALSE)</f>
        <v>#N/A</v>
      </c>
      <c r="Q2241" s="27" t="e">
        <f>VLOOKUP($B2241,期貨未平倉口數!$A$4:$M$499,11,FALSE)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VLOOKUP($B2242,期貨未平倉口數!$A$4:$M$499,4,FALSE)</f>
        <v>#N/A</v>
      </c>
      <c r="O2242" s="27" t="e">
        <f>VLOOKUP($B2242,期貨未平倉口數!$A$4:$M$499,9,FALSE)</f>
        <v>#N/A</v>
      </c>
      <c r="P2242" s="27" t="e">
        <f>VLOOKUP($B2242,期貨未平倉口數!$A$4:$M$499,10,FALSE)</f>
        <v>#N/A</v>
      </c>
      <c r="Q2242" s="27" t="e">
        <f>VLOOKUP($B2242,期貨未平倉口數!$A$4:$M$499,11,FALSE)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VLOOKUP($B2243,期貨未平倉口數!$A$4:$M$499,4,FALSE)</f>
        <v>#N/A</v>
      </c>
      <c r="O2243" s="27" t="e">
        <f>VLOOKUP($B2243,期貨未平倉口數!$A$4:$M$499,9,FALSE)</f>
        <v>#N/A</v>
      </c>
      <c r="P2243" s="27" t="e">
        <f>VLOOKUP($B2243,期貨未平倉口數!$A$4:$M$499,10,FALSE)</f>
        <v>#N/A</v>
      </c>
      <c r="Q2243" s="27" t="e">
        <f>VLOOKUP($B2243,期貨未平倉口數!$A$4:$M$499,11,FALSE)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VLOOKUP($B2244,期貨未平倉口數!$A$4:$M$499,4,FALSE)</f>
        <v>#N/A</v>
      </c>
      <c r="O2244" s="27" t="e">
        <f>VLOOKUP($B2244,期貨未平倉口數!$A$4:$M$499,9,FALSE)</f>
        <v>#N/A</v>
      </c>
      <c r="P2244" s="27" t="e">
        <f>VLOOKUP($B2244,期貨未平倉口數!$A$4:$M$499,10,FALSE)</f>
        <v>#N/A</v>
      </c>
      <c r="Q2244" s="27" t="e">
        <f>VLOOKUP($B2244,期貨未平倉口數!$A$4:$M$499,11,FALSE)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VLOOKUP($B2245,期貨未平倉口數!$A$4:$M$499,4,FALSE)</f>
        <v>#N/A</v>
      </c>
      <c r="O2245" s="27" t="e">
        <f>VLOOKUP($B2245,期貨未平倉口數!$A$4:$M$499,9,FALSE)</f>
        <v>#N/A</v>
      </c>
      <c r="P2245" s="27" t="e">
        <f>VLOOKUP($B2245,期貨未平倉口數!$A$4:$M$499,10,FALSE)</f>
        <v>#N/A</v>
      </c>
      <c r="Q2245" s="27" t="e">
        <f>VLOOKUP($B2245,期貨未平倉口數!$A$4:$M$499,11,FALSE)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VLOOKUP($B2246,期貨未平倉口數!$A$4:$M$499,4,FALSE)</f>
        <v>#N/A</v>
      </c>
      <c r="O2246" s="27" t="e">
        <f>VLOOKUP($B2246,期貨未平倉口數!$A$4:$M$499,9,FALSE)</f>
        <v>#N/A</v>
      </c>
      <c r="P2246" s="27" t="e">
        <f>VLOOKUP($B2246,期貨未平倉口數!$A$4:$M$499,10,FALSE)</f>
        <v>#N/A</v>
      </c>
      <c r="Q2246" s="27" t="e">
        <f>VLOOKUP($B2246,期貨未平倉口數!$A$4:$M$499,11,FALSE)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VLOOKUP($B2247,期貨未平倉口數!$A$4:$M$499,4,FALSE)</f>
        <v>#N/A</v>
      </c>
      <c r="O2247" s="27" t="e">
        <f>VLOOKUP($B2247,期貨未平倉口數!$A$4:$M$499,9,FALSE)</f>
        <v>#N/A</v>
      </c>
      <c r="P2247" s="27" t="e">
        <f>VLOOKUP($B2247,期貨未平倉口數!$A$4:$M$499,10,FALSE)</f>
        <v>#N/A</v>
      </c>
      <c r="Q2247" s="27" t="e">
        <f>VLOOKUP($B2247,期貨未平倉口數!$A$4:$M$499,11,FALSE)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VLOOKUP($B2248,期貨未平倉口數!$A$4:$M$499,4,FALSE)</f>
        <v>#N/A</v>
      </c>
      <c r="O2248" s="27" t="e">
        <f>VLOOKUP($B2248,期貨未平倉口數!$A$4:$M$499,9,FALSE)</f>
        <v>#N/A</v>
      </c>
      <c r="P2248" s="27" t="e">
        <f>VLOOKUP($B2248,期貨未平倉口數!$A$4:$M$499,10,FALSE)</f>
        <v>#N/A</v>
      </c>
      <c r="Q2248" s="27" t="e">
        <f>VLOOKUP($B2248,期貨未平倉口數!$A$4:$M$499,11,FALSE)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VLOOKUP($B2249,期貨未平倉口數!$A$4:$M$499,4,FALSE)</f>
        <v>#N/A</v>
      </c>
      <c r="O2249" s="27" t="e">
        <f>VLOOKUP($B2249,期貨未平倉口數!$A$4:$M$499,9,FALSE)</f>
        <v>#N/A</v>
      </c>
      <c r="P2249" s="27" t="e">
        <f>VLOOKUP($B2249,期貨未平倉口數!$A$4:$M$499,10,FALSE)</f>
        <v>#N/A</v>
      </c>
      <c r="Q2249" s="27" t="e">
        <f>VLOOKUP($B2249,期貨未平倉口數!$A$4:$M$499,11,FALSE)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VLOOKUP($B2250,期貨未平倉口數!$A$4:$M$499,4,FALSE)</f>
        <v>#N/A</v>
      </c>
      <c r="O2250" s="27" t="e">
        <f>VLOOKUP($B2250,期貨未平倉口數!$A$4:$M$499,9,FALSE)</f>
        <v>#N/A</v>
      </c>
      <c r="P2250" s="27" t="e">
        <f>VLOOKUP($B2250,期貨未平倉口數!$A$4:$M$499,10,FALSE)</f>
        <v>#N/A</v>
      </c>
      <c r="Q2250" s="27" t="e">
        <f>VLOOKUP($B2250,期貨未平倉口數!$A$4:$M$499,11,FALSE)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VLOOKUP($B2251,期貨未平倉口數!$A$4:$M$499,4,FALSE)</f>
        <v>#N/A</v>
      </c>
      <c r="O2251" s="27" t="e">
        <f>VLOOKUP($B2251,期貨未平倉口數!$A$4:$M$499,9,FALSE)</f>
        <v>#N/A</v>
      </c>
      <c r="P2251" s="27" t="e">
        <f>VLOOKUP($B2251,期貨未平倉口數!$A$4:$M$499,10,FALSE)</f>
        <v>#N/A</v>
      </c>
      <c r="Q2251" s="27" t="e">
        <f>VLOOKUP($B2251,期貨未平倉口數!$A$4:$M$499,11,FALSE)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VLOOKUP($B2252,期貨未平倉口數!$A$4:$M$499,4,FALSE)</f>
        <v>#N/A</v>
      </c>
      <c r="O2252" s="27" t="e">
        <f>VLOOKUP($B2252,期貨未平倉口數!$A$4:$M$499,9,FALSE)</f>
        <v>#N/A</v>
      </c>
      <c r="P2252" s="27" t="e">
        <f>VLOOKUP($B2252,期貨未平倉口數!$A$4:$M$499,10,FALSE)</f>
        <v>#N/A</v>
      </c>
      <c r="Q2252" s="27" t="e">
        <f>VLOOKUP($B2252,期貨未平倉口數!$A$4:$M$499,11,FALSE)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VLOOKUP($B2253,期貨未平倉口數!$A$4:$M$499,4,FALSE)</f>
        <v>#N/A</v>
      </c>
      <c r="O2253" s="27" t="e">
        <f>VLOOKUP($B2253,期貨未平倉口數!$A$4:$M$499,9,FALSE)</f>
        <v>#N/A</v>
      </c>
      <c r="P2253" s="27" t="e">
        <f>VLOOKUP($B2253,期貨未平倉口數!$A$4:$M$499,10,FALSE)</f>
        <v>#N/A</v>
      </c>
      <c r="Q2253" s="27" t="e">
        <f>VLOOKUP($B2253,期貨未平倉口數!$A$4:$M$499,11,FALSE)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VLOOKUP($B2254,期貨未平倉口數!$A$4:$M$499,4,FALSE)</f>
        <v>#N/A</v>
      </c>
      <c r="O2254" s="27" t="e">
        <f>VLOOKUP($B2254,期貨未平倉口數!$A$4:$M$499,9,FALSE)</f>
        <v>#N/A</v>
      </c>
      <c r="P2254" s="27" t="e">
        <f>VLOOKUP($B2254,期貨未平倉口數!$A$4:$M$499,10,FALSE)</f>
        <v>#N/A</v>
      </c>
      <c r="Q2254" s="27" t="e">
        <f>VLOOKUP($B2254,期貨未平倉口數!$A$4:$M$499,11,FALSE)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VLOOKUP($B2255,期貨未平倉口數!$A$4:$M$499,4,FALSE)</f>
        <v>#N/A</v>
      </c>
      <c r="O2255" s="27" t="e">
        <f>VLOOKUP($B2255,期貨未平倉口數!$A$4:$M$499,9,FALSE)</f>
        <v>#N/A</v>
      </c>
      <c r="P2255" s="27" t="e">
        <f>VLOOKUP($B2255,期貨未平倉口數!$A$4:$M$499,10,FALSE)</f>
        <v>#N/A</v>
      </c>
      <c r="Q2255" s="27" t="e">
        <f>VLOOKUP($B2255,期貨未平倉口數!$A$4:$M$499,11,FALSE)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VLOOKUP($B2256,期貨未平倉口數!$A$4:$M$499,4,FALSE)</f>
        <v>#N/A</v>
      </c>
      <c r="O2256" s="27" t="e">
        <f>VLOOKUP($B2256,期貨未平倉口數!$A$4:$M$499,9,FALSE)</f>
        <v>#N/A</v>
      </c>
      <c r="P2256" s="27" t="e">
        <f>VLOOKUP($B2256,期貨未平倉口數!$A$4:$M$499,10,FALSE)</f>
        <v>#N/A</v>
      </c>
      <c r="Q2256" s="27" t="e">
        <f>VLOOKUP($B2256,期貨未平倉口數!$A$4:$M$499,11,FALSE)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VLOOKUP($B2257,期貨未平倉口數!$A$4:$M$499,4,FALSE)</f>
        <v>#N/A</v>
      </c>
      <c r="O2257" s="27" t="e">
        <f>VLOOKUP($B2257,期貨未平倉口數!$A$4:$M$499,9,FALSE)</f>
        <v>#N/A</v>
      </c>
      <c r="P2257" s="27" t="e">
        <f>VLOOKUP($B2257,期貨未平倉口數!$A$4:$M$499,10,FALSE)</f>
        <v>#N/A</v>
      </c>
      <c r="Q2257" s="27" t="e">
        <f>VLOOKUP($B2257,期貨未平倉口數!$A$4:$M$499,11,FALSE)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VLOOKUP($B2258,期貨未平倉口數!$A$4:$M$499,4,FALSE)</f>
        <v>#N/A</v>
      </c>
      <c r="O2258" s="27" t="e">
        <f>VLOOKUP($B2258,期貨未平倉口數!$A$4:$M$499,9,FALSE)</f>
        <v>#N/A</v>
      </c>
      <c r="P2258" s="27" t="e">
        <f>VLOOKUP($B2258,期貨未平倉口數!$A$4:$M$499,10,FALSE)</f>
        <v>#N/A</v>
      </c>
      <c r="Q2258" s="27" t="e">
        <f>VLOOKUP($B2258,期貨未平倉口數!$A$4:$M$499,11,FALSE)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VLOOKUP($B2259,期貨未平倉口數!$A$4:$M$499,4,FALSE)</f>
        <v>#N/A</v>
      </c>
      <c r="O2259" s="27" t="e">
        <f>VLOOKUP($B2259,期貨未平倉口數!$A$4:$M$499,9,FALSE)</f>
        <v>#N/A</v>
      </c>
      <c r="P2259" s="27" t="e">
        <f>VLOOKUP($B2259,期貨未平倉口數!$A$4:$M$499,10,FALSE)</f>
        <v>#N/A</v>
      </c>
      <c r="Q2259" s="27" t="e">
        <f>VLOOKUP($B2259,期貨未平倉口數!$A$4:$M$499,11,FALSE)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VLOOKUP($B2260,期貨未平倉口數!$A$4:$M$499,4,FALSE)</f>
        <v>#N/A</v>
      </c>
      <c r="O2260" s="27" t="e">
        <f>VLOOKUP($B2260,期貨未平倉口數!$A$4:$M$499,9,FALSE)</f>
        <v>#N/A</v>
      </c>
      <c r="P2260" s="27" t="e">
        <f>VLOOKUP($B2260,期貨未平倉口數!$A$4:$M$499,10,FALSE)</f>
        <v>#N/A</v>
      </c>
      <c r="Q2260" s="27" t="e">
        <f>VLOOKUP($B2260,期貨未平倉口數!$A$4:$M$499,11,FALSE)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VLOOKUP($B2261,期貨未平倉口數!$A$4:$M$499,4,FALSE)</f>
        <v>#N/A</v>
      </c>
      <c r="O2261" s="27" t="e">
        <f>VLOOKUP($B2261,期貨未平倉口數!$A$4:$M$499,9,FALSE)</f>
        <v>#N/A</v>
      </c>
      <c r="P2261" s="27" t="e">
        <f>VLOOKUP($B2261,期貨未平倉口數!$A$4:$M$499,10,FALSE)</f>
        <v>#N/A</v>
      </c>
      <c r="Q2261" s="27" t="e">
        <f>VLOOKUP($B2261,期貨未平倉口數!$A$4:$M$499,11,FALSE)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VLOOKUP($B2262,期貨未平倉口數!$A$4:$M$499,4,FALSE)</f>
        <v>#N/A</v>
      </c>
      <c r="O2262" s="27" t="e">
        <f>VLOOKUP($B2262,期貨未平倉口數!$A$4:$M$499,9,FALSE)</f>
        <v>#N/A</v>
      </c>
      <c r="P2262" s="27" t="e">
        <f>VLOOKUP($B2262,期貨未平倉口數!$A$4:$M$499,10,FALSE)</f>
        <v>#N/A</v>
      </c>
      <c r="Q2262" s="27" t="e">
        <f>VLOOKUP($B2262,期貨未平倉口數!$A$4:$M$499,11,FALSE)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VLOOKUP($B2263,期貨未平倉口數!$A$4:$M$499,4,FALSE)</f>
        <v>#N/A</v>
      </c>
      <c r="O2263" s="27" t="e">
        <f>VLOOKUP($B2263,期貨未平倉口數!$A$4:$M$499,9,FALSE)</f>
        <v>#N/A</v>
      </c>
      <c r="P2263" s="27" t="e">
        <f>VLOOKUP($B2263,期貨未平倉口數!$A$4:$M$499,10,FALSE)</f>
        <v>#N/A</v>
      </c>
      <c r="Q2263" s="27" t="e">
        <f>VLOOKUP($B2263,期貨未平倉口數!$A$4:$M$499,11,FALSE)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VLOOKUP($B2264,期貨未平倉口數!$A$4:$M$499,4,FALSE)</f>
        <v>#N/A</v>
      </c>
      <c r="O2264" s="27" t="e">
        <f>VLOOKUP($B2264,期貨未平倉口數!$A$4:$M$499,9,FALSE)</f>
        <v>#N/A</v>
      </c>
      <c r="P2264" s="27" t="e">
        <f>VLOOKUP($B2264,期貨未平倉口數!$A$4:$M$499,10,FALSE)</f>
        <v>#N/A</v>
      </c>
      <c r="Q2264" s="27" t="e">
        <f>VLOOKUP($B2264,期貨未平倉口數!$A$4:$M$499,11,FALSE)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VLOOKUP($B2265,期貨未平倉口數!$A$4:$M$499,4,FALSE)</f>
        <v>#N/A</v>
      </c>
      <c r="O2265" s="27" t="e">
        <f>VLOOKUP($B2265,期貨未平倉口數!$A$4:$M$499,9,FALSE)</f>
        <v>#N/A</v>
      </c>
      <c r="P2265" s="27" t="e">
        <f>VLOOKUP($B2265,期貨未平倉口數!$A$4:$M$499,10,FALSE)</f>
        <v>#N/A</v>
      </c>
      <c r="Q2265" s="27" t="e">
        <f>VLOOKUP($B2265,期貨未平倉口數!$A$4:$M$499,11,FALSE)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VLOOKUP($B2266,期貨未平倉口數!$A$4:$M$499,4,FALSE)</f>
        <v>#N/A</v>
      </c>
      <c r="O2266" s="27" t="e">
        <f>VLOOKUP($B2266,期貨未平倉口數!$A$4:$M$499,9,FALSE)</f>
        <v>#N/A</v>
      </c>
      <c r="P2266" s="27" t="e">
        <f>VLOOKUP($B2266,期貨未平倉口數!$A$4:$M$499,10,FALSE)</f>
        <v>#N/A</v>
      </c>
      <c r="Q2266" s="27" t="e">
        <f>VLOOKUP($B2266,期貨未平倉口數!$A$4:$M$499,11,FALSE)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VLOOKUP($B2267,期貨未平倉口數!$A$4:$M$499,4,FALSE)</f>
        <v>#N/A</v>
      </c>
      <c r="O2267" s="27" t="e">
        <f>VLOOKUP($B2267,期貨未平倉口數!$A$4:$M$499,9,FALSE)</f>
        <v>#N/A</v>
      </c>
      <c r="P2267" s="27" t="e">
        <f>VLOOKUP($B2267,期貨未平倉口數!$A$4:$M$499,10,FALSE)</f>
        <v>#N/A</v>
      </c>
      <c r="Q2267" s="27" t="e">
        <f>VLOOKUP($B2267,期貨未平倉口數!$A$4:$M$499,11,FALSE)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VLOOKUP($B2268,期貨未平倉口數!$A$4:$M$499,4,FALSE)</f>
        <v>#N/A</v>
      </c>
      <c r="O2268" s="27" t="e">
        <f>VLOOKUP($B2268,期貨未平倉口數!$A$4:$M$499,9,FALSE)</f>
        <v>#N/A</v>
      </c>
      <c r="P2268" s="27" t="e">
        <f>VLOOKUP($B2268,期貨未平倉口數!$A$4:$M$499,10,FALSE)</f>
        <v>#N/A</v>
      </c>
      <c r="Q2268" s="27" t="e">
        <f>VLOOKUP($B2268,期貨未平倉口數!$A$4:$M$499,11,FALSE)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VLOOKUP($B2269,期貨未平倉口數!$A$4:$M$499,4,FALSE)</f>
        <v>#N/A</v>
      </c>
      <c r="O2269" s="27" t="e">
        <f>VLOOKUP($B2269,期貨未平倉口數!$A$4:$M$499,9,FALSE)</f>
        <v>#N/A</v>
      </c>
      <c r="P2269" s="27" t="e">
        <f>VLOOKUP($B2269,期貨未平倉口數!$A$4:$M$499,10,FALSE)</f>
        <v>#N/A</v>
      </c>
      <c r="Q2269" s="27" t="e">
        <f>VLOOKUP($B2269,期貨未平倉口數!$A$4:$M$499,11,FALSE)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VLOOKUP($B2270,期貨未平倉口數!$A$4:$M$499,4,FALSE)</f>
        <v>#N/A</v>
      </c>
      <c r="O2270" s="27" t="e">
        <f>VLOOKUP($B2270,期貨未平倉口數!$A$4:$M$499,9,FALSE)</f>
        <v>#N/A</v>
      </c>
      <c r="P2270" s="27" t="e">
        <f>VLOOKUP($B2270,期貨未平倉口數!$A$4:$M$499,10,FALSE)</f>
        <v>#N/A</v>
      </c>
      <c r="Q2270" s="27" t="e">
        <f>VLOOKUP($B2270,期貨未平倉口數!$A$4:$M$499,11,FALSE)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VLOOKUP($B2271,期貨未平倉口數!$A$4:$M$499,4,FALSE)</f>
        <v>#N/A</v>
      </c>
      <c r="O2271" s="27" t="e">
        <f>VLOOKUP($B2271,期貨未平倉口數!$A$4:$M$499,9,FALSE)</f>
        <v>#N/A</v>
      </c>
      <c r="P2271" s="27" t="e">
        <f>VLOOKUP($B2271,期貨未平倉口數!$A$4:$M$499,10,FALSE)</f>
        <v>#N/A</v>
      </c>
      <c r="Q2271" s="27" t="e">
        <f>VLOOKUP($B2271,期貨未平倉口數!$A$4:$M$499,11,FALSE)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VLOOKUP($B2272,期貨未平倉口數!$A$4:$M$499,4,FALSE)</f>
        <v>#N/A</v>
      </c>
      <c r="O2272" s="27" t="e">
        <f>VLOOKUP($B2272,期貨未平倉口數!$A$4:$M$499,9,FALSE)</f>
        <v>#N/A</v>
      </c>
      <c r="P2272" s="27" t="e">
        <f>VLOOKUP($B2272,期貨未平倉口數!$A$4:$M$499,10,FALSE)</f>
        <v>#N/A</v>
      </c>
      <c r="Q2272" s="27" t="e">
        <f>VLOOKUP($B2272,期貨未平倉口數!$A$4:$M$499,11,FALSE)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VLOOKUP($B2273,期貨未平倉口數!$A$4:$M$499,4,FALSE)</f>
        <v>#N/A</v>
      </c>
      <c r="O2273" s="27" t="e">
        <f>VLOOKUP($B2273,期貨未平倉口數!$A$4:$M$499,9,FALSE)</f>
        <v>#N/A</v>
      </c>
      <c r="P2273" s="27" t="e">
        <f>VLOOKUP($B2273,期貨未平倉口數!$A$4:$M$499,10,FALSE)</f>
        <v>#N/A</v>
      </c>
      <c r="Q2273" s="27" t="e">
        <f>VLOOKUP($B2273,期貨未平倉口數!$A$4:$M$499,11,FALSE)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VLOOKUP($B2274,期貨未平倉口數!$A$4:$M$499,4,FALSE)</f>
        <v>#N/A</v>
      </c>
      <c r="O2274" s="27" t="e">
        <f>VLOOKUP($B2274,期貨未平倉口數!$A$4:$M$499,9,FALSE)</f>
        <v>#N/A</v>
      </c>
      <c r="P2274" s="27" t="e">
        <f>VLOOKUP($B2274,期貨未平倉口數!$A$4:$M$499,10,FALSE)</f>
        <v>#N/A</v>
      </c>
      <c r="Q2274" s="27" t="e">
        <f>VLOOKUP($B2274,期貨未平倉口數!$A$4:$M$499,11,FALSE)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VLOOKUP($B2275,期貨未平倉口數!$A$4:$M$499,4,FALSE)</f>
        <v>#N/A</v>
      </c>
      <c r="O2275" s="27" t="e">
        <f>VLOOKUP($B2275,期貨未平倉口數!$A$4:$M$499,9,FALSE)</f>
        <v>#N/A</v>
      </c>
      <c r="P2275" s="27" t="e">
        <f>VLOOKUP($B2275,期貨未平倉口數!$A$4:$M$499,10,FALSE)</f>
        <v>#N/A</v>
      </c>
      <c r="Q2275" s="27" t="e">
        <f>VLOOKUP($B2275,期貨未平倉口數!$A$4:$M$499,11,FALSE)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VLOOKUP($B2276,期貨未平倉口數!$A$4:$M$499,4,FALSE)</f>
        <v>#N/A</v>
      </c>
      <c r="O2276" s="27" t="e">
        <f>VLOOKUP($B2276,期貨未平倉口數!$A$4:$M$499,9,FALSE)</f>
        <v>#N/A</v>
      </c>
      <c r="P2276" s="27" t="e">
        <f>VLOOKUP($B2276,期貨未平倉口數!$A$4:$M$499,10,FALSE)</f>
        <v>#N/A</v>
      </c>
      <c r="Q2276" s="27" t="e">
        <f>VLOOKUP($B2276,期貨未平倉口數!$A$4:$M$499,11,FALSE)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VLOOKUP($B2277,期貨未平倉口數!$A$4:$M$499,4,FALSE)</f>
        <v>#N/A</v>
      </c>
      <c r="O2277" s="27" t="e">
        <f>VLOOKUP($B2277,期貨未平倉口數!$A$4:$M$499,9,FALSE)</f>
        <v>#N/A</v>
      </c>
      <c r="P2277" s="27" t="e">
        <f>VLOOKUP($B2277,期貨未平倉口數!$A$4:$M$499,10,FALSE)</f>
        <v>#N/A</v>
      </c>
      <c r="Q2277" s="27" t="e">
        <f>VLOOKUP($B2277,期貨未平倉口數!$A$4:$M$499,11,FALSE)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VLOOKUP($B2278,期貨未平倉口數!$A$4:$M$499,4,FALSE)</f>
        <v>#N/A</v>
      </c>
      <c r="O2278" s="27" t="e">
        <f>VLOOKUP($B2278,期貨未平倉口數!$A$4:$M$499,9,FALSE)</f>
        <v>#N/A</v>
      </c>
      <c r="P2278" s="27" t="e">
        <f>VLOOKUP($B2278,期貨未平倉口數!$A$4:$M$499,10,FALSE)</f>
        <v>#N/A</v>
      </c>
      <c r="Q2278" s="27" t="e">
        <f>VLOOKUP($B2278,期貨未平倉口數!$A$4:$M$499,11,FALSE)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VLOOKUP($B2279,期貨未平倉口數!$A$4:$M$499,4,FALSE)</f>
        <v>#N/A</v>
      </c>
      <c r="O2279" s="27" t="e">
        <f>VLOOKUP($B2279,期貨未平倉口數!$A$4:$M$499,9,FALSE)</f>
        <v>#N/A</v>
      </c>
      <c r="P2279" s="27" t="e">
        <f>VLOOKUP($B2279,期貨未平倉口數!$A$4:$M$499,10,FALSE)</f>
        <v>#N/A</v>
      </c>
      <c r="Q2279" s="27" t="e">
        <f>VLOOKUP($B2279,期貨未平倉口數!$A$4:$M$499,11,FALSE)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VLOOKUP($B2280,期貨未平倉口數!$A$4:$M$499,4,FALSE)</f>
        <v>#N/A</v>
      </c>
      <c r="O2280" s="27" t="e">
        <f>VLOOKUP($B2280,期貨未平倉口數!$A$4:$M$499,9,FALSE)</f>
        <v>#N/A</v>
      </c>
      <c r="P2280" s="27" t="e">
        <f>VLOOKUP($B2280,期貨未平倉口數!$A$4:$M$499,10,FALSE)</f>
        <v>#N/A</v>
      </c>
      <c r="Q2280" s="27" t="e">
        <f>VLOOKUP($B2280,期貨未平倉口數!$A$4:$M$499,11,FALSE)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VLOOKUP($B2281,期貨未平倉口數!$A$4:$M$499,4,FALSE)</f>
        <v>#N/A</v>
      </c>
      <c r="O2281" s="27" t="e">
        <f>VLOOKUP($B2281,期貨未平倉口數!$A$4:$M$499,9,FALSE)</f>
        <v>#N/A</v>
      </c>
      <c r="P2281" s="27" t="e">
        <f>VLOOKUP($B2281,期貨未平倉口數!$A$4:$M$499,10,FALSE)</f>
        <v>#N/A</v>
      </c>
      <c r="Q2281" s="27" t="e">
        <f>VLOOKUP($B2281,期貨未平倉口數!$A$4:$M$499,11,FALSE)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VLOOKUP($B2282,期貨未平倉口數!$A$4:$M$499,4,FALSE)</f>
        <v>#N/A</v>
      </c>
      <c r="O2282" s="27" t="e">
        <f>VLOOKUP($B2282,期貨未平倉口數!$A$4:$M$499,9,FALSE)</f>
        <v>#N/A</v>
      </c>
      <c r="P2282" s="27" t="e">
        <f>VLOOKUP($B2282,期貨未平倉口數!$A$4:$M$499,10,FALSE)</f>
        <v>#N/A</v>
      </c>
      <c r="Q2282" s="27" t="e">
        <f>VLOOKUP($B2282,期貨未平倉口數!$A$4:$M$499,11,FALSE)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VLOOKUP($B2283,期貨未平倉口數!$A$4:$M$499,4,FALSE)</f>
        <v>#N/A</v>
      </c>
      <c r="O2283" s="27" t="e">
        <f>VLOOKUP($B2283,期貨未平倉口數!$A$4:$M$499,9,FALSE)</f>
        <v>#N/A</v>
      </c>
      <c r="P2283" s="27" t="e">
        <f>VLOOKUP($B2283,期貨未平倉口數!$A$4:$M$499,10,FALSE)</f>
        <v>#N/A</v>
      </c>
      <c r="Q2283" s="27" t="e">
        <f>VLOOKUP($B2283,期貨未平倉口數!$A$4:$M$499,11,FALSE)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VLOOKUP($B2284,期貨未平倉口數!$A$4:$M$499,4,FALSE)</f>
        <v>#N/A</v>
      </c>
      <c r="O2284" s="27" t="e">
        <f>VLOOKUP($B2284,期貨未平倉口數!$A$4:$M$499,9,FALSE)</f>
        <v>#N/A</v>
      </c>
      <c r="P2284" s="27" t="e">
        <f>VLOOKUP($B2284,期貨未平倉口數!$A$4:$M$499,10,FALSE)</f>
        <v>#N/A</v>
      </c>
      <c r="Q2284" s="27" t="e">
        <f>VLOOKUP($B2284,期貨未平倉口數!$A$4:$M$499,11,FALSE)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VLOOKUP($B2285,期貨未平倉口數!$A$4:$M$499,4,FALSE)</f>
        <v>#N/A</v>
      </c>
      <c r="O2285" s="27" t="e">
        <f>VLOOKUP($B2285,期貨未平倉口數!$A$4:$M$499,9,FALSE)</f>
        <v>#N/A</v>
      </c>
      <c r="P2285" s="27" t="e">
        <f>VLOOKUP($B2285,期貨未平倉口數!$A$4:$M$499,10,FALSE)</f>
        <v>#N/A</v>
      </c>
      <c r="Q2285" s="27" t="e">
        <f>VLOOKUP($B2285,期貨未平倉口數!$A$4:$M$499,11,FALSE)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VLOOKUP($B2286,期貨未平倉口數!$A$4:$M$499,4,FALSE)</f>
        <v>#N/A</v>
      </c>
      <c r="O2286" s="27" t="e">
        <f>VLOOKUP($B2286,期貨未平倉口數!$A$4:$M$499,9,FALSE)</f>
        <v>#N/A</v>
      </c>
      <c r="P2286" s="27" t="e">
        <f>VLOOKUP($B2286,期貨未平倉口數!$A$4:$M$499,10,FALSE)</f>
        <v>#N/A</v>
      </c>
      <c r="Q2286" s="27" t="e">
        <f>VLOOKUP($B2286,期貨未平倉口數!$A$4:$M$499,11,FALSE)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VLOOKUP($B2287,期貨未平倉口數!$A$4:$M$499,4,FALSE)</f>
        <v>#N/A</v>
      </c>
      <c r="O2287" s="27" t="e">
        <f>VLOOKUP($B2287,期貨未平倉口數!$A$4:$M$499,9,FALSE)</f>
        <v>#N/A</v>
      </c>
      <c r="P2287" s="27" t="e">
        <f>VLOOKUP($B2287,期貨未平倉口數!$A$4:$M$499,10,FALSE)</f>
        <v>#N/A</v>
      </c>
      <c r="Q2287" s="27" t="e">
        <f>VLOOKUP($B2287,期貨未平倉口數!$A$4:$M$499,11,FALSE)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VLOOKUP($B2288,期貨未平倉口數!$A$4:$M$499,4,FALSE)</f>
        <v>#N/A</v>
      </c>
      <c r="O2288" s="27" t="e">
        <f>VLOOKUP($B2288,期貨未平倉口數!$A$4:$M$499,9,FALSE)</f>
        <v>#N/A</v>
      </c>
      <c r="P2288" s="27" t="e">
        <f>VLOOKUP($B2288,期貨未平倉口數!$A$4:$M$499,10,FALSE)</f>
        <v>#N/A</v>
      </c>
      <c r="Q2288" s="27" t="e">
        <f>VLOOKUP($B2288,期貨未平倉口數!$A$4:$M$499,11,FALSE)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VLOOKUP($B2289,期貨未平倉口數!$A$4:$M$499,4,FALSE)</f>
        <v>#N/A</v>
      </c>
      <c r="O2289" s="27" t="e">
        <f>VLOOKUP($B2289,期貨未平倉口數!$A$4:$M$499,9,FALSE)</f>
        <v>#N/A</v>
      </c>
      <c r="P2289" s="27" t="e">
        <f>VLOOKUP($B2289,期貨未平倉口數!$A$4:$M$499,10,FALSE)</f>
        <v>#N/A</v>
      </c>
      <c r="Q2289" s="27" t="e">
        <f>VLOOKUP($B2289,期貨未平倉口數!$A$4:$M$499,11,FALSE)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VLOOKUP($B2290,期貨未平倉口數!$A$4:$M$499,4,FALSE)</f>
        <v>#N/A</v>
      </c>
      <c r="O2290" s="27" t="e">
        <f>VLOOKUP($B2290,期貨未平倉口數!$A$4:$M$499,9,FALSE)</f>
        <v>#N/A</v>
      </c>
      <c r="P2290" s="27" t="e">
        <f>VLOOKUP($B2290,期貨未平倉口數!$A$4:$M$499,10,FALSE)</f>
        <v>#N/A</v>
      </c>
      <c r="Q2290" s="27" t="e">
        <f>VLOOKUP($B2290,期貨未平倉口數!$A$4:$M$499,11,FALSE)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VLOOKUP($B2291,期貨未平倉口數!$A$4:$M$499,4,FALSE)</f>
        <v>#N/A</v>
      </c>
      <c r="O2291" s="27" t="e">
        <f>VLOOKUP($B2291,期貨未平倉口數!$A$4:$M$499,9,FALSE)</f>
        <v>#N/A</v>
      </c>
      <c r="P2291" s="27" t="e">
        <f>VLOOKUP($B2291,期貨未平倉口數!$A$4:$M$499,10,FALSE)</f>
        <v>#N/A</v>
      </c>
      <c r="Q2291" s="27" t="e">
        <f>VLOOKUP($B2291,期貨未平倉口數!$A$4:$M$499,11,FALSE)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VLOOKUP($B2292,期貨未平倉口數!$A$4:$M$499,4,FALSE)</f>
        <v>#N/A</v>
      </c>
      <c r="O2292" s="27" t="e">
        <f>VLOOKUP($B2292,期貨未平倉口數!$A$4:$M$499,9,FALSE)</f>
        <v>#N/A</v>
      </c>
      <c r="P2292" s="27" t="e">
        <f>VLOOKUP($B2292,期貨未平倉口數!$A$4:$M$499,10,FALSE)</f>
        <v>#N/A</v>
      </c>
      <c r="Q2292" s="27" t="e">
        <f>VLOOKUP($B2292,期貨未平倉口數!$A$4:$M$499,11,FALSE)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VLOOKUP($B2293,期貨未平倉口數!$A$4:$M$499,4,FALSE)</f>
        <v>#N/A</v>
      </c>
      <c r="O2293" s="27" t="e">
        <f>VLOOKUP($B2293,期貨未平倉口數!$A$4:$M$499,9,FALSE)</f>
        <v>#N/A</v>
      </c>
      <c r="P2293" s="27" t="e">
        <f>VLOOKUP($B2293,期貨未平倉口數!$A$4:$M$499,10,FALSE)</f>
        <v>#N/A</v>
      </c>
      <c r="Q2293" s="27" t="e">
        <f>VLOOKUP($B2293,期貨未平倉口數!$A$4:$M$499,11,FALSE)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VLOOKUP($B2294,期貨未平倉口數!$A$4:$M$499,4,FALSE)</f>
        <v>#N/A</v>
      </c>
      <c r="O2294" s="27" t="e">
        <f>VLOOKUP($B2294,期貨未平倉口數!$A$4:$M$499,9,FALSE)</f>
        <v>#N/A</v>
      </c>
      <c r="P2294" s="27" t="e">
        <f>VLOOKUP($B2294,期貨未平倉口數!$A$4:$M$499,10,FALSE)</f>
        <v>#N/A</v>
      </c>
      <c r="Q2294" s="27" t="e">
        <f>VLOOKUP($B2294,期貨未平倉口數!$A$4:$M$499,11,FALSE)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VLOOKUP($B2295,期貨未平倉口數!$A$4:$M$499,4,FALSE)</f>
        <v>#N/A</v>
      </c>
      <c r="O2295" s="27" t="e">
        <f>VLOOKUP($B2295,期貨未平倉口數!$A$4:$M$499,9,FALSE)</f>
        <v>#N/A</v>
      </c>
      <c r="P2295" s="27" t="e">
        <f>VLOOKUP($B2295,期貨未平倉口數!$A$4:$M$499,10,FALSE)</f>
        <v>#N/A</v>
      </c>
      <c r="Q2295" s="27" t="e">
        <f>VLOOKUP($B2295,期貨未平倉口數!$A$4:$M$499,11,FALSE)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VLOOKUP($B2296,期貨未平倉口數!$A$4:$M$499,4,FALSE)</f>
        <v>#N/A</v>
      </c>
      <c r="O2296" s="27" t="e">
        <f>VLOOKUP($B2296,期貨未平倉口數!$A$4:$M$499,9,FALSE)</f>
        <v>#N/A</v>
      </c>
      <c r="P2296" s="27" t="e">
        <f>VLOOKUP($B2296,期貨未平倉口數!$A$4:$M$499,10,FALSE)</f>
        <v>#N/A</v>
      </c>
      <c r="Q2296" s="27" t="e">
        <f>VLOOKUP($B2296,期貨未平倉口數!$A$4:$M$499,11,FALSE)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VLOOKUP($B2297,期貨未平倉口數!$A$4:$M$499,4,FALSE)</f>
        <v>#N/A</v>
      </c>
      <c r="O2297" s="27" t="e">
        <f>VLOOKUP($B2297,期貨未平倉口數!$A$4:$M$499,9,FALSE)</f>
        <v>#N/A</v>
      </c>
      <c r="P2297" s="27" t="e">
        <f>VLOOKUP($B2297,期貨未平倉口數!$A$4:$M$499,10,FALSE)</f>
        <v>#N/A</v>
      </c>
      <c r="Q2297" s="27" t="e">
        <f>VLOOKUP($B2297,期貨未平倉口數!$A$4:$M$499,11,FALSE)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VLOOKUP($B2298,期貨未平倉口數!$A$4:$M$499,4,FALSE)</f>
        <v>#N/A</v>
      </c>
      <c r="O2298" s="27" t="e">
        <f>VLOOKUP($B2298,期貨未平倉口數!$A$4:$M$499,9,FALSE)</f>
        <v>#N/A</v>
      </c>
      <c r="P2298" s="27" t="e">
        <f>VLOOKUP($B2298,期貨未平倉口數!$A$4:$M$499,10,FALSE)</f>
        <v>#N/A</v>
      </c>
      <c r="Q2298" s="27" t="e">
        <f>VLOOKUP($B2298,期貨未平倉口數!$A$4:$M$499,11,FALSE)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VLOOKUP($B2299,期貨未平倉口數!$A$4:$M$499,4,FALSE)</f>
        <v>#N/A</v>
      </c>
      <c r="O2299" s="27" t="e">
        <f>VLOOKUP($B2299,期貨未平倉口數!$A$4:$M$499,9,FALSE)</f>
        <v>#N/A</v>
      </c>
      <c r="P2299" s="27" t="e">
        <f>VLOOKUP($B2299,期貨未平倉口數!$A$4:$M$499,10,FALSE)</f>
        <v>#N/A</v>
      </c>
      <c r="Q2299" s="27" t="e">
        <f>VLOOKUP($B2299,期貨未平倉口數!$A$4:$M$499,11,FALSE)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VLOOKUP($B2300,期貨未平倉口數!$A$4:$M$499,4,FALSE)</f>
        <v>#N/A</v>
      </c>
      <c r="O2300" s="27" t="e">
        <f>VLOOKUP($B2300,期貨未平倉口數!$A$4:$M$499,9,FALSE)</f>
        <v>#N/A</v>
      </c>
      <c r="P2300" s="27" t="e">
        <f>VLOOKUP($B2300,期貨未平倉口數!$A$4:$M$499,10,FALSE)</f>
        <v>#N/A</v>
      </c>
      <c r="Q2300" s="27" t="e">
        <f>VLOOKUP($B2300,期貨未平倉口數!$A$4:$M$499,11,FALSE)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VLOOKUP($B2301,期貨未平倉口數!$A$4:$M$499,4,FALSE)</f>
        <v>#N/A</v>
      </c>
      <c r="O2301" s="27" t="e">
        <f>VLOOKUP($B2301,期貨未平倉口數!$A$4:$M$499,9,FALSE)</f>
        <v>#N/A</v>
      </c>
      <c r="P2301" s="27" t="e">
        <f>VLOOKUP($B2301,期貨未平倉口數!$A$4:$M$499,10,FALSE)</f>
        <v>#N/A</v>
      </c>
      <c r="Q2301" s="27" t="e">
        <f>VLOOKUP($B2301,期貨未平倉口數!$A$4:$M$499,11,FALSE)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VLOOKUP($B2302,期貨未平倉口數!$A$4:$M$499,4,FALSE)</f>
        <v>#N/A</v>
      </c>
      <c r="O2302" s="27" t="e">
        <f>VLOOKUP($B2302,期貨未平倉口數!$A$4:$M$499,9,FALSE)</f>
        <v>#N/A</v>
      </c>
      <c r="P2302" s="27" t="e">
        <f>VLOOKUP($B2302,期貨未平倉口數!$A$4:$M$499,10,FALSE)</f>
        <v>#N/A</v>
      </c>
      <c r="Q2302" s="27" t="e">
        <f>VLOOKUP($B2302,期貨未平倉口數!$A$4:$M$499,11,FALSE)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VLOOKUP($B2303,期貨未平倉口數!$A$4:$M$499,4,FALSE)</f>
        <v>#N/A</v>
      </c>
      <c r="O2303" s="27" t="e">
        <f>VLOOKUP($B2303,期貨未平倉口數!$A$4:$M$499,9,FALSE)</f>
        <v>#N/A</v>
      </c>
      <c r="P2303" s="27" t="e">
        <f>VLOOKUP($B2303,期貨未平倉口數!$A$4:$M$499,10,FALSE)</f>
        <v>#N/A</v>
      </c>
      <c r="Q2303" s="27" t="e">
        <f>VLOOKUP($B2303,期貨未平倉口數!$A$4:$M$499,11,FALSE)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VLOOKUP($B2304,期貨未平倉口數!$A$4:$M$499,4,FALSE)</f>
        <v>#N/A</v>
      </c>
      <c r="O2304" s="27" t="e">
        <f>VLOOKUP($B2304,期貨未平倉口數!$A$4:$M$499,9,FALSE)</f>
        <v>#N/A</v>
      </c>
      <c r="P2304" s="27" t="e">
        <f>VLOOKUP($B2304,期貨未平倉口數!$A$4:$M$499,10,FALSE)</f>
        <v>#N/A</v>
      </c>
      <c r="Q2304" s="27" t="e">
        <f>VLOOKUP($B2304,期貨未平倉口數!$A$4:$M$499,11,FALSE)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VLOOKUP($B2305,期貨未平倉口數!$A$4:$M$499,4,FALSE)</f>
        <v>#N/A</v>
      </c>
      <c r="O2305" s="27" t="e">
        <f>VLOOKUP($B2305,期貨未平倉口數!$A$4:$M$499,9,FALSE)</f>
        <v>#N/A</v>
      </c>
      <c r="P2305" s="27" t="e">
        <f>VLOOKUP($B2305,期貨未平倉口數!$A$4:$M$499,10,FALSE)</f>
        <v>#N/A</v>
      </c>
      <c r="Q2305" s="27" t="e">
        <f>VLOOKUP($B2305,期貨未平倉口數!$A$4:$M$499,11,FALSE)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VLOOKUP($B2306,期貨未平倉口數!$A$4:$M$499,4,FALSE)</f>
        <v>#N/A</v>
      </c>
      <c r="O2306" s="27" t="e">
        <f>VLOOKUP($B2306,期貨未平倉口數!$A$4:$M$499,9,FALSE)</f>
        <v>#N/A</v>
      </c>
      <c r="P2306" s="27" t="e">
        <f>VLOOKUP($B2306,期貨未平倉口數!$A$4:$M$499,10,FALSE)</f>
        <v>#N/A</v>
      </c>
      <c r="Q2306" s="27" t="e">
        <f>VLOOKUP($B2306,期貨未平倉口數!$A$4:$M$499,11,FALSE)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VLOOKUP($B2307,期貨未平倉口數!$A$4:$M$499,4,FALSE)</f>
        <v>#N/A</v>
      </c>
      <c r="O2307" s="27" t="e">
        <f>VLOOKUP($B2307,期貨未平倉口數!$A$4:$M$499,9,FALSE)</f>
        <v>#N/A</v>
      </c>
      <c r="P2307" s="27" t="e">
        <f>VLOOKUP($B2307,期貨未平倉口數!$A$4:$M$499,10,FALSE)</f>
        <v>#N/A</v>
      </c>
      <c r="Q2307" s="27" t="e">
        <f>VLOOKUP($B2307,期貨未平倉口數!$A$4:$M$499,11,FALSE)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VLOOKUP($B2308,期貨未平倉口數!$A$4:$M$499,4,FALSE)</f>
        <v>#N/A</v>
      </c>
      <c r="O2308" s="27" t="e">
        <f>VLOOKUP($B2308,期貨未平倉口數!$A$4:$M$499,9,FALSE)</f>
        <v>#N/A</v>
      </c>
      <c r="P2308" s="27" t="e">
        <f>VLOOKUP($B2308,期貨未平倉口數!$A$4:$M$499,10,FALSE)</f>
        <v>#N/A</v>
      </c>
      <c r="Q2308" s="27" t="e">
        <f>VLOOKUP($B2308,期貨未平倉口數!$A$4:$M$499,11,FALSE)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VLOOKUP($B2309,期貨未平倉口數!$A$4:$M$499,4,FALSE)</f>
        <v>#N/A</v>
      </c>
      <c r="O2309" s="27" t="e">
        <f>VLOOKUP($B2309,期貨未平倉口數!$A$4:$M$499,9,FALSE)</f>
        <v>#N/A</v>
      </c>
      <c r="P2309" s="27" t="e">
        <f>VLOOKUP($B2309,期貨未平倉口數!$A$4:$M$499,10,FALSE)</f>
        <v>#N/A</v>
      </c>
      <c r="Q2309" s="27" t="e">
        <f>VLOOKUP($B2309,期貨未平倉口數!$A$4:$M$499,11,FALSE)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VLOOKUP($B2310,期貨未平倉口數!$A$4:$M$499,4,FALSE)</f>
        <v>#N/A</v>
      </c>
      <c r="O2310" s="27" t="e">
        <f>VLOOKUP($B2310,期貨未平倉口數!$A$4:$M$499,9,FALSE)</f>
        <v>#N/A</v>
      </c>
      <c r="P2310" s="27" t="e">
        <f>VLOOKUP($B2310,期貨未平倉口數!$A$4:$M$499,10,FALSE)</f>
        <v>#N/A</v>
      </c>
      <c r="Q2310" s="27" t="e">
        <f>VLOOKUP($B2310,期貨未平倉口數!$A$4:$M$499,11,FALSE)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VLOOKUP($B2311,期貨未平倉口數!$A$4:$M$499,4,FALSE)</f>
        <v>#N/A</v>
      </c>
      <c r="O2311" s="27" t="e">
        <f>VLOOKUP($B2311,期貨未平倉口數!$A$4:$M$499,9,FALSE)</f>
        <v>#N/A</v>
      </c>
      <c r="P2311" s="27" t="e">
        <f>VLOOKUP($B2311,期貨未平倉口數!$A$4:$M$499,10,FALSE)</f>
        <v>#N/A</v>
      </c>
      <c r="Q2311" s="27" t="e">
        <f>VLOOKUP($B2311,期貨未平倉口數!$A$4:$M$499,11,FALSE)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VLOOKUP($B2312,期貨未平倉口數!$A$4:$M$499,4,FALSE)</f>
        <v>#N/A</v>
      </c>
      <c r="O2312" s="27" t="e">
        <f>VLOOKUP($B2312,期貨未平倉口數!$A$4:$M$499,9,FALSE)</f>
        <v>#N/A</v>
      </c>
      <c r="P2312" s="27" t="e">
        <f>VLOOKUP($B2312,期貨未平倉口數!$A$4:$M$499,10,FALSE)</f>
        <v>#N/A</v>
      </c>
      <c r="Q2312" s="27" t="e">
        <f>VLOOKUP($B2312,期貨未平倉口數!$A$4:$M$499,11,FALSE)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VLOOKUP($B2313,期貨未平倉口數!$A$4:$M$499,4,FALSE)</f>
        <v>#N/A</v>
      </c>
      <c r="O2313" s="27" t="e">
        <f>VLOOKUP($B2313,期貨未平倉口數!$A$4:$M$499,9,FALSE)</f>
        <v>#N/A</v>
      </c>
      <c r="P2313" s="27" t="e">
        <f>VLOOKUP($B2313,期貨未平倉口數!$A$4:$M$499,10,FALSE)</f>
        <v>#N/A</v>
      </c>
      <c r="Q2313" s="27" t="e">
        <f>VLOOKUP($B2313,期貨未平倉口數!$A$4:$M$499,11,FALSE)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VLOOKUP($B2314,期貨未平倉口數!$A$4:$M$499,4,FALSE)</f>
        <v>#N/A</v>
      </c>
      <c r="O2314" s="27" t="e">
        <f>VLOOKUP($B2314,期貨未平倉口數!$A$4:$M$499,9,FALSE)</f>
        <v>#N/A</v>
      </c>
      <c r="P2314" s="27" t="e">
        <f>VLOOKUP($B2314,期貨未平倉口數!$A$4:$M$499,10,FALSE)</f>
        <v>#N/A</v>
      </c>
      <c r="Q2314" s="27" t="e">
        <f>VLOOKUP($B2314,期貨未平倉口數!$A$4:$M$499,11,FALSE)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VLOOKUP($B2315,期貨未平倉口數!$A$4:$M$499,4,FALSE)</f>
        <v>#N/A</v>
      </c>
      <c r="O2315" s="27" t="e">
        <f>VLOOKUP($B2315,期貨未平倉口數!$A$4:$M$499,9,FALSE)</f>
        <v>#N/A</v>
      </c>
      <c r="P2315" s="27" t="e">
        <f>VLOOKUP($B2315,期貨未平倉口數!$A$4:$M$499,10,FALSE)</f>
        <v>#N/A</v>
      </c>
      <c r="Q2315" s="27" t="e">
        <f>VLOOKUP($B2315,期貨未平倉口數!$A$4:$M$499,11,FALSE)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VLOOKUP($B2316,期貨未平倉口數!$A$4:$M$499,4,FALSE)</f>
        <v>#N/A</v>
      </c>
      <c r="O2316" s="27" t="e">
        <f>VLOOKUP($B2316,期貨未平倉口數!$A$4:$M$499,9,FALSE)</f>
        <v>#N/A</v>
      </c>
      <c r="P2316" s="27" t="e">
        <f>VLOOKUP($B2316,期貨未平倉口數!$A$4:$M$499,10,FALSE)</f>
        <v>#N/A</v>
      </c>
      <c r="Q2316" s="27" t="e">
        <f>VLOOKUP($B2316,期貨未平倉口數!$A$4:$M$499,11,FALSE)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VLOOKUP($B2317,期貨未平倉口數!$A$4:$M$499,4,FALSE)</f>
        <v>#N/A</v>
      </c>
      <c r="O2317" s="27" t="e">
        <f>VLOOKUP($B2317,期貨未平倉口數!$A$4:$M$499,9,FALSE)</f>
        <v>#N/A</v>
      </c>
      <c r="P2317" s="27" t="e">
        <f>VLOOKUP($B2317,期貨未平倉口數!$A$4:$M$499,10,FALSE)</f>
        <v>#N/A</v>
      </c>
      <c r="Q2317" s="27" t="e">
        <f>VLOOKUP($B2317,期貨未平倉口數!$A$4:$M$499,11,FALSE)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VLOOKUP($B2318,期貨未平倉口數!$A$4:$M$499,4,FALSE)</f>
        <v>#N/A</v>
      </c>
      <c r="O2318" s="27" t="e">
        <f>VLOOKUP($B2318,期貨未平倉口數!$A$4:$M$499,9,FALSE)</f>
        <v>#N/A</v>
      </c>
      <c r="P2318" s="27" t="e">
        <f>VLOOKUP($B2318,期貨未平倉口數!$A$4:$M$499,10,FALSE)</f>
        <v>#N/A</v>
      </c>
      <c r="Q2318" s="27" t="e">
        <f>VLOOKUP($B2318,期貨未平倉口數!$A$4:$M$499,11,FALSE)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VLOOKUP($B2319,期貨未平倉口數!$A$4:$M$499,4,FALSE)</f>
        <v>#N/A</v>
      </c>
      <c r="O2319" s="27" t="e">
        <f>VLOOKUP($B2319,期貨未平倉口數!$A$4:$M$499,9,FALSE)</f>
        <v>#N/A</v>
      </c>
      <c r="P2319" s="27" t="e">
        <f>VLOOKUP($B2319,期貨未平倉口數!$A$4:$M$499,10,FALSE)</f>
        <v>#N/A</v>
      </c>
      <c r="Q2319" s="27" t="e">
        <f>VLOOKUP($B2319,期貨未平倉口數!$A$4:$M$499,11,FALSE)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VLOOKUP($B2320,期貨未平倉口數!$A$4:$M$499,4,FALSE)</f>
        <v>#N/A</v>
      </c>
      <c r="O2320" s="27" t="e">
        <f>VLOOKUP($B2320,期貨未平倉口數!$A$4:$M$499,9,FALSE)</f>
        <v>#N/A</v>
      </c>
      <c r="P2320" s="27" t="e">
        <f>VLOOKUP($B2320,期貨未平倉口數!$A$4:$M$499,10,FALSE)</f>
        <v>#N/A</v>
      </c>
      <c r="Q2320" s="27" t="e">
        <f>VLOOKUP($B2320,期貨未平倉口數!$A$4:$M$499,11,FALSE)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VLOOKUP($B2321,期貨未平倉口數!$A$4:$M$499,4,FALSE)</f>
        <v>#N/A</v>
      </c>
      <c r="O2321" s="27" t="e">
        <f>VLOOKUP($B2321,期貨未平倉口數!$A$4:$M$499,9,FALSE)</f>
        <v>#N/A</v>
      </c>
      <c r="P2321" s="27" t="e">
        <f>VLOOKUP($B2321,期貨未平倉口數!$A$4:$M$499,10,FALSE)</f>
        <v>#N/A</v>
      </c>
      <c r="Q2321" s="27" t="e">
        <f>VLOOKUP($B2321,期貨未平倉口數!$A$4:$M$499,11,FALSE)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VLOOKUP($B2322,期貨未平倉口數!$A$4:$M$499,4,FALSE)</f>
        <v>#N/A</v>
      </c>
      <c r="O2322" s="27" t="e">
        <f>VLOOKUP($B2322,期貨未平倉口數!$A$4:$M$499,9,FALSE)</f>
        <v>#N/A</v>
      </c>
      <c r="P2322" s="27" t="e">
        <f>VLOOKUP($B2322,期貨未平倉口數!$A$4:$M$499,10,FALSE)</f>
        <v>#N/A</v>
      </c>
      <c r="Q2322" s="27" t="e">
        <f>VLOOKUP($B2322,期貨未平倉口數!$A$4:$M$499,11,FALSE)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VLOOKUP($B2323,期貨未平倉口數!$A$4:$M$499,4,FALSE)</f>
        <v>#N/A</v>
      </c>
      <c r="O2323" s="27" t="e">
        <f>VLOOKUP($B2323,期貨未平倉口數!$A$4:$M$499,9,FALSE)</f>
        <v>#N/A</v>
      </c>
      <c r="P2323" s="27" t="e">
        <f>VLOOKUP($B2323,期貨未平倉口數!$A$4:$M$499,10,FALSE)</f>
        <v>#N/A</v>
      </c>
      <c r="Q2323" s="27" t="e">
        <f>VLOOKUP($B2323,期貨未平倉口數!$A$4:$M$499,11,FALSE)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VLOOKUP($B2324,期貨未平倉口數!$A$4:$M$499,4,FALSE)</f>
        <v>#N/A</v>
      </c>
      <c r="O2324" s="27" t="e">
        <f>VLOOKUP($B2324,期貨未平倉口數!$A$4:$M$499,9,FALSE)</f>
        <v>#N/A</v>
      </c>
      <c r="P2324" s="27" t="e">
        <f>VLOOKUP($B2324,期貨未平倉口數!$A$4:$M$499,10,FALSE)</f>
        <v>#N/A</v>
      </c>
      <c r="Q2324" s="27" t="e">
        <f>VLOOKUP($B2324,期貨未平倉口數!$A$4:$M$499,11,FALSE)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VLOOKUP($B2325,期貨未平倉口數!$A$4:$M$499,4,FALSE)</f>
        <v>#N/A</v>
      </c>
      <c r="O2325" s="27" t="e">
        <f>VLOOKUP($B2325,期貨未平倉口數!$A$4:$M$499,9,FALSE)</f>
        <v>#N/A</v>
      </c>
      <c r="P2325" s="27" t="e">
        <f>VLOOKUP($B2325,期貨未平倉口數!$A$4:$M$499,10,FALSE)</f>
        <v>#N/A</v>
      </c>
      <c r="Q2325" s="27" t="e">
        <f>VLOOKUP($B2325,期貨未平倉口數!$A$4:$M$499,11,FALSE)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VLOOKUP($B2326,期貨未平倉口數!$A$4:$M$499,4,FALSE)</f>
        <v>#N/A</v>
      </c>
      <c r="O2326" s="27" t="e">
        <f>VLOOKUP($B2326,期貨未平倉口數!$A$4:$M$499,9,FALSE)</f>
        <v>#N/A</v>
      </c>
      <c r="P2326" s="27" t="e">
        <f>VLOOKUP($B2326,期貨未平倉口數!$A$4:$M$499,10,FALSE)</f>
        <v>#N/A</v>
      </c>
      <c r="Q2326" s="27" t="e">
        <f>VLOOKUP($B2326,期貨未平倉口數!$A$4:$M$499,11,FALSE)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VLOOKUP($B2327,期貨未平倉口數!$A$4:$M$499,4,FALSE)</f>
        <v>#N/A</v>
      </c>
      <c r="O2327" s="27" t="e">
        <f>VLOOKUP($B2327,期貨未平倉口數!$A$4:$M$499,9,FALSE)</f>
        <v>#N/A</v>
      </c>
      <c r="P2327" s="27" t="e">
        <f>VLOOKUP($B2327,期貨未平倉口數!$A$4:$M$499,10,FALSE)</f>
        <v>#N/A</v>
      </c>
      <c r="Q2327" s="27" t="e">
        <f>VLOOKUP($B2327,期貨未平倉口數!$A$4:$M$499,11,FALSE)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VLOOKUP($B2328,期貨未平倉口數!$A$4:$M$499,4,FALSE)</f>
        <v>#N/A</v>
      </c>
      <c r="O2328" s="27" t="e">
        <f>VLOOKUP($B2328,期貨未平倉口數!$A$4:$M$499,9,FALSE)</f>
        <v>#N/A</v>
      </c>
      <c r="P2328" s="27" t="e">
        <f>VLOOKUP($B2328,期貨未平倉口數!$A$4:$M$499,10,FALSE)</f>
        <v>#N/A</v>
      </c>
      <c r="Q2328" s="27" t="e">
        <f>VLOOKUP($B2328,期貨未平倉口數!$A$4:$M$499,11,FALSE)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VLOOKUP($B2329,期貨未平倉口數!$A$4:$M$499,4,FALSE)</f>
        <v>#N/A</v>
      </c>
      <c r="O2329" s="27" t="e">
        <f>VLOOKUP($B2329,期貨未平倉口數!$A$4:$M$499,9,FALSE)</f>
        <v>#N/A</v>
      </c>
      <c r="P2329" s="27" t="e">
        <f>VLOOKUP($B2329,期貨未平倉口數!$A$4:$M$499,10,FALSE)</f>
        <v>#N/A</v>
      </c>
      <c r="Q2329" s="27" t="e">
        <f>VLOOKUP($B2329,期貨未平倉口數!$A$4:$M$499,11,FALSE)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VLOOKUP($B2330,期貨未平倉口數!$A$4:$M$499,4,FALSE)</f>
        <v>#N/A</v>
      </c>
      <c r="O2330" s="27" t="e">
        <f>VLOOKUP($B2330,期貨未平倉口數!$A$4:$M$499,9,FALSE)</f>
        <v>#N/A</v>
      </c>
      <c r="P2330" s="27" t="e">
        <f>VLOOKUP($B2330,期貨未平倉口數!$A$4:$M$499,10,FALSE)</f>
        <v>#N/A</v>
      </c>
      <c r="Q2330" s="27" t="e">
        <f>VLOOKUP($B2330,期貨未平倉口數!$A$4:$M$499,11,FALSE)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VLOOKUP($B2331,期貨未平倉口數!$A$4:$M$499,4,FALSE)</f>
        <v>#N/A</v>
      </c>
      <c r="O2331" s="27" t="e">
        <f>VLOOKUP($B2331,期貨未平倉口數!$A$4:$M$499,9,FALSE)</f>
        <v>#N/A</v>
      </c>
      <c r="P2331" s="27" t="e">
        <f>VLOOKUP($B2331,期貨未平倉口數!$A$4:$M$499,10,FALSE)</f>
        <v>#N/A</v>
      </c>
      <c r="Q2331" s="27" t="e">
        <f>VLOOKUP($B2331,期貨未平倉口數!$A$4:$M$499,11,FALSE)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VLOOKUP($B2332,期貨未平倉口數!$A$4:$M$499,4,FALSE)</f>
        <v>#N/A</v>
      </c>
      <c r="O2332" s="27" t="e">
        <f>VLOOKUP($B2332,期貨未平倉口數!$A$4:$M$499,9,FALSE)</f>
        <v>#N/A</v>
      </c>
      <c r="P2332" s="27" t="e">
        <f>VLOOKUP($B2332,期貨未平倉口數!$A$4:$M$499,10,FALSE)</f>
        <v>#N/A</v>
      </c>
      <c r="Q2332" s="27" t="e">
        <f>VLOOKUP($B2332,期貨未平倉口數!$A$4:$M$499,11,FALSE)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VLOOKUP($B2333,期貨未平倉口數!$A$4:$M$499,4,FALSE)</f>
        <v>#N/A</v>
      </c>
      <c r="O2333" s="27" t="e">
        <f>VLOOKUP($B2333,期貨未平倉口數!$A$4:$M$499,9,FALSE)</f>
        <v>#N/A</v>
      </c>
      <c r="P2333" s="27" t="e">
        <f>VLOOKUP($B2333,期貨未平倉口數!$A$4:$M$499,10,FALSE)</f>
        <v>#N/A</v>
      </c>
      <c r="Q2333" s="27" t="e">
        <f>VLOOKUP($B2333,期貨未平倉口數!$A$4:$M$499,11,FALSE)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VLOOKUP($B2334,期貨未平倉口數!$A$4:$M$499,4,FALSE)</f>
        <v>#N/A</v>
      </c>
      <c r="O2334" s="27" t="e">
        <f>VLOOKUP($B2334,期貨未平倉口數!$A$4:$M$499,9,FALSE)</f>
        <v>#N/A</v>
      </c>
      <c r="P2334" s="27" t="e">
        <f>VLOOKUP($B2334,期貨未平倉口數!$A$4:$M$499,10,FALSE)</f>
        <v>#N/A</v>
      </c>
      <c r="Q2334" s="27" t="e">
        <f>VLOOKUP($B2334,期貨未平倉口數!$A$4:$M$499,11,FALSE)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VLOOKUP($B2335,期貨未平倉口數!$A$4:$M$499,4,FALSE)</f>
        <v>#N/A</v>
      </c>
      <c r="O2335" s="27" t="e">
        <f>VLOOKUP($B2335,期貨未平倉口數!$A$4:$M$499,9,FALSE)</f>
        <v>#N/A</v>
      </c>
      <c r="P2335" s="27" t="e">
        <f>VLOOKUP($B2335,期貨未平倉口數!$A$4:$M$499,10,FALSE)</f>
        <v>#N/A</v>
      </c>
      <c r="Q2335" s="27" t="e">
        <f>VLOOKUP($B2335,期貨未平倉口數!$A$4:$M$499,11,FALSE)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VLOOKUP($B2336,期貨未平倉口數!$A$4:$M$499,4,FALSE)</f>
        <v>#N/A</v>
      </c>
      <c r="O2336" s="27" t="e">
        <f>VLOOKUP($B2336,期貨未平倉口數!$A$4:$M$499,9,FALSE)</f>
        <v>#N/A</v>
      </c>
      <c r="P2336" s="27" t="e">
        <f>VLOOKUP($B2336,期貨未平倉口數!$A$4:$M$499,10,FALSE)</f>
        <v>#N/A</v>
      </c>
      <c r="Q2336" s="27" t="e">
        <f>VLOOKUP($B2336,期貨未平倉口數!$A$4:$M$499,11,FALSE)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VLOOKUP($B2337,期貨未平倉口數!$A$4:$M$499,4,FALSE)</f>
        <v>#N/A</v>
      </c>
      <c r="O2337" s="27" t="e">
        <f>VLOOKUP($B2337,期貨未平倉口數!$A$4:$M$499,9,FALSE)</f>
        <v>#N/A</v>
      </c>
      <c r="P2337" s="27" t="e">
        <f>VLOOKUP($B2337,期貨未平倉口數!$A$4:$M$499,10,FALSE)</f>
        <v>#N/A</v>
      </c>
      <c r="Q2337" s="27" t="e">
        <f>VLOOKUP($B2337,期貨未平倉口數!$A$4:$M$499,11,FALSE)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VLOOKUP($B2338,期貨未平倉口數!$A$4:$M$499,4,FALSE)</f>
        <v>#N/A</v>
      </c>
      <c r="O2338" s="27" t="e">
        <f>VLOOKUP($B2338,期貨未平倉口數!$A$4:$M$499,9,FALSE)</f>
        <v>#N/A</v>
      </c>
      <c r="P2338" s="27" t="e">
        <f>VLOOKUP($B2338,期貨未平倉口數!$A$4:$M$499,10,FALSE)</f>
        <v>#N/A</v>
      </c>
      <c r="Q2338" s="27" t="e">
        <f>VLOOKUP($B2338,期貨未平倉口數!$A$4:$M$499,11,FALSE)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VLOOKUP($B2339,期貨未平倉口數!$A$4:$M$499,4,FALSE)</f>
        <v>#N/A</v>
      </c>
      <c r="O2339" s="27" t="e">
        <f>VLOOKUP($B2339,期貨未平倉口數!$A$4:$M$499,9,FALSE)</f>
        <v>#N/A</v>
      </c>
      <c r="P2339" s="27" t="e">
        <f>VLOOKUP($B2339,期貨未平倉口數!$A$4:$M$499,10,FALSE)</f>
        <v>#N/A</v>
      </c>
      <c r="Q2339" s="27" t="e">
        <f>VLOOKUP($B2339,期貨未平倉口數!$A$4:$M$499,11,FALSE)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VLOOKUP($B2340,期貨未平倉口數!$A$4:$M$499,4,FALSE)</f>
        <v>#N/A</v>
      </c>
      <c r="O2340" s="27" t="e">
        <f>VLOOKUP($B2340,期貨未平倉口數!$A$4:$M$499,9,FALSE)</f>
        <v>#N/A</v>
      </c>
      <c r="P2340" s="27" t="e">
        <f>VLOOKUP($B2340,期貨未平倉口數!$A$4:$M$499,10,FALSE)</f>
        <v>#N/A</v>
      </c>
      <c r="Q2340" s="27" t="e">
        <f>VLOOKUP($B2340,期貨未平倉口數!$A$4:$M$499,11,FALSE)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VLOOKUP($B2341,期貨未平倉口數!$A$4:$M$499,4,FALSE)</f>
        <v>#N/A</v>
      </c>
      <c r="O2341" s="27" t="e">
        <f>VLOOKUP($B2341,期貨未平倉口數!$A$4:$M$499,9,FALSE)</f>
        <v>#N/A</v>
      </c>
      <c r="P2341" s="27" t="e">
        <f>VLOOKUP($B2341,期貨未平倉口數!$A$4:$M$499,10,FALSE)</f>
        <v>#N/A</v>
      </c>
      <c r="Q2341" s="27" t="e">
        <f>VLOOKUP($B2341,期貨未平倉口數!$A$4:$M$499,11,FALSE)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VLOOKUP($B2342,期貨未平倉口數!$A$4:$M$499,4,FALSE)</f>
        <v>#N/A</v>
      </c>
      <c r="O2342" s="27" t="e">
        <f>VLOOKUP($B2342,期貨未平倉口數!$A$4:$M$499,9,FALSE)</f>
        <v>#N/A</v>
      </c>
      <c r="P2342" s="27" t="e">
        <f>VLOOKUP($B2342,期貨未平倉口數!$A$4:$M$499,10,FALSE)</f>
        <v>#N/A</v>
      </c>
      <c r="Q2342" s="27" t="e">
        <f>VLOOKUP($B2342,期貨未平倉口數!$A$4:$M$499,11,FALSE)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VLOOKUP($B2343,期貨未平倉口數!$A$4:$M$499,4,FALSE)</f>
        <v>#N/A</v>
      </c>
      <c r="O2343" s="27" t="e">
        <f>VLOOKUP($B2343,期貨未平倉口數!$A$4:$M$499,9,FALSE)</f>
        <v>#N/A</v>
      </c>
      <c r="P2343" s="27" t="e">
        <f>VLOOKUP($B2343,期貨未平倉口數!$A$4:$M$499,10,FALSE)</f>
        <v>#N/A</v>
      </c>
      <c r="Q2343" s="27" t="e">
        <f>VLOOKUP($B2343,期貨未平倉口數!$A$4:$M$499,11,FALSE)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VLOOKUP($B2344,期貨未平倉口數!$A$4:$M$499,4,FALSE)</f>
        <v>#N/A</v>
      </c>
      <c r="O2344" s="27" t="e">
        <f>VLOOKUP($B2344,期貨未平倉口數!$A$4:$M$499,9,FALSE)</f>
        <v>#N/A</v>
      </c>
      <c r="P2344" s="27" t="e">
        <f>VLOOKUP($B2344,期貨未平倉口數!$A$4:$M$499,10,FALSE)</f>
        <v>#N/A</v>
      </c>
      <c r="Q2344" s="27" t="e">
        <f>VLOOKUP($B2344,期貨未平倉口數!$A$4:$M$499,11,FALSE)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VLOOKUP($B2345,期貨未平倉口數!$A$4:$M$499,4,FALSE)</f>
        <v>#N/A</v>
      </c>
      <c r="O2345" s="27" t="e">
        <f>VLOOKUP($B2345,期貨未平倉口數!$A$4:$M$499,9,FALSE)</f>
        <v>#N/A</v>
      </c>
      <c r="P2345" s="27" t="e">
        <f>VLOOKUP($B2345,期貨未平倉口數!$A$4:$M$499,10,FALSE)</f>
        <v>#N/A</v>
      </c>
      <c r="Q2345" s="27" t="e">
        <f>VLOOKUP($B2345,期貨未平倉口數!$A$4:$M$499,11,FALSE)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VLOOKUP($B2346,期貨未平倉口數!$A$4:$M$499,4,FALSE)</f>
        <v>#N/A</v>
      </c>
      <c r="O2346" s="27" t="e">
        <f>VLOOKUP($B2346,期貨未平倉口數!$A$4:$M$499,9,FALSE)</f>
        <v>#N/A</v>
      </c>
      <c r="P2346" s="27" t="e">
        <f>VLOOKUP($B2346,期貨未平倉口數!$A$4:$M$499,10,FALSE)</f>
        <v>#N/A</v>
      </c>
      <c r="Q2346" s="27" t="e">
        <f>VLOOKUP($B2346,期貨未平倉口數!$A$4:$M$499,11,FALSE)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VLOOKUP($B2347,期貨未平倉口數!$A$4:$M$499,4,FALSE)</f>
        <v>#N/A</v>
      </c>
      <c r="O2347" s="27" t="e">
        <f>VLOOKUP($B2347,期貨未平倉口數!$A$4:$M$499,9,FALSE)</f>
        <v>#N/A</v>
      </c>
      <c r="P2347" s="27" t="e">
        <f>VLOOKUP($B2347,期貨未平倉口數!$A$4:$M$499,10,FALSE)</f>
        <v>#N/A</v>
      </c>
      <c r="Q2347" s="27" t="e">
        <f>VLOOKUP($B2347,期貨未平倉口數!$A$4:$M$499,11,FALSE)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VLOOKUP($B2348,期貨未平倉口數!$A$4:$M$499,4,FALSE)</f>
        <v>#N/A</v>
      </c>
      <c r="O2348" s="27" t="e">
        <f>VLOOKUP($B2348,期貨未平倉口數!$A$4:$M$499,9,FALSE)</f>
        <v>#N/A</v>
      </c>
      <c r="P2348" s="27" t="e">
        <f>VLOOKUP($B2348,期貨未平倉口數!$A$4:$M$499,10,FALSE)</f>
        <v>#N/A</v>
      </c>
      <c r="Q2348" s="27" t="e">
        <f>VLOOKUP($B2348,期貨未平倉口數!$A$4:$M$499,11,FALSE)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VLOOKUP($B2349,期貨未平倉口數!$A$4:$M$499,4,FALSE)</f>
        <v>#N/A</v>
      </c>
      <c r="O2349" s="27" t="e">
        <f>VLOOKUP($B2349,期貨未平倉口數!$A$4:$M$499,9,FALSE)</f>
        <v>#N/A</v>
      </c>
      <c r="P2349" s="27" t="e">
        <f>VLOOKUP($B2349,期貨未平倉口數!$A$4:$M$499,10,FALSE)</f>
        <v>#N/A</v>
      </c>
      <c r="Q2349" s="27" t="e">
        <f>VLOOKUP($B2349,期貨未平倉口數!$A$4:$M$499,11,FALSE)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VLOOKUP($B2350,期貨未平倉口數!$A$4:$M$499,4,FALSE)</f>
        <v>#N/A</v>
      </c>
      <c r="O2350" s="27" t="e">
        <f>VLOOKUP($B2350,期貨未平倉口數!$A$4:$M$499,9,FALSE)</f>
        <v>#N/A</v>
      </c>
      <c r="P2350" s="27" t="e">
        <f>VLOOKUP($B2350,期貨未平倉口數!$A$4:$M$499,10,FALSE)</f>
        <v>#N/A</v>
      </c>
      <c r="Q2350" s="27" t="e">
        <f>VLOOKUP($B2350,期貨未平倉口數!$A$4:$M$499,11,FALSE)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VLOOKUP($B2351,期貨未平倉口數!$A$4:$M$499,4,FALSE)</f>
        <v>#N/A</v>
      </c>
      <c r="O2351" s="27" t="e">
        <f>VLOOKUP($B2351,期貨未平倉口數!$A$4:$M$499,9,FALSE)</f>
        <v>#N/A</v>
      </c>
      <c r="P2351" s="27" t="e">
        <f>VLOOKUP($B2351,期貨未平倉口數!$A$4:$M$499,10,FALSE)</f>
        <v>#N/A</v>
      </c>
      <c r="Q2351" s="27" t="e">
        <f>VLOOKUP($B2351,期貨未平倉口數!$A$4:$M$499,11,FALSE)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VLOOKUP($B2352,期貨未平倉口數!$A$4:$M$499,4,FALSE)</f>
        <v>#N/A</v>
      </c>
      <c r="O2352" s="27" t="e">
        <f>VLOOKUP($B2352,期貨未平倉口數!$A$4:$M$499,9,FALSE)</f>
        <v>#N/A</v>
      </c>
      <c r="P2352" s="27" t="e">
        <f>VLOOKUP($B2352,期貨未平倉口數!$A$4:$M$499,10,FALSE)</f>
        <v>#N/A</v>
      </c>
      <c r="Q2352" s="27" t="e">
        <f>VLOOKUP($B2352,期貨未平倉口數!$A$4:$M$499,11,FALSE)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VLOOKUP($B2353,期貨未平倉口數!$A$4:$M$499,4,FALSE)</f>
        <v>#N/A</v>
      </c>
      <c r="O2353" s="27" t="e">
        <f>VLOOKUP($B2353,期貨未平倉口數!$A$4:$M$499,9,FALSE)</f>
        <v>#N/A</v>
      </c>
      <c r="P2353" s="27" t="e">
        <f>VLOOKUP($B2353,期貨未平倉口數!$A$4:$M$499,10,FALSE)</f>
        <v>#N/A</v>
      </c>
      <c r="Q2353" s="27" t="e">
        <f>VLOOKUP($B2353,期貨未平倉口數!$A$4:$M$499,11,FALSE)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VLOOKUP($B2354,期貨未平倉口數!$A$4:$M$499,4,FALSE)</f>
        <v>#N/A</v>
      </c>
      <c r="O2354" s="27" t="e">
        <f>VLOOKUP($B2354,期貨未平倉口數!$A$4:$M$499,9,FALSE)</f>
        <v>#N/A</v>
      </c>
      <c r="P2354" s="27" t="e">
        <f>VLOOKUP($B2354,期貨未平倉口數!$A$4:$M$499,10,FALSE)</f>
        <v>#N/A</v>
      </c>
      <c r="Q2354" s="27" t="e">
        <f>VLOOKUP($B2354,期貨未平倉口數!$A$4:$M$499,11,FALSE)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VLOOKUP($B2355,期貨未平倉口數!$A$4:$M$499,4,FALSE)</f>
        <v>#N/A</v>
      </c>
      <c r="O2355" s="27" t="e">
        <f>VLOOKUP($B2355,期貨未平倉口數!$A$4:$M$499,9,FALSE)</f>
        <v>#N/A</v>
      </c>
      <c r="P2355" s="27" t="e">
        <f>VLOOKUP($B2355,期貨未平倉口數!$A$4:$M$499,10,FALSE)</f>
        <v>#N/A</v>
      </c>
      <c r="Q2355" s="27" t="e">
        <f>VLOOKUP($B2355,期貨未平倉口數!$A$4:$M$499,11,FALSE)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VLOOKUP($B2356,期貨未平倉口數!$A$4:$M$499,4,FALSE)</f>
        <v>#N/A</v>
      </c>
      <c r="O2356" s="27" t="e">
        <f>VLOOKUP($B2356,期貨未平倉口數!$A$4:$M$499,9,FALSE)</f>
        <v>#N/A</v>
      </c>
      <c r="P2356" s="27" t="e">
        <f>VLOOKUP($B2356,期貨未平倉口數!$A$4:$M$499,10,FALSE)</f>
        <v>#N/A</v>
      </c>
      <c r="Q2356" s="27" t="e">
        <f>VLOOKUP($B2356,期貨未平倉口數!$A$4:$M$499,11,FALSE)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VLOOKUP($B2357,期貨未平倉口數!$A$4:$M$499,4,FALSE)</f>
        <v>#N/A</v>
      </c>
      <c r="O2357" s="27" t="e">
        <f>VLOOKUP($B2357,期貨未平倉口數!$A$4:$M$499,9,FALSE)</f>
        <v>#N/A</v>
      </c>
      <c r="P2357" s="27" t="e">
        <f>VLOOKUP($B2357,期貨未平倉口數!$A$4:$M$499,10,FALSE)</f>
        <v>#N/A</v>
      </c>
      <c r="Q2357" s="27" t="e">
        <f>VLOOKUP($B2357,期貨未平倉口數!$A$4:$M$499,11,FALSE)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VLOOKUP($B2358,期貨未平倉口數!$A$4:$M$499,4,FALSE)</f>
        <v>#N/A</v>
      </c>
      <c r="O2358" s="27" t="e">
        <f>VLOOKUP($B2358,期貨未平倉口數!$A$4:$M$499,9,FALSE)</f>
        <v>#N/A</v>
      </c>
      <c r="P2358" s="27" t="e">
        <f>VLOOKUP($B2358,期貨未平倉口數!$A$4:$M$499,10,FALSE)</f>
        <v>#N/A</v>
      </c>
      <c r="Q2358" s="27" t="e">
        <f>VLOOKUP($B2358,期貨未平倉口數!$A$4:$M$499,11,FALSE)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VLOOKUP($B2359,期貨未平倉口數!$A$4:$M$499,4,FALSE)</f>
        <v>#N/A</v>
      </c>
      <c r="O2359" s="27" t="e">
        <f>VLOOKUP($B2359,期貨未平倉口數!$A$4:$M$499,9,FALSE)</f>
        <v>#N/A</v>
      </c>
      <c r="P2359" s="27" t="e">
        <f>VLOOKUP($B2359,期貨未平倉口數!$A$4:$M$499,10,FALSE)</f>
        <v>#N/A</v>
      </c>
      <c r="Q2359" s="27" t="e">
        <f>VLOOKUP($B2359,期貨未平倉口數!$A$4:$M$499,11,FALSE)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VLOOKUP($B2360,期貨未平倉口數!$A$4:$M$499,4,FALSE)</f>
        <v>#N/A</v>
      </c>
      <c r="O2360" s="27" t="e">
        <f>VLOOKUP($B2360,期貨未平倉口數!$A$4:$M$499,9,FALSE)</f>
        <v>#N/A</v>
      </c>
      <c r="P2360" s="27" t="e">
        <f>VLOOKUP($B2360,期貨未平倉口數!$A$4:$M$499,10,FALSE)</f>
        <v>#N/A</v>
      </c>
      <c r="Q2360" s="27" t="e">
        <f>VLOOKUP($B2360,期貨未平倉口數!$A$4:$M$499,11,FALSE)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VLOOKUP($B2361,期貨未平倉口數!$A$4:$M$499,4,FALSE)</f>
        <v>#N/A</v>
      </c>
      <c r="O2361" s="27" t="e">
        <f>VLOOKUP($B2361,期貨未平倉口數!$A$4:$M$499,9,FALSE)</f>
        <v>#N/A</v>
      </c>
      <c r="P2361" s="27" t="e">
        <f>VLOOKUP($B2361,期貨未平倉口數!$A$4:$M$499,10,FALSE)</f>
        <v>#N/A</v>
      </c>
      <c r="Q2361" s="27" t="e">
        <f>VLOOKUP($B2361,期貨未平倉口數!$A$4:$M$499,11,FALSE)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VLOOKUP($B2362,期貨未平倉口數!$A$4:$M$499,4,FALSE)</f>
        <v>#N/A</v>
      </c>
      <c r="O2362" s="27" t="e">
        <f>VLOOKUP($B2362,期貨未平倉口數!$A$4:$M$499,9,FALSE)</f>
        <v>#N/A</v>
      </c>
      <c r="P2362" s="27" t="e">
        <f>VLOOKUP($B2362,期貨未平倉口數!$A$4:$M$499,10,FALSE)</f>
        <v>#N/A</v>
      </c>
      <c r="Q2362" s="27" t="e">
        <f>VLOOKUP($B2362,期貨未平倉口數!$A$4:$M$499,11,FALSE)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VLOOKUP($B2363,期貨未平倉口數!$A$4:$M$499,4,FALSE)</f>
        <v>#N/A</v>
      </c>
      <c r="O2363" s="27" t="e">
        <f>VLOOKUP($B2363,期貨未平倉口數!$A$4:$M$499,9,FALSE)</f>
        <v>#N/A</v>
      </c>
      <c r="P2363" s="27" t="e">
        <f>VLOOKUP($B2363,期貨未平倉口數!$A$4:$M$499,10,FALSE)</f>
        <v>#N/A</v>
      </c>
      <c r="Q2363" s="27" t="e">
        <f>VLOOKUP($B2363,期貨未平倉口數!$A$4:$M$499,11,FALSE)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VLOOKUP($B2364,期貨未平倉口數!$A$4:$M$499,4,FALSE)</f>
        <v>#N/A</v>
      </c>
      <c r="O2364" s="27" t="e">
        <f>VLOOKUP($B2364,期貨未平倉口數!$A$4:$M$499,9,FALSE)</f>
        <v>#N/A</v>
      </c>
      <c r="P2364" s="27" t="e">
        <f>VLOOKUP($B2364,期貨未平倉口數!$A$4:$M$499,10,FALSE)</f>
        <v>#N/A</v>
      </c>
      <c r="Q2364" s="27" t="e">
        <f>VLOOKUP($B2364,期貨未平倉口數!$A$4:$M$499,11,FALSE)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VLOOKUP($B2365,期貨未平倉口數!$A$4:$M$499,4,FALSE)</f>
        <v>#N/A</v>
      </c>
      <c r="O2365" s="27" t="e">
        <f>VLOOKUP($B2365,期貨未平倉口數!$A$4:$M$499,9,FALSE)</f>
        <v>#N/A</v>
      </c>
      <c r="P2365" s="27" t="e">
        <f>VLOOKUP($B2365,期貨未平倉口數!$A$4:$M$499,10,FALSE)</f>
        <v>#N/A</v>
      </c>
      <c r="Q2365" s="27" t="e">
        <f>VLOOKUP($B2365,期貨未平倉口數!$A$4:$M$499,11,FALSE)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VLOOKUP($B2366,期貨未平倉口數!$A$4:$M$499,4,FALSE)</f>
        <v>#N/A</v>
      </c>
      <c r="O2366" s="27" t="e">
        <f>VLOOKUP($B2366,期貨未平倉口數!$A$4:$M$499,9,FALSE)</f>
        <v>#N/A</v>
      </c>
      <c r="P2366" s="27" t="e">
        <f>VLOOKUP($B2366,期貨未平倉口數!$A$4:$M$499,10,FALSE)</f>
        <v>#N/A</v>
      </c>
      <c r="Q2366" s="27" t="e">
        <f>VLOOKUP($B2366,期貨未平倉口數!$A$4:$M$499,11,FALSE)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VLOOKUP($B2367,期貨未平倉口數!$A$4:$M$499,4,FALSE)</f>
        <v>#N/A</v>
      </c>
      <c r="O2367" s="27" t="e">
        <f>VLOOKUP($B2367,期貨未平倉口數!$A$4:$M$499,9,FALSE)</f>
        <v>#N/A</v>
      </c>
      <c r="P2367" s="27" t="e">
        <f>VLOOKUP($B2367,期貨未平倉口數!$A$4:$M$499,10,FALSE)</f>
        <v>#N/A</v>
      </c>
      <c r="Q2367" s="27" t="e">
        <f>VLOOKUP($B2367,期貨未平倉口數!$A$4:$M$499,11,FALSE)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VLOOKUP($B2368,期貨未平倉口數!$A$4:$M$499,4,FALSE)</f>
        <v>#N/A</v>
      </c>
      <c r="O2368" s="27" t="e">
        <f>VLOOKUP($B2368,期貨未平倉口數!$A$4:$M$499,9,FALSE)</f>
        <v>#N/A</v>
      </c>
      <c r="P2368" s="27" t="e">
        <f>VLOOKUP($B2368,期貨未平倉口數!$A$4:$M$499,10,FALSE)</f>
        <v>#N/A</v>
      </c>
      <c r="Q2368" s="27" t="e">
        <f>VLOOKUP($B2368,期貨未平倉口數!$A$4:$M$499,11,FALSE)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VLOOKUP($B2369,期貨未平倉口數!$A$4:$M$499,4,FALSE)</f>
        <v>#N/A</v>
      </c>
      <c r="O2369" s="27" t="e">
        <f>VLOOKUP($B2369,期貨未平倉口數!$A$4:$M$499,9,FALSE)</f>
        <v>#N/A</v>
      </c>
      <c r="P2369" s="27" t="e">
        <f>VLOOKUP($B2369,期貨未平倉口數!$A$4:$M$499,10,FALSE)</f>
        <v>#N/A</v>
      </c>
      <c r="Q2369" s="27" t="e">
        <f>VLOOKUP($B2369,期貨未平倉口數!$A$4:$M$499,11,FALSE)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VLOOKUP($B2370,期貨未平倉口數!$A$4:$M$499,4,FALSE)</f>
        <v>#N/A</v>
      </c>
      <c r="O2370" s="27" t="e">
        <f>VLOOKUP($B2370,期貨未平倉口數!$A$4:$M$499,9,FALSE)</f>
        <v>#N/A</v>
      </c>
      <c r="P2370" s="27" t="e">
        <f>VLOOKUP($B2370,期貨未平倉口數!$A$4:$M$499,10,FALSE)</f>
        <v>#N/A</v>
      </c>
      <c r="Q2370" s="27" t="e">
        <f>VLOOKUP($B2370,期貨未平倉口數!$A$4:$M$499,11,FALSE)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VLOOKUP($B2371,期貨未平倉口數!$A$4:$M$499,4,FALSE)</f>
        <v>#N/A</v>
      </c>
      <c r="O2371" s="27" t="e">
        <f>VLOOKUP($B2371,期貨未平倉口數!$A$4:$M$499,9,FALSE)</f>
        <v>#N/A</v>
      </c>
      <c r="P2371" s="27" t="e">
        <f>VLOOKUP($B2371,期貨未平倉口數!$A$4:$M$499,10,FALSE)</f>
        <v>#N/A</v>
      </c>
      <c r="Q2371" s="27" t="e">
        <f>VLOOKUP($B2371,期貨未平倉口數!$A$4:$M$499,11,FALSE)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VLOOKUP($B2372,期貨未平倉口數!$A$4:$M$499,4,FALSE)</f>
        <v>#N/A</v>
      </c>
      <c r="O2372" s="27" t="e">
        <f>VLOOKUP($B2372,期貨未平倉口數!$A$4:$M$499,9,FALSE)</f>
        <v>#N/A</v>
      </c>
      <c r="P2372" s="27" t="e">
        <f>VLOOKUP($B2372,期貨未平倉口數!$A$4:$M$499,10,FALSE)</f>
        <v>#N/A</v>
      </c>
      <c r="Q2372" s="27" t="e">
        <f>VLOOKUP($B2372,期貨未平倉口數!$A$4:$M$499,11,FALSE)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VLOOKUP($B2373,期貨未平倉口數!$A$4:$M$499,4,FALSE)</f>
        <v>#N/A</v>
      </c>
      <c r="O2373" s="27" t="e">
        <f>VLOOKUP($B2373,期貨未平倉口數!$A$4:$M$499,9,FALSE)</f>
        <v>#N/A</v>
      </c>
      <c r="P2373" s="27" t="e">
        <f>VLOOKUP($B2373,期貨未平倉口數!$A$4:$M$499,10,FALSE)</f>
        <v>#N/A</v>
      </c>
      <c r="Q2373" s="27" t="e">
        <f>VLOOKUP($B2373,期貨未平倉口數!$A$4:$M$499,11,FALSE)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VLOOKUP($B2374,期貨未平倉口數!$A$4:$M$499,4,FALSE)</f>
        <v>#N/A</v>
      </c>
      <c r="O2374" s="27" t="e">
        <f>VLOOKUP($B2374,期貨未平倉口數!$A$4:$M$499,9,FALSE)</f>
        <v>#N/A</v>
      </c>
      <c r="P2374" s="27" t="e">
        <f>VLOOKUP($B2374,期貨未平倉口數!$A$4:$M$499,10,FALSE)</f>
        <v>#N/A</v>
      </c>
      <c r="Q2374" s="27" t="e">
        <f>VLOOKUP($B2374,期貨未平倉口數!$A$4:$M$499,11,FALSE)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VLOOKUP($B2375,期貨未平倉口數!$A$4:$M$499,4,FALSE)</f>
        <v>#N/A</v>
      </c>
      <c r="O2375" s="27" t="e">
        <f>VLOOKUP($B2375,期貨未平倉口數!$A$4:$M$499,9,FALSE)</f>
        <v>#N/A</v>
      </c>
      <c r="P2375" s="27" t="e">
        <f>VLOOKUP($B2375,期貨未平倉口數!$A$4:$M$499,10,FALSE)</f>
        <v>#N/A</v>
      </c>
      <c r="Q2375" s="27" t="e">
        <f>VLOOKUP($B2375,期貨未平倉口數!$A$4:$M$499,11,FALSE)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VLOOKUP($B2376,期貨未平倉口數!$A$4:$M$499,4,FALSE)</f>
        <v>#N/A</v>
      </c>
      <c r="O2376" s="27" t="e">
        <f>VLOOKUP($B2376,期貨未平倉口數!$A$4:$M$499,9,FALSE)</f>
        <v>#N/A</v>
      </c>
      <c r="P2376" s="27" t="e">
        <f>VLOOKUP($B2376,期貨未平倉口數!$A$4:$M$499,10,FALSE)</f>
        <v>#N/A</v>
      </c>
      <c r="Q2376" s="27" t="e">
        <f>VLOOKUP($B2376,期貨未平倉口數!$A$4:$M$499,11,FALSE)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VLOOKUP($B2377,期貨未平倉口數!$A$4:$M$499,4,FALSE)</f>
        <v>#N/A</v>
      </c>
      <c r="O2377" s="27" t="e">
        <f>VLOOKUP($B2377,期貨未平倉口數!$A$4:$M$499,9,FALSE)</f>
        <v>#N/A</v>
      </c>
      <c r="P2377" s="27" t="e">
        <f>VLOOKUP($B2377,期貨未平倉口數!$A$4:$M$499,10,FALSE)</f>
        <v>#N/A</v>
      </c>
      <c r="Q2377" s="27" t="e">
        <f>VLOOKUP($B2377,期貨未平倉口數!$A$4:$M$499,11,FALSE)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VLOOKUP($B2378,期貨未平倉口數!$A$4:$M$499,4,FALSE)</f>
        <v>#N/A</v>
      </c>
      <c r="O2378" s="27" t="e">
        <f>VLOOKUP($B2378,期貨未平倉口數!$A$4:$M$499,9,FALSE)</f>
        <v>#N/A</v>
      </c>
      <c r="P2378" s="27" t="e">
        <f>VLOOKUP($B2378,期貨未平倉口數!$A$4:$M$499,10,FALSE)</f>
        <v>#N/A</v>
      </c>
      <c r="Q2378" s="27" t="e">
        <f>VLOOKUP($B2378,期貨未平倉口數!$A$4:$M$499,11,FALSE)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VLOOKUP($B2379,期貨未平倉口數!$A$4:$M$499,4,FALSE)</f>
        <v>#N/A</v>
      </c>
      <c r="O2379" s="27" t="e">
        <f>VLOOKUP($B2379,期貨未平倉口數!$A$4:$M$499,9,FALSE)</f>
        <v>#N/A</v>
      </c>
      <c r="P2379" s="27" t="e">
        <f>VLOOKUP($B2379,期貨未平倉口數!$A$4:$M$499,10,FALSE)</f>
        <v>#N/A</v>
      </c>
      <c r="Q2379" s="27" t="e">
        <f>VLOOKUP($B2379,期貨未平倉口數!$A$4:$M$499,11,FALSE)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VLOOKUP($B2380,期貨未平倉口數!$A$4:$M$499,4,FALSE)</f>
        <v>#N/A</v>
      </c>
      <c r="O2380" s="27" t="e">
        <f>VLOOKUP($B2380,期貨未平倉口數!$A$4:$M$499,9,FALSE)</f>
        <v>#N/A</v>
      </c>
      <c r="P2380" s="27" t="e">
        <f>VLOOKUP($B2380,期貨未平倉口數!$A$4:$M$499,10,FALSE)</f>
        <v>#N/A</v>
      </c>
      <c r="Q2380" s="27" t="e">
        <f>VLOOKUP($B2380,期貨未平倉口數!$A$4:$M$499,11,FALSE)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VLOOKUP($B2381,期貨未平倉口數!$A$4:$M$499,4,FALSE)</f>
        <v>#N/A</v>
      </c>
      <c r="O2381" s="27" t="e">
        <f>VLOOKUP($B2381,期貨未平倉口數!$A$4:$M$499,9,FALSE)</f>
        <v>#N/A</v>
      </c>
      <c r="P2381" s="27" t="e">
        <f>VLOOKUP($B2381,期貨未平倉口數!$A$4:$M$499,10,FALSE)</f>
        <v>#N/A</v>
      </c>
      <c r="Q2381" s="27" t="e">
        <f>VLOOKUP($B2381,期貨未平倉口數!$A$4:$M$499,11,FALSE)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VLOOKUP($B2382,期貨未平倉口數!$A$4:$M$499,4,FALSE)</f>
        <v>#N/A</v>
      </c>
      <c r="O2382" s="27" t="e">
        <f>VLOOKUP($B2382,期貨未平倉口數!$A$4:$M$499,9,FALSE)</f>
        <v>#N/A</v>
      </c>
      <c r="P2382" s="27" t="e">
        <f>VLOOKUP($B2382,期貨未平倉口數!$A$4:$M$499,10,FALSE)</f>
        <v>#N/A</v>
      </c>
      <c r="Q2382" s="27" t="e">
        <f>VLOOKUP($B2382,期貨未平倉口數!$A$4:$M$499,11,FALSE)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VLOOKUP($B2383,期貨未平倉口數!$A$4:$M$499,4,FALSE)</f>
        <v>#N/A</v>
      </c>
      <c r="O2383" s="27" t="e">
        <f>VLOOKUP($B2383,期貨未平倉口數!$A$4:$M$499,9,FALSE)</f>
        <v>#N/A</v>
      </c>
      <c r="P2383" s="27" t="e">
        <f>VLOOKUP($B2383,期貨未平倉口數!$A$4:$M$499,10,FALSE)</f>
        <v>#N/A</v>
      </c>
      <c r="Q2383" s="27" t="e">
        <f>VLOOKUP($B2383,期貨未平倉口數!$A$4:$M$499,11,FALSE)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VLOOKUP($B2384,期貨未平倉口數!$A$4:$M$499,4,FALSE)</f>
        <v>#N/A</v>
      </c>
      <c r="O2384" s="27" t="e">
        <f>VLOOKUP($B2384,期貨未平倉口數!$A$4:$M$499,9,FALSE)</f>
        <v>#N/A</v>
      </c>
      <c r="P2384" s="27" t="e">
        <f>VLOOKUP($B2384,期貨未平倉口數!$A$4:$M$499,10,FALSE)</f>
        <v>#N/A</v>
      </c>
      <c r="Q2384" s="27" t="e">
        <f>VLOOKUP($B2384,期貨未平倉口數!$A$4:$M$499,11,FALSE)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VLOOKUP($B2385,期貨未平倉口數!$A$4:$M$499,4,FALSE)</f>
        <v>#N/A</v>
      </c>
      <c r="O2385" s="27" t="e">
        <f>VLOOKUP($B2385,期貨未平倉口數!$A$4:$M$499,9,FALSE)</f>
        <v>#N/A</v>
      </c>
      <c r="P2385" s="27" t="e">
        <f>VLOOKUP($B2385,期貨未平倉口數!$A$4:$M$499,10,FALSE)</f>
        <v>#N/A</v>
      </c>
      <c r="Q2385" s="27" t="e">
        <f>VLOOKUP($B2385,期貨未平倉口數!$A$4:$M$499,11,FALSE)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VLOOKUP($B2386,期貨未平倉口數!$A$4:$M$499,4,FALSE)</f>
        <v>#N/A</v>
      </c>
      <c r="O2386" s="27" t="e">
        <f>VLOOKUP($B2386,期貨未平倉口數!$A$4:$M$499,9,FALSE)</f>
        <v>#N/A</v>
      </c>
      <c r="P2386" s="27" t="e">
        <f>VLOOKUP($B2386,期貨未平倉口數!$A$4:$M$499,10,FALSE)</f>
        <v>#N/A</v>
      </c>
      <c r="Q2386" s="27" t="e">
        <f>VLOOKUP($B2386,期貨未平倉口數!$A$4:$M$499,11,FALSE)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VLOOKUP($B2387,期貨未平倉口數!$A$4:$M$499,4,FALSE)</f>
        <v>#N/A</v>
      </c>
      <c r="O2387" s="27" t="e">
        <f>VLOOKUP($B2387,期貨未平倉口數!$A$4:$M$499,9,FALSE)</f>
        <v>#N/A</v>
      </c>
      <c r="P2387" s="27" t="e">
        <f>VLOOKUP($B2387,期貨未平倉口數!$A$4:$M$499,10,FALSE)</f>
        <v>#N/A</v>
      </c>
      <c r="Q2387" s="27" t="e">
        <f>VLOOKUP($B2387,期貨未平倉口數!$A$4:$M$499,11,FALSE)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VLOOKUP($B2388,期貨未平倉口數!$A$4:$M$499,4,FALSE)</f>
        <v>#N/A</v>
      </c>
      <c r="O2388" s="27" t="e">
        <f>VLOOKUP($B2388,期貨未平倉口數!$A$4:$M$499,9,FALSE)</f>
        <v>#N/A</v>
      </c>
      <c r="P2388" s="27" t="e">
        <f>VLOOKUP($B2388,期貨未平倉口數!$A$4:$M$499,10,FALSE)</f>
        <v>#N/A</v>
      </c>
      <c r="Q2388" s="27" t="e">
        <f>VLOOKUP($B2388,期貨未平倉口數!$A$4:$M$499,11,FALSE)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VLOOKUP($B2389,期貨未平倉口數!$A$4:$M$499,4,FALSE)</f>
        <v>#N/A</v>
      </c>
      <c r="O2389" s="27" t="e">
        <f>VLOOKUP($B2389,期貨未平倉口數!$A$4:$M$499,9,FALSE)</f>
        <v>#N/A</v>
      </c>
      <c r="P2389" s="27" t="e">
        <f>VLOOKUP($B2389,期貨未平倉口數!$A$4:$M$499,10,FALSE)</f>
        <v>#N/A</v>
      </c>
      <c r="Q2389" s="27" t="e">
        <f>VLOOKUP($B2389,期貨未平倉口數!$A$4:$M$499,11,FALSE)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VLOOKUP($B2390,期貨未平倉口數!$A$4:$M$499,4,FALSE)</f>
        <v>#N/A</v>
      </c>
      <c r="O2390" s="27" t="e">
        <f>VLOOKUP($B2390,期貨未平倉口數!$A$4:$M$499,9,FALSE)</f>
        <v>#N/A</v>
      </c>
      <c r="P2390" s="27" t="e">
        <f>VLOOKUP($B2390,期貨未平倉口數!$A$4:$M$499,10,FALSE)</f>
        <v>#N/A</v>
      </c>
      <c r="Q2390" s="27" t="e">
        <f>VLOOKUP($B2390,期貨未平倉口數!$A$4:$M$499,11,FALSE)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VLOOKUP($B2391,期貨未平倉口數!$A$4:$M$499,4,FALSE)</f>
        <v>#N/A</v>
      </c>
      <c r="O2391" s="27" t="e">
        <f>VLOOKUP($B2391,期貨未平倉口數!$A$4:$M$499,9,FALSE)</f>
        <v>#N/A</v>
      </c>
      <c r="P2391" s="27" t="e">
        <f>VLOOKUP($B2391,期貨未平倉口數!$A$4:$M$499,10,FALSE)</f>
        <v>#N/A</v>
      </c>
      <c r="Q2391" s="27" t="e">
        <f>VLOOKUP($B2391,期貨未平倉口數!$A$4:$M$499,11,FALSE)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VLOOKUP($B2392,期貨未平倉口數!$A$4:$M$499,4,FALSE)</f>
        <v>#N/A</v>
      </c>
      <c r="O2392" s="27" t="e">
        <f>VLOOKUP($B2392,期貨未平倉口數!$A$4:$M$499,9,FALSE)</f>
        <v>#N/A</v>
      </c>
      <c r="P2392" s="27" t="e">
        <f>VLOOKUP($B2392,期貨未平倉口數!$A$4:$M$499,10,FALSE)</f>
        <v>#N/A</v>
      </c>
      <c r="Q2392" s="27" t="e">
        <f>VLOOKUP($B2392,期貨未平倉口數!$A$4:$M$499,11,FALSE)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VLOOKUP($B2393,期貨未平倉口數!$A$4:$M$499,4,FALSE)</f>
        <v>#N/A</v>
      </c>
      <c r="O2393" s="27" t="e">
        <f>VLOOKUP($B2393,期貨未平倉口數!$A$4:$M$499,9,FALSE)</f>
        <v>#N/A</v>
      </c>
      <c r="P2393" s="27" t="e">
        <f>VLOOKUP($B2393,期貨未平倉口數!$A$4:$M$499,10,FALSE)</f>
        <v>#N/A</v>
      </c>
      <c r="Q2393" s="27" t="e">
        <f>VLOOKUP($B2393,期貨未平倉口數!$A$4:$M$499,11,FALSE)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VLOOKUP($B2394,期貨未平倉口數!$A$4:$M$499,4,FALSE)</f>
        <v>#N/A</v>
      </c>
      <c r="O2394" s="27" t="e">
        <f>VLOOKUP($B2394,期貨未平倉口數!$A$4:$M$499,9,FALSE)</f>
        <v>#N/A</v>
      </c>
      <c r="P2394" s="27" t="e">
        <f>VLOOKUP($B2394,期貨未平倉口數!$A$4:$M$499,10,FALSE)</f>
        <v>#N/A</v>
      </c>
      <c r="Q2394" s="27" t="e">
        <f>VLOOKUP($B2394,期貨未平倉口數!$A$4:$M$499,11,FALSE)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VLOOKUP($B2395,期貨未平倉口數!$A$4:$M$499,4,FALSE)</f>
        <v>#N/A</v>
      </c>
      <c r="O2395" s="27" t="e">
        <f>VLOOKUP($B2395,期貨未平倉口數!$A$4:$M$499,9,FALSE)</f>
        <v>#N/A</v>
      </c>
      <c r="P2395" s="27" t="e">
        <f>VLOOKUP($B2395,期貨未平倉口數!$A$4:$M$499,10,FALSE)</f>
        <v>#N/A</v>
      </c>
      <c r="Q2395" s="27" t="e">
        <f>VLOOKUP($B2395,期貨未平倉口數!$A$4:$M$499,11,FALSE)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VLOOKUP($B2396,期貨未平倉口數!$A$4:$M$499,4,FALSE)</f>
        <v>#N/A</v>
      </c>
      <c r="O2396" s="27" t="e">
        <f>VLOOKUP($B2396,期貨未平倉口數!$A$4:$M$499,9,FALSE)</f>
        <v>#N/A</v>
      </c>
      <c r="P2396" s="27" t="e">
        <f>VLOOKUP($B2396,期貨未平倉口數!$A$4:$M$499,10,FALSE)</f>
        <v>#N/A</v>
      </c>
      <c r="Q2396" s="27" t="e">
        <f>VLOOKUP($B2396,期貨未平倉口數!$A$4:$M$499,11,FALSE)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VLOOKUP($B2397,期貨未平倉口數!$A$4:$M$499,4,FALSE)</f>
        <v>#N/A</v>
      </c>
      <c r="O2397" s="27" t="e">
        <f>VLOOKUP($B2397,期貨未平倉口數!$A$4:$M$499,9,FALSE)</f>
        <v>#N/A</v>
      </c>
      <c r="P2397" s="27" t="e">
        <f>VLOOKUP($B2397,期貨未平倉口數!$A$4:$M$499,10,FALSE)</f>
        <v>#N/A</v>
      </c>
      <c r="Q2397" s="27" t="e">
        <f>VLOOKUP($B2397,期貨未平倉口數!$A$4:$M$499,11,FALSE)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VLOOKUP($B2398,期貨未平倉口數!$A$4:$M$499,4,FALSE)</f>
        <v>#N/A</v>
      </c>
      <c r="O2398" s="27" t="e">
        <f>VLOOKUP($B2398,期貨未平倉口數!$A$4:$M$499,9,FALSE)</f>
        <v>#N/A</v>
      </c>
      <c r="P2398" s="27" t="e">
        <f>VLOOKUP($B2398,期貨未平倉口數!$A$4:$M$499,10,FALSE)</f>
        <v>#N/A</v>
      </c>
      <c r="Q2398" s="27" t="e">
        <f>VLOOKUP($B2398,期貨未平倉口數!$A$4:$M$499,11,FALSE)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VLOOKUP($B2399,期貨未平倉口數!$A$4:$M$499,4,FALSE)</f>
        <v>#N/A</v>
      </c>
      <c r="O2399" s="27" t="e">
        <f>VLOOKUP($B2399,期貨未平倉口數!$A$4:$M$499,9,FALSE)</f>
        <v>#N/A</v>
      </c>
      <c r="P2399" s="27" t="e">
        <f>VLOOKUP($B2399,期貨未平倉口數!$A$4:$M$499,10,FALSE)</f>
        <v>#N/A</v>
      </c>
      <c r="Q2399" s="27" t="e">
        <f>VLOOKUP($B2399,期貨未平倉口數!$A$4:$M$499,11,FALSE)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VLOOKUP($B2400,期貨未平倉口數!$A$4:$M$499,4,FALSE)</f>
        <v>#N/A</v>
      </c>
      <c r="O2400" s="27" t="e">
        <f>VLOOKUP($B2400,期貨未平倉口數!$A$4:$M$499,9,FALSE)</f>
        <v>#N/A</v>
      </c>
      <c r="P2400" s="27" t="e">
        <f>VLOOKUP($B2400,期貨未平倉口數!$A$4:$M$499,10,FALSE)</f>
        <v>#N/A</v>
      </c>
      <c r="Q2400" s="27" t="e">
        <f>VLOOKUP($B2400,期貨未平倉口數!$A$4:$M$499,11,FALSE)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VLOOKUP($B2401,期貨未平倉口數!$A$4:$M$499,4,FALSE)</f>
        <v>#N/A</v>
      </c>
      <c r="O2401" s="27" t="e">
        <f>VLOOKUP($B2401,期貨未平倉口數!$A$4:$M$499,9,FALSE)</f>
        <v>#N/A</v>
      </c>
      <c r="P2401" s="27" t="e">
        <f>VLOOKUP($B2401,期貨未平倉口數!$A$4:$M$499,10,FALSE)</f>
        <v>#N/A</v>
      </c>
      <c r="Q2401" s="27" t="e">
        <f>VLOOKUP($B2401,期貨未平倉口數!$A$4:$M$499,11,FALSE)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VLOOKUP($B2402,期貨未平倉口數!$A$4:$M$499,4,FALSE)</f>
        <v>#N/A</v>
      </c>
      <c r="O2402" s="27" t="e">
        <f>VLOOKUP($B2402,期貨未平倉口數!$A$4:$M$499,9,FALSE)</f>
        <v>#N/A</v>
      </c>
      <c r="P2402" s="27" t="e">
        <f>VLOOKUP($B2402,期貨未平倉口數!$A$4:$M$499,10,FALSE)</f>
        <v>#N/A</v>
      </c>
      <c r="Q2402" s="27" t="e">
        <f>VLOOKUP($B2402,期貨未平倉口數!$A$4:$M$499,11,FALSE)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47"/>
  <sheetViews>
    <sheetView workbookViewId="0">
      <pane ySplit="3" topLeftCell="A328" activePane="bottomLeft" state="frozen"/>
      <selection pane="bottomLeft" activeCell="B350" sqref="B350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8.88671875" style="2"/>
    <col min="11" max="11" width="37.33203125" style="2" bestFit="1" customWidth="1"/>
    <col min="12" max="12" width="67.109375" style="2" customWidth="1"/>
    <col min="13" max="16384" width="8.88671875" style="2"/>
  </cols>
  <sheetData>
    <row r="1" spans="1:12" ht="16.8" thickBot="1">
      <c r="A1" s="60"/>
      <c r="B1" s="123" t="s">
        <v>99</v>
      </c>
      <c r="C1" s="124"/>
      <c r="D1" s="124"/>
      <c r="E1" s="124"/>
      <c r="F1" s="124"/>
      <c r="G1" s="124"/>
      <c r="H1" s="124"/>
      <c r="I1" s="125"/>
      <c r="J1" s="1" t="s">
        <v>193</v>
      </c>
      <c r="K1" s="1" t="s">
        <v>194</v>
      </c>
      <c r="L1" s="1" t="s">
        <v>192</v>
      </c>
    </row>
    <row r="2" spans="1:12" s="1" customFormat="1" ht="31.8" thickBot="1">
      <c r="A2" s="61" t="s">
        <v>1</v>
      </c>
      <c r="B2" s="126" t="s">
        <v>45</v>
      </c>
      <c r="C2" s="127"/>
      <c r="D2" s="128" t="s">
        <v>6</v>
      </c>
      <c r="E2" s="129"/>
      <c r="F2" s="128" t="s">
        <v>7</v>
      </c>
      <c r="G2" s="129"/>
      <c r="H2" s="128" t="s">
        <v>8</v>
      </c>
      <c r="I2" s="129"/>
      <c r="J2" s="1">
        <v>1</v>
      </c>
      <c r="K2" s="1" t="s">
        <v>196</v>
      </c>
      <c r="L2" s="94" t="s">
        <v>195</v>
      </c>
    </row>
    <row r="3" spans="1:12" ht="16.8" thickBot="1">
      <c r="A3" s="59" t="s">
        <v>40</v>
      </c>
      <c r="B3" s="120" t="s">
        <v>134</v>
      </c>
      <c r="C3" s="121"/>
      <c r="D3" s="121"/>
      <c r="E3" s="121"/>
      <c r="F3" s="121"/>
      <c r="G3" s="121"/>
      <c r="H3" s="121"/>
      <c r="I3" s="122"/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7"/>
      <c r="C300" s="99">
        <f t="shared" ref="C300:C302" si="148">B300/100000000</f>
        <v>0</v>
      </c>
      <c r="D300" s="98"/>
      <c r="E300" s="96">
        <f t="shared" ref="E300:E302" si="149">D300/100000000</f>
        <v>0</v>
      </c>
      <c r="F300" s="97"/>
      <c r="G300" s="99">
        <f t="shared" ref="G300:G302" si="150">F300/100000000</f>
        <v>0</v>
      </c>
      <c r="H300" s="97"/>
      <c r="I300" s="99">
        <f t="shared" ref="I300:I302" si="151">H300/100000000</f>
        <v>0</v>
      </c>
    </row>
    <row r="301" spans="1:9">
      <c r="A301" s="92">
        <v>43079</v>
      </c>
      <c r="B301" s="97"/>
      <c r="C301" s="99">
        <f t="shared" si="148"/>
        <v>0</v>
      </c>
      <c r="D301" s="98"/>
      <c r="E301" s="96">
        <f t="shared" si="149"/>
        <v>0</v>
      </c>
      <c r="F301" s="97"/>
      <c r="G301" s="99">
        <f t="shared" si="150"/>
        <v>0</v>
      </c>
      <c r="H301" s="97"/>
      <c r="I301" s="99">
        <f t="shared" si="151"/>
        <v>0</v>
      </c>
    </row>
    <row r="302" spans="1:9">
      <c r="A302" s="92">
        <v>43080</v>
      </c>
      <c r="B302" s="97">
        <v>-185263394</v>
      </c>
      <c r="C302" s="99">
        <f t="shared" si="148"/>
        <v>-1.85263394</v>
      </c>
      <c r="D302" s="98">
        <v>2182243576</v>
      </c>
      <c r="E302" s="96">
        <f t="shared" si="149"/>
        <v>21.822435760000001</v>
      </c>
      <c r="F302" s="97">
        <v>587081918</v>
      </c>
      <c r="G302" s="99">
        <f t="shared" si="150"/>
        <v>5.8708191799999998</v>
      </c>
      <c r="H302" s="97">
        <v>-3775174033</v>
      </c>
      <c r="I302" s="99">
        <f t="shared" si="151"/>
        <v>-37.751740329999997</v>
      </c>
    </row>
    <row r="303" spans="1:9">
      <c r="A303" s="92">
        <v>43081</v>
      </c>
      <c r="B303" s="97">
        <v>-761012818</v>
      </c>
      <c r="C303" s="99">
        <f t="shared" ref="C303" si="152">B303/100000000</f>
        <v>-7.6101281800000002</v>
      </c>
      <c r="D303" s="98">
        <v>-720884289</v>
      </c>
      <c r="E303" s="96">
        <f t="shared" ref="E303" si="153">D303/100000000</f>
        <v>-7.2088428899999997</v>
      </c>
      <c r="F303" s="97">
        <v>497385830</v>
      </c>
      <c r="G303" s="99">
        <f t="shared" ref="G303" si="154">F303/100000000</f>
        <v>4.9738582999999998</v>
      </c>
      <c r="H303" s="97">
        <v>-4910990223</v>
      </c>
      <c r="I303" s="99">
        <f t="shared" ref="I303" si="155">H303/100000000</f>
        <v>-49.109902230000003</v>
      </c>
    </row>
    <row r="304" spans="1:9">
      <c r="A304" s="92">
        <v>43082</v>
      </c>
      <c r="B304" s="97">
        <v>-245224390</v>
      </c>
      <c r="C304" s="99">
        <f t="shared" ref="C304" si="156">B304/100000000</f>
        <v>-2.4522439</v>
      </c>
      <c r="D304" s="98">
        <v>94060106</v>
      </c>
      <c r="E304" s="96">
        <f t="shared" ref="E304" si="157">D304/100000000</f>
        <v>0.94060105999999999</v>
      </c>
      <c r="F304" s="97">
        <v>209930332</v>
      </c>
      <c r="G304" s="99">
        <f t="shared" ref="G304" si="158">F304/100000000</f>
        <v>2.0993033200000002</v>
      </c>
      <c r="H304" s="97">
        <v>-1237924424</v>
      </c>
      <c r="I304" s="99">
        <f t="shared" ref="I304" si="159">H304/100000000</f>
        <v>-12.37924424</v>
      </c>
    </row>
    <row r="305" spans="1:9">
      <c r="A305" s="92">
        <v>43083</v>
      </c>
      <c r="B305" s="97">
        <v>-149730810</v>
      </c>
      <c r="C305" s="99">
        <f t="shared" ref="C305" si="160">B305/100000000</f>
        <v>-1.4973080999999999</v>
      </c>
      <c r="D305" s="98">
        <v>-321499372</v>
      </c>
      <c r="E305" s="96">
        <f t="shared" ref="E305" si="161">D305/100000000</f>
        <v>-3.2149937199999998</v>
      </c>
      <c r="F305" s="97">
        <v>244782666</v>
      </c>
      <c r="G305" s="99">
        <f t="shared" ref="G305" si="162">F305/100000000</f>
        <v>2.44782666</v>
      </c>
      <c r="H305" s="97">
        <v>2977751214</v>
      </c>
      <c r="I305" s="99">
        <f t="shared" ref="I305" si="163">H305/100000000</f>
        <v>29.777512139999999</v>
      </c>
    </row>
    <row r="306" spans="1:9">
      <c r="A306" s="92">
        <v>43084</v>
      </c>
      <c r="B306" s="97">
        <v>-287719946</v>
      </c>
      <c r="C306" s="99">
        <f t="shared" ref="C306:C309" si="164">B306/100000000</f>
        <v>-2.8771994599999999</v>
      </c>
      <c r="D306" s="98">
        <v>-2702385082</v>
      </c>
      <c r="E306" s="96">
        <f t="shared" ref="E306:E309" si="165">D306/100000000</f>
        <v>-27.02385082</v>
      </c>
      <c r="F306" s="97">
        <v>-146756178</v>
      </c>
      <c r="G306" s="99">
        <f t="shared" ref="G306:G309" si="166">F306/100000000</f>
        <v>-1.46756178</v>
      </c>
      <c r="H306" s="97">
        <v>-4280447060</v>
      </c>
      <c r="I306" s="99">
        <f t="shared" ref="I306:I309" si="167">H306/100000000</f>
        <v>-42.804470600000002</v>
      </c>
    </row>
    <row r="307" spans="1:9">
      <c r="A307" s="92">
        <v>43085</v>
      </c>
      <c r="B307" s="97"/>
      <c r="C307" s="99">
        <f t="shared" si="164"/>
        <v>0</v>
      </c>
      <c r="D307" s="98"/>
      <c r="E307" s="96">
        <f t="shared" si="165"/>
        <v>0</v>
      </c>
      <c r="F307" s="97"/>
      <c r="G307" s="99">
        <f t="shared" si="166"/>
        <v>0</v>
      </c>
      <c r="H307" s="97"/>
      <c r="I307" s="99">
        <f t="shared" si="167"/>
        <v>0</v>
      </c>
    </row>
    <row r="308" spans="1:9">
      <c r="A308" s="92">
        <v>43086</v>
      </c>
      <c r="B308" s="97"/>
      <c r="C308" s="99">
        <f t="shared" si="164"/>
        <v>0</v>
      </c>
      <c r="D308" s="98"/>
      <c r="E308" s="96">
        <f t="shared" si="165"/>
        <v>0</v>
      </c>
      <c r="F308" s="97"/>
      <c r="G308" s="99">
        <f t="shared" si="166"/>
        <v>0</v>
      </c>
      <c r="H308" s="97"/>
      <c r="I308" s="99">
        <f t="shared" si="167"/>
        <v>0</v>
      </c>
    </row>
    <row r="309" spans="1:9">
      <c r="A309" s="92">
        <v>43087</v>
      </c>
      <c r="B309" s="97">
        <v>-47890474</v>
      </c>
      <c r="C309" s="99">
        <f t="shared" si="164"/>
        <v>-0.47890474</v>
      </c>
      <c r="D309" s="98">
        <v>-130946756</v>
      </c>
      <c r="E309" s="96">
        <f t="shared" si="165"/>
        <v>-1.3094675600000001</v>
      </c>
      <c r="F309" s="97">
        <v>1015915590</v>
      </c>
      <c r="G309" s="99">
        <f t="shared" si="166"/>
        <v>10.1591559</v>
      </c>
      <c r="H309" s="97">
        <v>-126160633</v>
      </c>
      <c r="I309" s="99">
        <f t="shared" si="167"/>
        <v>-1.26160633</v>
      </c>
    </row>
    <row r="310" spans="1:9">
      <c r="A310" s="92">
        <v>43088</v>
      </c>
      <c r="B310" s="97">
        <v>243498590</v>
      </c>
      <c r="C310" s="99">
        <f t="shared" ref="C310" si="168">B310/100000000</f>
        <v>2.4349859</v>
      </c>
      <c r="D310" s="98">
        <v>587029070</v>
      </c>
      <c r="E310" s="96">
        <f t="shared" ref="E310" si="169">D310/100000000</f>
        <v>5.8702907</v>
      </c>
      <c r="F310" s="97">
        <v>771833227</v>
      </c>
      <c r="G310" s="99">
        <f t="shared" ref="G310" si="170">F310/100000000</f>
        <v>7.7183322700000003</v>
      </c>
      <c r="H310" s="97">
        <v>-5323157962</v>
      </c>
      <c r="I310" s="99">
        <f t="shared" ref="I310" si="171">H310/100000000</f>
        <v>-53.231579619999998</v>
      </c>
    </row>
    <row r="311" spans="1:9">
      <c r="A311" s="92">
        <v>43089</v>
      </c>
      <c r="B311" s="97">
        <v>74035674</v>
      </c>
      <c r="C311" s="99">
        <f t="shared" ref="C311" si="172">B311/100000000</f>
        <v>0.74035673999999996</v>
      </c>
      <c r="D311" s="98">
        <v>353357594</v>
      </c>
      <c r="E311" s="96">
        <f t="shared" ref="E311" si="173">D311/100000000</f>
        <v>3.53357594</v>
      </c>
      <c r="F311" s="97">
        <v>69393252</v>
      </c>
      <c r="G311" s="99">
        <f t="shared" ref="G311" si="174">F311/100000000</f>
        <v>0.69393252000000005</v>
      </c>
      <c r="H311" s="97">
        <v>-74499827</v>
      </c>
      <c r="I311" s="99">
        <f t="shared" ref="I311" si="175">H311/100000000</f>
        <v>-0.74499826999999996</v>
      </c>
    </row>
    <row r="312" spans="1:9">
      <c r="A312" s="92">
        <v>43090</v>
      </c>
      <c r="B312" s="97">
        <v>252457865</v>
      </c>
      <c r="C312" s="99">
        <f t="shared" ref="C312" si="176">B312/100000000</f>
        <v>2.52457865</v>
      </c>
      <c r="D312" s="98">
        <v>667294186</v>
      </c>
      <c r="E312" s="96">
        <f t="shared" ref="E312" si="177">D312/100000000</f>
        <v>6.6729418599999999</v>
      </c>
      <c r="F312" s="97">
        <v>281079131</v>
      </c>
      <c r="G312" s="99">
        <f t="shared" ref="G312" si="178">F312/100000000</f>
        <v>2.8107913099999999</v>
      </c>
      <c r="H312" s="97">
        <v>-2458203790</v>
      </c>
      <c r="I312" s="99">
        <f t="shared" ref="I312" si="179">H312/100000000</f>
        <v>-24.5820379</v>
      </c>
    </row>
    <row r="313" spans="1:9">
      <c r="A313" s="92">
        <v>43091</v>
      </c>
      <c r="B313" s="97">
        <v>-153588720</v>
      </c>
      <c r="C313" s="99">
        <f t="shared" ref="C313" si="180">B313/100000000</f>
        <v>-1.5358871999999999</v>
      </c>
      <c r="D313" s="98">
        <v>-264894784</v>
      </c>
      <c r="E313" s="96">
        <f t="shared" ref="E313" si="181">D313/100000000</f>
        <v>-2.6489478399999999</v>
      </c>
      <c r="F313" s="97">
        <v>194603647</v>
      </c>
      <c r="G313" s="99">
        <f t="shared" ref="G313" si="182">F313/100000000</f>
        <v>1.9460364699999999</v>
      </c>
      <c r="H313" s="97">
        <v>1233299639</v>
      </c>
      <c r="I313" s="99">
        <f t="shared" ref="I313" si="183">H313/100000000</f>
        <v>12.33299639</v>
      </c>
    </row>
    <row r="314" spans="1:9">
      <c r="A314" s="92">
        <v>43092</v>
      </c>
      <c r="B314" s="97"/>
      <c r="C314" s="99"/>
      <c r="D314" s="98"/>
      <c r="E314" s="96"/>
      <c r="F314" s="97"/>
      <c r="G314" s="99"/>
      <c r="H314" s="97"/>
      <c r="I314" s="99"/>
    </row>
    <row r="315" spans="1:9">
      <c r="A315" s="92">
        <v>43093</v>
      </c>
      <c r="B315" s="97"/>
      <c r="C315" s="99"/>
      <c r="D315" s="98"/>
      <c r="E315" s="96"/>
      <c r="F315" s="97"/>
      <c r="G315" s="99"/>
      <c r="H315" s="97"/>
      <c r="I315" s="99"/>
    </row>
    <row r="316" spans="1:9">
      <c r="A316" s="92">
        <v>43094</v>
      </c>
      <c r="B316" s="97">
        <v>-171833946</v>
      </c>
      <c r="C316" s="99">
        <f t="shared" ref="C316:C317" si="184">B316/100000000</f>
        <v>-1.7183394599999999</v>
      </c>
      <c r="D316" s="98">
        <v>-537152714</v>
      </c>
      <c r="E316" s="96">
        <f t="shared" ref="E316:E317" si="185">D316/100000000</f>
        <v>-5.3715271400000004</v>
      </c>
      <c r="F316" s="97">
        <v>-113645473</v>
      </c>
      <c r="G316" s="99">
        <f t="shared" ref="G316:G317" si="186">F316/100000000</f>
        <v>-1.1364547300000001</v>
      </c>
      <c r="H316" s="97">
        <v>661542573</v>
      </c>
      <c r="I316" s="99">
        <f t="shared" ref="I316:I317" si="187">H316/100000000</f>
        <v>6.6154257300000001</v>
      </c>
    </row>
    <row r="317" spans="1:9">
      <c r="A317" s="92">
        <v>43095</v>
      </c>
      <c r="B317" s="97">
        <v>-1025323848</v>
      </c>
      <c r="C317" s="99">
        <f t="shared" si="184"/>
        <v>-10.25323848</v>
      </c>
      <c r="D317" s="98">
        <v>-2219205162</v>
      </c>
      <c r="E317" s="96">
        <f t="shared" si="185"/>
        <v>-22.192051620000001</v>
      </c>
      <c r="F317" s="97">
        <v>-631996086</v>
      </c>
      <c r="G317" s="99">
        <f t="shared" si="186"/>
        <v>-6.3199608600000001</v>
      </c>
      <c r="H317" s="97">
        <v>-2518725396</v>
      </c>
      <c r="I317" s="99">
        <f t="shared" si="187"/>
        <v>-25.18725396</v>
      </c>
    </row>
    <row r="318" spans="1:9">
      <c r="A318" s="92">
        <v>43096</v>
      </c>
      <c r="B318" s="97">
        <v>166174533</v>
      </c>
      <c r="C318" s="99">
        <f t="shared" ref="C318" si="188">B318/100000000</f>
        <v>1.66174533</v>
      </c>
      <c r="D318" s="98">
        <v>184870175</v>
      </c>
      <c r="E318" s="96">
        <f t="shared" ref="E318" si="189">D318/100000000</f>
        <v>1.84870175</v>
      </c>
      <c r="F318" s="97">
        <v>-17188199</v>
      </c>
      <c r="G318" s="99">
        <f t="shared" ref="G318" si="190">F318/100000000</f>
        <v>-0.17188199000000001</v>
      </c>
      <c r="H318" s="97">
        <v>2575842749</v>
      </c>
      <c r="I318" s="99">
        <f t="shared" ref="I318" si="191">H318/100000000</f>
        <v>25.758427489999999</v>
      </c>
    </row>
    <row r="319" spans="1:9">
      <c r="A319" s="92">
        <v>43097</v>
      </c>
      <c r="B319" s="97">
        <v>-113635433</v>
      </c>
      <c r="C319" s="99">
        <f t="shared" ref="C319" si="192">B319/100000000</f>
        <v>-1.1363543300000001</v>
      </c>
      <c r="D319" s="98">
        <v>613737800</v>
      </c>
      <c r="E319" s="96">
        <f t="shared" ref="E319" si="193">D319/100000000</f>
        <v>6.137378</v>
      </c>
      <c r="F319" s="97">
        <v>393587690</v>
      </c>
      <c r="G319" s="99">
        <f t="shared" ref="G319" si="194">F319/100000000</f>
        <v>3.9358768999999998</v>
      </c>
      <c r="H319" s="97">
        <v>6502199793</v>
      </c>
      <c r="I319" s="99">
        <f t="shared" ref="I319" si="195">H319/100000000</f>
        <v>65.021997929999998</v>
      </c>
    </row>
    <row r="320" spans="1:9">
      <c r="A320" s="92">
        <v>43098</v>
      </c>
      <c r="B320" s="97">
        <v>239913722</v>
      </c>
      <c r="C320" s="99">
        <f t="shared" ref="C320" si="196">B320/100000000</f>
        <v>2.3991372200000001</v>
      </c>
      <c r="D320" s="98">
        <v>-10084349</v>
      </c>
      <c r="E320" s="96">
        <f t="shared" ref="E320" si="197">D320/100000000</f>
        <v>-0.10084348999999999</v>
      </c>
      <c r="F320" s="97">
        <v>720530613</v>
      </c>
      <c r="G320" s="99">
        <f t="shared" ref="G320" si="198">F320/100000000</f>
        <v>7.2053061300000003</v>
      </c>
      <c r="H320" s="97">
        <v>6560635755</v>
      </c>
      <c r="I320" s="99">
        <f t="shared" ref="I320" si="199">H320/100000000</f>
        <v>65.606357549999998</v>
      </c>
    </row>
    <row r="321" spans="1:9">
      <c r="A321" s="92">
        <v>43099</v>
      </c>
      <c r="B321" s="97"/>
      <c r="C321" s="99"/>
      <c r="D321" s="98"/>
      <c r="E321" s="96"/>
      <c r="F321" s="97"/>
      <c r="G321" s="99"/>
      <c r="H321" s="97"/>
      <c r="I321" s="99"/>
    </row>
    <row r="322" spans="1:9">
      <c r="A322" s="92">
        <v>43100</v>
      </c>
      <c r="B322" s="97"/>
      <c r="C322" s="99"/>
      <c r="D322" s="98"/>
      <c r="E322" s="96"/>
      <c r="F322" s="97"/>
      <c r="G322" s="99"/>
      <c r="H322" s="97"/>
      <c r="I322" s="99"/>
    </row>
    <row r="323" spans="1:9">
      <c r="A323" s="92">
        <v>43101</v>
      </c>
      <c r="B323" s="97"/>
      <c r="C323" s="99"/>
      <c r="D323" s="98"/>
      <c r="E323" s="96"/>
      <c r="F323" s="97"/>
      <c r="G323" s="99"/>
      <c r="H323" s="97"/>
      <c r="I323" s="99"/>
    </row>
    <row r="324" spans="1:9">
      <c r="A324" s="92">
        <v>43102</v>
      </c>
      <c r="B324" s="97">
        <v>885262708</v>
      </c>
      <c r="C324" s="99">
        <f t="shared" ref="C324" si="200">B324/100000000</f>
        <v>8.8526270799999995</v>
      </c>
      <c r="D324" s="98">
        <v>885262708</v>
      </c>
      <c r="E324" s="96">
        <f t="shared" ref="E324" si="201">D324/100000000</f>
        <v>8.8526270799999995</v>
      </c>
      <c r="F324" s="97">
        <v>-74245611</v>
      </c>
      <c r="G324" s="99">
        <f t="shared" ref="G324" si="202">F324/100000000</f>
        <v>-0.74245611</v>
      </c>
      <c r="H324" s="97">
        <v>8648245117</v>
      </c>
      <c r="I324" s="99">
        <f t="shared" ref="I324" si="203">H324/100000000</f>
        <v>86.482451170000004</v>
      </c>
    </row>
    <row r="325" spans="1:9">
      <c r="A325" s="92">
        <v>43103</v>
      </c>
      <c r="B325" s="97">
        <v>1679725617</v>
      </c>
      <c r="C325" s="99">
        <f t="shared" ref="C325" si="204">B325/100000000</f>
        <v>16.797256170000001</v>
      </c>
      <c r="D325" s="98">
        <v>1506486418</v>
      </c>
      <c r="E325" s="96">
        <f t="shared" ref="E325" si="205">D325/100000000</f>
        <v>15.064864180000001</v>
      </c>
      <c r="F325" s="97">
        <v>999578570</v>
      </c>
      <c r="G325" s="99">
        <f t="shared" ref="G325" si="206">F325/100000000</f>
        <v>9.9957857000000008</v>
      </c>
      <c r="H325" s="97">
        <v>3725762356</v>
      </c>
      <c r="I325" s="99">
        <f t="shared" ref="I325" si="207">H325/100000000</f>
        <v>37.257623559999999</v>
      </c>
    </row>
    <row r="326" spans="1:9">
      <c r="A326" s="92">
        <v>43104</v>
      </c>
      <c r="B326" s="97">
        <v>1020028250</v>
      </c>
      <c r="C326" s="99">
        <f t="shared" ref="C326" si="208">B326/100000000</f>
        <v>10.2002825</v>
      </c>
      <c r="D326" s="98">
        <v>817845859</v>
      </c>
      <c r="E326" s="96">
        <f t="shared" ref="E326" si="209">D326/100000000</f>
        <v>8.17845859</v>
      </c>
      <c r="F326" s="97">
        <v>-141653974</v>
      </c>
      <c r="G326" s="99">
        <f t="shared" ref="G326" si="210">F326/100000000</f>
        <v>-1.4165397399999999</v>
      </c>
      <c r="H326" s="97">
        <v>5474260013</v>
      </c>
      <c r="I326" s="99">
        <f t="shared" ref="I326" si="211">H326/100000000</f>
        <v>54.74260013</v>
      </c>
    </row>
    <row r="327" spans="1:9">
      <c r="A327" s="92">
        <v>43105</v>
      </c>
      <c r="B327" s="97">
        <v>947461930</v>
      </c>
      <c r="C327" s="99">
        <f t="shared" ref="C327" si="212">B327/100000000</f>
        <v>9.4746193000000005</v>
      </c>
      <c r="D327" s="98">
        <v>688283515</v>
      </c>
      <c r="E327" s="96">
        <f t="shared" ref="E327" si="213">D327/100000000</f>
        <v>6.88283515</v>
      </c>
      <c r="F327" s="97">
        <v>-334919686</v>
      </c>
      <c r="G327" s="99">
        <f t="shared" ref="G327" si="214">F327/100000000</f>
        <v>-3.3491968600000002</v>
      </c>
      <c r="H327" s="97">
        <v>3480267389</v>
      </c>
      <c r="I327" s="99">
        <f t="shared" ref="I327" si="215">H327/100000000</f>
        <v>34.802673890000001</v>
      </c>
    </row>
    <row r="328" spans="1:9">
      <c r="A328" s="92">
        <v>43106</v>
      </c>
      <c r="B328" s="97"/>
      <c r="C328" s="99"/>
      <c r="D328" s="98"/>
      <c r="E328" s="96"/>
      <c r="F328" s="97"/>
      <c r="G328" s="99"/>
      <c r="H328" s="97"/>
      <c r="I328" s="99"/>
    </row>
    <row r="329" spans="1:9">
      <c r="A329" s="92">
        <v>43107</v>
      </c>
      <c r="B329" s="97"/>
      <c r="C329" s="99"/>
      <c r="D329" s="98"/>
      <c r="E329" s="96"/>
      <c r="F329" s="97"/>
      <c r="G329" s="99"/>
      <c r="H329" s="97"/>
      <c r="I329" s="99"/>
    </row>
    <row r="330" spans="1:9">
      <c r="A330" s="92">
        <v>43108</v>
      </c>
      <c r="B330" s="97">
        <v>518929952</v>
      </c>
      <c r="C330" s="99">
        <f t="shared" ref="C330" si="216">B330/100000000</f>
        <v>5.1892995199999996</v>
      </c>
      <c r="D330" s="98">
        <v>-532258914</v>
      </c>
      <c r="E330" s="96">
        <f t="shared" ref="E330" si="217">D330/100000000</f>
        <v>-5.3225891399999998</v>
      </c>
      <c r="F330" s="97">
        <v>934560471</v>
      </c>
      <c r="G330" s="99">
        <f t="shared" ref="G330" si="218">F330/100000000</f>
        <v>9.3456047099999999</v>
      </c>
      <c r="H330" s="97">
        <v>5009518005</v>
      </c>
      <c r="I330" s="99">
        <f t="shared" ref="I330" si="219">H330/100000000</f>
        <v>50.095180050000003</v>
      </c>
    </row>
    <row r="331" spans="1:9">
      <c r="A331" s="92">
        <v>43109</v>
      </c>
      <c r="B331" s="97">
        <v>215231241</v>
      </c>
      <c r="C331" s="99">
        <f t="shared" ref="C331" si="220">B331/100000000</f>
        <v>2.15231241</v>
      </c>
      <c r="D331" s="98">
        <v>17114050</v>
      </c>
      <c r="E331" s="96">
        <f t="shared" ref="E331" si="221">D331/100000000</f>
        <v>0.1711405</v>
      </c>
      <c r="F331" s="97">
        <v>476122297</v>
      </c>
      <c r="G331" s="99">
        <f t="shared" ref="G331" si="222">F331/100000000</f>
        <v>4.7612229700000004</v>
      </c>
      <c r="H331" s="97">
        <v>-1121448341</v>
      </c>
      <c r="I331" s="99">
        <f t="shared" ref="I331" si="223">H331/100000000</f>
        <v>-11.21448341</v>
      </c>
    </row>
    <row r="332" spans="1:9">
      <c r="A332" s="92">
        <v>43110</v>
      </c>
      <c r="B332" s="97">
        <v>175967476</v>
      </c>
      <c r="C332" s="99">
        <f t="shared" ref="C332" si="224">B332/100000000</f>
        <v>1.75967476</v>
      </c>
      <c r="D332" s="98">
        <v>-72425444</v>
      </c>
      <c r="E332" s="96">
        <f t="shared" ref="E332" si="225">D332/100000000</f>
        <v>-0.72425444000000005</v>
      </c>
      <c r="F332" s="97">
        <v>526507075</v>
      </c>
      <c r="G332" s="99">
        <f t="shared" ref="G332" si="226">F332/100000000</f>
        <v>5.2650707499999996</v>
      </c>
      <c r="H332" s="97">
        <v>-3220958613</v>
      </c>
      <c r="I332" s="99">
        <f t="shared" ref="I332" si="227">H332/100000000</f>
        <v>-32.209586129999998</v>
      </c>
    </row>
    <row r="333" spans="1:9">
      <c r="A333" s="92">
        <v>43111</v>
      </c>
      <c r="B333" s="97">
        <v>236179956</v>
      </c>
      <c r="C333" s="99">
        <f t="shared" ref="C333:C347" si="228">B333/100000000</f>
        <v>2.3617995600000001</v>
      </c>
      <c r="D333" s="98">
        <v>-540134102</v>
      </c>
      <c r="E333" s="96">
        <f t="shared" ref="E333:E347" si="229">D333/100000000</f>
        <v>-5.4013410200000003</v>
      </c>
      <c r="F333" s="97">
        <v>286833445</v>
      </c>
      <c r="G333" s="99">
        <f t="shared" ref="G333:G347" si="230">F333/100000000</f>
        <v>2.8683344499999999</v>
      </c>
      <c r="H333" s="97">
        <v>-1613195488</v>
      </c>
      <c r="I333" s="99">
        <f t="shared" ref="I333:I347" si="231">H333/100000000</f>
        <v>-16.131954879999999</v>
      </c>
    </row>
    <row r="334" spans="1:9">
      <c r="A334" s="92">
        <v>43112</v>
      </c>
      <c r="B334" s="97"/>
      <c r="C334" s="99">
        <f t="shared" si="228"/>
        <v>0</v>
      </c>
      <c r="D334" s="98"/>
      <c r="E334" s="96">
        <f t="shared" si="229"/>
        <v>0</v>
      </c>
      <c r="F334" s="97"/>
      <c r="G334" s="99">
        <f t="shared" si="230"/>
        <v>0</v>
      </c>
      <c r="H334" s="97"/>
      <c r="I334" s="99">
        <f t="shared" si="231"/>
        <v>0</v>
      </c>
    </row>
    <row r="335" spans="1:9">
      <c r="A335" s="92">
        <v>43113</v>
      </c>
      <c r="B335" s="97"/>
      <c r="C335" s="99">
        <f t="shared" si="228"/>
        <v>0</v>
      </c>
      <c r="D335" s="98"/>
      <c r="E335" s="96">
        <f t="shared" si="229"/>
        <v>0</v>
      </c>
      <c r="F335" s="97"/>
      <c r="G335" s="99">
        <f t="shared" si="230"/>
        <v>0</v>
      </c>
      <c r="H335" s="97"/>
      <c r="I335" s="99">
        <f t="shared" si="231"/>
        <v>0</v>
      </c>
    </row>
    <row r="336" spans="1:9">
      <c r="A336" s="92">
        <v>43114</v>
      </c>
      <c r="B336" s="97"/>
      <c r="C336" s="99">
        <f t="shared" si="228"/>
        <v>0</v>
      </c>
      <c r="D336" s="98"/>
      <c r="E336" s="96">
        <f t="shared" si="229"/>
        <v>0</v>
      </c>
      <c r="F336" s="97"/>
      <c r="G336" s="99">
        <f t="shared" si="230"/>
        <v>0</v>
      </c>
      <c r="H336" s="97"/>
      <c r="I336" s="99">
        <f t="shared" si="231"/>
        <v>0</v>
      </c>
    </row>
    <row r="337" spans="1:9">
      <c r="A337" s="92">
        <v>43115</v>
      </c>
      <c r="B337" s="97"/>
      <c r="C337" s="99">
        <f t="shared" si="228"/>
        <v>0</v>
      </c>
      <c r="D337" s="98"/>
      <c r="E337" s="96">
        <f t="shared" si="229"/>
        <v>0</v>
      </c>
      <c r="F337" s="97"/>
      <c r="G337" s="99">
        <f t="shared" si="230"/>
        <v>0</v>
      </c>
      <c r="H337" s="97"/>
      <c r="I337" s="99">
        <f t="shared" si="231"/>
        <v>0</v>
      </c>
    </row>
    <row r="338" spans="1:9">
      <c r="A338" s="92">
        <v>43116</v>
      </c>
      <c r="B338" s="97"/>
      <c r="C338" s="99">
        <f t="shared" si="228"/>
        <v>0</v>
      </c>
      <c r="D338" s="98"/>
      <c r="E338" s="96">
        <f t="shared" si="229"/>
        <v>0</v>
      </c>
      <c r="F338" s="97"/>
      <c r="G338" s="99">
        <f t="shared" si="230"/>
        <v>0</v>
      </c>
      <c r="H338" s="97"/>
      <c r="I338" s="99">
        <f t="shared" si="231"/>
        <v>0</v>
      </c>
    </row>
    <row r="339" spans="1:9">
      <c r="A339" s="92">
        <v>43117</v>
      </c>
      <c r="B339" s="97"/>
      <c r="C339" s="99">
        <f t="shared" si="228"/>
        <v>0</v>
      </c>
      <c r="D339" s="98"/>
      <c r="E339" s="96">
        <f t="shared" si="229"/>
        <v>0</v>
      </c>
      <c r="F339" s="97"/>
      <c r="G339" s="99">
        <f t="shared" si="230"/>
        <v>0</v>
      </c>
      <c r="H339" s="97"/>
      <c r="I339" s="99">
        <f t="shared" si="231"/>
        <v>0</v>
      </c>
    </row>
    <row r="340" spans="1:9">
      <c r="A340" s="92">
        <v>43118</v>
      </c>
      <c r="B340" s="97"/>
      <c r="C340" s="99">
        <f t="shared" si="228"/>
        <v>0</v>
      </c>
      <c r="D340" s="98"/>
      <c r="E340" s="96">
        <f t="shared" si="229"/>
        <v>0</v>
      </c>
      <c r="F340" s="97"/>
      <c r="G340" s="99">
        <f t="shared" si="230"/>
        <v>0</v>
      </c>
      <c r="H340" s="97"/>
      <c r="I340" s="99">
        <f t="shared" si="231"/>
        <v>0</v>
      </c>
    </row>
    <row r="341" spans="1:9">
      <c r="A341" s="92">
        <v>43119</v>
      </c>
      <c r="B341" s="97"/>
      <c r="C341" s="99">
        <f t="shared" si="228"/>
        <v>0</v>
      </c>
      <c r="D341" s="98"/>
      <c r="E341" s="96">
        <f t="shared" si="229"/>
        <v>0</v>
      </c>
      <c r="F341" s="97"/>
      <c r="G341" s="99">
        <f t="shared" si="230"/>
        <v>0</v>
      </c>
      <c r="H341" s="97"/>
      <c r="I341" s="99">
        <f t="shared" si="231"/>
        <v>0</v>
      </c>
    </row>
    <row r="342" spans="1:9">
      <c r="A342" s="92">
        <v>43120</v>
      </c>
      <c r="B342" s="97"/>
      <c r="C342" s="99">
        <f t="shared" si="228"/>
        <v>0</v>
      </c>
      <c r="D342" s="98"/>
      <c r="E342" s="96">
        <f t="shared" si="229"/>
        <v>0</v>
      </c>
      <c r="F342" s="97"/>
      <c r="G342" s="99">
        <f t="shared" si="230"/>
        <v>0</v>
      </c>
      <c r="H342" s="97"/>
      <c r="I342" s="99">
        <f t="shared" si="231"/>
        <v>0</v>
      </c>
    </row>
    <row r="343" spans="1:9">
      <c r="A343" s="92">
        <v>43121</v>
      </c>
      <c r="B343" s="97"/>
      <c r="C343" s="99">
        <f t="shared" si="228"/>
        <v>0</v>
      </c>
      <c r="D343" s="98"/>
      <c r="E343" s="96">
        <f t="shared" si="229"/>
        <v>0</v>
      </c>
      <c r="F343" s="97"/>
      <c r="G343" s="99">
        <f t="shared" si="230"/>
        <v>0</v>
      </c>
      <c r="H343" s="97"/>
      <c r="I343" s="99">
        <f t="shared" si="231"/>
        <v>0</v>
      </c>
    </row>
    <row r="344" spans="1:9">
      <c r="A344" s="92">
        <v>43122</v>
      </c>
      <c r="B344" s="97"/>
      <c r="C344" s="99">
        <f t="shared" si="228"/>
        <v>0</v>
      </c>
      <c r="D344" s="98"/>
      <c r="E344" s="96">
        <f t="shared" si="229"/>
        <v>0</v>
      </c>
      <c r="F344" s="97"/>
      <c r="G344" s="99">
        <f t="shared" si="230"/>
        <v>0</v>
      </c>
      <c r="H344" s="97"/>
      <c r="I344" s="99">
        <f t="shared" si="231"/>
        <v>0</v>
      </c>
    </row>
    <row r="345" spans="1:9">
      <c r="A345" s="92">
        <v>43123</v>
      </c>
      <c r="B345" s="97"/>
      <c r="C345" s="99">
        <f t="shared" si="228"/>
        <v>0</v>
      </c>
      <c r="D345" s="98"/>
      <c r="E345" s="96">
        <f t="shared" si="229"/>
        <v>0</v>
      </c>
      <c r="F345" s="97"/>
      <c r="G345" s="99">
        <f t="shared" si="230"/>
        <v>0</v>
      </c>
      <c r="H345" s="97"/>
      <c r="I345" s="99">
        <f t="shared" si="231"/>
        <v>0</v>
      </c>
    </row>
    <row r="346" spans="1:9">
      <c r="A346" s="92">
        <v>43124</v>
      </c>
      <c r="B346" s="97"/>
      <c r="C346" s="99">
        <f t="shared" si="228"/>
        <v>0</v>
      </c>
      <c r="D346" s="98"/>
      <c r="E346" s="96">
        <f t="shared" si="229"/>
        <v>0</v>
      </c>
      <c r="F346" s="97"/>
      <c r="G346" s="99">
        <f t="shared" si="230"/>
        <v>0</v>
      </c>
      <c r="H346" s="97"/>
      <c r="I346" s="99">
        <f t="shared" si="231"/>
        <v>0</v>
      </c>
    </row>
    <row r="347" spans="1:9">
      <c r="A347" s="92">
        <v>43125</v>
      </c>
      <c r="B347" s="97"/>
      <c r="C347" s="99">
        <f t="shared" si="228"/>
        <v>0</v>
      </c>
      <c r="D347" s="98"/>
      <c r="E347" s="96">
        <f t="shared" si="229"/>
        <v>0</v>
      </c>
      <c r="F347" s="97"/>
      <c r="G347" s="99">
        <f t="shared" si="230"/>
        <v>0</v>
      </c>
      <c r="H347" s="97"/>
      <c r="I347" s="99">
        <f t="shared" si="231"/>
        <v>0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92D050"/>
  </sheetPr>
  <dimension ref="A1:Q334"/>
  <sheetViews>
    <sheetView zoomScale="85" zoomScaleNormal="85" workbookViewId="0">
      <pane ySplit="3" topLeftCell="A332" activePane="bottomLeft" state="frozen"/>
      <selection pane="bottomLeft" activeCell="K334" sqref="K334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6.21875" style="2" bestFit="1" customWidth="1"/>
    <col min="16" max="16" width="23" style="2" bestFit="1" customWidth="1"/>
    <col min="17" max="17" width="57.44140625" style="2" customWidth="1"/>
    <col min="18" max="16384" width="8.88671875" style="2"/>
  </cols>
  <sheetData>
    <row r="1" spans="1:17" ht="16.2">
      <c r="A1" s="15"/>
      <c r="B1" s="130" t="s">
        <v>51</v>
      </c>
      <c r="C1" s="105"/>
      <c r="D1" s="105"/>
      <c r="E1" s="138" t="s">
        <v>49</v>
      </c>
      <c r="F1" s="138" t="s">
        <v>50</v>
      </c>
      <c r="G1" s="134" t="s">
        <v>52</v>
      </c>
      <c r="H1" s="135"/>
      <c r="I1" s="135"/>
      <c r="J1" s="136"/>
      <c r="K1" s="137"/>
      <c r="L1" s="138" t="s">
        <v>53</v>
      </c>
      <c r="M1" s="138" t="s">
        <v>54</v>
      </c>
      <c r="O1" s="1" t="s">
        <v>193</v>
      </c>
      <c r="P1" s="1" t="s">
        <v>194</v>
      </c>
      <c r="Q1" s="1" t="s">
        <v>192</v>
      </c>
    </row>
    <row r="2" spans="1:17" s="1" customFormat="1" ht="31.2">
      <c r="A2" s="15" t="s">
        <v>1</v>
      </c>
      <c r="B2" s="17" t="s">
        <v>46</v>
      </c>
      <c r="C2" s="17" t="s">
        <v>47</v>
      </c>
      <c r="D2" s="17" t="s">
        <v>48</v>
      </c>
      <c r="E2" s="139"/>
      <c r="F2" s="139"/>
      <c r="G2" s="17" t="s">
        <v>46</v>
      </c>
      <c r="H2" s="17" t="s">
        <v>47</v>
      </c>
      <c r="I2" s="17" t="s">
        <v>55</v>
      </c>
      <c r="J2" s="93" t="s">
        <v>100</v>
      </c>
      <c r="K2" s="93" t="s">
        <v>56</v>
      </c>
      <c r="L2" s="139"/>
      <c r="M2" s="139"/>
      <c r="O2" s="1">
        <v>2</v>
      </c>
      <c r="P2" s="1" t="s">
        <v>197</v>
      </c>
      <c r="Q2" s="95" t="s">
        <v>198</v>
      </c>
    </row>
    <row r="3" spans="1:17">
      <c r="A3" s="15" t="s">
        <v>40</v>
      </c>
      <c r="B3" s="131" t="s">
        <v>57</v>
      </c>
      <c r="C3" s="132"/>
      <c r="D3" s="132"/>
      <c r="E3" s="132"/>
      <c r="F3" s="132"/>
      <c r="G3" s="132"/>
      <c r="H3" s="132"/>
      <c r="I3" s="132"/>
      <c r="J3" s="133"/>
      <c r="K3" s="133"/>
      <c r="L3" s="133"/>
      <c r="M3" s="133"/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58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>
        <f t="shared" ref="J31" si="46">I31-$I$4</f>
        <v>-73219.75</v>
      </c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7">B32+C32/4</f>
        <v>0</v>
      </c>
      <c r="E32" s="10"/>
      <c r="F32" s="10"/>
      <c r="G32" s="10"/>
      <c r="H32" s="10"/>
      <c r="I32" s="10">
        <f t="shared" ref="I32:I95" si="48">G32+H32/4</f>
        <v>0</v>
      </c>
      <c r="J32" s="10">
        <f t="shared" ref="J32:J95" si="49">I32-$I$4</f>
        <v>-73219.75</v>
      </c>
      <c r="K32" s="10">
        <f t="shared" ref="K32:K95" si="50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7"/>
        <v>0</v>
      </c>
      <c r="E33" s="10"/>
      <c r="F33" s="10"/>
      <c r="G33" s="10"/>
      <c r="H33" s="10"/>
      <c r="I33" s="10">
        <f t="shared" si="48"/>
        <v>0</v>
      </c>
      <c r="J33" s="10">
        <f t="shared" si="49"/>
        <v>-73219.75</v>
      </c>
      <c r="K33" s="10">
        <f t="shared" si="50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7"/>
        <v>0</v>
      </c>
      <c r="E34" s="10"/>
      <c r="F34" s="10"/>
      <c r="G34" s="10"/>
      <c r="H34" s="10"/>
      <c r="I34" s="10">
        <f t="shared" si="48"/>
        <v>0</v>
      </c>
      <c r="J34" s="10">
        <f t="shared" si="49"/>
        <v>-73219.75</v>
      </c>
      <c r="K34" s="10">
        <f t="shared" si="50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7"/>
        <v>0</v>
      </c>
      <c r="E35" s="10"/>
      <c r="F35" s="10"/>
      <c r="G35" s="10"/>
      <c r="H35" s="10"/>
      <c r="I35" s="10">
        <f t="shared" si="48"/>
        <v>0</v>
      </c>
      <c r="J35" s="10">
        <f t="shared" si="49"/>
        <v>-73219.75</v>
      </c>
      <c r="K35" s="10">
        <f t="shared" si="50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7"/>
        <v>0</v>
      </c>
      <c r="E36" s="10"/>
      <c r="F36" s="10"/>
      <c r="G36" s="10"/>
      <c r="H36" s="10"/>
      <c r="I36" s="10">
        <f t="shared" si="48"/>
        <v>0</v>
      </c>
      <c r="J36" s="10">
        <f t="shared" si="49"/>
        <v>-73219.75</v>
      </c>
      <c r="K36" s="10">
        <f t="shared" si="50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7"/>
        <v>0</v>
      </c>
      <c r="E37" s="10"/>
      <c r="F37" s="10"/>
      <c r="G37" s="10"/>
      <c r="H37" s="10"/>
      <c r="I37" s="10">
        <f t="shared" si="48"/>
        <v>0</v>
      </c>
      <c r="J37" s="10">
        <f t="shared" si="49"/>
        <v>-73219.75</v>
      </c>
      <c r="K37" s="10">
        <f t="shared" si="50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7"/>
        <v>0</v>
      </c>
      <c r="E38" s="10"/>
      <c r="F38" s="10"/>
      <c r="G38" s="10"/>
      <c r="H38" s="10"/>
      <c r="I38" s="10">
        <f t="shared" si="48"/>
        <v>0</v>
      </c>
      <c r="J38" s="10">
        <f t="shared" si="49"/>
        <v>-73219.75</v>
      </c>
      <c r="K38" s="10">
        <f t="shared" si="50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7"/>
        <v>0</v>
      </c>
      <c r="E39" s="10"/>
      <c r="F39" s="10"/>
      <c r="G39" s="10"/>
      <c r="H39" s="10"/>
      <c r="I39" s="10">
        <f t="shared" si="48"/>
        <v>0</v>
      </c>
      <c r="J39" s="10">
        <f t="shared" si="49"/>
        <v>-73219.75</v>
      </c>
      <c r="K39" s="10">
        <f t="shared" si="50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7"/>
        <v>0</v>
      </c>
      <c r="E40" s="10"/>
      <c r="F40" s="10"/>
      <c r="G40" s="10"/>
      <c r="H40" s="10"/>
      <c r="I40" s="10">
        <f t="shared" si="48"/>
        <v>0</v>
      </c>
      <c r="J40" s="10">
        <f t="shared" si="49"/>
        <v>-73219.75</v>
      </c>
      <c r="K40" s="10">
        <f t="shared" si="50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7"/>
        <v>0</v>
      </c>
      <c r="E41" s="10"/>
      <c r="F41" s="10"/>
      <c r="G41" s="10"/>
      <c r="H41" s="10"/>
      <c r="I41" s="10">
        <f t="shared" si="48"/>
        <v>0</v>
      </c>
      <c r="J41" s="10">
        <f t="shared" si="49"/>
        <v>-73219.75</v>
      </c>
      <c r="K41" s="10">
        <f t="shared" si="50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7"/>
        <v>0</v>
      </c>
      <c r="E42" s="10"/>
      <c r="F42" s="10"/>
      <c r="G42" s="10"/>
      <c r="H42" s="10"/>
      <c r="I42" s="10">
        <f t="shared" si="48"/>
        <v>0</v>
      </c>
      <c r="J42" s="10">
        <f t="shared" si="49"/>
        <v>-73219.75</v>
      </c>
      <c r="K42" s="10">
        <f t="shared" si="50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7"/>
        <v>0</v>
      </c>
      <c r="E43" s="10"/>
      <c r="F43" s="10"/>
      <c r="G43" s="10"/>
      <c r="H43" s="10"/>
      <c r="I43" s="10">
        <f t="shared" si="48"/>
        <v>0</v>
      </c>
      <c r="J43" s="10">
        <f t="shared" si="49"/>
        <v>-73219.75</v>
      </c>
      <c r="K43" s="10">
        <f t="shared" si="50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7"/>
        <v>0</v>
      </c>
      <c r="E44" s="10"/>
      <c r="F44" s="10"/>
      <c r="G44" s="10"/>
      <c r="H44" s="10"/>
      <c r="I44" s="10">
        <f t="shared" si="48"/>
        <v>0</v>
      </c>
      <c r="J44" s="10">
        <f t="shared" si="49"/>
        <v>-73219.75</v>
      </c>
      <c r="K44" s="10">
        <f t="shared" si="50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7"/>
        <v>0</v>
      </c>
      <c r="E45" s="10"/>
      <c r="F45" s="10"/>
      <c r="G45" s="10"/>
      <c r="H45" s="10"/>
      <c r="I45" s="10">
        <f t="shared" si="48"/>
        <v>0</v>
      </c>
      <c r="J45" s="10">
        <f t="shared" si="49"/>
        <v>-73219.75</v>
      </c>
      <c r="K45" s="10">
        <f t="shared" si="50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7"/>
        <v>0</v>
      </c>
      <c r="E46" s="10"/>
      <c r="F46" s="10"/>
      <c r="G46" s="10"/>
      <c r="H46" s="10"/>
      <c r="I46" s="10">
        <f t="shared" si="48"/>
        <v>0</v>
      </c>
      <c r="J46" s="10">
        <f t="shared" si="49"/>
        <v>-73219.75</v>
      </c>
      <c r="K46" s="10">
        <f t="shared" si="50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7"/>
        <v>0</v>
      </c>
      <c r="E47" s="10"/>
      <c r="F47" s="10"/>
      <c r="G47" s="10"/>
      <c r="H47" s="10"/>
      <c r="I47" s="10">
        <f t="shared" si="48"/>
        <v>0</v>
      </c>
      <c r="J47" s="10">
        <f t="shared" si="49"/>
        <v>-73219.75</v>
      </c>
      <c r="K47" s="10">
        <f t="shared" si="50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7"/>
        <v>0</v>
      </c>
      <c r="E48" s="10"/>
      <c r="F48" s="10"/>
      <c r="G48" s="10"/>
      <c r="H48" s="10"/>
      <c r="I48" s="10">
        <f t="shared" si="48"/>
        <v>0</v>
      </c>
      <c r="J48" s="10">
        <f t="shared" si="49"/>
        <v>-73219.75</v>
      </c>
      <c r="K48" s="10">
        <f t="shared" si="50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7"/>
        <v>0</v>
      </c>
      <c r="E49" s="10"/>
      <c r="F49" s="10"/>
      <c r="G49" s="10"/>
      <c r="H49" s="10"/>
      <c r="I49" s="10">
        <f t="shared" si="48"/>
        <v>0</v>
      </c>
      <c r="J49" s="10">
        <f t="shared" si="49"/>
        <v>-73219.75</v>
      </c>
      <c r="K49" s="10">
        <f t="shared" si="50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7"/>
        <v>0</v>
      </c>
      <c r="E50" s="10"/>
      <c r="F50" s="10"/>
      <c r="G50" s="10"/>
      <c r="H50" s="10"/>
      <c r="I50" s="10">
        <f t="shared" si="48"/>
        <v>0</v>
      </c>
      <c r="J50" s="10">
        <f t="shared" si="49"/>
        <v>-73219.75</v>
      </c>
      <c r="K50" s="10">
        <f t="shared" si="50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7"/>
        <v>0</v>
      </c>
      <c r="E51" s="10"/>
      <c r="F51" s="10"/>
      <c r="G51" s="10"/>
      <c r="H51" s="10"/>
      <c r="I51" s="10">
        <f t="shared" si="48"/>
        <v>0</v>
      </c>
      <c r="J51" s="10">
        <f t="shared" si="49"/>
        <v>-73219.75</v>
      </c>
      <c r="K51" s="10">
        <f t="shared" si="50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7"/>
        <v>0</v>
      </c>
      <c r="E52" s="10"/>
      <c r="F52" s="10"/>
      <c r="G52" s="10"/>
      <c r="H52" s="10"/>
      <c r="I52" s="10">
        <f t="shared" si="48"/>
        <v>0</v>
      </c>
      <c r="J52" s="10">
        <f t="shared" si="49"/>
        <v>-73219.75</v>
      </c>
      <c r="K52" s="10">
        <f t="shared" si="50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7"/>
        <v>0</v>
      </c>
      <c r="E53" s="10"/>
      <c r="F53" s="10"/>
      <c r="G53" s="10"/>
      <c r="H53" s="10"/>
      <c r="I53" s="10">
        <f t="shared" si="48"/>
        <v>0</v>
      </c>
      <c r="J53" s="10">
        <f t="shared" si="49"/>
        <v>-73219.75</v>
      </c>
      <c r="K53" s="10">
        <f t="shared" si="50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7"/>
        <v>0</v>
      </c>
      <c r="E54" s="10"/>
      <c r="F54" s="10"/>
      <c r="G54" s="10"/>
      <c r="H54" s="10"/>
      <c r="I54" s="10">
        <f t="shared" si="48"/>
        <v>0</v>
      </c>
      <c r="J54" s="10">
        <f t="shared" si="49"/>
        <v>-73219.75</v>
      </c>
      <c r="K54" s="10">
        <f t="shared" si="50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7"/>
        <v>0</v>
      </c>
      <c r="E55" s="10"/>
      <c r="F55" s="10"/>
      <c r="G55" s="10"/>
      <c r="H55" s="10"/>
      <c r="I55" s="10">
        <f t="shared" si="48"/>
        <v>0</v>
      </c>
      <c r="J55" s="10">
        <f t="shared" si="49"/>
        <v>-73219.75</v>
      </c>
      <c r="K55" s="10">
        <f t="shared" si="50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7"/>
        <v>0</v>
      </c>
      <c r="E56" s="10"/>
      <c r="F56" s="10"/>
      <c r="G56" s="10"/>
      <c r="H56" s="10"/>
      <c r="I56" s="10">
        <f t="shared" si="48"/>
        <v>0</v>
      </c>
      <c r="J56" s="10">
        <f t="shared" si="49"/>
        <v>-73219.75</v>
      </c>
      <c r="K56" s="10">
        <f t="shared" si="50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7"/>
        <v>0</v>
      </c>
      <c r="E57" s="10"/>
      <c r="F57" s="10"/>
      <c r="G57" s="10"/>
      <c r="H57" s="10"/>
      <c r="I57" s="10">
        <f t="shared" si="48"/>
        <v>0</v>
      </c>
      <c r="J57" s="10">
        <f t="shared" si="49"/>
        <v>-73219.75</v>
      </c>
      <c r="K57" s="10">
        <f t="shared" si="50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7"/>
        <v>0</v>
      </c>
      <c r="E58" s="10"/>
      <c r="F58" s="10"/>
      <c r="G58" s="10"/>
      <c r="H58" s="10"/>
      <c r="I58" s="10">
        <f t="shared" si="48"/>
        <v>0</v>
      </c>
      <c r="J58" s="10">
        <f t="shared" si="49"/>
        <v>-73219.75</v>
      </c>
      <c r="K58" s="10">
        <f t="shared" si="50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7"/>
        <v>0</v>
      </c>
      <c r="E59" s="10"/>
      <c r="F59" s="10"/>
      <c r="G59" s="10"/>
      <c r="H59" s="10"/>
      <c r="I59" s="10">
        <f t="shared" si="48"/>
        <v>0</v>
      </c>
      <c r="J59" s="10">
        <f t="shared" si="49"/>
        <v>-73219.75</v>
      </c>
      <c r="K59" s="10">
        <f t="shared" si="50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7"/>
        <v>0</v>
      </c>
      <c r="E60" s="10"/>
      <c r="F60" s="10"/>
      <c r="G60" s="10"/>
      <c r="H60" s="10"/>
      <c r="I60" s="10">
        <f t="shared" si="48"/>
        <v>0</v>
      </c>
      <c r="J60" s="10">
        <f t="shared" si="49"/>
        <v>-73219.75</v>
      </c>
      <c r="K60" s="10">
        <f t="shared" si="50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7"/>
        <v>0</v>
      </c>
      <c r="E61" s="10"/>
      <c r="F61" s="10"/>
      <c r="G61" s="10"/>
      <c r="H61" s="10"/>
      <c r="I61" s="10">
        <f t="shared" si="48"/>
        <v>0</v>
      </c>
      <c r="J61" s="10">
        <f t="shared" si="49"/>
        <v>-73219.75</v>
      </c>
      <c r="K61" s="10">
        <f t="shared" si="50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7"/>
        <v>0</v>
      </c>
      <c r="E62" s="10"/>
      <c r="F62" s="10"/>
      <c r="G62" s="10"/>
      <c r="H62" s="10"/>
      <c r="I62" s="10">
        <f t="shared" si="48"/>
        <v>0</v>
      </c>
      <c r="J62" s="10">
        <f t="shared" si="49"/>
        <v>-73219.75</v>
      </c>
      <c r="K62" s="10">
        <f t="shared" si="50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7"/>
        <v>0</v>
      </c>
      <c r="E63" s="10"/>
      <c r="F63" s="10"/>
      <c r="G63" s="10"/>
      <c r="H63" s="10"/>
      <c r="I63" s="10">
        <f t="shared" si="48"/>
        <v>0</v>
      </c>
      <c r="J63" s="10">
        <f t="shared" si="49"/>
        <v>-73219.75</v>
      </c>
      <c r="K63" s="10">
        <f t="shared" si="50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7"/>
        <v>0</v>
      </c>
      <c r="E64" s="10"/>
      <c r="F64" s="10"/>
      <c r="G64" s="10"/>
      <c r="H64" s="10"/>
      <c r="I64" s="10">
        <f t="shared" si="48"/>
        <v>0</v>
      </c>
      <c r="J64" s="10">
        <f t="shared" si="49"/>
        <v>-73219.75</v>
      </c>
      <c r="K64" s="10">
        <f t="shared" si="50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7"/>
        <v>0</v>
      </c>
      <c r="E65" s="10"/>
      <c r="F65" s="10"/>
      <c r="G65" s="10"/>
      <c r="H65" s="10"/>
      <c r="I65" s="10">
        <f t="shared" si="48"/>
        <v>0</v>
      </c>
      <c r="J65" s="10">
        <f t="shared" si="49"/>
        <v>-73219.75</v>
      </c>
      <c r="K65" s="10">
        <f t="shared" si="50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7"/>
        <v>0</v>
      </c>
      <c r="E66" s="10"/>
      <c r="F66" s="10"/>
      <c r="G66" s="10"/>
      <c r="H66" s="10"/>
      <c r="I66" s="10">
        <f t="shared" si="48"/>
        <v>0</v>
      </c>
      <c r="J66" s="10">
        <f t="shared" si="49"/>
        <v>-73219.75</v>
      </c>
      <c r="K66" s="10">
        <f t="shared" si="50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7"/>
        <v>0</v>
      </c>
      <c r="E67" s="10"/>
      <c r="F67" s="10"/>
      <c r="G67" s="10"/>
      <c r="H67" s="10"/>
      <c r="I67" s="10">
        <f t="shared" si="48"/>
        <v>0</v>
      </c>
      <c r="J67" s="10">
        <f t="shared" si="49"/>
        <v>-73219.75</v>
      </c>
      <c r="K67" s="10">
        <f t="shared" si="50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7"/>
        <v>0</v>
      </c>
      <c r="E68" s="10"/>
      <c r="F68" s="10"/>
      <c r="G68" s="10"/>
      <c r="H68" s="10"/>
      <c r="I68" s="10">
        <f t="shared" si="48"/>
        <v>0</v>
      </c>
      <c r="J68" s="10">
        <f t="shared" si="49"/>
        <v>-73219.75</v>
      </c>
      <c r="K68" s="10">
        <f t="shared" si="50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7"/>
        <v>0</v>
      </c>
      <c r="E69" s="10"/>
      <c r="F69" s="10"/>
      <c r="G69" s="10"/>
      <c r="H69" s="10"/>
      <c r="I69" s="10">
        <f t="shared" si="48"/>
        <v>0</v>
      </c>
      <c r="J69" s="10">
        <f t="shared" si="49"/>
        <v>-73219.75</v>
      </c>
      <c r="K69" s="10">
        <f t="shared" si="50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7"/>
        <v>0</v>
      </c>
      <c r="E70" s="10"/>
      <c r="F70" s="10"/>
      <c r="G70" s="10"/>
      <c r="H70" s="10"/>
      <c r="I70" s="10">
        <f t="shared" si="48"/>
        <v>0</v>
      </c>
      <c r="J70" s="10">
        <f t="shared" si="49"/>
        <v>-73219.75</v>
      </c>
      <c r="K70" s="10">
        <f t="shared" si="50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7"/>
        <v>0</v>
      </c>
      <c r="E71" s="10"/>
      <c r="F71" s="10"/>
      <c r="G71" s="10"/>
      <c r="H71" s="10"/>
      <c r="I71" s="10">
        <f t="shared" si="48"/>
        <v>0</v>
      </c>
      <c r="J71" s="10">
        <f t="shared" si="49"/>
        <v>-73219.75</v>
      </c>
      <c r="K71" s="10">
        <f t="shared" si="50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7"/>
        <v>0</v>
      </c>
      <c r="E72" s="10"/>
      <c r="F72" s="10"/>
      <c r="G72" s="10"/>
      <c r="H72" s="10"/>
      <c r="I72" s="10">
        <f t="shared" si="48"/>
        <v>0</v>
      </c>
      <c r="J72" s="10">
        <f t="shared" si="49"/>
        <v>-73219.75</v>
      </c>
      <c r="K72" s="10">
        <f t="shared" si="50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7"/>
        <v>0</v>
      </c>
      <c r="E73" s="10"/>
      <c r="F73" s="10"/>
      <c r="G73" s="10"/>
      <c r="H73" s="10"/>
      <c r="I73" s="10">
        <f t="shared" si="48"/>
        <v>0</v>
      </c>
      <c r="J73" s="10">
        <f t="shared" si="49"/>
        <v>-73219.75</v>
      </c>
      <c r="K73" s="10">
        <f t="shared" si="50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7"/>
        <v>0</v>
      </c>
      <c r="E74" s="10"/>
      <c r="F74" s="10"/>
      <c r="G74" s="10"/>
      <c r="H74" s="10"/>
      <c r="I74" s="10">
        <f t="shared" si="48"/>
        <v>0</v>
      </c>
      <c r="J74" s="10">
        <f t="shared" si="49"/>
        <v>-73219.75</v>
      </c>
      <c r="K74" s="10">
        <f t="shared" si="50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7"/>
        <v>0</v>
      </c>
      <c r="E75" s="10"/>
      <c r="F75" s="10"/>
      <c r="G75" s="10"/>
      <c r="H75" s="10"/>
      <c r="I75" s="10">
        <f t="shared" si="48"/>
        <v>0</v>
      </c>
      <c r="J75" s="10">
        <f t="shared" si="49"/>
        <v>-73219.75</v>
      </c>
      <c r="K75" s="10">
        <f t="shared" si="50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7"/>
        <v>0</v>
      </c>
      <c r="E76" s="10"/>
      <c r="F76" s="10"/>
      <c r="G76" s="10"/>
      <c r="H76" s="10"/>
      <c r="I76" s="10">
        <f t="shared" si="48"/>
        <v>0</v>
      </c>
      <c r="J76" s="10">
        <f t="shared" si="49"/>
        <v>-73219.75</v>
      </c>
      <c r="K76" s="10">
        <f t="shared" si="50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7"/>
        <v>0</v>
      </c>
      <c r="E77" s="10"/>
      <c r="F77" s="10"/>
      <c r="G77" s="10"/>
      <c r="H77" s="10"/>
      <c r="I77" s="10">
        <f t="shared" si="48"/>
        <v>0</v>
      </c>
      <c r="J77" s="10">
        <f t="shared" si="49"/>
        <v>-73219.75</v>
      </c>
      <c r="K77" s="10">
        <f t="shared" si="50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7"/>
        <v>0</v>
      </c>
      <c r="E78" s="10"/>
      <c r="F78" s="10"/>
      <c r="G78" s="10"/>
      <c r="H78" s="10"/>
      <c r="I78" s="10">
        <f t="shared" si="48"/>
        <v>0</v>
      </c>
      <c r="J78" s="10">
        <f t="shared" si="49"/>
        <v>-73219.75</v>
      </c>
      <c r="K78" s="10">
        <f t="shared" si="50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7"/>
        <v>0</v>
      </c>
      <c r="E79" s="10"/>
      <c r="F79" s="10"/>
      <c r="G79" s="10"/>
      <c r="H79" s="10"/>
      <c r="I79" s="10">
        <f t="shared" si="48"/>
        <v>0</v>
      </c>
      <c r="J79" s="10">
        <f t="shared" si="49"/>
        <v>-73219.75</v>
      </c>
      <c r="K79" s="10">
        <f t="shared" si="50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7"/>
        <v>0</v>
      </c>
      <c r="E80" s="10"/>
      <c r="F80" s="10"/>
      <c r="G80" s="10"/>
      <c r="H80" s="10"/>
      <c r="I80" s="10">
        <f t="shared" si="48"/>
        <v>0</v>
      </c>
      <c r="J80" s="10">
        <f t="shared" si="49"/>
        <v>-73219.75</v>
      </c>
      <c r="K80" s="10">
        <f t="shared" si="50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7"/>
        <v>0</v>
      </c>
      <c r="E81" s="10"/>
      <c r="F81" s="10"/>
      <c r="G81" s="10"/>
      <c r="H81" s="10"/>
      <c r="I81" s="10">
        <f t="shared" si="48"/>
        <v>0</v>
      </c>
      <c r="J81" s="10">
        <f t="shared" si="49"/>
        <v>-73219.75</v>
      </c>
      <c r="K81" s="10">
        <f t="shared" si="50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7"/>
        <v>0</v>
      </c>
      <c r="E82" s="10"/>
      <c r="F82" s="10"/>
      <c r="G82" s="10"/>
      <c r="H82" s="10"/>
      <c r="I82" s="10">
        <f t="shared" si="48"/>
        <v>0</v>
      </c>
      <c r="J82" s="10">
        <f t="shared" si="49"/>
        <v>-73219.75</v>
      </c>
      <c r="K82" s="10">
        <f t="shared" si="50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7"/>
        <v>0</v>
      </c>
      <c r="E83" s="10"/>
      <c r="F83" s="10"/>
      <c r="G83" s="10"/>
      <c r="H83" s="10"/>
      <c r="I83" s="10">
        <f t="shared" si="48"/>
        <v>0</v>
      </c>
      <c r="J83" s="10">
        <f t="shared" si="49"/>
        <v>-73219.75</v>
      </c>
      <c r="K83" s="10">
        <f t="shared" si="50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7"/>
        <v>0</v>
      </c>
      <c r="E84" s="10"/>
      <c r="F84" s="10"/>
      <c r="G84" s="10"/>
      <c r="H84" s="10"/>
      <c r="I84" s="10">
        <f t="shared" si="48"/>
        <v>0</v>
      </c>
      <c r="J84" s="10">
        <f t="shared" si="49"/>
        <v>-73219.75</v>
      </c>
      <c r="K84" s="10">
        <f t="shared" si="50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7"/>
        <v>0</v>
      </c>
      <c r="E85" s="10"/>
      <c r="F85" s="10"/>
      <c r="G85" s="10"/>
      <c r="H85" s="10"/>
      <c r="I85" s="10">
        <f t="shared" si="48"/>
        <v>0</v>
      </c>
      <c r="J85" s="10">
        <f t="shared" si="49"/>
        <v>-73219.75</v>
      </c>
      <c r="K85" s="10">
        <f t="shared" si="50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7"/>
        <v>0</v>
      </c>
      <c r="E86" s="10"/>
      <c r="F86" s="10"/>
      <c r="G86" s="10"/>
      <c r="H86" s="10"/>
      <c r="I86" s="10">
        <f t="shared" si="48"/>
        <v>0</v>
      </c>
      <c r="J86" s="10">
        <f t="shared" si="49"/>
        <v>-73219.75</v>
      </c>
      <c r="K86" s="10">
        <f t="shared" si="50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7"/>
        <v>0</v>
      </c>
      <c r="E87" s="10"/>
      <c r="F87" s="10"/>
      <c r="G87" s="10"/>
      <c r="H87" s="10"/>
      <c r="I87" s="10">
        <f t="shared" si="48"/>
        <v>0</v>
      </c>
      <c r="J87" s="10">
        <f t="shared" si="49"/>
        <v>-73219.75</v>
      </c>
      <c r="K87" s="10">
        <f t="shared" si="50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7"/>
        <v>0</v>
      </c>
      <c r="E88" s="10"/>
      <c r="F88" s="10"/>
      <c r="G88" s="10"/>
      <c r="H88" s="10"/>
      <c r="I88" s="10">
        <f t="shared" si="48"/>
        <v>0</v>
      </c>
      <c r="J88" s="10">
        <f t="shared" si="49"/>
        <v>-73219.75</v>
      </c>
      <c r="K88" s="10">
        <f t="shared" si="50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7"/>
        <v>0</v>
      </c>
      <c r="E89" s="10"/>
      <c r="F89" s="10"/>
      <c r="G89" s="10"/>
      <c r="H89" s="10"/>
      <c r="I89" s="10">
        <f t="shared" si="48"/>
        <v>0</v>
      </c>
      <c r="J89" s="10">
        <f t="shared" si="49"/>
        <v>-73219.75</v>
      </c>
      <c r="K89" s="10">
        <f t="shared" si="50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7"/>
        <v>0</v>
      </c>
      <c r="E90" s="10"/>
      <c r="F90" s="10"/>
      <c r="G90" s="10"/>
      <c r="H90" s="10"/>
      <c r="I90" s="10">
        <f t="shared" si="48"/>
        <v>0</v>
      </c>
      <c r="J90" s="10">
        <f t="shared" si="49"/>
        <v>-73219.75</v>
      </c>
      <c r="K90" s="10">
        <f t="shared" si="50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7"/>
        <v>0</v>
      </c>
      <c r="E91" s="10"/>
      <c r="F91" s="10"/>
      <c r="G91" s="10"/>
      <c r="H91" s="10"/>
      <c r="I91" s="10">
        <f t="shared" si="48"/>
        <v>0</v>
      </c>
      <c r="J91" s="10">
        <f t="shared" si="49"/>
        <v>-73219.75</v>
      </c>
      <c r="K91" s="10">
        <f t="shared" si="50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7"/>
        <v>0</v>
      </c>
      <c r="E92" s="10"/>
      <c r="F92" s="10"/>
      <c r="G92" s="10"/>
      <c r="H92" s="10"/>
      <c r="I92" s="10">
        <f t="shared" si="48"/>
        <v>0</v>
      </c>
      <c r="J92" s="10">
        <f t="shared" si="49"/>
        <v>-73219.75</v>
      </c>
      <c r="K92" s="10">
        <f t="shared" si="50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7"/>
        <v>0</v>
      </c>
      <c r="E93" s="10"/>
      <c r="F93" s="10"/>
      <c r="G93" s="10"/>
      <c r="H93" s="10"/>
      <c r="I93" s="10">
        <f t="shared" si="48"/>
        <v>0</v>
      </c>
      <c r="J93" s="10">
        <f t="shared" si="49"/>
        <v>-73219.75</v>
      </c>
      <c r="K93" s="10">
        <f t="shared" si="50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7"/>
        <v>0</v>
      </c>
      <c r="E94" s="10"/>
      <c r="F94" s="10"/>
      <c r="G94" s="10"/>
      <c r="H94" s="10"/>
      <c r="I94" s="10">
        <f t="shared" si="48"/>
        <v>0</v>
      </c>
      <c r="J94" s="10">
        <f t="shared" si="49"/>
        <v>-73219.75</v>
      </c>
      <c r="K94" s="10">
        <f t="shared" si="50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7"/>
        <v>0</v>
      </c>
      <c r="E95" s="10"/>
      <c r="F95" s="10"/>
      <c r="G95" s="10"/>
      <c r="H95" s="10"/>
      <c r="I95" s="10">
        <f t="shared" si="48"/>
        <v>0</v>
      </c>
      <c r="J95" s="10">
        <f t="shared" si="49"/>
        <v>-73219.75</v>
      </c>
      <c r="K95" s="10">
        <f t="shared" si="50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51">B96+C96/4</f>
        <v>0</v>
      </c>
      <c r="E96" s="10"/>
      <c r="F96" s="10"/>
      <c r="G96" s="10"/>
      <c r="H96" s="10"/>
      <c r="I96" s="10">
        <f t="shared" ref="I96:I159" si="52">G96+H96/4</f>
        <v>0</v>
      </c>
      <c r="J96" s="10">
        <f t="shared" ref="J96:J159" si="53">I96-$I$4</f>
        <v>-73219.75</v>
      </c>
      <c r="K96" s="10">
        <f t="shared" ref="K96:K159" si="54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51"/>
        <v>0</v>
      </c>
      <c r="E97" s="10"/>
      <c r="F97" s="10"/>
      <c r="G97" s="10"/>
      <c r="H97" s="10"/>
      <c r="I97" s="10">
        <f t="shared" si="52"/>
        <v>0</v>
      </c>
      <c r="J97" s="10">
        <f t="shared" si="53"/>
        <v>-73219.75</v>
      </c>
      <c r="K97" s="10">
        <f t="shared" si="54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51"/>
        <v>0</v>
      </c>
      <c r="E98" s="10"/>
      <c r="F98" s="10"/>
      <c r="G98" s="10"/>
      <c r="H98" s="10"/>
      <c r="I98" s="10">
        <f t="shared" si="52"/>
        <v>0</v>
      </c>
      <c r="J98" s="10">
        <f t="shared" si="53"/>
        <v>-73219.75</v>
      </c>
      <c r="K98" s="10">
        <f t="shared" si="54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51"/>
        <v>0</v>
      </c>
      <c r="E99" s="10"/>
      <c r="F99" s="10"/>
      <c r="G99" s="10"/>
      <c r="H99" s="10"/>
      <c r="I99" s="10">
        <f t="shared" si="52"/>
        <v>0</v>
      </c>
      <c r="J99" s="10">
        <f t="shared" si="53"/>
        <v>-73219.75</v>
      </c>
      <c r="K99" s="10">
        <f t="shared" si="54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51"/>
        <v>0</v>
      </c>
      <c r="E100" s="10"/>
      <c r="F100" s="10"/>
      <c r="G100" s="10"/>
      <c r="H100" s="10"/>
      <c r="I100" s="10">
        <f t="shared" si="52"/>
        <v>0</v>
      </c>
      <c r="J100" s="10">
        <f t="shared" si="53"/>
        <v>-73219.75</v>
      </c>
      <c r="K100" s="10">
        <f t="shared" si="54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51"/>
        <v>0</v>
      </c>
      <c r="E101" s="10"/>
      <c r="F101" s="10"/>
      <c r="G101" s="10"/>
      <c r="H101" s="10"/>
      <c r="I101" s="10">
        <f t="shared" si="52"/>
        <v>0</v>
      </c>
      <c r="J101" s="10">
        <f t="shared" si="53"/>
        <v>-73219.75</v>
      </c>
      <c r="K101" s="10">
        <f t="shared" si="54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51"/>
        <v>0</v>
      </c>
      <c r="E102" s="10"/>
      <c r="F102" s="10"/>
      <c r="G102" s="10"/>
      <c r="H102" s="10"/>
      <c r="I102" s="10">
        <f t="shared" si="52"/>
        <v>0</v>
      </c>
      <c r="J102" s="10">
        <f t="shared" si="53"/>
        <v>-73219.75</v>
      </c>
      <c r="K102" s="10">
        <f t="shared" si="54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51"/>
        <v>0</v>
      </c>
      <c r="E103" s="10"/>
      <c r="F103" s="10"/>
      <c r="G103" s="10"/>
      <c r="H103" s="10"/>
      <c r="I103" s="10">
        <f t="shared" si="52"/>
        <v>0</v>
      </c>
      <c r="J103" s="10">
        <f t="shared" si="53"/>
        <v>-73219.75</v>
      </c>
      <c r="K103" s="10">
        <f t="shared" si="54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51"/>
        <v>0</v>
      </c>
      <c r="E104" s="10"/>
      <c r="F104" s="10"/>
      <c r="G104" s="10"/>
      <c r="H104" s="10"/>
      <c r="I104" s="10">
        <f t="shared" si="52"/>
        <v>0</v>
      </c>
      <c r="J104" s="10">
        <f t="shared" si="53"/>
        <v>-73219.75</v>
      </c>
      <c r="K104" s="10">
        <f t="shared" si="54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51"/>
        <v>0</v>
      </c>
      <c r="E105" s="10"/>
      <c r="F105" s="10"/>
      <c r="G105" s="10"/>
      <c r="H105" s="10"/>
      <c r="I105" s="10">
        <f t="shared" si="52"/>
        <v>0</v>
      </c>
      <c r="J105" s="10">
        <f t="shared" si="53"/>
        <v>-73219.75</v>
      </c>
      <c r="K105" s="10">
        <f t="shared" si="54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51"/>
        <v>0</v>
      </c>
      <c r="E106" s="10"/>
      <c r="F106" s="10"/>
      <c r="G106" s="10"/>
      <c r="H106" s="10"/>
      <c r="I106" s="10">
        <f t="shared" si="52"/>
        <v>0</v>
      </c>
      <c r="J106" s="10">
        <f t="shared" si="53"/>
        <v>-73219.75</v>
      </c>
      <c r="K106" s="10">
        <f t="shared" si="54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51"/>
        <v>0</v>
      </c>
      <c r="E107" s="10"/>
      <c r="F107" s="10"/>
      <c r="G107" s="10"/>
      <c r="H107" s="10"/>
      <c r="I107" s="10">
        <f t="shared" si="52"/>
        <v>0</v>
      </c>
      <c r="J107" s="10">
        <f t="shared" si="53"/>
        <v>-73219.75</v>
      </c>
      <c r="K107" s="10">
        <f t="shared" si="54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51"/>
        <v>0</v>
      </c>
      <c r="E108" s="10"/>
      <c r="F108" s="10"/>
      <c r="G108" s="10"/>
      <c r="H108" s="10"/>
      <c r="I108" s="10">
        <f t="shared" si="52"/>
        <v>0</v>
      </c>
      <c r="J108" s="10">
        <f t="shared" si="53"/>
        <v>-73219.75</v>
      </c>
      <c r="K108" s="10">
        <f t="shared" si="54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51"/>
        <v>0</v>
      </c>
      <c r="E109" s="10"/>
      <c r="F109" s="10"/>
      <c r="G109" s="10"/>
      <c r="H109" s="10"/>
      <c r="I109" s="10">
        <f t="shared" si="52"/>
        <v>0</v>
      </c>
      <c r="J109" s="10">
        <f t="shared" si="53"/>
        <v>-73219.75</v>
      </c>
      <c r="K109" s="10">
        <f t="shared" si="54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51"/>
        <v>0</v>
      </c>
      <c r="E110" s="10"/>
      <c r="F110" s="10"/>
      <c r="G110" s="10"/>
      <c r="H110" s="10"/>
      <c r="I110" s="10">
        <f t="shared" si="52"/>
        <v>0</v>
      </c>
      <c r="J110" s="10">
        <f t="shared" si="53"/>
        <v>-73219.75</v>
      </c>
      <c r="K110" s="10">
        <f t="shared" si="54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51"/>
        <v>0</v>
      </c>
      <c r="E111" s="10"/>
      <c r="F111" s="10"/>
      <c r="G111" s="10"/>
      <c r="H111" s="10"/>
      <c r="I111" s="10">
        <f t="shared" si="52"/>
        <v>0</v>
      </c>
      <c r="J111" s="10">
        <f t="shared" si="53"/>
        <v>-73219.75</v>
      </c>
      <c r="K111" s="10">
        <f t="shared" si="54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51"/>
        <v>0</v>
      </c>
      <c r="E112" s="10"/>
      <c r="F112" s="10"/>
      <c r="G112" s="10"/>
      <c r="H112" s="10"/>
      <c r="I112" s="10">
        <f t="shared" si="52"/>
        <v>0</v>
      </c>
      <c r="J112" s="10">
        <f t="shared" si="53"/>
        <v>-73219.75</v>
      </c>
      <c r="K112" s="10">
        <f t="shared" si="54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51"/>
        <v>0</v>
      </c>
      <c r="E113" s="10"/>
      <c r="F113" s="10"/>
      <c r="G113" s="10"/>
      <c r="H113" s="10"/>
      <c r="I113" s="10">
        <f t="shared" si="52"/>
        <v>0</v>
      </c>
      <c r="J113" s="10">
        <f t="shared" si="53"/>
        <v>-73219.75</v>
      </c>
      <c r="K113" s="10">
        <f t="shared" si="54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51"/>
        <v>0</v>
      </c>
      <c r="E114" s="10"/>
      <c r="F114" s="10"/>
      <c r="G114" s="10"/>
      <c r="H114" s="10"/>
      <c r="I114" s="10">
        <f t="shared" si="52"/>
        <v>0</v>
      </c>
      <c r="J114" s="10">
        <f t="shared" si="53"/>
        <v>-73219.75</v>
      </c>
      <c r="K114" s="10">
        <f t="shared" si="54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51"/>
        <v>0</v>
      </c>
      <c r="E115" s="10"/>
      <c r="F115" s="10"/>
      <c r="G115" s="10"/>
      <c r="H115" s="10"/>
      <c r="I115" s="10">
        <f t="shared" si="52"/>
        <v>0</v>
      </c>
      <c r="J115" s="10">
        <f t="shared" si="53"/>
        <v>-73219.75</v>
      </c>
      <c r="K115" s="10">
        <f t="shared" si="54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51"/>
        <v>0</v>
      </c>
      <c r="E116" s="10"/>
      <c r="F116" s="10"/>
      <c r="G116" s="10"/>
      <c r="H116" s="10"/>
      <c r="I116" s="10">
        <f t="shared" si="52"/>
        <v>0</v>
      </c>
      <c r="J116" s="10">
        <f t="shared" si="53"/>
        <v>-73219.75</v>
      </c>
      <c r="K116" s="10">
        <f t="shared" si="54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51"/>
        <v>0</v>
      </c>
      <c r="E117" s="10"/>
      <c r="F117" s="10"/>
      <c r="G117" s="10"/>
      <c r="H117" s="10"/>
      <c r="I117" s="10">
        <f t="shared" si="52"/>
        <v>0</v>
      </c>
      <c r="J117" s="10">
        <f t="shared" si="53"/>
        <v>-73219.75</v>
      </c>
      <c r="K117" s="10">
        <f t="shared" si="54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51"/>
        <v>0</v>
      </c>
      <c r="E118" s="10"/>
      <c r="F118" s="10"/>
      <c r="G118" s="10"/>
      <c r="H118" s="10"/>
      <c r="I118" s="10">
        <f t="shared" si="52"/>
        <v>0</v>
      </c>
      <c r="J118" s="10">
        <f t="shared" si="53"/>
        <v>-73219.75</v>
      </c>
      <c r="K118" s="10">
        <f t="shared" si="54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51"/>
        <v>0</v>
      </c>
      <c r="E119" s="10"/>
      <c r="F119" s="10"/>
      <c r="G119" s="10"/>
      <c r="H119" s="10"/>
      <c r="I119" s="10">
        <f t="shared" si="52"/>
        <v>0</v>
      </c>
      <c r="J119" s="10">
        <f t="shared" si="53"/>
        <v>-73219.75</v>
      </c>
      <c r="K119" s="10">
        <f t="shared" si="54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51"/>
        <v>0</v>
      </c>
      <c r="E120" s="10"/>
      <c r="F120" s="10"/>
      <c r="G120" s="10"/>
      <c r="H120" s="10"/>
      <c r="I120" s="10">
        <f t="shared" si="52"/>
        <v>0</v>
      </c>
      <c r="J120" s="10">
        <f t="shared" si="53"/>
        <v>-73219.75</v>
      </c>
      <c r="K120" s="10">
        <f t="shared" si="54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51"/>
        <v>0</v>
      </c>
      <c r="E121" s="10"/>
      <c r="F121" s="10"/>
      <c r="G121" s="10"/>
      <c r="H121" s="10"/>
      <c r="I121" s="10">
        <f t="shared" si="52"/>
        <v>0</v>
      </c>
      <c r="J121" s="10">
        <f t="shared" si="53"/>
        <v>-73219.75</v>
      </c>
      <c r="K121" s="10">
        <f t="shared" si="54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51"/>
        <v>0</v>
      </c>
      <c r="E122" s="10"/>
      <c r="F122" s="10"/>
      <c r="G122" s="10"/>
      <c r="H122" s="10"/>
      <c r="I122" s="10">
        <f t="shared" si="52"/>
        <v>0</v>
      </c>
      <c r="J122" s="10">
        <f t="shared" si="53"/>
        <v>-73219.75</v>
      </c>
      <c r="K122" s="10">
        <f t="shared" si="54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51"/>
        <v>0</v>
      </c>
      <c r="E123" s="10"/>
      <c r="F123" s="10"/>
      <c r="G123" s="10"/>
      <c r="H123" s="10"/>
      <c r="I123" s="10">
        <f t="shared" si="52"/>
        <v>0</v>
      </c>
      <c r="J123" s="10">
        <f t="shared" si="53"/>
        <v>-73219.75</v>
      </c>
      <c r="K123" s="10">
        <f t="shared" si="54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51"/>
        <v>0</v>
      </c>
      <c r="E124" s="10"/>
      <c r="F124" s="10"/>
      <c r="G124" s="10"/>
      <c r="H124" s="10"/>
      <c r="I124" s="10">
        <f t="shared" si="52"/>
        <v>0</v>
      </c>
      <c r="J124" s="10">
        <f t="shared" si="53"/>
        <v>-73219.75</v>
      </c>
      <c r="K124" s="10">
        <f t="shared" si="54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51"/>
        <v>0</v>
      </c>
      <c r="E125" s="10"/>
      <c r="F125" s="10"/>
      <c r="G125" s="10"/>
      <c r="H125" s="10"/>
      <c r="I125" s="10">
        <f t="shared" si="52"/>
        <v>0</v>
      </c>
      <c r="J125" s="10">
        <f t="shared" si="53"/>
        <v>-73219.75</v>
      </c>
      <c r="K125" s="10">
        <f t="shared" si="54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51"/>
        <v>0</v>
      </c>
      <c r="E126" s="10"/>
      <c r="F126" s="10"/>
      <c r="G126" s="10"/>
      <c r="H126" s="10"/>
      <c r="I126" s="10">
        <f t="shared" si="52"/>
        <v>0</v>
      </c>
      <c r="J126" s="10">
        <f t="shared" si="53"/>
        <v>-73219.75</v>
      </c>
      <c r="K126" s="10">
        <f t="shared" si="54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51"/>
        <v>0</v>
      </c>
      <c r="E127" s="10"/>
      <c r="F127" s="10"/>
      <c r="G127" s="10"/>
      <c r="H127" s="10"/>
      <c r="I127" s="10">
        <f t="shared" si="52"/>
        <v>0</v>
      </c>
      <c r="J127" s="10">
        <f t="shared" si="53"/>
        <v>-73219.75</v>
      </c>
      <c r="K127" s="10">
        <f t="shared" si="54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51"/>
        <v>0</v>
      </c>
      <c r="E128" s="10"/>
      <c r="F128" s="10"/>
      <c r="G128" s="10"/>
      <c r="H128" s="10"/>
      <c r="I128" s="10">
        <f t="shared" si="52"/>
        <v>0</v>
      </c>
      <c r="J128" s="10">
        <f t="shared" si="53"/>
        <v>-73219.75</v>
      </c>
      <c r="K128" s="10">
        <f t="shared" si="54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51"/>
        <v>0</v>
      </c>
      <c r="E129" s="10"/>
      <c r="F129" s="10"/>
      <c r="G129" s="10"/>
      <c r="H129" s="10"/>
      <c r="I129" s="10">
        <f t="shared" si="52"/>
        <v>0</v>
      </c>
      <c r="J129" s="10">
        <f t="shared" si="53"/>
        <v>-73219.75</v>
      </c>
      <c r="K129" s="10">
        <f t="shared" si="54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51"/>
        <v>0</v>
      </c>
      <c r="E130" s="10"/>
      <c r="F130" s="10"/>
      <c r="G130" s="10"/>
      <c r="H130" s="10"/>
      <c r="I130" s="10">
        <f t="shared" si="52"/>
        <v>0</v>
      </c>
      <c r="J130" s="10">
        <f t="shared" si="53"/>
        <v>-73219.75</v>
      </c>
      <c r="K130" s="10">
        <f t="shared" si="54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51"/>
        <v>0</v>
      </c>
      <c r="E131" s="10"/>
      <c r="F131" s="10"/>
      <c r="G131" s="10"/>
      <c r="H131" s="10"/>
      <c r="I131" s="10">
        <f t="shared" si="52"/>
        <v>0</v>
      </c>
      <c r="J131" s="10">
        <f t="shared" si="53"/>
        <v>-73219.75</v>
      </c>
      <c r="K131" s="10">
        <f t="shared" si="54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51"/>
        <v>0</v>
      </c>
      <c r="E132" s="10"/>
      <c r="F132" s="10"/>
      <c r="G132" s="10"/>
      <c r="H132" s="10"/>
      <c r="I132" s="10">
        <f t="shared" si="52"/>
        <v>0</v>
      </c>
      <c r="J132" s="10">
        <f t="shared" si="53"/>
        <v>-73219.75</v>
      </c>
      <c r="K132" s="10">
        <f t="shared" si="54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51"/>
        <v>0</v>
      </c>
      <c r="E133" s="10"/>
      <c r="F133" s="10"/>
      <c r="G133" s="10"/>
      <c r="H133" s="10"/>
      <c r="I133" s="10">
        <f t="shared" si="52"/>
        <v>0</v>
      </c>
      <c r="J133" s="10">
        <f t="shared" si="53"/>
        <v>-73219.75</v>
      </c>
      <c r="K133" s="10">
        <f t="shared" si="54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51"/>
        <v>0</v>
      </c>
      <c r="E134" s="10"/>
      <c r="F134" s="10"/>
      <c r="G134" s="10"/>
      <c r="H134" s="10"/>
      <c r="I134" s="10">
        <f t="shared" si="52"/>
        <v>0</v>
      </c>
      <c r="J134" s="10">
        <f t="shared" si="53"/>
        <v>-73219.75</v>
      </c>
      <c r="K134" s="10">
        <f t="shared" si="54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51"/>
        <v>0</v>
      </c>
      <c r="E135" s="10"/>
      <c r="F135" s="10"/>
      <c r="G135" s="10"/>
      <c r="H135" s="10"/>
      <c r="I135" s="10">
        <f t="shared" si="52"/>
        <v>0</v>
      </c>
      <c r="J135" s="10">
        <f t="shared" si="53"/>
        <v>-73219.75</v>
      </c>
      <c r="K135" s="10">
        <f t="shared" si="54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51"/>
        <v>0</v>
      </c>
      <c r="E136" s="10"/>
      <c r="F136" s="10"/>
      <c r="G136" s="10"/>
      <c r="H136" s="10"/>
      <c r="I136" s="10">
        <f t="shared" si="52"/>
        <v>0</v>
      </c>
      <c r="J136" s="10">
        <f t="shared" si="53"/>
        <v>-73219.75</v>
      </c>
      <c r="K136" s="10">
        <f t="shared" si="54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51"/>
        <v>0</v>
      </c>
      <c r="E137" s="10"/>
      <c r="F137" s="10"/>
      <c r="G137" s="10"/>
      <c r="H137" s="10"/>
      <c r="I137" s="10">
        <f t="shared" si="52"/>
        <v>0</v>
      </c>
      <c r="J137" s="10">
        <f t="shared" si="53"/>
        <v>-73219.75</v>
      </c>
      <c r="K137" s="10">
        <f t="shared" si="54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51"/>
        <v>0</v>
      </c>
      <c r="E138" s="10"/>
      <c r="F138" s="10"/>
      <c r="G138" s="10"/>
      <c r="H138" s="10"/>
      <c r="I138" s="10">
        <f t="shared" si="52"/>
        <v>0</v>
      </c>
      <c r="J138" s="10">
        <f t="shared" si="53"/>
        <v>-73219.75</v>
      </c>
      <c r="K138" s="10">
        <f t="shared" si="54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51"/>
        <v>0</v>
      </c>
      <c r="E139" s="10"/>
      <c r="F139" s="10"/>
      <c r="G139" s="10"/>
      <c r="H139" s="10"/>
      <c r="I139" s="10">
        <f t="shared" si="52"/>
        <v>0</v>
      </c>
      <c r="J139" s="10">
        <f t="shared" si="53"/>
        <v>-73219.75</v>
      </c>
      <c r="K139" s="10">
        <f t="shared" si="54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51"/>
        <v>0</v>
      </c>
      <c r="E140" s="10"/>
      <c r="F140" s="10"/>
      <c r="G140" s="10"/>
      <c r="H140" s="10"/>
      <c r="I140" s="10">
        <f t="shared" si="52"/>
        <v>0</v>
      </c>
      <c r="J140" s="10">
        <f t="shared" si="53"/>
        <v>-73219.75</v>
      </c>
      <c r="K140" s="10">
        <f t="shared" si="54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51"/>
        <v>0</v>
      </c>
      <c r="E141" s="10"/>
      <c r="F141" s="10"/>
      <c r="G141" s="10"/>
      <c r="H141" s="10"/>
      <c r="I141" s="10">
        <f t="shared" si="52"/>
        <v>0</v>
      </c>
      <c r="J141" s="10">
        <f t="shared" si="53"/>
        <v>-73219.75</v>
      </c>
      <c r="K141" s="10">
        <f t="shared" si="54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51"/>
        <v>0</v>
      </c>
      <c r="E142" s="10"/>
      <c r="F142" s="10"/>
      <c r="G142" s="10"/>
      <c r="H142" s="10"/>
      <c r="I142" s="10">
        <f t="shared" si="52"/>
        <v>0</v>
      </c>
      <c r="J142" s="10">
        <f t="shared" si="53"/>
        <v>-73219.75</v>
      </c>
      <c r="K142" s="10">
        <f t="shared" si="54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51"/>
        <v>0</v>
      </c>
      <c r="E143" s="10"/>
      <c r="F143" s="10"/>
      <c r="G143" s="10"/>
      <c r="H143" s="10"/>
      <c r="I143" s="10">
        <f t="shared" si="52"/>
        <v>0</v>
      </c>
      <c r="J143" s="10">
        <f t="shared" si="53"/>
        <v>-73219.75</v>
      </c>
      <c r="K143" s="10">
        <f t="shared" si="54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51"/>
        <v>0</v>
      </c>
      <c r="E144" s="10"/>
      <c r="F144" s="10"/>
      <c r="G144" s="10"/>
      <c r="H144" s="10"/>
      <c r="I144" s="10">
        <f t="shared" si="52"/>
        <v>0</v>
      </c>
      <c r="J144" s="10">
        <f t="shared" si="53"/>
        <v>-73219.75</v>
      </c>
      <c r="K144" s="10">
        <f t="shared" si="54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51"/>
        <v>0</v>
      </c>
      <c r="E145" s="10"/>
      <c r="F145" s="10"/>
      <c r="G145" s="10"/>
      <c r="H145" s="10"/>
      <c r="I145" s="10">
        <f t="shared" si="52"/>
        <v>0</v>
      </c>
      <c r="J145" s="10">
        <f t="shared" si="53"/>
        <v>-73219.75</v>
      </c>
      <c r="K145" s="10">
        <f t="shared" si="54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51"/>
        <v>0</v>
      </c>
      <c r="E146" s="10"/>
      <c r="F146" s="10"/>
      <c r="G146" s="10"/>
      <c r="H146" s="10"/>
      <c r="I146" s="10">
        <f t="shared" si="52"/>
        <v>0</v>
      </c>
      <c r="J146" s="10">
        <f t="shared" si="53"/>
        <v>-73219.75</v>
      </c>
      <c r="K146" s="10">
        <f t="shared" si="54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51"/>
        <v>0</v>
      </c>
      <c r="E147" s="10"/>
      <c r="F147" s="10"/>
      <c r="G147" s="10"/>
      <c r="H147" s="10"/>
      <c r="I147" s="10">
        <f t="shared" si="52"/>
        <v>0</v>
      </c>
      <c r="J147" s="10">
        <f t="shared" si="53"/>
        <v>-73219.75</v>
      </c>
      <c r="K147" s="10">
        <f t="shared" si="54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51"/>
        <v>0</v>
      </c>
      <c r="E148" s="10"/>
      <c r="F148" s="10"/>
      <c r="G148" s="10"/>
      <c r="H148" s="10"/>
      <c r="I148" s="10">
        <f t="shared" si="52"/>
        <v>0</v>
      </c>
      <c r="J148" s="10">
        <f t="shared" si="53"/>
        <v>-73219.75</v>
      </c>
      <c r="K148" s="10">
        <f t="shared" si="54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51"/>
        <v>0</v>
      </c>
      <c r="E149" s="10"/>
      <c r="F149" s="10"/>
      <c r="G149" s="10"/>
      <c r="H149" s="10"/>
      <c r="I149" s="10">
        <f t="shared" si="52"/>
        <v>0</v>
      </c>
      <c r="J149" s="10">
        <f t="shared" si="53"/>
        <v>-73219.75</v>
      </c>
      <c r="K149" s="10">
        <f t="shared" si="54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51"/>
        <v>0</v>
      </c>
      <c r="E150" s="10"/>
      <c r="F150" s="10"/>
      <c r="G150" s="10"/>
      <c r="H150" s="10"/>
      <c r="I150" s="10">
        <f t="shared" si="52"/>
        <v>0</v>
      </c>
      <c r="J150" s="10">
        <f t="shared" si="53"/>
        <v>-73219.75</v>
      </c>
      <c r="K150" s="10">
        <f t="shared" si="54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51"/>
        <v>0</v>
      </c>
      <c r="E151" s="10"/>
      <c r="F151" s="10"/>
      <c r="G151" s="10"/>
      <c r="H151" s="10"/>
      <c r="I151" s="10">
        <f t="shared" si="52"/>
        <v>0</v>
      </c>
      <c r="J151" s="10">
        <f t="shared" si="53"/>
        <v>-73219.75</v>
      </c>
      <c r="K151" s="10">
        <f t="shared" si="54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51"/>
        <v>0</v>
      </c>
      <c r="E152" s="10"/>
      <c r="F152" s="10"/>
      <c r="G152" s="10"/>
      <c r="H152" s="10"/>
      <c r="I152" s="10">
        <f t="shared" si="52"/>
        <v>0</v>
      </c>
      <c r="J152" s="10">
        <f t="shared" si="53"/>
        <v>-73219.75</v>
      </c>
      <c r="K152" s="10">
        <f t="shared" si="54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51"/>
        <v>0</v>
      </c>
      <c r="E153" s="10"/>
      <c r="F153" s="10"/>
      <c r="G153" s="10"/>
      <c r="H153" s="10"/>
      <c r="I153" s="10">
        <f t="shared" si="52"/>
        <v>0</v>
      </c>
      <c r="J153" s="10">
        <f t="shared" si="53"/>
        <v>-73219.75</v>
      </c>
      <c r="K153" s="10">
        <f t="shared" si="54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51"/>
        <v>0</v>
      </c>
      <c r="E154" s="10"/>
      <c r="F154" s="10"/>
      <c r="G154" s="10"/>
      <c r="H154" s="10"/>
      <c r="I154" s="10">
        <f t="shared" si="52"/>
        <v>0</v>
      </c>
      <c r="J154" s="10">
        <f t="shared" si="53"/>
        <v>-73219.75</v>
      </c>
      <c r="K154" s="10">
        <f t="shared" si="54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51"/>
        <v>0</v>
      </c>
      <c r="E155" s="10"/>
      <c r="F155" s="10"/>
      <c r="G155" s="10"/>
      <c r="H155" s="10"/>
      <c r="I155" s="10">
        <f t="shared" si="52"/>
        <v>0</v>
      </c>
      <c r="J155" s="10">
        <f t="shared" si="53"/>
        <v>-73219.75</v>
      </c>
      <c r="K155" s="10">
        <f t="shared" si="54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51"/>
        <v>0</v>
      </c>
      <c r="E156" s="10"/>
      <c r="F156" s="10"/>
      <c r="G156" s="10"/>
      <c r="H156" s="10"/>
      <c r="I156" s="10">
        <f t="shared" si="52"/>
        <v>0</v>
      </c>
      <c r="J156" s="10">
        <f t="shared" si="53"/>
        <v>-73219.75</v>
      </c>
      <c r="K156" s="10">
        <f t="shared" si="54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51"/>
        <v>0</v>
      </c>
      <c r="E157" s="10"/>
      <c r="F157" s="10"/>
      <c r="G157" s="10"/>
      <c r="H157" s="10"/>
      <c r="I157" s="10">
        <f t="shared" si="52"/>
        <v>0</v>
      </c>
      <c r="J157" s="10">
        <f t="shared" si="53"/>
        <v>-73219.75</v>
      </c>
      <c r="K157" s="10">
        <f t="shared" si="54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51"/>
        <v>0</v>
      </c>
      <c r="E158" s="10"/>
      <c r="F158" s="10"/>
      <c r="G158" s="10"/>
      <c r="H158" s="10"/>
      <c r="I158" s="10">
        <f t="shared" si="52"/>
        <v>0</v>
      </c>
      <c r="J158" s="10">
        <f t="shared" si="53"/>
        <v>-73219.75</v>
      </c>
      <c r="K158" s="10">
        <f t="shared" si="54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51"/>
        <v>0</v>
      </c>
      <c r="E159" s="10"/>
      <c r="F159" s="10"/>
      <c r="G159" s="10"/>
      <c r="H159" s="10"/>
      <c r="I159" s="10">
        <f t="shared" si="52"/>
        <v>0</v>
      </c>
      <c r="J159" s="10">
        <f t="shared" si="53"/>
        <v>-73219.75</v>
      </c>
      <c r="K159" s="10">
        <f t="shared" si="54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5">B160+C160/4</f>
        <v>0</v>
      </c>
      <c r="E160" s="10"/>
      <c r="F160" s="10"/>
      <c r="G160" s="10"/>
      <c r="H160" s="10"/>
      <c r="I160" s="10">
        <f t="shared" ref="I160:I223" si="56">G160+H160/4</f>
        <v>0</v>
      </c>
      <c r="J160" s="10">
        <f t="shared" ref="J160:J223" si="57">I160-$I$4</f>
        <v>-73219.75</v>
      </c>
      <c r="K160" s="10">
        <f t="shared" ref="K160:K223" si="58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5"/>
        <v>0</v>
      </c>
      <c r="E161" s="10"/>
      <c r="F161" s="10"/>
      <c r="G161" s="10"/>
      <c r="H161" s="10"/>
      <c r="I161" s="10">
        <f t="shared" si="56"/>
        <v>0</v>
      </c>
      <c r="J161" s="10">
        <f t="shared" si="57"/>
        <v>-73219.75</v>
      </c>
      <c r="K161" s="10">
        <f t="shared" si="58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5"/>
        <v>0</v>
      </c>
      <c r="E162" s="10"/>
      <c r="F162" s="10"/>
      <c r="G162" s="10"/>
      <c r="H162" s="10"/>
      <c r="I162" s="10">
        <f t="shared" si="56"/>
        <v>0</v>
      </c>
      <c r="J162" s="10">
        <f t="shared" si="57"/>
        <v>-73219.75</v>
      </c>
      <c r="K162" s="10">
        <f t="shared" si="58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5"/>
        <v>0</v>
      </c>
      <c r="E163" s="10"/>
      <c r="F163" s="10"/>
      <c r="G163" s="10"/>
      <c r="H163" s="10"/>
      <c r="I163" s="10">
        <f t="shared" si="56"/>
        <v>0</v>
      </c>
      <c r="J163" s="10">
        <f t="shared" si="57"/>
        <v>-73219.75</v>
      </c>
      <c r="K163" s="10">
        <f t="shared" si="58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5"/>
        <v>0</v>
      </c>
      <c r="E164" s="10"/>
      <c r="F164" s="10"/>
      <c r="G164" s="10"/>
      <c r="H164" s="10"/>
      <c r="I164" s="10">
        <f t="shared" si="56"/>
        <v>0</v>
      </c>
      <c r="J164" s="10">
        <f t="shared" si="57"/>
        <v>-73219.75</v>
      </c>
      <c r="K164" s="10">
        <f t="shared" si="58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5"/>
        <v>0</v>
      </c>
      <c r="E165" s="10"/>
      <c r="F165" s="10"/>
      <c r="G165" s="10"/>
      <c r="H165" s="10"/>
      <c r="I165" s="10">
        <f t="shared" si="56"/>
        <v>0</v>
      </c>
      <c r="J165" s="10">
        <f t="shared" si="57"/>
        <v>-73219.75</v>
      </c>
      <c r="K165" s="10">
        <f t="shared" si="58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5"/>
        <v>0</v>
      </c>
      <c r="E166" s="10"/>
      <c r="F166" s="10"/>
      <c r="G166" s="10"/>
      <c r="H166" s="10"/>
      <c r="I166" s="10">
        <f t="shared" si="56"/>
        <v>0</v>
      </c>
      <c r="J166" s="10">
        <f t="shared" si="57"/>
        <v>-73219.75</v>
      </c>
      <c r="K166" s="10">
        <f t="shared" si="58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5"/>
        <v>0</v>
      </c>
      <c r="E167" s="10"/>
      <c r="F167" s="10"/>
      <c r="G167" s="10"/>
      <c r="H167" s="10"/>
      <c r="I167" s="10">
        <f t="shared" si="56"/>
        <v>0</v>
      </c>
      <c r="J167" s="10">
        <f t="shared" si="57"/>
        <v>-73219.75</v>
      </c>
      <c r="K167" s="10">
        <f t="shared" si="58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5"/>
        <v>0</v>
      </c>
      <c r="E168" s="10"/>
      <c r="F168" s="10"/>
      <c r="G168" s="10"/>
      <c r="H168" s="10"/>
      <c r="I168" s="10">
        <f t="shared" si="56"/>
        <v>0</v>
      </c>
      <c r="J168" s="10">
        <f t="shared" si="57"/>
        <v>-73219.75</v>
      </c>
      <c r="K168" s="10">
        <f t="shared" si="58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5"/>
        <v>0</v>
      </c>
      <c r="E169" s="10"/>
      <c r="F169" s="10"/>
      <c r="G169" s="10"/>
      <c r="H169" s="10"/>
      <c r="I169" s="10">
        <f t="shared" si="56"/>
        <v>0</v>
      </c>
      <c r="J169" s="10">
        <f t="shared" si="57"/>
        <v>-73219.75</v>
      </c>
      <c r="K169" s="10">
        <f t="shared" si="58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5"/>
        <v>0</v>
      </c>
      <c r="E170" s="10"/>
      <c r="F170" s="10"/>
      <c r="G170" s="10"/>
      <c r="H170" s="10"/>
      <c r="I170" s="10">
        <f t="shared" si="56"/>
        <v>0</v>
      </c>
      <c r="J170" s="10">
        <f t="shared" si="57"/>
        <v>-73219.75</v>
      </c>
      <c r="K170" s="10">
        <f t="shared" si="58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5"/>
        <v>0</v>
      </c>
      <c r="E171" s="10"/>
      <c r="F171" s="10"/>
      <c r="G171" s="10"/>
      <c r="H171" s="10"/>
      <c r="I171" s="10">
        <f t="shared" si="56"/>
        <v>0</v>
      </c>
      <c r="J171" s="10">
        <f t="shared" si="57"/>
        <v>-73219.75</v>
      </c>
      <c r="K171" s="10">
        <f t="shared" si="58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5"/>
        <v>0</v>
      </c>
      <c r="E172" s="10"/>
      <c r="F172" s="10"/>
      <c r="G172" s="10"/>
      <c r="H172" s="10"/>
      <c r="I172" s="10">
        <f t="shared" si="56"/>
        <v>0</v>
      </c>
      <c r="J172" s="10">
        <f t="shared" si="57"/>
        <v>-73219.75</v>
      </c>
      <c r="K172" s="10">
        <f t="shared" si="58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5"/>
        <v>0</v>
      </c>
      <c r="E173" s="10"/>
      <c r="F173" s="10"/>
      <c r="G173" s="10"/>
      <c r="H173" s="10"/>
      <c r="I173" s="10">
        <f t="shared" si="56"/>
        <v>0</v>
      </c>
      <c r="J173" s="10">
        <f t="shared" si="57"/>
        <v>-73219.75</v>
      </c>
      <c r="K173" s="10">
        <f t="shared" si="58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5"/>
        <v>0</v>
      </c>
      <c r="E174" s="10"/>
      <c r="F174" s="10"/>
      <c r="G174" s="10"/>
      <c r="H174" s="10"/>
      <c r="I174" s="10">
        <f t="shared" si="56"/>
        <v>0</v>
      </c>
      <c r="J174" s="10">
        <f t="shared" si="57"/>
        <v>-73219.75</v>
      </c>
      <c r="K174" s="10">
        <f t="shared" si="58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5"/>
        <v>0</v>
      </c>
      <c r="E175" s="10"/>
      <c r="F175" s="10"/>
      <c r="G175" s="10"/>
      <c r="H175" s="10"/>
      <c r="I175" s="10">
        <f t="shared" si="56"/>
        <v>0</v>
      </c>
      <c r="J175" s="10">
        <f t="shared" si="57"/>
        <v>-73219.75</v>
      </c>
      <c r="K175" s="10">
        <f t="shared" si="58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5"/>
        <v>0</v>
      </c>
      <c r="E176" s="10"/>
      <c r="F176" s="10"/>
      <c r="G176" s="10"/>
      <c r="H176" s="10"/>
      <c r="I176" s="10">
        <f t="shared" si="56"/>
        <v>0</v>
      </c>
      <c r="J176" s="10">
        <f t="shared" si="57"/>
        <v>-73219.75</v>
      </c>
      <c r="K176" s="10">
        <f t="shared" si="58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5"/>
        <v>0</v>
      </c>
      <c r="E177" s="10"/>
      <c r="F177" s="10"/>
      <c r="G177" s="10"/>
      <c r="H177" s="10"/>
      <c r="I177" s="10">
        <f t="shared" si="56"/>
        <v>0</v>
      </c>
      <c r="J177" s="10">
        <f t="shared" si="57"/>
        <v>-73219.75</v>
      </c>
      <c r="K177" s="10">
        <f t="shared" si="58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5"/>
        <v>0</v>
      </c>
      <c r="E178" s="10"/>
      <c r="F178" s="10"/>
      <c r="G178" s="10"/>
      <c r="H178" s="10"/>
      <c r="I178" s="10">
        <f t="shared" si="56"/>
        <v>0</v>
      </c>
      <c r="J178" s="10">
        <f t="shared" si="57"/>
        <v>-73219.75</v>
      </c>
      <c r="K178" s="10">
        <f t="shared" si="58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5"/>
        <v>0</v>
      </c>
      <c r="E179" s="10"/>
      <c r="F179" s="10"/>
      <c r="G179" s="10"/>
      <c r="H179" s="10"/>
      <c r="I179" s="10">
        <f t="shared" si="56"/>
        <v>0</v>
      </c>
      <c r="J179" s="10">
        <f t="shared" si="57"/>
        <v>-73219.75</v>
      </c>
      <c r="K179" s="10">
        <f t="shared" si="58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5"/>
        <v>0</v>
      </c>
      <c r="E180" s="10"/>
      <c r="F180" s="10"/>
      <c r="G180" s="10"/>
      <c r="H180" s="10"/>
      <c r="I180" s="10">
        <f t="shared" si="56"/>
        <v>0</v>
      </c>
      <c r="J180" s="10">
        <f t="shared" si="57"/>
        <v>-73219.75</v>
      </c>
      <c r="K180" s="10">
        <f t="shared" si="58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5"/>
        <v>0</v>
      </c>
      <c r="E181" s="10"/>
      <c r="F181" s="10"/>
      <c r="G181" s="10"/>
      <c r="H181" s="10"/>
      <c r="I181" s="10">
        <f t="shared" si="56"/>
        <v>0</v>
      </c>
      <c r="J181" s="10">
        <f t="shared" si="57"/>
        <v>-73219.75</v>
      </c>
      <c r="K181" s="10">
        <f t="shared" si="58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5"/>
        <v>0</v>
      </c>
      <c r="E182" s="10"/>
      <c r="F182" s="10"/>
      <c r="G182" s="10"/>
      <c r="H182" s="10"/>
      <c r="I182" s="10">
        <f t="shared" si="56"/>
        <v>0</v>
      </c>
      <c r="J182" s="10">
        <f t="shared" si="57"/>
        <v>-73219.75</v>
      </c>
      <c r="K182" s="10">
        <f t="shared" si="58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5"/>
        <v>0</v>
      </c>
      <c r="E183" s="10"/>
      <c r="F183" s="10"/>
      <c r="G183" s="10"/>
      <c r="H183" s="10"/>
      <c r="I183" s="10">
        <f t="shared" si="56"/>
        <v>0</v>
      </c>
      <c r="J183" s="10">
        <f t="shared" si="57"/>
        <v>-73219.75</v>
      </c>
      <c r="K183" s="10">
        <f t="shared" si="58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5"/>
        <v>0</v>
      </c>
      <c r="E184" s="10"/>
      <c r="F184" s="10"/>
      <c r="G184" s="10"/>
      <c r="H184" s="10"/>
      <c r="I184" s="10">
        <f t="shared" si="56"/>
        <v>0</v>
      </c>
      <c r="J184" s="10">
        <f t="shared" si="57"/>
        <v>-73219.75</v>
      </c>
      <c r="K184" s="10">
        <f t="shared" si="58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5"/>
        <v>0</v>
      </c>
      <c r="E185" s="10"/>
      <c r="F185" s="10"/>
      <c r="G185" s="10"/>
      <c r="H185" s="10"/>
      <c r="I185" s="10">
        <f t="shared" si="56"/>
        <v>0</v>
      </c>
      <c r="J185" s="10">
        <f t="shared" si="57"/>
        <v>-73219.75</v>
      </c>
      <c r="K185" s="10">
        <f t="shared" si="58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5"/>
        <v>0</v>
      </c>
      <c r="E186" s="10"/>
      <c r="F186" s="10"/>
      <c r="G186" s="10"/>
      <c r="H186" s="10"/>
      <c r="I186" s="10">
        <f t="shared" si="56"/>
        <v>0</v>
      </c>
      <c r="J186" s="10">
        <f t="shared" si="57"/>
        <v>-73219.75</v>
      </c>
      <c r="K186" s="10">
        <f t="shared" si="58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5"/>
        <v>0</v>
      </c>
      <c r="E187" s="10"/>
      <c r="F187" s="10"/>
      <c r="G187" s="10"/>
      <c r="H187" s="10"/>
      <c r="I187" s="10">
        <f t="shared" si="56"/>
        <v>0</v>
      </c>
      <c r="J187" s="10">
        <f t="shared" si="57"/>
        <v>-73219.75</v>
      </c>
      <c r="K187" s="10">
        <f t="shared" si="58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5"/>
        <v>0</v>
      </c>
      <c r="E188" s="10"/>
      <c r="F188" s="10"/>
      <c r="G188" s="10"/>
      <c r="H188" s="10"/>
      <c r="I188" s="10">
        <f t="shared" si="56"/>
        <v>0</v>
      </c>
      <c r="J188" s="10">
        <f t="shared" si="57"/>
        <v>-73219.75</v>
      </c>
      <c r="K188" s="10">
        <f t="shared" si="58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5"/>
        <v>0</v>
      </c>
      <c r="E189" s="10"/>
      <c r="F189" s="10"/>
      <c r="G189" s="10"/>
      <c r="H189" s="10"/>
      <c r="I189" s="10">
        <f t="shared" si="56"/>
        <v>0</v>
      </c>
      <c r="J189" s="10">
        <f t="shared" si="57"/>
        <v>-73219.75</v>
      </c>
      <c r="K189" s="10">
        <f t="shared" si="58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5"/>
        <v>0</v>
      </c>
      <c r="E190" s="10"/>
      <c r="F190" s="10"/>
      <c r="G190" s="10"/>
      <c r="H190" s="10"/>
      <c r="I190" s="10">
        <f t="shared" si="56"/>
        <v>0</v>
      </c>
      <c r="J190" s="10">
        <f t="shared" si="57"/>
        <v>-73219.75</v>
      </c>
      <c r="K190" s="10">
        <f t="shared" si="58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5"/>
        <v>0</v>
      </c>
      <c r="E191" s="10"/>
      <c r="F191" s="10"/>
      <c r="G191" s="10"/>
      <c r="H191" s="10"/>
      <c r="I191" s="10">
        <f t="shared" si="56"/>
        <v>0</v>
      </c>
      <c r="J191" s="10">
        <f t="shared" si="57"/>
        <v>-73219.75</v>
      </c>
      <c r="K191" s="10">
        <f t="shared" si="58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5"/>
        <v>0</v>
      </c>
      <c r="E192" s="10"/>
      <c r="F192" s="10"/>
      <c r="G192" s="10"/>
      <c r="H192" s="10"/>
      <c r="I192" s="10">
        <f t="shared" si="56"/>
        <v>0</v>
      </c>
      <c r="J192" s="10">
        <f t="shared" si="57"/>
        <v>-73219.75</v>
      </c>
      <c r="K192" s="10">
        <f t="shared" si="58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5"/>
        <v>0</v>
      </c>
      <c r="E193" s="10"/>
      <c r="F193" s="10"/>
      <c r="G193" s="10"/>
      <c r="H193" s="10"/>
      <c r="I193" s="10">
        <f t="shared" si="56"/>
        <v>0</v>
      </c>
      <c r="J193" s="10">
        <f t="shared" si="57"/>
        <v>-73219.75</v>
      </c>
      <c r="K193" s="10">
        <f t="shared" si="58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5"/>
        <v>0</v>
      </c>
      <c r="E194" s="10"/>
      <c r="F194" s="10"/>
      <c r="G194" s="10"/>
      <c r="H194" s="10"/>
      <c r="I194" s="10">
        <f t="shared" si="56"/>
        <v>0</v>
      </c>
      <c r="J194" s="10">
        <f t="shared" si="57"/>
        <v>-73219.75</v>
      </c>
      <c r="K194" s="10">
        <f t="shared" si="58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5"/>
        <v>0</v>
      </c>
      <c r="E195" s="10"/>
      <c r="F195" s="10"/>
      <c r="G195" s="10"/>
      <c r="H195" s="10"/>
      <c r="I195" s="10">
        <f t="shared" si="56"/>
        <v>0</v>
      </c>
      <c r="J195" s="10">
        <f t="shared" si="57"/>
        <v>-73219.75</v>
      </c>
      <c r="K195" s="10">
        <f t="shared" si="58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5"/>
        <v>0</v>
      </c>
      <c r="E196" s="10"/>
      <c r="F196" s="10"/>
      <c r="G196" s="10"/>
      <c r="H196" s="10"/>
      <c r="I196" s="10">
        <f t="shared" si="56"/>
        <v>0</v>
      </c>
      <c r="J196" s="10">
        <f t="shared" si="57"/>
        <v>-73219.75</v>
      </c>
      <c r="K196" s="10">
        <f t="shared" si="58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5"/>
        <v>0</v>
      </c>
      <c r="E197" s="10"/>
      <c r="F197" s="10"/>
      <c r="G197" s="10"/>
      <c r="H197" s="10"/>
      <c r="I197" s="10">
        <f t="shared" si="56"/>
        <v>0</v>
      </c>
      <c r="J197" s="10">
        <f t="shared" si="57"/>
        <v>-73219.75</v>
      </c>
      <c r="K197" s="10">
        <f t="shared" si="58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5"/>
        <v>0</v>
      </c>
      <c r="E198" s="10"/>
      <c r="F198" s="10"/>
      <c r="G198" s="10"/>
      <c r="H198" s="10"/>
      <c r="I198" s="10">
        <f t="shared" si="56"/>
        <v>0</v>
      </c>
      <c r="J198" s="10">
        <f t="shared" si="57"/>
        <v>-73219.75</v>
      </c>
      <c r="K198" s="10">
        <f t="shared" si="58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5"/>
        <v>0</v>
      </c>
      <c r="E199" s="10"/>
      <c r="F199" s="10"/>
      <c r="G199" s="10"/>
      <c r="H199" s="10"/>
      <c r="I199" s="10">
        <f t="shared" si="56"/>
        <v>0</v>
      </c>
      <c r="J199" s="10">
        <f t="shared" si="57"/>
        <v>-73219.75</v>
      </c>
      <c r="K199" s="10">
        <f t="shared" si="58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5"/>
        <v>0</v>
      </c>
      <c r="E200" s="10"/>
      <c r="F200" s="10"/>
      <c r="G200" s="10"/>
      <c r="H200" s="10"/>
      <c r="I200" s="10">
        <f t="shared" si="56"/>
        <v>0</v>
      </c>
      <c r="J200" s="10">
        <f t="shared" si="57"/>
        <v>-73219.75</v>
      </c>
      <c r="K200" s="10">
        <f t="shared" si="58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5"/>
        <v>0</v>
      </c>
      <c r="E201" s="10"/>
      <c r="F201" s="10"/>
      <c r="G201" s="10"/>
      <c r="H201" s="10"/>
      <c r="I201" s="10">
        <f t="shared" si="56"/>
        <v>0</v>
      </c>
      <c r="J201" s="10">
        <f t="shared" si="57"/>
        <v>-73219.75</v>
      </c>
      <c r="K201" s="10">
        <f t="shared" si="58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5"/>
        <v>0</v>
      </c>
      <c r="E202" s="10"/>
      <c r="F202" s="10"/>
      <c r="G202" s="10"/>
      <c r="H202" s="10"/>
      <c r="I202" s="10">
        <f t="shared" si="56"/>
        <v>0</v>
      </c>
      <c r="J202" s="10">
        <f t="shared" si="57"/>
        <v>-73219.75</v>
      </c>
      <c r="K202" s="10">
        <f t="shared" si="58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5"/>
        <v>0</v>
      </c>
      <c r="E203" s="10"/>
      <c r="F203" s="10"/>
      <c r="G203" s="10"/>
      <c r="H203" s="10"/>
      <c r="I203" s="10">
        <f t="shared" si="56"/>
        <v>0</v>
      </c>
      <c r="J203" s="10">
        <f t="shared" si="57"/>
        <v>-73219.75</v>
      </c>
      <c r="K203" s="10">
        <f t="shared" si="58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5"/>
        <v>0</v>
      </c>
      <c r="E204" s="10"/>
      <c r="F204" s="10"/>
      <c r="G204" s="10"/>
      <c r="H204" s="10"/>
      <c r="I204" s="10">
        <f t="shared" si="56"/>
        <v>0</v>
      </c>
      <c r="J204" s="10">
        <f t="shared" si="57"/>
        <v>-73219.75</v>
      </c>
      <c r="K204" s="10">
        <f t="shared" si="58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5"/>
        <v>0</v>
      </c>
      <c r="E205" s="10"/>
      <c r="F205" s="10"/>
      <c r="G205" s="10"/>
      <c r="H205" s="10"/>
      <c r="I205" s="10">
        <f t="shared" si="56"/>
        <v>0</v>
      </c>
      <c r="J205" s="10">
        <f t="shared" si="57"/>
        <v>-73219.75</v>
      </c>
      <c r="K205" s="10">
        <f t="shared" si="58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5"/>
        <v>0</v>
      </c>
      <c r="E206" s="10"/>
      <c r="F206" s="10"/>
      <c r="G206" s="10"/>
      <c r="H206" s="10"/>
      <c r="I206" s="10">
        <f t="shared" si="56"/>
        <v>0</v>
      </c>
      <c r="J206" s="10">
        <f t="shared" si="57"/>
        <v>-73219.75</v>
      </c>
      <c r="K206" s="10">
        <f t="shared" si="58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5"/>
        <v>0</v>
      </c>
      <c r="E207" s="10"/>
      <c r="F207" s="10"/>
      <c r="G207" s="10"/>
      <c r="H207" s="10"/>
      <c r="I207" s="10">
        <f t="shared" si="56"/>
        <v>0</v>
      </c>
      <c r="J207" s="10">
        <f t="shared" si="57"/>
        <v>-73219.75</v>
      </c>
      <c r="K207" s="10">
        <f t="shared" si="58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5"/>
        <v>0</v>
      </c>
      <c r="E208" s="10"/>
      <c r="F208" s="10"/>
      <c r="G208" s="10"/>
      <c r="H208" s="10"/>
      <c r="I208" s="10">
        <f t="shared" si="56"/>
        <v>0</v>
      </c>
      <c r="J208" s="10">
        <f t="shared" si="57"/>
        <v>-73219.75</v>
      </c>
      <c r="K208" s="10">
        <f t="shared" si="58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5"/>
        <v>0</v>
      </c>
      <c r="E209" s="10"/>
      <c r="F209" s="10"/>
      <c r="G209" s="10"/>
      <c r="H209" s="10"/>
      <c r="I209" s="10">
        <f t="shared" si="56"/>
        <v>0</v>
      </c>
      <c r="J209" s="10">
        <f t="shared" si="57"/>
        <v>-73219.75</v>
      </c>
      <c r="K209" s="10">
        <f t="shared" si="58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5"/>
        <v>0</v>
      </c>
      <c r="E210" s="10"/>
      <c r="F210" s="10"/>
      <c r="G210" s="10"/>
      <c r="H210" s="10"/>
      <c r="I210" s="10">
        <f t="shared" si="56"/>
        <v>0</v>
      </c>
      <c r="J210" s="10">
        <f t="shared" si="57"/>
        <v>-73219.75</v>
      </c>
      <c r="K210" s="10">
        <f t="shared" si="58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5"/>
        <v>0</v>
      </c>
      <c r="E211" s="10"/>
      <c r="F211" s="10"/>
      <c r="G211" s="10"/>
      <c r="H211" s="10"/>
      <c r="I211" s="10">
        <f t="shared" si="56"/>
        <v>0</v>
      </c>
      <c r="J211" s="10">
        <f t="shared" si="57"/>
        <v>-73219.75</v>
      </c>
      <c r="K211" s="10">
        <f t="shared" si="58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5"/>
        <v>0</v>
      </c>
      <c r="E212" s="10"/>
      <c r="F212" s="10"/>
      <c r="G212" s="10"/>
      <c r="H212" s="10"/>
      <c r="I212" s="10">
        <f t="shared" si="56"/>
        <v>0</v>
      </c>
      <c r="J212" s="10">
        <f t="shared" si="57"/>
        <v>-73219.75</v>
      </c>
      <c r="K212" s="10">
        <f t="shared" si="58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5"/>
        <v>0</v>
      </c>
      <c r="E213" s="10"/>
      <c r="F213" s="10"/>
      <c r="G213" s="10"/>
      <c r="H213" s="10"/>
      <c r="I213" s="10">
        <f t="shared" si="56"/>
        <v>0</v>
      </c>
      <c r="J213" s="10">
        <f t="shared" si="57"/>
        <v>-73219.75</v>
      </c>
      <c r="K213" s="10">
        <f t="shared" si="58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5"/>
        <v>0</v>
      </c>
      <c r="E214" s="10"/>
      <c r="F214" s="10"/>
      <c r="G214" s="10"/>
      <c r="H214" s="10"/>
      <c r="I214" s="10">
        <f t="shared" si="56"/>
        <v>0</v>
      </c>
      <c r="J214" s="10">
        <f t="shared" si="57"/>
        <v>-73219.75</v>
      </c>
      <c r="K214" s="10">
        <f t="shared" si="58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5"/>
        <v>0</v>
      </c>
      <c r="E215" s="10"/>
      <c r="F215" s="10"/>
      <c r="G215" s="10"/>
      <c r="H215" s="10"/>
      <c r="I215" s="10">
        <f t="shared" si="56"/>
        <v>0</v>
      </c>
      <c r="J215" s="10">
        <f t="shared" si="57"/>
        <v>-73219.75</v>
      </c>
      <c r="K215" s="10">
        <f t="shared" si="58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5"/>
        <v>0</v>
      </c>
      <c r="E216" s="10"/>
      <c r="F216" s="10"/>
      <c r="G216" s="10"/>
      <c r="H216" s="10"/>
      <c r="I216" s="10">
        <f t="shared" si="56"/>
        <v>0</v>
      </c>
      <c r="J216" s="10">
        <f t="shared" si="57"/>
        <v>-73219.75</v>
      </c>
      <c r="K216" s="10">
        <f t="shared" si="58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5"/>
        <v>0</v>
      </c>
      <c r="E217" s="10"/>
      <c r="F217" s="10"/>
      <c r="G217" s="10"/>
      <c r="H217" s="10"/>
      <c r="I217" s="10">
        <f t="shared" si="56"/>
        <v>0</v>
      </c>
      <c r="J217" s="10">
        <f t="shared" si="57"/>
        <v>-73219.75</v>
      </c>
      <c r="K217" s="10">
        <f t="shared" si="58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5"/>
        <v>0</v>
      </c>
      <c r="E218" s="10"/>
      <c r="F218" s="10"/>
      <c r="G218" s="10"/>
      <c r="H218" s="10"/>
      <c r="I218" s="10">
        <f t="shared" si="56"/>
        <v>0</v>
      </c>
      <c r="J218" s="10">
        <f t="shared" si="57"/>
        <v>-73219.75</v>
      </c>
      <c r="K218" s="10">
        <f t="shared" si="58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5"/>
        <v>0</v>
      </c>
      <c r="E219" s="10"/>
      <c r="F219" s="10"/>
      <c r="G219" s="10"/>
      <c r="H219" s="10"/>
      <c r="I219" s="10">
        <f t="shared" si="56"/>
        <v>0</v>
      </c>
      <c r="J219" s="10">
        <f t="shared" si="57"/>
        <v>-73219.75</v>
      </c>
      <c r="K219" s="10">
        <f t="shared" si="58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5"/>
        <v>0</v>
      </c>
      <c r="E220" s="10"/>
      <c r="F220" s="10"/>
      <c r="G220" s="10"/>
      <c r="H220" s="10"/>
      <c r="I220" s="10">
        <f t="shared" si="56"/>
        <v>0</v>
      </c>
      <c r="J220" s="10">
        <f t="shared" si="57"/>
        <v>-73219.75</v>
      </c>
      <c r="K220" s="10">
        <f t="shared" si="58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5"/>
        <v>0</v>
      </c>
      <c r="E221" s="10"/>
      <c r="F221" s="10"/>
      <c r="G221" s="10"/>
      <c r="H221" s="10"/>
      <c r="I221" s="10">
        <f t="shared" si="56"/>
        <v>0</v>
      </c>
      <c r="J221" s="10">
        <f t="shared" si="57"/>
        <v>-73219.75</v>
      </c>
      <c r="K221" s="10">
        <f t="shared" si="58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5"/>
        <v>0</v>
      </c>
      <c r="E222" s="10"/>
      <c r="F222" s="10"/>
      <c r="G222" s="10"/>
      <c r="H222" s="10"/>
      <c r="I222" s="10">
        <f t="shared" si="56"/>
        <v>0</v>
      </c>
      <c r="J222" s="10">
        <f t="shared" si="57"/>
        <v>-73219.75</v>
      </c>
      <c r="K222" s="10">
        <f t="shared" si="58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5"/>
        <v>0</v>
      </c>
      <c r="E223" s="10"/>
      <c r="F223" s="10"/>
      <c r="G223" s="10"/>
      <c r="H223" s="10"/>
      <c r="I223" s="10">
        <f t="shared" si="56"/>
        <v>0</v>
      </c>
      <c r="J223" s="10">
        <f t="shared" si="57"/>
        <v>-73219.75</v>
      </c>
      <c r="K223" s="10">
        <f t="shared" si="58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9">B224+C224/4</f>
        <v>0</v>
      </c>
      <c r="E224" s="10"/>
      <c r="F224" s="10"/>
      <c r="G224" s="10"/>
      <c r="H224" s="10"/>
      <c r="I224" s="10">
        <f t="shared" ref="I224:I270" si="60">G224+H224/4</f>
        <v>0</v>
      </c>
      <c r="J224" s="10">
        <f t="shared" ref="J224:J268" si="61">I224-$I$4</f>
        <v>-73219.75</v>
      </c>
      <c r="K224" s="10">
        <f t="shared" ref="K224:K270" si="62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9"/>
        <v>0</v>
      </c>
      <c r="E225" s="10"/>
      <c r="F225" s="10"/>
      <c r="G225" s="10"/>
      <c r="H225" s="10"/>
      <c r="I225" s="10">
        <f t="shared" si="60"/>
        <v>0</v>
      </c>
      <c r="J225" s="10">
        <f t="shared" si="61"/>
        <v>-73219.75</v>
      </c>
      <c r="K225" s="10">
        <f t="shared" si="62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9"/>
        <v>0</v>
      </c>
      <c r="E226" s="10"/>
      <c r="F226" s="10"/>
      <c r="G226" s="10"/>
      <c r="H226" s="10"/>
      <c r="I226" s="10">
        <f t="shared" si="60"/>
        <v>0</v>
      </c>
      <c r="J226" s="10">
        <f t="shared" si="61"/>
        <v>-73219.75</v>
      </c>
      <c r="K226" s="10">
        <f t="shared" si="62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9"/>
        <v>0</v>
      </c>
      <c r="E227" s="10"/>
      <c r="F227" s="10"/>
      <c r="G227" s="10"/>
      <c r="H227" s="10"/>
      <c r="I227" s="10">
        <f t="shared" si="60"/>
        <v>0</v>
      </c>
      <c r="J227" s="10">
        <f t="shared" si="61"/>
        <v>-73219.75</v>
      </c>
      <c r="K227" s="10">
        <f t="shared" si="62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9"/>
        <v>0</v>
      </c>
      <c r="E228" s="10"/>
      <c r="F228" s="10"/>
      <c r="G228" s="10"/>
      <c r="H228" s="10"/>
      <c r="I228" s="10">
        <f t="shared" si="60"/>
        <v>0</v>
      </c>
      <c r="J228" s="10">
        <f t="shared" si="61"/>
        <v>-73219.75</v>
      </c>
      <c r="K228" s="10">
        <f t="shared" si="62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9"/>
        <v>0</v>
      </c>
      <c r="E229" s="10"/>
      <c r="F229" s="10"/>
      <c r="G229" s="10"/>
      <c r="H229" s="10"/>
      <c r="I229" s="10">
        <f t="shared" si="60"/>
        <v>0</v>
      </c>
      <c r="J229" s="10">
        <f t="shared" si="61"/>
        <v>-73219.75</v>
      </c>
      <c r="K229" s="10">
        <f t="shared" si="62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9"/>
        <v>0</v>
      </c>
      <c r="E230" s="10"/>
      <c r="F230" s="10"/>
      <c r="G230" s="10"/>
      <c r="H230" s="10"/>
      <c r="I230" s="10">
        <f t="shared" si="60"/>
        <v>0</v>
      </c>
      <c r="J230" s="10">
        <f t="shared" si="61"/>
        <v>-73219.75</v>
      </c>
      <c r="K230" s="10">
        <f t="shared" si="62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9"/>
        <v>0</v>
      </c>
      <c r="E231" s="10"/>
      <c r="F231" s="10"/>
      <c r="G231" s="10"/>
      <c r="H231" s="10"/>
      <c r="I231" s="10">
        <f t="shared" si="60"/>
        <v>0</v>
      </c>
      <c r="J231" s="10">
        <f t="shared" si="61"/>
        <v>-73219.75</v>
      </c>
      <c r="K231" s="10">
        <f t="shared" si="62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9"/>
        <v>0</v>
      </c>
      <c r="E232" s="10"/>
      <c r="F232" s="10"/>
      <c r="G232" s="10"/>
      <c r="H232" s="10"/>
      <c r="I232" s="10">
        <f t="shared" si="60"/>
        <v>0</v>
      </c>
      <c r="J232" s="10">
        <f t="shared" si="61"/>
        <v>-73219.75</v>
      </c>
      <c r="K232" s="10">
        <f t="shared" si="62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9"/>
        <v>0</v>
      </c>
      <c r="E233" s="10"/>
      <c r="F233" s="10"/>
      <c r="G233" s="10"/>
      <c r="H233" s="10"/>
      <c r="I233" s="10">
        <f t="shared" si="60"/>
        <v>0</v>
      </c>
      <c r="J233" s="10">
        <f t="shared" si="61"/>
        <v>-73219.75</v>
      </c>
      <c r="K233" s="10">
        <f t="shared" si="62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9"/>
        <v>0</v>
      </c>
      <c r="E234" s="10"/>
      <c r="F234" s="10"/>
      <c r="G234" s="10"/>
      <c r="H234" s="10"/>
      <c r="I234" s="10">
        <f t="shared" si="60"/>
        <v>0</v>
      </c>
      <c r="J234" s="10">
        <f t="shared" si="61"/>
        <v>-73219.75</v>
      </c>
      <c r="K234" s="10">
        <f t="shared" si="62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9"/>
        <v>0</v>
      </c>
      <c r="E235" s="10"/>
      <c r="F235" s="10"/>
      <c r="G235" s="10"/>
      <c r="H235" s="10"/>
      <c r="I235" s="10">
        <f t="shared" si="60"/>
        <v>0</v>
      </c>
      <c r="J235" s="10">
        <f t="shared" si="61"/>
        <v>-73219.75</v>
      </c>
      <c r="K235" s="10">
        <f t="shared" si="62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9"/>
        <v>0</v>
      </c>
      <c r="E236" s="10"/>
      <c r="F236" s="10"/>
      <c r="G236" s="10"/>
      <c r="H236" s="10"/>
      <c r="I236" s="10">
        <f t="shared" si="60"/>
        <v>0</v>
      </c>
      <c r="J236" s="10">
        <f t="shared" si="61"/>
        <v>-73219.75</v>
      </c>
      <c r="K236" s="10">
        <f t="shared" si="62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9"/>
        <v>0</v>
      </c>
      <c r="E237" s="10"/>
      <c r="F237" s="10"/>
      <c r="G237" s="10"/>
      <c r="H237" s="10"/>
      <c r="I237" s="10">
        <f t="shared" si="60"/>
        <v>0</v>
      </c>
      <c r="J237" s="10">
        <f t="shared" si="61"/>
        <v>-73219.75</v>
      </c>
      <c r="K237" s="10">
        <f t="shared" si="62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9"/>
        <v>0</v>
      </c>
      <c r="E238" s="10"/>
      <c r="F238" s="10"/>
      <c r="G238" s="10"/>
      <c r="H238" s="10"/>
      <c r="I238" s="10">
        <f t="shared" si="60"/>
        <v>0</v>
      </c>
      <c r="J238" s="10">
        <f t="shared" si="61"/>
        <v>-73219.75</v>
      </c>
      <c r="K238" s="10">
        <f t="shared" si="62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9"/>
        <v>0</v>
      </c>
      <c r="E239" s="10"/>
      <c r="F239" s="10"/>
      <c r="G239" s="10"/>
      <c r="H239" s="10"/>
      <c r="I239" s="10">
        <f t="shared" si="60"/>
        <v>0</v>
      </c>
      <c r="J239" s="10">
        <f t="shared" si="61"/>
        <v>-73219.75</v>
      </c>
      <c r="K239" s="10">
        <f t="shared" si="62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9"/>
        <v>0</v>
      </c>
      <c r="E240" s="10"/>
      <c r="F240" s="10"/>
      <c r="G240" s="10"/>
      <c r="H240" s="10"/>
      <c r="I240" s="10">
        <f t="shared" si="60"/>
        <v>0</v>
      </c>
      <c r="J240" s="10">
        <f t="shared" si="61"/>
        <v>-73219.75</v>
      </c>
      <c r="K240" s="10">
        <f t="shared" si="62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9"/>
        <v>0</v>
      </c>
      <c r="E241" s="10"/>
      <c r="F241" s="10"/>
      <c r="G241" s="10"/>
      <c r="H241" s="10"/>
      <c r="I241" s="10">
        <f t="shared" si="60"/>
        <v>0</v>
      </c>
      <c r="J241" s="10">
        <f t="shared" si="61"/>
        <v>-73219.75</v>
      </c>
      <c r="K241" s="10">
        <f t="shared" si="62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9"/>
        <v>0</v>
      </c>
      <c r="E242" s="10"/>
      <c r="F242" s="10"/>
      <c r="G242" s="10"/>
      <c r="H242" s="10"/>
      <c r="I242" s="10">
        <f t="shared" si="60"/>
        <v>0</v>
      </c>
      <c r="J242" s="10">
        <f t="shared" si="61"/>
        <v>-73219.75</v>
      </c>
      <c r="K242" s="10">
        <f t="shared" si="62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9"/>
        <v>0</v>
      </c>
      <c r="E243" s="10"/>
      <c r="F243" s="10"/>
      <c r="G243" s="10"/>
      <c r="H243" s="10"/>
      <c r="I243" s="10">
        <f t="shared" si="60"/>
        <v>0</v>
      </c>
      <c r="J243" s="10">
        <f t="shared" si="61"/>
        <v>-73219.75</v>
      </c>
      <c r="K243" s="10">
        <f t="shared" si="62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9"/>
        <v>0</v>
      </c>
      <c r="E244" s="10"/>
      <c r="F244" s="10"/>
      <c r="G244" s="10"/>
      <c r="H244" s="10"/>
      <c r="I244" s="10">
        <f t="shared" si="60"/>
        <v>0</v>
      </c>
      <c r="J244" s="10">
        <f t="shared" si="61"/>
        <v>-73219.75</v>
      </c>
      <c r="K244" s="10">
        <f t="shared" si="62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9"/>
        <v>0</v>
      </c>
      <c r="E245" s="10"/>
      <c r="F245" s="10"/>
      <c r="G245" s="10"/>
      <c r="H245" s="10"/>
      <c r="I245" s="10">
        <f t="shared" si="60"/>
        <v>0</v>
      </c>
      <c r="J245" s="10">
        <f t="shared" si="61"/>
        <v>-73219.75</v>
      </c>
      <c r="K245" s="10">
        <f t="shared" si="62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9"/>
        <v>0</v>
      </c>
      <c r="E246" s="10"/>
      <c r="F246" s="10"/>
      <c r="G246" s="10"/>
      <c r="H246" s="10"/>
      <c r="I246" s="10">
        <f t="shared" si="60"/>
        <v>0</v>
      </c>
      <c r="J246" s="10">
        <f t="shared" si="61"/>
        <v>-73219.75</v>
      </c>
      <c r="K246" s="10">
        <f t="shared" si="62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9"/>
        <v>0</v>
      </c>
      <c r="E247" s="10"/>
      <c r="F247" s="10"/>
      <c r="G247" s="10"/>
      <c r="H247" s="10"/>
      <c r="I247" s="10">
        <f t="shared" si="60"/>
        <v>0</v>
      </c>
      <c r="J247" s="10">
        <f t="shared" si="61"/>
        <v>-73219.75</v>
      </c>
      <c r="K247" s="10">
        <f t="shared" si="62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9"/>
        <v>0</v>
      </c>
      <c r="E248" s="10"/>
      <c r="F248" s="10"/>
      <c r="G248" s="10"/>
      <c r="H248" s="10"/>
      <c r="I248" s="10">
        <f t="shared" si="60"/>
        <v>0</v>
      </c>
      <c r="J248" s="10">
        <f t="shared" si="61"/>
        <v>-73219.75</v>
      </c>
      <c r="K248" s="10">
        <f t="shared" si="62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9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60"/>
        <v>58185.25</v>
      </c>
      <c r="J249" s="10">
        <f t="shared" si="61"/>
        <v>-15034.5</v>
      </c>
      <c r="K249" s="10">
        <f t="shared" si="62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9"/>
        <v>0</v>
      </c>
      <c r="E250" s="10"/>
      <c r="F250" s="10"/>
      <c r="G250" s="10"/>
      <c r="H250" s="10"/>
      <c r="I250" s="10">
        <f t="shared" si="60"/>
        <v>0</v>
      </c>
      <c r="J250" s="10">
        <f t="shared" si="61"/>
        <v>-73219.75</v>
      </c>
      <c r="K250" s="10">
        <f t="shared" si="62"/>
        <v>-58185.25</v>
      </c>
      <c r="L250" s="10"/>
      <c r="M250" s="10"/>
    </row>
    <row r="251" spans="1:13">
      <c r="A251" s="9">
        <v>43028</v>
      </c>
      <c r="B251" s="10"/>
      <c r="C251" s="10"/>
      <c r="D251" s="10">
        <f t="shared" si="59"/>
        <v>0</v>
      </c>
      <c r="E251" s="10"/>
      <c r="F251" s="10"/>
      <c r="G251" s="10"/>
      <c r="H251" s="10"/>
      <c r="I251" s="10">
        <f t="shared" si="60"/>
        <v>0</v>
      </c>
      <c r="J251" s="10">
        <f t="shared" si="61"/>
        <v>-73219.75</v>
      </c>
      <c r="K251" s="10">
        <f t="shared" si="62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9"/>
        <v>0</v>
      </c>
      <c r="E252" s="10"/>
      <c r="F252" s="10"/>
      <c r="G252" s="10"/>
      <c r="H252" s="10"/>
      <c r="I252" s="10">
        <f t="shared" si="60"/>
        <v>0</v>
      </c>
      <c r="J252" s="10">
        <f t="shared" si="61"/>
        <v>-73219.75</v>
      </c>
      <c r="K252" s="10">
        <f t="shared" si="62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9"/>
        <v>0</v>
      </c>
      <c r="E253" s="10"/>
      <c r="F253" s="10"/>
      <c r="G253" s="10"/>
      <c r="H253" s="10"/>
      <c r="I253" s="10">
        <f t="shared" si="60"/>
        <v>0</v>
      </c>
      <c r="J253" s="10">
        <f t="shared" si="61"/>
        <v>-73219.75</v>
      </c>
      <c r="K253" s="10">
        <f t="shared" si="62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9"/>
        <v>0</v>
      </c>
      <c r="E254" s="10"/>
      <c r="F254" s="10"/>
      <c r="G254" s="10"/>
      <c r="H254" s="10"/>
      <c r="I254" s="10">
        <f t="shared" si="60"/>
        <v>0</v>
      </c>
      <c r="J254" s="10">
        <f t="shared" si="61"/>
        <v>-73219.75</v>
      </c>
      <c r="K254" s="10">
        <f t="shared" si="62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9"/>
        <v>0</v>
      </c>
      <c r="E255" s="10"/>
      <c r="F255" s="10"/>
      <c r="G255" s="10"/>
      <c r="H255" s="10"/>
      <c r="I255" s="10">
        <f t="shared" si="60"/>
        <v>0</v>
      </c>
      <c r="J255" s="10">
        <f t="shared" si="61"/>
        <v>-73219.75</v>
      </c>
      <c r="K255" s="10">
        <f t="shared" si="62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9"/>
        <v>0</v>
      </c>
      <c r="E256" s="10"/>
      <c r="F256" s="10"/>
      <c r="G256" s="10"/>
      <c r="H256" s="10"/>
      <c r="I256" s="10">
        <f t="shared" si="60"/>
        <v>0</v>
      </c>
      <c r="J256" s="10">
        <f t="shared" si="61"/>
        <v>-73219.75</v>
      </c>
      <c r="K256" s="10">
        <f t="shared" si="62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9"/>
        <v>0</v>
      </c>
      <c r="E257" s="10"/>
      <c r="F257" s="10"/>
      <c r="G257" s="10"/>
      <c r="H257" s="10"/>
      <c r="I257" s="10">
        <f t="shared" si="60"/>
        <v>0</v>
      </c>
      <c r="J257" s="10">
        <f t="shared" si="61"/>
        <v>-73219.75</v>
      </c>
      <c r="K257" s="10">
        <f t="shared" si="62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9"/>
        <v>0</v>
      </c>
      <c r="E258" s="10"/>
      <c r="F258" s="10"/>
      <c r="G258" s="10"/>
      <c r="H258" s="10"/>
      <c r="I258" s="10">
        <f t="shared" si="60"/>
        <v>0</v>
      </c>
      <c r="J258" s="10">
        <f t="shared" si="61"/>
        <v>-73219.75</v>
      </c>
      <c r="K258" s="10">
        <f t="shared" si="62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9"/>
        <v>0</v>
      </c>
      <c r="E259" s="10"/>
      <c r="F259" s="10"/>
      <c r="G259" s="10"/>
      <c r="H259" s="10"/>
      <c r="I259" s="10">
        <f t="shared" si="60"/>
        <v>0</v>
      </c>
      <c r="J259" s="10">
        <f t="shared" si="61"/>
        <v>-73219.75</v>
      </c>
      <c r="K259" s="10">
        <f t="shared" si="62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9"/>
        <v>0</v>
      </c>
      <c r="E260" s="10"/>
      <c r="F260" s="10"/>
      <c r="G260" s="10"/>
      <c r="H260" s="10"/>
      <c r="I260" s="10">
        <f t="shared" si="60"/>
        <v>0</v>
      </c>
      <c r="J260" s="10">
        <f t="shared" si="61"/>
        <v>-73219.75</v>
      </c>
      <c r="K260" s="10">
        <f t="shared" si="62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9"/>
        <v>0</v>
      </c>
      <c r="E261" s="10"/>
      <c r="F261" s="10"/>
      <c r="G261" s="10"/>
      <c r="H261" s="10"/>
      <c r="I261" s="10">
        <f t="shared" si="60"/>
        <v>0</v>
      </c>
      <c r="J261" s="10">
        <f t="shared" si="61"/>
        <v>-73219.75</v>
      </c>
      <c r="K261" s="10">
        <f t="shared" si="62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9"/>
        <v>0</v>
      </c>
      <c r="E262" s="10"/>
      <c r="F262" s="10"/>
      <c r="G262" s="10"/>
      <c r="H262" s="10"/>
      <c r="I262" s="10">
        <f t="shared" si="60"/>
        <v>0</v>
      </c>
      <c r="J262" s="10">
        <f t="shared" si="61"/>
        <v>-73219.75</v>
      </c>
      <c r="K262" s="10">
        <f t="shared" si="62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9"/>
        <v>0</v>
      </c>
      <c r="E263" s="10"/>
      <c r="F263" s="10"/>
      <c r="G263" s="10"/>
      <c r="H263" s="10"/>
      <c r="I263" s="10">
        <f t="shared" si="60"/>
        <v>0</v>
      </c>
      <c r="J263" s="10">
        <f t="shared" si="61"/>
        <v>-73219.75</v>
      </c>
      <c r="K263" s="10">
        <f t="shared" si="62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9"/>
        <v>0</v>
      </c>
      <c r="E264" s="10"/>
      <c r="F264" s="10"/>
      <c r="G264" s="10"/>
      <c r="H264" s="10"/>
      <c r="I264" s="10">
        <f t="shared" si="60"/>
        <v>0</v>
      </c>
      <c r="J264" s="10">
        <f t="shared" si="61"/>
        <v>-73219.75</v>
      </c>
      <c r="K264" s="10">
        <f t="shared" si="62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9"/>
        <v>0</v>
      </c>
      <c r="E265" s="10"/>
      <c r="F265" s="10"/>
      <c r="G265" s="10"/>
      <c r="H265" s="10"/>
      <c r="I265" s="10">
        <f t="shared" si="60"/>
        <v>0</v>
      </c>
      <c r="J265" s="10">
        <f t="shared" si="61"/>
        <v>-73219.75</v>
      </c>
      <c r="K265" s="10">
        <f t="shared" si="62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9"/>
        <v>0</v>
      </c>
      <c r="E266" s="10"/>
      <c r="F266" s="10"/>
      <c r="G266" s="10"/>
      <c r="H266" s="10"/>
      <c r="I266" s="10">
        <f t="shared" si="60"/>
        <v>0</v>
      </c>
      <c r="J266" s="10">
        <f t="shared" si="61"/>
        <v>-73219.75</v>
      </c>
      <c r="K266" s="10">
        <f t="shared" si="62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9"/>
        <v>0</v>
      </c>
      <c r="E267" s="10"/>
      <c r="F267" s="10"/>
      <c r="G267" s="10"/>
      <c r="H267" s="10"/>
      <c r="I267" s="10">
        <f t="shared" si="60"/>
        <v>0</v>
      </c>
      <c r="J267" s="10">
        <f t="shared" si="61"/>
        <v>-73219.75</v>
      </c>
      <c r="K267" s="10">
        <f t="shared" si="62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9"/>
        <v>0</v>
      </c>
      <c r="E268" s="10"/>
      <c r="F268" s="10"/>
      <c r="G268" s="10"/>
      <c r="H268" s="10"/>
      <c r="I268" s="10">
        <f t="shared" si="60"/>
        <v>0</v>
      </c>
      <c r="J268" s="10">
        <f t="shared" si="61"/>
        <v>-73219.75</v>
      </c>
      <c r="K268" s="10">
        <f t="shared" si="62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9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60"/>
        <v>49693</v>
      </c>
      <c r="J269" s="10">
        <f>I269-$I$249</f>
        <v>-8492.25</v>
      </c>
      <c r="K269" s="10">
        <f t="shared" si="62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9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60"/>
        <v>46348.75</v>
      </c>
      <c r="J270" s="10">
        <f>I270-$I$249</f>
        <v>-11836.5</v>
      </c>
      <c r="K270" s="10">
        <f t="shared" si="62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63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4">G271+H271/4</f>
        <v>44118</v>
      </c>
      <c r="J271" s="10">
        <f>I271-$I$249</f>
        <v>-14067.25</v>
      </c>
      <c r="K271" s="10">
        <f t="shared" ref="K271" si="65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6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7">G272+H272/4</f>
        <v>46044.5</v>
      </c>
      <c r="J272" s="10">
        <f t="shared" ref="J272:J275" si="68">I272-$I$249</f>
        <v>-12140.75</v>
      </c>
      <c r="K272" s="10">
        <f t="shared" ref="K272" si="69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6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7"/>
        <v>47017</v>
      </c>
      <c r="J275" s="10">
        <f t="shared" si="68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70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71">G276+H276/4</f>
        <v>44283.5</v>
      </c>
      <c r="J276" s="10">
        <f t="shared" ref="J276" si="72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73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4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5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6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7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8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9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80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81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82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81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82"/>
        <v>48860.75</v>
      </c>
      <c r="J284" s="10">
        <f t="shared" ref="J284" si="83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4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5">G285+H285/4</f>
        <v>48533.75</v>
      </c>
      <c r="J285" s="10">
        <f t="shared" ref="J285" si="86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7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8">G286+H286/4</f>
        <v>48151</v>
      </c>
      <c r="J286" s="10">
        <f t="shared" ref="J286" si="89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90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91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92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93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4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5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6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7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8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9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100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101">G296+H296/4</f>
        <v>40949.25</v>
      </c>
      <c r="J296" s="10">
        <f t="shared" ref="J296:J297" si="102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100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101"/>
        <v>40616</v>
      </c>
      <c r="J297" s="10">
        <f t="shared" si="102"/>
        <v>1829.5</v>
      </c>
      <c r="K297" s="10">
        <f t="shared" ref="K297" si="103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4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5">G298+H298/4</f>
        <v>39426.5</v>
      </c>
      <c r="J298" s="10">
        <f t="shared" ref="J298" si="106">I298-$I$277</f>
        <v>640</v>
      </c>
      <c r="K298" s="10">
        <f t="shared" ref="K298" si="107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8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9">G299+H299/4</f>
        <v>38808</v>
      </c>
      <c r="J299" s="10">
        <f t="shared" ref="J299" si="110">I299-$I$277</f>
        <v>21.5</v>
      </c>
      <c r="K299" s="10">
        <f t="shared" ref="K299" si="111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12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13">G300+H300/4</f>
        <v>36211.75</v>
      </c>
      <c r="J300" s="10">
        <f t="shared" ref="J300" si="114">I300-$I$277</f>
        <v>-2574.75</v>
      </c>
      <c r="K300" s="10">
        <f t="shared" ref="K300" si="115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12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13"/>
        <v>38441.75</v>
      </c>
      <c r="J303" s="10">
        <f t="shared" ref="J303" si="116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12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13"/>
        <v>38929</v>
      </c>
      <c r="J304" s="10">
        <f t="shared" ref="J304" si="117">I304-$I$277</f>
        <v>142.5</v>
      </c>
      <c r="K304" s="10">
        <f t="shared" ref="K304" si="118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9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20">G305+H305/4</f>
        <v>41576.5</v>
      </c>
      <c r="J305" s="10">
        <f t="shared" ref="J305" si="121">I305-$I$277</f>
        <v>2790</v>
      </c>
      <c r="K305" s="10">
        <f t="shared" ref="K305" si="122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23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4">G306+H306/4</f>
        <v>45063.5</v>
      </c>
      <c r="J306" s="10">
        <f t="shared" ref="J306" si="125">I306-$I$277</f>
        <v>6277</v>
      </c>
      <c r="K306" s="10">
        <f t="shared" ref="K306" si="126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7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8">G307+H307/4</f>
        <v>49683.75</v>
      </c>
      <c r="J307" s="10">
        <f t="shared" ref="J307" si="129">I307-$I$277</f>
        <v>10897.25</v>
      </c>
      <c r="K307" s="10">
        <f t="shared" ref="K307" si="130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31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32">G310+H310/4</f>
        <v>38566.75</v>
      </c>
      <c r="J310" s="10">
        <f t="shared" ref="J310" si="133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4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5">G311+H311/4</f>
        <v>42870.75</v>
      </c>
      <c r="J311" s="10">
        <f t="shared" ref="J311" si="136">I311-$I$277</f>
        <v>4084.25</v>
      </c>
      <c r="K311" s="10">
        <f t="shared" ref="K311" si="137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8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9">G312+H312/4</f>
        <v>46045.25</v>
      </c>
      <c r="J312" s="10">
        <f>I312-$I$312</f>
        <v>0</v>
      </c>
      <c r="K312" s="10">
        <f t="shared" ref="K312" si="140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41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42">G313+H313/4</f>
        <v>43552.25</v>
      </c>
      <c r="J313" s="10">
        <f>I313-$I$312</f>
        <v>-2493</v>
      </c>
      <c r="K313" s="10">
        <f t="shared" ref="K313" si="143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4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5">G314+H314/4</f>
        <v>45268.25</v>
      </c>
      <c r="J314" s="10">
        <f>I314-$I$312</f>
        <v>-777</v>
      </c>
      <c r="K314" s="10">
        <f t="shared" ref="K314" si="146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7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8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7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8"/>
        <v>43292</v>
      </c>
      <c r="J318" s="10">
        <f t="shared" ref="J318" si="149">I318-$I$312</f>
        <v>-2753.25</v>
      </c>
      <c r="K318" s="10">
        <f t="shared" ref="K318" si="150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51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52">G319+H319/4</f>
        <v>49251</v>
      </c>
      <c r="J319" s="10">
        <f t="shared" ref="J319" si="153">I319-$I$312</f>
        <v>3205.75</v>
      </c>
      <c r="K319" s="10">
        <f t="shared" ref="K319" si="154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5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6">G320+H320/4</f>
        <v>52006</v>
      </c>
      <c r="J320" s="10">
        <f t="shared" ref="J320" si="157">I320-$I$312</f>
        <v>5960.75</v>
      </c>
      <c r="K320" s="10">
        <f t="shared" ref="K320" si="158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9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60">G321+H321/4</f>
        <v>49567.25</v>
      </c>
      <c r="J321" s="10">
        <f t="shared" ref="J321" si="161">I321-$I$312</f>
        <v>3522</v>
      </c>
      <c r="K321" s="10">
        <f t="shared" ref="K321" si="162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63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4">G325+H325/4</f>
        <v>53101</v>
      </c>
      <c r="J325" s="10">
        <f t="shared" ref="J325" si="165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6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7">G326+H326/4</f>
        <v>51933.25</v>
      </c>
      <c r="J326" s="10">
        <f t="shared" ref="J326" si="168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9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70">G327+H327/4</f>
        <v>53029</v>
      </c>
      <c r="J327" s="10">
        <f t="shared" ref="J327" si="171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72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73">G328+H328/4</f>
        <v>52876.75</v>
      </c>
      <c r="J328" s="10">
        <f t="shared" ref="J328" si="174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5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6">G331+H331/4</f>
        <v>51202</v>
      </c>
      <c r="J331" s="10">
        <f t="shared" ref="J331" si="177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8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9">G332+H332/4</f>
        <v>55118</v>
      </c>
      <c r="J332" s="10">
        <f t="shared" ref="J332" si="180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81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82">G333+H333/4</f>
        <v>55577.5</v>
      </c>
      <c r="J333" s="10">
        <f t="shared" ref="J333" si="183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4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5">G334+H334/4</f>
        <v>54435.25</v>
      </c>
      <c r="J334" s="10">
        <f t="shared" ref="J334" si="186">I334-$I$312</f>
        <v>8390</v>
      </c>
      <c r="K334" s="10">
        <f>I334-I333</f>
        <v>-1142.25</v>
      </c>
      <c r="L334" s="10">
        <v>486</v>
      </c>
      <c r="M334" s="10">
        <v>-1529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42"/>
  <sheetViews>
    <sheetView workbookViewId="0">
      <pane ySplit="3" topLeftCell="A327" activePane="bottomLeft" state="frozen"/>
      <selection pane="bottomLeft" activeCell="M338" sqref="M338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32" t="s">
        <v>40</v>
      </c>
      <c r="B2" s="140" t="s">
        <v>44</v>
      </c>
      <c r="C2" s="141"/>
      <c r="D2" s="141"/>
      <c r="E2" s="141"/>
      <c r="F2" s="141"/>
      <c r="G2" s="141"/>
      <c r="H2" s="141"/>
      <c r="I2" s="141"/>
    </row>
    <row r="3" spans="1:9">
      <c r="A3" s="132"/>
      <c r="B3" s="131" t="s">
        <v>41</v>
      </c>
      <c r="C3" s="132"/>
      <c r="D3" s="132"/>
      <c r="E3" s="132"/>
      <c r="F3" s="132"/>
      <c r="G3" s="132"/>
      <c r="H3" s="132"/>
      <c r="I3" s="13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93</v>
      </c>
      <c r="F4" s="72">
        <v>9772</v>
      </c>
      <c r="G4" s="21">
        <v>-29</v>
      </c>
      <c r="H4" s="44">
        <v>-3.0000000000000001E-3</v>
      </c>
      <c r="I4" s="42" t="s">
        <v>97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94</v>
      </c>
      <c r="F5" s="72">
        <v>9762</v>
      </c>
      <c r="G5" s="21">
        <v>-8</v>
      </c>
      <c r="H5" s="44">
        <v>-8.0000000000000004E-4</v>
      </c>
      <c r="I5" s="42" t="s">
        <v>95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98</v>
      </c>
      <c r="F6" s="72">
        <v>9788</v>
      </c>
      <c r="G6" s="21">
        <v>25</v>
      </c>
      <c r="H6" s="44">
        <v>2.5999999999999999E-3</v>
      </c>
      <c r="I6" s="42" t="s">
        <v>96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106</v>
      </c>
      <c r="F8" s="72">
        <v>9766</v>
      </c>
      <c r="G8" s="21">
        <v>-20</v>
      </c>
      <c r="H8" s="44">
        <v>-2E-3</v>
      </c>
      <c r="I8" s="42" t="s">
        <v>107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108</v>
      </c>
      <c r="F9" s="72">
        <v>9766</v>
      </c>
      <c r="G9" s="21">
        <v>0</v>
      </c>
      <c r="H9" s="44">
        <v>0</v>
      </c>
      <c r="I9" s="42" t="s">
        <v>109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110</v>
      </c>
      <c r="F10" s="72">
        <v>9783</v>
      </c>
      <c r="G10" s="21">
        <v>16</v>
      </c>
      <c r="H10" s="44">
        <v>1.6000000000000001E-3</v>
      </c>
      <c r="I10" s="42" t="s">
        <v>111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112</v>
      </c>
      <c r="F11" s="72">
        <v>9772</v>
      </c>
      <c r="G11" s="21">
        <v>-11</v>
      </c>
      <c r="H11" s="44">
        <v>-1.1000000000000001E-3</v>
      </c>
      <c r="I11" s="42" t="s">
        <v>113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114</v>
      </c>
      <c r="F12" s="72">
        <v>9761</v>
      </c>
      <c r="G12" s="21">
        <v>-12</v>
      </c>
      <c r="H12" s="44">
        <v>-1.1999999999999999E-3</v>
      </c>
      <c r="I12" s="42" t="s">
        <v>115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116</v>
      </c>
      <c r="F17" s="72">
        <v>9682</v>
      </c>
      <c r="G17" s="21">
        <v>-78</v>
      </c>
      <c r="H17" s="44">
        <v>-8.0000000000000002E-3</v>
      </c>
      <c r="I17" s="42" t="s">
        <v>117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118</v>
      </c>
      <c r="F18" s="72">
        <v>9691</v>
      </c>
      <c r="G18" s="21">
        <v>8</v>
      </c>
      <c r="H18" s="44">
        <v>8.0000000000000004E-4</v>
      </c>
      <c r="I18" s="42" t="s">
        <v>119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120</v>
      </c>
      <c r="F19" s="72">
        <v>9629</v>
      </c>
      <c r="G19" s="21">
        <v>-62</v>
      </c>
      <c r="H19" s="44">
        <v>-6.4000000000000003E-3</v>
      </c>
      <c r="I19" s="42" t="s">
        <v>121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122</v>
      </c>
      <c r="F22" s="72">
        <v>9683</v>
      </c>
      <c r="G22" s="21">
        <v>53</v>
      </c>
      <c r="H22" s="44">
        <v>5.4999999999999997E-3</v>
      </c>
      <c r="I22" s="42" t="s">
        <v>123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124</v>
      </c>
      <c r="F23" s="72">
        <v>9727</v>
      </c>
      <c r="G23" s="21">
        <v>45</v>
      </c>
      <c r="H23" s="44">
        <v>4.5999999999999999E-3</v>
      </c>
      <c r="I23" s="42" t="s">
        <v>125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126</v>
      </c>
      <c r="F24" s="72">
        <v>9748</v>
      </c>
      <c r="G24" s="21">
        <v>20</v>
      </c>
      <c r="H24" s="44">
        <v>2.0999999999999999E-3</v>
      </c>
      <c r="I24" s="42" t="s">
        <v>127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128</v>
      </c>
      <c r="F25" s="72">
        <v>9652</v>
      </c>
      <c r="G25" s="21">
        <v>-94</v>
      </c>
      <c r="H25" s="44">
        <v>-9.5999999999999992E-3</v>
      </c>
      <c r="I25" s="42" t="s">
        <v>129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130</v>
      </c>
      <c r="F26" s="72">
        <v>9625</v>
      </c>
      <c r="G26" s="21">
        <v>-24</v>
      </c>
      <c r="H26" s="44">
        <v>-2.5000000000000001E-3</v>
      </c>
      <c r="I26" s="42" t="s">
        <v>131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132</v>
      </c>
      <c r="F269" s="72">
        <v>10801</v>
      </c>
      <c r="G269" s="21">
        <v>-4</v>
      </c>
      <c r="H269" s="44">
        <v>-4.0000000000000002E-4</v>
      </c>
      <c r="I269" s="42" t="s">
        <v>133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135</v>
      </c>
      <c r="F270" s="72">
        <v>10692</v>
      </c>
      <c r="G270" s="21">
        <v>-30</v>
      </c>
      <c r="H270" s="44">
        <v>-2.8E-3</v>
      </c>
      <c r="I270" s="42" t="s">
        <v>136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137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138</v>
      </c>
      <c r="F274" s="72">
        <v>10668</v>
      </c>
      <c r="G274" s="21">
        <v>-23</v>
      </c>
      <c r="H274" s="44">
        <v>-2.2000000000000001E-3</v>
      </c>
      <c r="I274" s="42" t="s">
        <v>139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140</v>
      </c>
      <c r="F275" s="72">
        <v>10666</v>
      </c>
      <c r="G275" s="21">
        <v>-18</v>
      </c>
      <c r="H275" s="44">
        <v>-1.6999999999999999E-3</v>
      </c>
      <c r="I275" s="42" t="s">
        <v>141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142</v>
      </c>
      <c r="F276" s="72">
        <v>10577</v>
      </c>
      <c r="G276" s="21">
        <v>-25</v>
      </c>
      <c r="H276" s="44">
        <v>-2.3999999999999998E-3</v>
      </c>
      <c r="I276" s="42" t="s">
        <v>143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144</v>
      </c>
      <c r="F277" s="72">
        <v>10627</v>
      </c>
      <c r="G277" s="21">
        <v>10</v>
      </c>
      <c r="H277" s="44">
        <v>8.9999999999999998E-4</v>
      </c>
      <c r="I277" s="42" t="s">
        <v>145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147</v>
      </c>
      <c r="F278" s="72">
        <v>10725</v>
      </c>
      <c r="G278" s="21">
        <v>22</v>
      </c>
      <c r="H278" s="44">
        <v>2.0999999999999999E-3</v>
      </c>
      <c r="I278" s="42" t="s">
        <v>148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149</v>
      </c>
      <c r="F281" s="72">
        <v>10676</v>
      </c>
      <c r="G281" s="21">
        <v>10</v>
      </c>
      <c r="H281" s="44">
        <v>8.9999999999999998E-4</v>
      </c>
      <c r="I281" s="42" t="s">
        <v>150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152</v>
      </c>
      <c r="F282" s="72">
        <v>10832</v>
      </c>
      <c r="G282" s="21">
        <v>47</v>
      </c>
      <c r="H282" s="44">
        <v>4.4000000000000003E-3</v>
      </c>
      <c r="I282" s="42" t="s">
        <v>153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154</v>
      </c>
      <c r="F283" s="72">
        <v>10847</v>
      </c>
      <c r="G283" s="21">
        <v>21</v>
      </c>
      <c r="H283" s="44">
        <v>1.9E-3</v>
      </c>
      <c r="I283" s="42" t="s">
        <v>155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156</v>
      </c>
      <c r="F284" s="72">
        <v>10849</v>
      </c>
      <c r="G284" s="21">
        <v>-5</v>
      </c>
      <c r="H284" s="44">
        <v>-5.0000000000000001E-4</v>
      </c>
      <c r="I284" s="42" t="s">
        <v>157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158</v>
      </c>
      <c r="F285" s="72">
        <v>10867</v>
      </c>
      <c r="G285" s="21">
        <v>13</v>
      </c>
      <c r="H285" s="44">
        <v>1.1999999999999999E-3</v>
      </c>
      <c r="I285" s="42" t="s">
        <v>159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160</v>
      </c>
      <c r="C288" s="57">
        <v>-103.16</v>
      </c>
      <c r="D288" s="43" t="s">
        <v>161</v>
      </c>
      <c r="E288" s="71" t="s">
        <v>162</v>
      </c>
      <c r="F288" s="72">
        <v>10755</v>
      </c>
      <c r="G288" s="21" t="s">
        <v>163</v>
      </c>
      <c r="H288" s="44" t="s">
        <v>164</v>
      </c>
      <c r="I288" s="42" t="s">
        <v>165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170</v>
      </c>
      <c r="F289" s="72">
        <v>10718</v>
      </c>
      <c r="G289" s="21">
        <v>10</v>
      </c>
      <c r="H289" s="44">
        <v>8.9999999999999998E-4</v>
      </c>
      <c r="I289" s="42" t="s">
        <v>171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172</v>
      </c>
      <c r="F290" s="72">
        <v>10738</v>
      </c>
      <c r="G290" s="21">
        <v>10</v>
      </c>
      <c r="H290" s="44">
        <v>8.9999999999999998E-4</v>
      </c>
      <c r="I290" s="42" t="s">
        <v>173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174</v>
      </c>
      <c r="F291" s="72">
        <v>10576</v>
      </c>
      <c r="G291" s="21">
        <v>0</v>
      </c>
      <c r="H291" s="44">
        <v>0</v>
      </c>
      <c r="I291" s="42" t="s">
        <v>175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176</v>
      </c>
      <c r="F292" s="72">
        <v>10564</v>
      </c>
      <c r="G292" s="21">
        <v>-39</v>
      </c>
      <c r="H292" s="44">
        <v>-3.7000000000000002E-3</v>
      </c>
      <c r="I292" s="42" t="s">
        <v>177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178</v>
      </c>
      <c r="F296" s="72">
        <v>10563</v>
      </c>
      <c r="G296" s="21">
        <v>-8</v>
      </c>
      <c r="H296" s="44">
        <v>-8.0000000000000004E-4</v>
      </c>
      <c r="I296" s="42" t="s">
        <v>179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180</v>
      </c>
      <c r="F297" s="72">
        <v>10346</v>
      </c>
      <c r="G297" s="21">
        <v>-38</v>
      </c>
      <c r="H297" s="44">
        <v>-3.7000000000000002E-3</v>
      </c>
      <c r="I297" s="42" t="s">
        <v>181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182</v>
      </c>
      <c r="F298" s="72">
        <v>10348</v>
      </c>
      <c r="G298" s="21">
        <v>-17</v>
      </c>
      <c r="H298" s="44">
        <v>-1.6000000000000001E-3</v>
      </c>
      <c r="I298" s="42" t="s">
        <v>183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184</v>
      </c>
      <c r="F299" s="72">
        <v>10394</v>
      </c>
      <c r="G299" s="21">
        <v>-2</v>
      </c>
      <c r="H299" s="44">
        <v>-2.0000000000000001E-4</v>
      </c>
      <c r="I299" s="42" t="s">
        <v>185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186</v>
      </c>
      <c r="F302" s="72">
        <v>10482</v>
      </c>
      <c r="G302" s="21">
        <v>4</v>
      </c>
      <c r="H302" s="44">
        <v>4.0000000000000002E-4</v>
      </c>
      <c r="I302" s="42" t="s">
        <v>187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188</v>
      </c>
      <c r="F303" s="72">
        <v>10420</v>
      </c>
      <c r="G303" s="21">
        <v>-11</v>
      </c>
      <c r="H303" s="44">
        <v>-1.1000000000000001E-3</v>
      </c>
      <c r="I303" s="42" t="s">
        <v>189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190</v>
      </c>
      <c r="F304" s="72">
        <v>10465</v>
      </c>
      <c r="G304" s="21">
        <v>15</v>
      </c>
      <c r="H304" s="44">
        <v>1.4E-3</v>
      </c>
      <c r="I304" s="42" t="s">
        <v>191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199</v>
      </c>
      <c r="F305" s="72">
        <v>10530</v>
      </c>
      <c r="G305" s="21">
        <v>3</v>
      </c>
      <c r="H305" s="44">
        <v>2.9999999999999997E-4</v>
      </c>
      <c r="I305" s="42" t="s">
        <v>200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201</v>
      </c>
      <c r="F306" s="72">
        <v>10476</v>
      </c>
      <c r="G306" s="21">
        <v>-9</v>
      </c>
      <c r="H306" s="44">
        <v>-8.9999999999999998E-4</v>
      </c>
      <c r="I306" s="42" t="s">
        <v>202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203</v>
      </c>
      <c r="F309" s="72">
        <v>10507</v>
      </c>
      <c r="G309" s="21">
        <v>6</v>
      </c>
      <c r="H309" s="44">
        <v>5.9999999999999995E-4</v>
      </c>
      <c r="I309" s="42" t="s">
        <v>204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205</v>
      </c>
      <c r="F310" s="72">
        <v>10455</v>
      </c>
      <c r="G310" s="21">
        <v>-2</v>
      </c>
      <c r="H310" s="44">
        <v>-2.0000000000000001E-4</v>
      </c>
      <c r="I310" s="42" t="s">
        <v>206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207</v>
      </c>
      <c r="F311" s="72">
        <v>10521</v>
      </c>
      <c r="G311" s="21">
        <v>13</v>
      </c>
      <c r="H311" s="44">
        <v>1.1999999999999999E-3</v>
      </c>
      <c r="I311" s="42" t="s">
        <v>208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209</v>
      </c>
      <c r="F312" s="72">
        <v>10497</v>
      </c>
      <c r="G312" s="21">
        <v>2</v>
      </c>
      <c r="H312" s="44">
        <v>2.0000000000000001E-4</v>
      </c>
      <c r="I312" s="42" t="s">
        <v>210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211</v>
      </c>
      <c r="F313" s="72">
        <v>10528</v>
      </c>
      <c r="G313" s="21">
        <v>-5</v>
      </c>
      <c r="H313" s="44">
        <v>-5.0000000000000001E-4</v>
      </c>
      <c r="I313" s="42" t="s">
        <v>212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213</v>
      </c>
      <c r="F317" s="72">
        <v>10401</v>
      </c>
      <c r="G317" s="21">
        <v>-16</v>
      </c>
      <c r="H317" s="44">
        <v>-1.5E-3</v>
      </c>
      <c r="I317" s="42" t="s">
        <v>214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215</v>
      </c>
      <c r="F318" s="72">
        <v>10484</v>
      </c>
      <c r="G318" s="21">
        <v>10</v>
      </c>
      <c r="H318" s="44">
        <v>1E-3</v>
      </c>
      <c r="I318" s="42" t="s">
        <v>216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217</v>
      </c>
      <c r="F319" s="72">
        <v>10575</v>
      </c>
      <c r="G319" s="21">
        <v>14</v>
      </c>
      <c r="H319" s="44">
        <v>1.2999999999999999E-3</v>
      </c>
      <c r="I319" s="42" t="s">
        <v>218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219</v>
      </c>
      <c r="F320" s="72">
        <v>10648</v>
      </c>
      <c r="G320" s="21">
        <v>15</v>
      </c>
      <c r="H320" s="44">
        <v>1.4E-3</v>
      </c>
      <c r="I320" s="42" t="s">
        <v>220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221</v>
      </c>
      <c r="F324" s="72">
        <v>10713</v>
      </c>
      <c r="G324" s="21">
        <v>5</v>
      </c>
      <c r="H324" s="44">
        <v>5.0000000000000001E-4</v>
      </c>
      <c r="I324" s="42" t="s">
        <v>222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223</v>
      </c>
      <c r="F325" s="72">
        <v>10814</v>
      </c>
      <c r="G325" s="21">
        <v>26</v>
      </c>
      <c r="H325" s="44">
        <v>2.3999999999999998E-3</v>
      </c>
      <c r="I325" s="42" t="s">
        <v>224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225</v>
      </c>
      <c r="F326" s="72">
        <v>10857</v>
      </c>
      <c r="G326" s="21">
        <v>20</v>
      </c>
      <c r="H326" s="44">
        <v>1.8E-3</v>
      </c>
      <c r="I326" s="42" t="s">
        <v>226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227</v>
      </c>
      <c r="F327" s="72">
        <v>10882</v>
      </c>
      <c r="G327" s="21">
        <v>24</v>
      </c>
      <c r="H327" s="44">
        <v>2.2000000000000001E-3</v>
      </c>
      <c r="I327" s="42" t="s">
        <v>228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229</v>
      </c>
      <c r="F330" s="72">
        <v>10876</v>
      </c>
      <c r="G330" s="21">
        <v>-8</v>
      </c>
      <c r="H330" s="44">
        <v>-6.9999999999999999E-4</v>
      </c>
      <c r="I330" s="42" t="s">
        <v>230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231</v>
      </c>
      <c r="F331" s="72">
        <v>10894</v>
      </c>
      <c r="G331" s="21">
        <v>15</v>
      </c>
      <c r="H331" s="44">
        <v>1.4E-3</v>
      </c>
      <c r="I331" s="42" t="s">
        <v>232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234</v>
      </c>
      <c r="F332" s="72">
        <v>10774</v>
      </c>
      <c r="G332" s="21">
        <v>-36</v>
      </c>
      <c r="H332" s="44">
        <v>-3.3E-3</v>
      </c>
      <c r="I332" s="42" t="s">
        <v>235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236</v>
      </c>
      <c r="F333" s="72">
        <v>10792</v>
      </c>
      <c r="G333" s="21">
        <v>-7</v>
      </c>
      <c r="H333" s="44">
        <v>-5.9999999999999995E-4</v>
      </c>
      <c r="I333" s="42" t="s">
        <v>237</v>
      </c>
    </row>
    <row r="334" spans="1:9">
      <c r="A334" s="9">
        <v>43112</v>
      </c>
      <c r="B334" s="57"/>
      <c r="C334" s="57"/>
      <c r="D334" s="43"/>
      <c r="E334" s="71"/>
      <c r="F334" s="72"/>
      <c r="G334" s="21"/>
      <c r="H334" s="44"/>
      <c r="I334" s="42"/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/>
      <c r="C337" s="57"/>
      <c r="D337" s="43"/>
      <c r="E337" s="71"/>
      <c r="F337" s="72"/>
      <c r="G337" s="21"/>
      <c r="H337" s="44"/>
      <c r="I337" s="42"/>
    </row>
    <row r="338" spans="1:9">
      <c r="A338" s="9">
        <v>43116</v>
      </c>
      <c r="B338" s="57"/>
      <c r="C338" s="57"/>
      <c r="D338" s="43"/>
      <c r="E338" s="71"/>
      <c r="F338" s="72"/>
      <c r="G338" s="21"/>
      <c r="H338" s="44"/>
      <c r="I338" s="42"/>
    </row>
    <row r="339" spans="1:9">
      <c r="A339" s="9">
        <v>43117</v>
      </c>
      <c r="B339" s="57"/>
      <c r="C339" s="57"/>
      <c r="D339" s="43"/>
      <c r="E339" s="71"/>
      <c r="F339" s="72"/>
      <c r="G339" s="21"/>
      <c r="H339" s="44"/>
      <c r="I339" s="42"/>
    </row>
    <row r="340" spans="1:9">
      <c r="A340" s="9">
        <v>43118</v>
      </c>
      <c r="B340" s="57"/>
      <c r="C340" s="57"/>
      <c r="D340" s="43"/>
      <c r="E340" s="71"/>
      <c r="F340" s="72"/>
      <c r="G340" s="21"/>
      <c r="H340" s="44"/>
      <c r="I340" s="42"/>
    </row>
    <row r="341" spans="1:9">
      <c r="A341" s="9">
        <v>43119</v>
      </c>
      <c r="B341" s="57"/>
      <c r="C341" s="57"/>
      <c r="D341" s="43"/>
      <c r="E341" s="71"/>
      <c r="F341" s="72"/>
      <c r="G341" s="21"/>
      <c r="H341" s="44"/>
      <c r="I341" s="42"/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D333"/>
  <sheetViews>
    <sheetView workbookViewId="0">
      <pane ySplit="3" topLeftCell="A323" activePane="bottomLeft" state="frozen"/>
      <selection pane="bottomLeft" activeCell="E338" sqref="E338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16384" width="11.109375" style="2"/>
  </cols>
  <sheetData>
    <row r="1" spans="1:4" s="1" customFormat="1">
      <c r="A1" s="15" t="s">
        <v>1</v>
      </c>
      <c r="B1" s="13" t="s">
        <v>10</v>
      </c>
      <c r="C1" s="13" t="s">
        <v>11</v>
      </c>
      <c r="D1" s="13" t="s">
        <v>12</v>
      </c>
    </row>
    <row r="2" spans="1:4" ht="16.2">
      <c r="A2" s="132" t="s">
        <v>40</v>
      </c>
      <c r="B2" s="142"/>
      <c r="C2" s="132"/>
      <c r="D2" s="132"/>
    </row>
    <row r="3" spans="1:4" ht="16.2">
      <c r="A3" s="132"/>
      <c r="B3" s="142" t="s">
        <v>151</v>
      </c>
      <c r="C3" s="132"/>
      <c r="D3" s="132"/>
    </row>
    <row r="4" spans="1:4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4">
      <c r="A5" s="9">
        <v>42783</v>
      </c>
      <c r="B5" s="42">
        <v>30.776</v>
      </c>
      <c r="C5" s="50">
        <v>1.6E-2</v>
      </c>
      <c r="D5" s="23">
        <v>100.95</v>
      </c>
    </row>
    <row r="6" spans="1:4">
      <c r="A6" s="9">
        <v>42784</v>
      </c>
      <c r="B6" s="42">
        <v>30.795999999999999</v>
      </c>
      <c r="C6" s="50">
        <v>6.5000000000000002E-2</v>
      </c>
      <c r="D6" s="23"/>
    </row>
    <row r="7" spans="1:4">
      <c r="A7" s="9">
        <v>42785</v>
      </c>
      <c r="B7" s="42"/>
      <c r="C7" s="50"/>
      <c r="D7" s="23"/>
    </row>
    <row r="8" spans="1:4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4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4">
      <c r="A10" s="9">
        <v>42788</v>
      </c>
      <c r="B10" s="42">
        <v>30.779</v>
      </c>
      <c r="C10" s="50">
        <v>-1.4E-2</v>
      </c>
      <c r="D10" s="23">
        <v>101.22</v>
      </c>
    </row>
    <row r="11" spans="1:4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4">
      <c r="A12" s="9">
        <v>42790</v>
      </c>
      <c r="B12" s="42">
        <v>30.65</v>
      </c>
      <c r="C12" s="50">
        <v>-0.309</v>
      </c>
      <c r="D12" s="23">
        <v>101.09</v>
      </c>
    </row>
    <row r="13" spans="1:4">
      <c r="A13" s="9">
        <v>42791</v>
      </c>
      <c r="B13" s="42"/>
      <c r="C13" s="50"/>
      <c r="D13" s="23"/>
    </row>
    <row r="14" spans="1:4">
      <c r="A14" s="9">
        <v>42792</v>
      </c>
      <c r="B14" s="42"/>
      <c r="C14" s="50"/>
      <c r="D14" s="23"/>
    </row>
    <row r="15" spans="1:4">
      <c r="A15" s="9">
        <v>42793</v>
      </c>
      <c r="B15" s="42"/>
      <c r="C15" s="50"/>
      <c r="D15" s="23">
        <v>101.13</v>
      </c>
    </row>
    <row r="16" spans="1:4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166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33"/>
  <sheetViews>
    <sheetView zoomScale="85" zoomScaleNormal="85" workbookViewId="0">
      <pane ySplit="3" topLeftCell="A324" activePane="bottomLeft" state="frozen"/>
      <selection pane="bottomLeft" activeCell="F338" sqref="F338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3" t="s">
        <v>66</v>
      </c>
      <c r="C1" s="113"/>
      <c r="D1" s="113"/>
      <c r="E1" s="113"/>
      <c r="F1" s="143" t="s">
        <v>91</v>
      </c>
      <c r="G1" s="144"/>
      <c r="H1" s="144"/>
      <c r="I1" s="144"/>
    </row>
    <row r="2" spans="1:9" s="1" customFormat="1" ht="39.6">
      <c r="A2" s="15" t="s">
        <v>1</v>
      </c>
      <c r="B2" s="100" t="s">
        <v>67</v>
      </c>
      <c r="C2" s="100" t="s">
        <v>68</v>
      </c>
      <c r="D2" s="100" t="s">
        <v>69</v>
      </c>
      <c r="E2" s="100" t="s">
        <v>70</v>
      </c>
      <c r="F2" s="144"/>
      <c r="G2" s="144"/>
      <c r="H2" s="144"/>
      <c r="I2" s="144"/>
    </row>
    <row r="3" spans="1:9">
      <c r="A3" s="15" t="s">
        <v>40</v>
      </c>
      <c r="B3" s="131" t="s">
        <v>71</v>
      </c>
      <c r="C3" s="132"/>
      <c r="D3" s="132"/>
      <c r="E3" s="13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35"/>
  <sheetViews>
    <sheetView zoomScale="85" zoomScaleNormal="85" workbookViewId="0">
      <pane xSplit="1" ySplit="4" topLeftCell="B322" activePane="bottomRight" state="frozen"/>
      <selection pane="topRight" activeCell="B1" sqref="B1"/>
      <selection pane="bottomLeft" activeCell="A5" sqref="A5"/>
      <selection pane="bottomRight" activeCell="L340" sqref="L340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332031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48" t="s">
        <v>59</v>
      </c>
      <c r="C1" s="145" t="s">
        <v>60</v>
      </c>
      <c r="D1" s="109"/>
      <c r="E1" s="109"/>
      <c r="F1" s="77"/>
      <c r="G1" s="80"/>
      <c r="H1" s="146" t="s">
        <v>63</v>
      </c>
      <c r="I1" s="147"/>
      <c r="J1" s="147"/>
      <c r="K1" s="17"/>
      <c r="L1" s="150" t="s">
        <v>65</v>
      </c>
    </row>
    <row r="2" spans="1:12" s="1" customFormat="1">
      <c r="A2" s="15"/>
      <c r="B2" s="149"/>
      <c r="C2" s="12" t="s">
        <v>61</v>
      </c>
      <c r="D2" s="12" t="s">
        <v>7</v>
      </c>
      <c r="E2" s="12" t="s">
        <v>8</v>
      </c>
      <c r="F2" s="78" t="s">
        <v>62</v>
      </c>
      <c r="G2" s="81"/>
      <c r="H2" s="79" t="s">
        <v>61</v>
      </c>
      <c r="I2" s="17" t="s">
        <v>7</v>
      </c>
      <c r="J2" s="17" t="s">
        <v>8</v>
      </c>
      <c r="K2" s="17" t="s">
        <v>64</v>
      </c>
      <c r="L2" s="151"/>
    </row>
    <row r="3" spans="1:12">
      <c r="A3" s="15" t="s">
        <v>40</v>
      </c>
      <c r="B3" s="152" t="s">
        <v>101</v>
      </c>
      <c r="C3" s="153"/>
      <c r="D3" s="153"/>
      <c r="E3" s="153"/>
      <c r="F3" s="153"/>
      <c r="G3" s="153"/>
      <c r="H3" s="153"/>
      <c r="I3" s="153"/>
      <c r="J3" s="153"/>
      <c r="K3" s="153"/>
      <c r="L3" s="154"/>
    </row>
    <row r="4" spans="1:12">
      <c r="A4" s="15" t="s">
        <v>40</v>
      </c>
      <c r="B4" s="152" t="s">
        <v>57</v>
      </c>
      <c r="C4" s="153"/>
      <c r="D4" s="153"/>
      <c r="E4" s="153"/>
      <c r="F4" s="153"/>
      <c r="G4" s="153"/>
      <c r="H4" s="153"/>
      <c r="I4" s="153"/>
      <c r="J4" s="153"/>
      <c r="K4" s="153"/>
      <c r="L4" s="154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theme="5" tint="0.59999389629810485"/>
  </sheetPr>
  <dimension ref="A1:C333"/>
  <sheetViews>
    <sheetView zoomScale="85" zoomScaleNormal="85" workbookViewId="0">
      <pane xSplit="1" ySplit="3" topLeftCell="B326" activePane="bottomRight" state="frozen"/>
      <selection pane="topRight" activeCell="B1" sqref="B1"/>
      <selection pane="bottomLeft" activeCell="A4" sqref="A4"/>
      <selection pane="bottomRight" activeCell="B333" sqref="B333"/>
    </sheetView>
  </sheetViews>
  <sheetFormatPr defaultRowHeight="15.6"/>
  <cols>
    <col min="1" max="1" width="14.5546875" style="1" bestFit="1" customWidth="1"/>
    <col min="2" max="3" width="27.109375" style="2" customWidth="1"/>
    <col min="4" max="16384" width="8.88671875" style="2"/>
  </cols>
  <sheetData>
    <row r="1" spans="1:3" ht="16.2" customHeight="1">
      <c r="A1" s="15"/>
      <c r="B1" s="155" t="s">
        <v>72</v>
      </c>
      <c r="C1" s="156"/>
    </row>
    <row r="2" spans="1:3" s="1" customFormat="1">
      <c r="A2" s="15" t="s">
        <v>1</v>
      </c>
      <c r="B2" s="155" t="s">
        <v>73</v>
      </c>
      <c r="C2" s="156"/>
    </row>
    <row r="3" spans="1:3">
      <c r="A3" s="15" t="s">
        <v>40</v>
      </c>
      <c r="B3" s="131" t="s">
        <v>74</v>
      </c>
      <c r="C3" s="132"/>
    </row>
    <row r="4" spans="1:3" s="8" customFormat="1" ht="15.6" customHeight="1">
      <c r="A4" s="9">
        <v>42782</v>
      </c>
      <c r="B4" s="10">
        <v>135.72</v>
      </c>
      <c r="C4" s="23">
        <f>B4/100</f>
        <v>1.3572</v>
      </c>
    </row>
    <row r="5" spans="1:3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3">
      <c r="A6" s="9">
        <v>42784</v>
      </c>
      <c r="B6" s="10">
        <v>134.69999999999999</v>
      </c>
      <c r="C6" s="23">
        <f t="shared" si="0"/>
        <v>1.347</v>
      </c>
    </row>
    <row r="7" spans="1:3">
      <c r="A7" s="9">
        <v>42785</v>
      </c>
      <c r="B7" s="10"/>
      <c r="C7" s="23"/>
    </row>
    <row r="8" spans="1:3">
      <c r="A8" s="9">
        <v>42786</v>
      </c>
      <c r="B8" s="10">
        <v>128.96</v>
      </c>
      <c r="C8" s="23">
        <f t="shared" ref="C8" si="1">B8/100</f>
        <v>1.2896000000000001</v>
      </c>
    </row>
    <row r="9" spans="1:3">
      <c r="A9" s="9">
        <v>42787</v>
      </c>
      <c r="B9" s="10">
        <v>123.62</v>
      </c>
      <c r="C9" s="23">
        <f t="shared" ref="C9" si="2">B9/100</f>
        <v>1.2362</v>
      </c>
    </row>
    <row r="10" spans="1:3">
      <c r="A10" s="9">
        <v>42788</v>
      </c>
      <c r="B10" s="10">
        <v>129.44999999999999</v>
      </c>
      <c r="C10" s="23">
        <f t="shared" ref="C10" si="3">B10/100</f>
        <v>1.2945</v>
      </c>
    </row>
    <row r="11" spans="1:3">
      <c r="A11" s="9">
        <v>42789</v>
      </c>
      <c r="B11" s="10">
        <v>136.59</v>
      </c>
      <c r="C11" s="23">
        <f t="shared" ref="C11" si="4">B11/100</f>
        <v>1.3659000000000001</v>
      </c>
    </row>
    <row r="12" spans="1:3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3">
      <c r="A13" s="9">
        <v>42791</v>
      </c>
      <c r="B13" s="10"/>
      <c r="C13" s="23"/>
    </row>
    <row r="14" spans="1:3">
      <c r="A14" s="9">
        <v>42792</v>
      </c>
      <c r="B14" s="10"/>
      <c r="C14" s="23"/>
    </row>
    <row r="15" spans="1:3">
      <c r="A15" s="9">
        <v>42793</v>
      </c>
      <c r="B15" s="10"/>
      <c r="C15" s="23"/>
    </row>
    <row r="16" spans="1:3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>
      <c r="A272" s="9">
        <v>43050</v>
      </c>
      <c r="B272" s="10"/>
      <c r="C272" s="23"/>
    </row>
    <row r="273" spans="1:3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>
      <c r="A279" s="9">
        <v>43057</v>
      </c>
      <c r="B279" s="10"/>
      <c r="C279" s="23"/>
    </row>
    <row r="280" spans="1:3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>
      <c r="A286" s="9">
        <v>43064</v>
      </c>
      <c r="B286" s="10"/>
      <c r="C286" s="23"/>
    </row>
    <row r="287" spans="1:3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>
      <c r="A293" s="9">
        <v>43071</v>
      </c>
      <c r="B293" s="10"/>
      <c r="C293" s="23"/>
    </row>
    <row r="294" spans="1:3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>
      <c r="A300" s="9">
        <v>43078</v>
      </c>
      <c r="B300" s="10"/>
      <c r="C300" s="23"/>
    </row>
    <row r="301" spans="1:3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>
      <c r="A307" s="9">
        <v>43085</v>
      </c>
      <c r="B307" s="10"/>
      <c r="C307" s="23"/>
    </row>
    <row r="308" spans="1:3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>
      <c r="A314" s="9">
        <v>43092</v>
      </c>
      <c r="B314" s="10"/>
      <c r="C314" s="23"/>
    </row>
    <row r="315" spans="1:3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>
      <c r="A321" s="9">
        <v>43099</v>
      </c>
      <c r="B321" s="10"/>
      <c r="C321" s="23"/>
    </row>
    <row r="322" spans="1:3">
      <c r="A322" s="9">
        <v>43100</v>
      </c>
      <c r="B322" s="10"/>
      <c r="C322" s="23"/>
    </row>
    <row r="323" spans="1:3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>
      <c r="A328" s="9">
        <v>43106</v>
      </c>
      <c r="B328" s="10"/>
      <c r="C328" s="23"/>
    </row>
    <row r="329" spans="1:3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O333"/>
  <sheetViews>
    <sheetView zoomScale="80" zoomScaleNormal="80" workbookViewId="0">
      <pane ySplit="3" topLeftCell="A316" activePane="bottomLeft" state="frozen"/>
      <selection pane="bottomLeft" activeCell="M337" sqref="M337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384" width="8.88671875" style="2"/>
  </cols>
  <sheetData>
    <row r="1" spans="1:15" ht="16.2" customHeight="1">
      <c r="A1" s="15"/>
      <c r="B1" s="157" t="s">
        <v>75</v>
      </c>
      <c r="C1" s="108"/>
      <c r="D1" s="108"/>
      <c r="E1" s="158" t="s">
        <v>79</v>
      </c>
      <c r="F1" s="159"/>
      <c r="G1" s="159"/>
      <c r="H1" s="157" t="s">
        <v>80</v>
      </c>
      <c r="I1" s="108"/>
      <c r="J1" s="108"/>
      <c r="K1" s="158" t="s">
        <v>81</v>
      </c>
      <c r="L1" s="159"/>
      <c r="M1" s="159"/>
      <c r="N1" s="11" t="s">
        <v>82</v>
      </c>
      <c r="O1" s="24" t="s">
        <v>84</v>
      </c>
    </row>
    <row r="2" spans="1:15" s="1" customFormat="1">
      <c r="A2" s="15" t="s">
        <v>1</v>
      </c>
      <c r="B2" s="11" t="s">
        <v>77</v>
      </c>
      <c r="C2" s="11" t="s">
        <v>78</v>
      </c>
      <c r="D2" s="11" t="s">
        <v>76</v>
      </c>
      <c r="E2" s="24" t="s">
        <v>77</v>
      </c>
      <c r="F2" s="24" t="s">
        <v>78</v>
      </c>
      <c r="G2" s="24" t="s">
        <v>76</v>
      </c>
      <c r="H2" s="11" t="s">
        <v>77</v>
      </c>
      <c r="I2" s="11" t="s">
        <v>78</v>
      </c>
      <c r="J2" s="11" t="s">
        <v>76</v>
      </c>
      <c r="K2" s="24" t="s">
        <v>77</v>
      </c>
      <c r="L2" s="24" t="s">
        <v>78</v>
      </c>
      <c r="M2" s="24" t="s">
        <v>76</v>
      </c>
      <c r="N2" s="11" t="s">
        <v>83</v>
      </c>
      <c r="O2" s="24" t="s">
        <v>85</v>
      </c>
    </row>
    <row r="3" spans="1:15" ht="16.2">
      <c r="A3" s="15" t="s">
        <v>40</v>
      </c>
      <c r="B3" s="160" t="s">
        <v>233</v>
      </c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56"/>
    </row>
    <row r="4" spans="1:15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5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5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5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5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5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5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5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5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5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5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5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5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32"/>
  <sheetViews>
    <sheetView zoomScaleNormal="100" workbookViewId="0">
      <pane ySplit="3" topLeftCell="A318" activePane="bottomLeft" state="frozen"/>
      <selection pane="bottomLeft" activeCell="D338" sqref="D338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2" t="s">
        <v>86</v>
      </c>
      <c r="C1" s="163"/>
      <c r="D1" s="164"/>
      <c r="E1" s="162" t="s">
        <v>87</v>
      </c>
      <c r="F1" s="163"/>
      <c r="G1" s="164"/>
      <c r="H1" s="162" t="s">
        <v>88</v>
      </c>
      <c r="I1" s="163"/>
      <c r="J1" s="164"/>
    </row>
    <row r="2" spans="1:10" s="1" customFormat="1" ht="16.2" thickBot="1">
      <c r="A2" s="65" t="s">
        <v>1</v>
      </c>
      <c r="B2" s="66" t="s">
        <v>89</v>
      </c>
      <c r="C2" s="67" t="s">
        <v>5</v>
      </c>
      <c r="D2" s="68" t="s">
        <v>90</v>
      </c>
      <c r="E2" s="66" t="s">
        <v>89</v>
      </c>
      <c r="F2" s="67" t="s">
        <v>5</v>
      </c>
      <c r="G2" s="68" t="s">
        <v>90</v>
      </c>
      <c r="H2" s="66" t="s">
        <v>89</v>
      </c>
      <c r="I2" s="67" t="s">
        <v>5</v>
      </c>
      <c r="J2" s="68" t="s">
        <v>90</v>
      </c>
    </row>
    <row r="3" spans="1:10" ht="16.2">
      <c r="A3" s="15" t="s">
        <v>40</v>
      </c>
      <c r="B3" s="165" t="s">
        <v>146</v>
      </c>
      <c r="C3" s="166"/>
      <c r="D3" s="166"/>
      <c r="E3" s="166"/>
      <c r="F3" s="166"/>
      <c r="G3" s="166"/>
      <c r="H3" s="166"/>
      <c r="I3" s="166"/>
      <c r="J3" s="166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167</v>
      </c>
      <c r="C285" s="27" t="s">
        <v>168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169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/>
      <c r="C324" s="27"/>
      <c r="D324" s="91"/>
      <c r="E324" s="89"/>
      <c r="F324" s="27"/>
      <c r="G324" s="91"/>
      <c r="H324" s="89"/>
      <c r="I324" s="27"/>
      <c r="J324" s="91"/>
    </row>
    <row r="325" spans="1:10">
      <c r="A325" s="92">
        <v>43103</v>
      </c>
      <c r="B325" s="89"/>
      <c r="C325" s="27"/>
      <c r="D325" s="91"/>
      <c r="E325" s="89"/>
      <c r="F325" s="27"/>
      <c r="G325" s="91"/>
      <c r="H325" s="89"/>
      <c r="I325" s="27"/>
      <c r="J325" s="91"/>
    </row>
    <row r="326" spans="1:10">
      <c r="A326" s="92">
        <v>43104</v>
      </c>
      <c r="B326" s="89"/>
      <c r="C326" s="27"/>
      <c r="D326" s="91"/>
      <c r="E326" s="89"/>
      <c r="F326" s="27"/>
      <c r="G326" s="91"/>
      <c r="H326" s="89"/>
      <c r="I326" s="27"/>
      <c r="J326" s="91"/>
    </row>
    <row r="327" spans="1:10">
      <c r="A327" s="92">
        <v>43105</v>
      </c>
      <c r="B327" s="89"/>
      <c r="C327" s="27"/>
      <c r="D327" s="91"/>
      <c r="E327" s="89"/>
      <c r="F327" s="27"/>
      <c r="G327" s="91"/>
      <c r="H327" s="89"/>
      <c r="I327" s="27"/>
      <c r="J327" s="91"/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25252.18</v>
      </c>
      <c r="C330" s="27">
        <v>-43.69</v>
      </c>
      <c r="D330" s="91">
        <v>-1.6999999999999999E-3</v>
      </c>
      <c r="E330" s="89">
        <v>7145.09</v>
      </c>
      <c r="F330" s="27">
        <v>8.5299999999999994</v>
      </c>
      <c r="G330" s="91">
        <v>1.1999999999999999E-3</v>
      </c>
      <c r="H330" s="89">
        <v>1328.93</v>
      </c>
      <c r="I330" s="27">
        <v>3.22</v>
      </c>
      <c r="J330" s="91">
        <v>2.3999999999999998E-3</v>
      </c>
    </row>
    <row r="331" spans="1:10">
      <c r="A331" s="92">
        <v>43109</v>
      </c>
      <c r="B331" s="89"/>
      <c r="C331" s="27"/>
      <c r="D331" s="91"/>
      <c r="E331" s="89"/>
      <c r="F331" s="27"/>
      <c r="G331" s="91"/>
      <c r="H331" s="89"/>
      <c r="I331" s="27"/>
      <c r="J331" s="91"/>
    </row>
    <row r="332" spans="1:10">
      <c r="A332" s="92">
        <v>43110</v>
      </c>
      <c r="B332" s="89"/>
      <c r="C332" s="27"/>
      <c r="D332" s="91"/>
      <c r="E332" s="89"/>
      <c r="F332" s="27"/>
      <c r="G332" s="91"/>
      <c r="H332" s="89"/>
      <c r="I332" s="27"/>
      <c r="J332" s="91"/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盤後整理</vt:lpstr>
      <vt:lpstr>資料整合一覽</vt:lpstr>
      <vt:lpstr>三大法人買賣超</vt:lpstr>
      <vt:lpstr>期貨未平倉口數</vt:lpstr>
      <vt:lpstr>大盤與近月台指</vt:lpstr>
      <vt:lpstr>新台幣匯率美元指數</vt:lpstr>
      <vt:lpstr>選擇權未平倉餘額</vt:lpstr>
      <vt:lpstr>散戶多空比</vt:lpstr>
      <vt:lpstr>臺指選擇權P_C_Ratios</vt:lpstr>
      <vt:lpstr>期貨大額交易人未沖銷部位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2018-01-11T12:02:20Z</dcterms:modified>
</cp:coreProperties>
</file>