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0" i="1" l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O279" i="18" s="1"/>
  <c r="D280" i="18"/>
  <c r="G280" i="18"/>
  <c r="J280" i="18"/>
  <c r="N280" i="18" s="1"/>
  <c r="M280" i="18"/>
  <c r="D281" i="18"/>
  <c r="G281" i="18"/>
  <c r="J281" i="18"/>
  <c r="M281" i="18"/>
  <c r="C281" i="17"/>
  <c r="F283" i="15"/>
  <c r="K283" i="15"/>
  <c r="F279" i="16"/>
  <c r="G279" i="16"/>
  <c r="H279" i="16"/>
  <c r="I279" i="16"/>
  <c r="F280" i="16"/>
  <c r="G280" i="16"/>
  <c r="H280" i="16"/>
  <c r="I280" i="16"/>
  <c r="F281" i="16"/>
  <c r="G281" i="16"/>
  <c r="H281" i="16"/>
  <c r="I281" i="16"/>
  <c r="K282" i="14"/>
  <c r="J282" i="14"/>
  <c r="D282" i="14"/>
  <c r="I282" i="14"/>
  <c r="C281" i="12"/>
  <c r="E281" i="12"/>
  <c r="G281" i="12"/>
  <c r="I281" i="12"/>
  <c r="N281" i="18" l="1"/>
  <c r="O280" i="18"/>
  <c r="O281" i="18"/>
  <c r="L283" i="15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J279" i="14" s="1"/>
  <c r="C278" i="12"/>
  <c r="E278" i="12"/>
  <c r="G278" i="12"/>
  <c r="I278" i="12"/>
  <c r="N278" i="18" l="1"/>
  <c r="O278" i="18"/>
  <c r="L280" i="15"/>
  <c r="K279" i="14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J278" i="14" s="1"/>
  <c r="C277" i="12"/>
  <c r="E277" i="12"/>
  <c r="G277" i="12"/>
  <c r="I277" i="12"/>
  <c r="N277" i="18" l="1"/>
  <c r="O277" i="18"/>
  <c r="L279" i="15"/>
  <c r="K278" i="14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L278" i="15" l="1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K276" i="14"/>
  <c r="D276" i="14"/>
  <c r="I276" i="14"/>
  <c r="J276" i="14" s="1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K276" i="15"/>
  <c r="L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J272" i="14" s="1"/>
  <c r="P270" i="1" s="1"/>
  <c r="K272" i="14"/>
  <c r="Q270" i="1" s="1"/>
  <c r="P271" i="1"/>
  <c r="Q271" i="1"/>
  <c r="P272" i="1"/>
  <c r="D275" i="14"/>
  <c r="I275" i="14"/>
  <c r="J275" i="14" s="1"/>
  <c r="P273" i="1" s="1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O270" i="18" s="1"/>
  <c r="AC269" i="1" s="1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W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4" i="18" l="1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N31" i="18" s="1"/>
  <c r="AB30" i="1" s="1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J34" i="18"/>
  <c r="M34" i="18"/>
  <c r="O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D44" i="18"/>
  <c r="G44" i="18"/>
  <c r="J44" i="18"/>
  <c r="M44" i="18"/>
  <c r="D45" i="18"/>
  <c r="X44" i="1" s="1"/>
  <c r="G45" i="18"/>
  <c r="J45" i="18"/>
  <c r="M45" i="18"/>
  <c r="N45" i="18"/>
  <c r="AB44" i="1" s="1"/>
  <c r="D46" i="18"/>
  <c r="G46" i="18"/>
  <c r="J46" i="18"/>
  <c r="M46" i="18"/>
  <c r="O46" i="18" s="1"/>
  <c r="D47" i="18"/>
  <c r="G47" i="18"/>
  <c r="J47" i="18"/>
  <c r="M47" i="18"/>
  <c r="O47" i="18" s="1"/>
  <c r="AC46" i="1" s="1"/>
  <c r="D48" i="18"/>
  <c r="G48" i="18"/>
  <c r="J48" i="18"/>
  <c r="M48" i="18"/>
  <c r="D49" i="18"/>
  <c r="G49" i="18"/>
  <c r="J49" i="18"/>
  <c r="M49" i="18"/>
  <c r="AA48" i="1" s="1"/>
  <c r="D50" i="18"/>
  <c r="G50" i="18"/>
  <c r="J50" i="18"/>
  <c r="M50" i="18"/>
  <c r="O50" i="18" s="1"/>
  <c r="AC49" i="1" s="1"/>
  <c r="D51" i="18"/>
  <c r="X50" i="1" s="1"/>
  <c r="G51" i="18"/>
  <c r="J51" i="18"/>
  <c r="N51" i="18" s="1"/>
  <c r="AB50" i="1" s="1"/>
  <c r="M51" i="18"/>
  <c r="O51" i="18" s="1"/>
  <c r="AC50" i="1" s="1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M54" i="18"/>
  <c r="D55" i="18"/>
  <c r="X54" i="1" s="1"/>
  <c r="G55" i="18"/>
  <c r="J55" i="18"/>
  <c r="N55" i="18" s="1"/>
  <c r="AB54" i="1" s="1"/>
  <c r="M55" i="18"/>
  <c r="D56" i="18"/>
  <c r="G56" i="18"/>
  <c r="J56" i="18"/>
  <c r="M56" i="18"/>
  <c r="D57" i="18"/>
  <c r="X56" i="1" s="1"/>
  <c r="G57" i="18"/>
  <c r="J57" i="18"/>
  <c r="M57" i="18"/>
  <c r="N57" i="18"/>
  <c r="AB56" i="1" s="1"/>
  <c r="D58" i="18"/>
  <c r="G58" i="18"/>
  <c r="J58" i="18"/>
  <c r="M58" i="18"/>
  <c r="O58" i="18" s="1"/>
  <c r="D59" i="18"/>
  <c r="X58" i="1" s="1"/>
  <c r="G59" i="18"/>
  <c r="J59" i="18"/>
  <c r="M59" i="18"/>
  <c r="O59" i="18" s="1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N63" i="18" s="1"/>
  <c r="M63" i="18"/>
  <c r="O63" i="18" s="1"/>
  <c r="AC62" i="1" s="1"/>
  <c r="D64" i="18"/>
  <c r="G64" i="18"/>
  <c r="J64" i="18"/>
  <c r="M64" i="18"/>
  <c r="D65" i="18"/>
  <c r="G65" i="18"/>
  <c r="J65" i="18"/>
  <c r="N65" i="18" s="1"/>
  <c r="M65" i="18"/>
  <c r="D66" i="18"/>
  <c r="G66" i="18"/>
  <c r="J66" i="18"/>
  <c r="M66" i="18"/>
  <c r="O66" i="18" s="1"/>
  <c r="D67" i="18"/>
  <c r="X66" i="1" s="1"/>
  <c r="G67" i="18"/>
  <c r="Y66" i="1" s="1"/>
  <c r="J67" i="18"/>
  <c r="N67" i="18" s="1"/>
  <c r="AB66" i="1" s="1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M73" i="18"/>
  <c r="N73" i="18"/>
  <c r="AB72" i="1" s="1"/>
  <c r="D74" i="18"/>
  <c r="G74" i="18"/>
  <c r="J74" i="18"/>
  <c r="M74" i="18"/>
  <c r="O74" i="18" s="1"/>
  <c r="D75" i="18"/>
  <c r="X74" i="1" s="1"/>
  <c r="G75" i="18"/>
  <c r="J75" i="18"/>
  <c r="N75" i="18" s="1"/>
  <c r="AB74" i="1" s="1"/>
  <c r="M75" i="18"/>
  <c r="O75" i="18" s="1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O82" i="18" s="1"/>
  <c r="D83" i="18"/>
  <c r="X82" i="1" s="1"/>
  <c r="G83" i="18"/>
  <c r="J83" i="18"/>
  <c r="M83" i="18"/>
  <c r="N83" i="18"/>
  <c r="AB82" i="1" s="1"/>
  <c r="D84" i="18"/>
  <c r="G84" i="18"/>
  <c r="J84" i="18"/>
  <c r="M84" i="18"/>
  <c r="O84" i="18" s="1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O87" i="18" s="1"/>
  <c r="AC86" i="1" s="1"/>
  <c r="N87" i="18"/>
  <c r="AB86" i="1" s="1"/>
  <c r="D88" i="18"/>
  <c r="G88" i="18"/>
  <c r="J88" i="18"/>
  <c r="N88" i="18" s="1"/>
  <c r="AB87" i="1" s="1"/>
  <c r="M88" i="18"/>
  <c r="O88" i="18" s="1"/>
  <c r="D89" i="18"/>
  <c r="X88" i="1" s="1"/>
  <c r="G89" i="18"/>
  <c r="J89" i="18"/>
  <c r="N89" i="18" s="1"/>
  <c r="AB88" i="1" s="1"/>
  <c r="M89" i="18"/>
  <c r="D90" i="18"/>
  <c r="G90" i="18"/>
  <c r="J90" i="18"/>
  <c r="M90" i="18"/>
  <c r="D91" i="18"/>
  <c r="X90" i="1" s="1"/>
  <c r="G91" i="18"/>
  <c r="J91" i="18"/>
  <c r="N91" i="18" s="1"/>
  <c r="AB90" i="1" s="1"/>
  <c r="M91" i="18"/>
  <c r="D92" i="18"/>
  <c r="G92" i="18"/>
  <c r="J92" i="18"/>
  <c r="M92" i="18"/>
  <c r="D93" i="18"/>
  <c r="X92" i="1" s="1"/>
  <c r="G93" i="18"/>
  <c r="J93" i="18"/>
  <c r="N93" i="18" s="1"/>
  <c r="AB92" i="1" s="1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M99" i="18"/>
  <c r="O99" i="18" s="1"/>
  <c r="AC98" i="1" s="1"/>
  <c r="N99" i="18"/>
  <c r="AB98" i="1" s="1"/>
  <c r="D100" i="18"/>
  <c r="G100" i="18"/>
  <c r="J100" i="18"/>
  <c r="M100" i="18"/>
  <c r="O100" i="18" s="1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O103" i="18" s="1"/>
  <c r="AC102" i="1" s="1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M107" i="18"/>
  <c r="D108" i="18"/>
  <c r="G108" i="18"/>
  <c r="J108" i="18"/>
  <c r="M108" i="18"/>
  <c r="D109" i="18"/>
  <c r="X108" i="1" s="1"/>
  <c r="G109" i="18"/>
  <c r="J109" i="18"/>
  <c r="M109" i="18"/>
  <c r="N109" i="18"/>
  <c r="AB108" i="1" s="1"/>
  <c r="D110" i="18"/>
  <c r="G110" i="18"/>
  <c r="J110" i="18"/>
  <c r="M110" i="18"/>
  <c r="O110" i="18" s="1"/>
  <c r="D111" i="18"/>
  <c r="G111" i="18"/>
  <c r="J111" i="18"/>
  <c r="M111" i="18"/>
  <c r="O111" i="18" s="1"/>
  <c r="AC110" i="1" s="1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O114" i="18" s="1"/>
  <c r="D115" i="18"/>
  <c r="X114" i="1" s="1"/>
  <c r="G115" i="18"/>
  <c r="J115" i="18"/>
  <c r="N115" i="18" s="1"/>
  <c r="AB114" i="1" s="1"/>
  <c r="M115" i="18"/>
  <c r="O115" i="18" s="1"/>
  <c r="AC114" i="1" s="1"/>
  <c r="D116" i="18"/>
  <c r="G116" i="18"/>
  <c r="J116" i="18"/>
  <c r="M116" i="18"/>
  <c r="D117" i="18"/>
  <c r="X116" i="1" s="1"/>
  <c r="G117" i="18"/>
  <c r="J117" i="18"/>
  <c r="N117" i="18" s="1"/>
  <c r="AB116" i="1" s="1"/>
  <c r="M117" i="18"/>
  <c r="D118" i="18"/>
  <c r="G118" i="18"/>
  <c r="O118" i="18" s="1"/>
  <c r="J118" i="18"/>
  <c r="M118" i="18"/>
  <c r="D119" i="18"/>
  <c r="X118" i="1" s="1"/>
  <c r="G119" i="18"/>
  <c r="J119" i="18"/>
  <c r="N119" i="18" s="1"/>
  <c r="AB118" i="1" s="1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O134" i="18" s="1"/>
  <c r="J134" i="18"/>
  <c r="M134" i="18"/>
  <c r="D135" i="18"/>
  <c r="X134" i="1" s="1"/>
  <c r="G135" i="18"/>
  <c r="J135" i="18"/>
  <c r="M135" i="18"/>
  <c r="N135" i="18"/>
  <c r="AB134" i="1" s="1"/>
  <c r="D136" i="18"/>
  <c r="G136" i="18"/>
  <c r="J136" i="18"/>
  <c r="M136" i="18"/>
  <c r="O136" i="18" s="1"/>
  <c r="D137" i="18"/>
  <c r="X136" i="1" s="1"/>
  <c r="G137" i="18"/>
  <c r="J137" i="18"/>
  <c r="M137" i="18"/>
  <c r="N137" i="18"/>
  <c r="AB136" i="1" s="1"/>
  <c r="D138" i="18"/>
  <c r="G138" i="18"/>
  <c r="J138" i="18"/>
  <c r="M138" i="18"/>
  <c r="O138" i="18" s="1"/>
  <c r="D139" i="18"/>
  <c r="X138" i="1" s="1"/>
  <c r="G139" i="18"/>
  <c r="J139" i="18"/>
  <c r="N139" i="18" s="1"/>
  <c r="AB138" i="1" s="1"/>
  <c r="M139" i="18"/>
  <c r="O139" i="18" s="1"/>
  <c r="D140" i="18"/>
  <c r="G140" i="18"/>
  <c r="J140" i="18"/>
  <c r="M140" i="18"/>
  <c r="D141" i="18"/>
  <c r="X140" i="1" s="1"/>
  <c r="G141" i="18"/>
  <c r="J141" i="18"/>
  <c r="N141" i="18" s="1"/>
  <c r="AB140" i="1" s="1"/>
  <c r="M141" i="18"/>
  <c r="D142" i="18"/>
  <c r="G142" i="18"/>
  <c r="J142" i="18"/>
  <c r="M142" i="18"/>
  <c r="D143" i="18"/>
  <c r="G143" i="18"/>
  <c r="J143" i="18"/>
  <c r="N143" i="18" s="1"/>
  <c r="M143" i="18"/>
  <c r="D144" i="18"/>
  <c r="G144" i="18"/>
  <c r="J144" i="18"/>
  <c r="M144" i="18"/>
  <c r="D145" i="18"/>
  <c r="G145" i="18"/>
  <c r="J145" i="18"/>
  <c r="N145" i="18" s="1"/>
  <c r="M145" i="18"/>
  <c r="D146" i="18"/>
  <c r="G146" i="18"/>
  <c r="J146" i="18"/>
  <c r="M146" i="18"/>
  <c r="O146" i="18" s="1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/>
  <c r="D163" i="18"/>
  <c r="X162" i="1" s="1"/>
  <c r="G163" i="18"/>
  <c r="J163" i="18"/>
  <c r="M163" i="18"/>
  <c r="O163" i="18" s="1"/>
  <c r="AC162" i="1" s="1"/>
  <c r="N163" i="18"/>
  <c r="AB162" i="1" s="1"/>
  <c r="D164" i="18"/>
  <c r="G164" i="18"/>
  <c r="J164" i="18"/>
  <c r="M164" i="18"/>
  <c r="O164" i="18" s="1"/>
  <c r="D165" i="18"/>
  <c r="X164" i="1" s="1"/>
  <c r="G165" i="18"/>
  <c r="J165" i="18"/>
  <c r="N165" i="18" s="1"/>
  <c r="AB164" i="1" s="1"/>
  <c r="M165" i="18"/>
  <c r="D166" i="18"/>
  <c r="G166" i="18"/>
  <c r="J166" i="18"/>
  <c r="M166" i="18"/>
  <c r="D167" i="18"/>
  <c r="X166" i="1" s="1"/>
  <c r="G167" i="18"/>
  <c r="J167" i="18"/>
  <c r="N167" i="18" s="1"/>
  <c r="AB166" i="1" s="1"/>
  <c r="M167" i="18"/>
  <c r="O167" i="18" s="1"/>
  <c r="AC166" i="1" s="1"/>
  <c r="D168" i="18"/>
  <c r="G168" i="18"/>
  <c r="J168" i="18"/>
  <c r="N168" i="18" s="1"/>
  <c r="AB167" i="1" s="1"/>
  <c r="M168" i="18"/>
  <c r="D169" i="18"/>
  <c r="X168" i="1" s="1"/>
  <c r="G169" i="18"/>
  <c r="J169" i="18"/>
  <c r="N169" i="18" s="1"/>
  <c r="AB168" i="1" s="1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N179" i="18" s="1"/>
  <c r="AB178" i="1" s="1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N181" i="18" s="1"/>
  <c r="AB180" i="1" s="1"/>
  <c r="M181" i="18"/>
  <c r="D182" i="18"/>
  <c r="G182" i="18"/>
  <c r="O182" i="18" s="1"/>
  <c r="J182" i="18"/>
  <c r="N182" i="18" s="1"/>
  <c r="AB181" i="1" s="1"/>
  <c r="M182" i="18"/>
  <c r="D183" i="18"/>
  <c r="X182" i="1" s="1"/>
  <c r="G183" i="18"/>
  <c r="J183" i="18"/>
  <c r="N183" i="18" s="1"/>
  <c r="AB182" i="1" s="1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O186" i="18" s="1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M191" i="18"/>
  <c r="N191" i="18"/>
  <c r="D192" i="18"/>
  <c r="G192" i="18"/>
  <c r="J192" i="18"/>
  <c r="M192" i="18"/>
  <c r="O192" i="18" s="1"/>
  <c r="D193" i="18"/>
  <c r="G193" i="18"/>
  <c r="J193" i="18"/>
  <c r="N193" i="18" s="1"/>
  <c r="M193" i="18"/>
  <c r="O193" i="18" s="1"/>
  <c r="AC192" i="1" s="1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M207" i="18"/>
  <c r="N207" i="18"/>
  <c r="D208" i="18"/>
  <c r="G208" i="18"/>
  <c r="J208" i="18"/>
  <c r="M208" i="18"/>
  <c r="O208" i="18" s="1"/>
  <c r="D209" i="18"/>
  <c r="G209" i="18"/>
  <c r="J209" i="18"/>
  <c r="M209" i="18"/>
  <c r="O209" i="18" s="1"/>
  <c r="AC208" i="1" s="1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N213" i="18" s="1"/>
  <c r="AB212" i="1" s="1"/>
  <c r="M213" i="18"/>
  <c r="O213" i="18" s="1"/>
  <c r="AC212" i="1" s="1"/>
  <c r="D214" i="18"/>
  <c r="G214" i="18"/>
  <c r="J214" i="18"/>
  <c r="N214" i="18" s="1"/>
  <c r="AB213" i="1" s="1"/>
  <c r="M214" i="18"/>
  <c r="D215" i="18"/>
  <c r="X214" i="1" s="1"/>
  <c r="G215" i="18"/>
  <c r="J215" i="18"/>
  <c r="N215" i="18" s="1"/>
  <c r="AB214" i="1" s="1"/>
  <c r="M215" i="18"/>
  <c r="D216" i="18"/>
  <c r="G216" i="18"/>
  <c r="J216" i="18"/>
  <c r="M216" i="18"/>
  <c r="D217" i="18"/>
  <c r="X216" i="1" s="1"/>
  <c r="G217" i="18"/>
  <c r="J217" i="18"/>
  <c r="N217" i="18" s="1"/>
  <c r="AB216" i="1" s="1"/>
  <c r="M217" i="18"/>
  <c r="D218" i="18"/>
  <c r="G218" i="18"/>
  <c r="O218" i="18" s="1"/>
  <c r="J218" i="18"/>
  <c r="M218" i="18"/>
  <c r="D219" i="18"/>
  <c r="X218" i="1" s="1"/>
  <c r="G219" i="18"/>
  <c r="J219" i="18"/>
  <c r="N219" i="18" s="1"/>
  <c r="AB218" i="1" s="1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O222" i="18" s="1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M227" i="18"/>
  <c r="N227" i="18"/>
  <c r="AB226" i="1" s="1"/>
  <c r="D228" i="18"/>
  <c r="G228" i="18"/>
  <c r="J228" i="18"/>
  <c r="M228" i="18"/>
  <c r="O228" i="18" s="1"/>
  <c r="D229" i="18"/>
  <c r="X228" i="1" s="1"/>
  <c r="G229" i="18"/>
  <c r="J229" i="18"/>
  <c r="N229" i="18" s="1"/>
  <c r="AB228" i="1" s="1"/>
  <c r="M229" i="18"/>
  <c r="O229" i="18" s="1"/>
  <c r="AC228" i="1" s="1"/>
  <c r="D230" i="18"/>
  <c r="G230" i="18"/>
  <c r="J230" i="18"/>
  <c r="N230" i="18" s="1"/>
  <c r="AB229" i="1" s="1"/>
  <c r="M230" i="18"/>
  <c r="O230" i="18" s="1"/>
  <c r="D231" i="18"/>
  <c r="X230" i="1" s="1"/>
  <c r="G231" i="18"/>
  <c r="J231" i="18"/>
  <c r="N231" i="18" s="1"/>
  <c r="AB230" i="1" s="1"/>
  <c r="M231" i="18"/>
  <c r="D232" i="18"/>
  <c r="G232" i="18"/>
  <c r="J232" i="18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M239" i="18"/>
  <c r="N239" i="18"/>
  <c r="D240" i="18"/>
  <c r="G240" i="18"/>
  <c r="J240" i="18"/>
  <c r="M240" i="18"/>
  <c r="O240" i="18" s="1"/>
  <c r="D241" i="18"/>
  <c r="G241" i="18"/>
  <c r="J241" i="18"/>
  <c r="M241" i="18"/>
  <c r="O241" i="18" s="1"/>
  <c r="AC240" i="1" s="1"/>
  <c r="D242" i="18"/>
  <c r="G242" i="18"/>
  <c r="J242" i="18"/>
  <c r="M242" i="18"/>
  <c r="O242" i="18" s="1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N245" i="18" s="1"/>
  <c r="M245" i="18"/>
  <c r="O245" i="18" s="1"/>
  <c r="AC244" i="1" s="1"/>
  <c r="D246" i="18"/>
  <c r="G246" i="18"/>
  <c r="J246" i="18"/>
  <c r="N246" i="18" s="1"/>
  <c r="AB245" i="1" s="1"/>
  <c r="M246" i="18"/>
  <c r="O246" i="18" s="1"/>
  <c r="D247" i="18"/>
  <c r="G247" i="18"/>
  <c r="J247" i="18"/>
  <c r="N247" i="18" s="1"/>
  <c r="M247" i="18"/>
  <c r="D248" i="18"/>
  <c r="G248" i="18"/>
  <c r="J248" i="18"/>
  <c r="M248" i="18"/>
  <c r="D249" i="18"/>
  <c r="G249" i="18"/>
  <c r="J249" i="18"/>
  <c r="N249" i="18" s="1"/>
  <c r="M249" i="18"/>
  <c r="D250" i="18"/>
  <c r="G250" i="18"/>
  <c r="J250" i="18"/>
  <c r="N250" i="18" s="1"/>
  <c r="AB249" i="1" s="1"/>
  <c r="M250" i="18"/>
  <c r="D251" i="18"/>
  <c r="G251" i="18"/>
  <c r="J251" i="18"/>
  <c r="N251" i="18" s="1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M259" i="18"/>
  <c r="N259" i="18"/>
  <c r="D260" i="18"/>
  <c r="G260" i="18"/>
  <c r="J260" i="18"/>
  <c r="M260" i="18"/>
  <c r="O260" i="18" s="1"/>
  <c r="D261" i="18"/>
  <c r="G261" i="18"/>
  <c r="J261" i="18"/>
  <c r="N261" i="18" s="1"/>
  <c r="M261" i="18"/>
  <c r="O261" i="18" s="1"/>
  <c r="AC260" i="1" s="1"/>
  <c r="D262" i="18"/>
  <c r="G262" i="18"/>
  <c r="J262" i="18"/>
  <c r="N262" i="18" s="1"/>
  <c r="AB261" i="1" s="1"/>
  <c r="M262" i="18"/>
  <c r="O262" i="18" s="1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K38" i="15"/>
  <c r="L38" i="15"/>
  <c r="W35" i="1" s="1"/>
  <c r="F39" i="15"/>
  <c r="L39" i="15" s="1"/>
  <c r="W36" i="1" s="1"/>
  <c r="K39" i="15"/>
  <c r="F40" i="15"/>
  <c r="K40" i="15"/>
  <c r="F41" i="15"/>
  <c r="K41" i="15"/>
  <c r="F42" i="15"/>
  <c r="K42" i="15"/>
  <c r="L42" i="15" s="1"/>
  <c r="W39" i="1" s="1"/>
  <c r="F43" i="15"/>
  <c r="L43" i="15" s="1"/>
  <c r="W40" i="1" s="1"/>
  <c r="K43" i="15"/>
  <c r="F44" i="15"/>
  <c r="K44" i="15"/>
  <c r="F45" i="15"/>
  <c r="K45" i="15"/>
  <c r="F46" i="15"/>
  <c r="K46" i="15"/>
  <c r="F47" i="15"/>
  <c r="K47" i="15"/>
  <c r="F48" i="15"/>
  <c r="L48" i="15" s="1"/>
  <c r="W45" i="1" s="1"/>
  <c r="K48" i="15"/>
  <c r="F49" i="15"/>
  <c r="K49" i="15"/>
  <c r="F50" i="15"/>
  <c r="L50" i="15" s="1"/>
  <c r="W47" i="1" s="1"/>
  <c r="K50" i="15"/>
  <c r="F51" i="15"/>
  <c r="L51" i="15" s="1"/>
  <c r="W48" i="1" s="1"/>
  <c r="K51" i="15"/>
  <c r="F52" i="15"/>
  <c r="L52" i="15" s="1"/>
  <c r="W49" i="1" s="1"/>
  <c r="K52" i="15"/>
  <c r="F53" i="15"/>
  <c r="K53" i="15"/>
  <c r="F54" i="15"/>
  <c r="L54" i="15" s="1"/>
  <c r="W51" i="1" s="1"/>
  <c r="K54" i="15"/>
  <c r="F55" i="15"/>
  <c r="K55" i="15"/>
  <c r="F56" i="15"/>
  <c r="K56" i="15"/>
  <c r="F57" i="15"/>
  <c r="K57" i="15"/>
  <c r="F58" i="15"/>
  <c r="K58" i="15"/>
  <c r="F59" i="15"/>
  <c r="K59" i="15"/>
  <c r="F60" i="15"/>
  <c r="L60" i="15" s="1"/>
  <c r="W57" i="1" s="1"/>
  <c r="K60" i="15"/>
  <c r="F61" i="15"/>
  <c r="K61" i="15"/>
  <c r="F62" i="15"/>
  <c r="L62" i="15" s="1"/>
  <c r="W59" i="1" s="1"/>
  <c r="K62" i="15"/>
  <c r="F63" i="15"/>
  <c r="K63" i="15"/>
  <c r="F64" i="15"/>
  <c r="L64" i="15" s="1"/>
  <c r="W61" i="1" s="1"/>
  <c r="K64" i="15"/>
  <c r="F65" i="15"/>
  <c r="K65" i="15"/>
  <c r="L65" i="15" s="1"/>
  <c r="W62" i="1" s="1"/>
  <c r="F66" i="15"/>
  <c r="L66" i="15" s="1"/>
  <c r="W63" i="1" s="1"/>
  <c r="K66" i="15"/>
  <c r="F67" i="15"/>
  <c r="K67" i="15"/>
  <c r="F68" i="15"/>
  <c r="L68" i="15" s="1"/>
  <c r="W65" i="1" s="1"/>
  <c r="K68" i="15"/>
  <c r="F69" i="15"/>
  <c r="K69" i="15"/>
  <c r="L69" i="15" s="1"/>
  <c r="W66" i="1" s="1"/>
  <c r="F70" i="15"/>
  <c r="L70" i="15" s="1"/>
  <c r="W67" i="1" s="1"/>
  <c r="K70" i="15"/>
  <c r="F71" i="15"/>
  <c r="L71" i="15" s="1"/>
  <c r="W68" i="1" s="1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L92" i="15" s="1"/>
  <c r="W89" i="1" s="1"/>
  <c r="K92" i="15"/>
  <c r="F93" i="15"/>
  <c r="K93" i="15"/>
  <c r="F94" i="15"/>
  <c r="L94" i="15" s="1"/>
  <c r="W91" i="1" s="1"/>
  <c r="K94" i="15"/>
  <c r="F95" i="15"/>
  <c r="K95" i="15"/>
  <c r="F96" i="15"/>
  <c r="L96" i="15" s="1"/>
  <c r="W93" i="1" s="1"/>
  <c r="K96" i="15"/>
  <c r="F97" i="15"/>
  <c r="K97" i="15"/>
  <c r="F98" i="15"/>
  <c r="L98" i="15" s="1"/>
  <c r="W95" i="1" s="1"/>
  <c r="K98" i="15"/>
  <c r="F99" i="15"/>
  <c r="K99" i="15"/>
  <c r="F100" i="15"/>
  <c r="L100" i="15" s="1"/>
  <c r="W97" i="1" s="1"/>
  <c r="K100" i="15"/>
  <c r="F101" i="15"/>
  <c r="K101" i="15"/>
  <c r="F102" i="15"/>
  <c r="L102" i="15" s="1"/>
  <c r="W99" i="1" s="1"/>
  <c r="K102" i="15"/>
  <c r="F103" i="15"/>
  <c r="K103" i="15"/>
  <c r="F104" i="15"/>
  <c r="K104" i="15"/>
  <c r="F105" i="15"/>
  <c r="K105" i="15"/>
  <c r="F106" i="15"/>
  <c r="L106" i="15" s="1"/>
  <c r="W103" i="1" s="1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L112" i="15" s="1"/>
  <c r="W109" i="1" s="1"/>
  <c r="K112" i="15"/>
  <c r="F113" i="15"/>
  <c r="K113" i="15"/>
  <c r="F114" i="15"/>
  <c r="L114" i="15" s="1"/>
  <c r="W111" i="1" s="1"/>
  <c r="K114" i="15"/>
  <c r="F115" i="15"/>
  <c r="L115" i="15" s="1"/>
  <c r="W112" i="1" s="1"/>
  <c r="K115" i="15"/>
  <c r="F116" i="15"/>
  <c r="L116" i="15" s="1"/>
  <c r="W113" i="1" s="1"/>
  <c r="K116" i="15"/>
  <c r="F117" i="15"/>
  <c r="K117" i="15"/>
  <c r="F118" i="15"/>
  <c r="K118" i="15"/>
  <c r="L118" i="15"/>
  <c r="W115" i="1" s="1"/>
  <c r="F119" i="15"/>
  <c r="L119" i="15" s="1"/>
  <c r="W116" i="1" s="1"/>
  <c r="K119" i="15"/>
  <c r="F120" i="15"/>
  <c r="K120" i="15"/>
  <c r="F121" i="15"/>
  <c r="K121" i="15"/>
  <c r="F122" i="15"/>
  <c r="K122" i="15"/>
  <c r="L122" i="15" s="1"/>
  <c r="W119" i="1" s="1"/>
  <c r="F123" i="15"/>
  <c r="L123" i="15" s="1"/>
  <c r="W120" i="1" s="1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L135" i="15" s="1"/>
  <c r="W132" i="1" s="1"/>
  <c r="K135" i="15"/>
  <c r="F136" i="15"/>
  <c r="K136" i="15"/>
  <c r="F137" i="15"/>
  <c r="K137" i="15"/>
  <c r="F138" i="15"/>
  <c r="L138" i="15" s="1"/>
  <c r="W135" i="1" s="1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L144" i="15" s="1"/>
  <c r="W141" i="1" s="1"/>
  <c r="K144" i="15"/>
  <c r="F145" i="15"/>
  <c r="K145" i="15"/>
  <c r="L145" i="15" s="1"/>
  <c r="W142" i="1" s="1"/>
  <c r="F146" i="15"/>
  <c r="L146" i="15" s="1"/>
  <c r="W143" i="1" s="1"/>
  <c r="K146" i="15"/>
  <c r="F147" i="15"/>
  <c r="K147" i="15"/>
  <c r="F148" i="15"/>
  <c r="L148" i="15" s="1"/>
  <c r="W145" i="1" s="1"/>
  <c r="K148" i="15"/>
  <c r="F149" i="15"/>
  <c r="K149" i="15"/>
  <c r="F150" i="15"/>
  <c r="L150" i="15" s="1"/>
  <c r="W147" i="1" s="1"/>
  <c r="K150" i="15"/>
  <c r="F151" i="15"/>
  <c r="L151" i="15" s="1"/>
  <c r="W148" i="1" s="1"/>
  <c r="K151" i="15"/>
  <c r="F152" i="15"/>
  <c r="K152" i="15"/>
  <c r="F153" i="15"/>
  <c r="K153" i="15"/>
  <c r="F154" i="15"/>
  <c r="K154" i="15"/>
  <c r="F155" i="15"/>
  <c r="L155" i="15" s="1"/>
  <c r="W152" i="1" s="1"/>
  <c r="K155" i="15"/>
  <c r="F156" i="15"/>
  <c r="L156" i="15" s="1"/>
  <c r="W153" i="1" s="1"/>
  <c r="K156" i="15"/>
  <c r="F157" i="15"/>
  <c r="K157" i="15"/>
  <c r="F158" i="15"/>
  <c r="L158" i="15" s="1"/>
  <c r="W155" i="1" s="1"/>
  <c r="K158" i="15"/>
  <c r="F159" i="15"/>
  <c r="K159" i="15"/>
  <c r="F160" i="15"/>
  <c r="L160" i="15" s="1"/>
  <c r="W157" i="1" s="1"/>
  <c r="K160" i="15"/>
  <c r="F161" i="15"/>
  <c r="K161" i="15"/>
  <c r="F162" i="15"/>
  <c r="L162" i="15" s="1"/>
  <c r="W159" i="1" s="1"/>
  <c r="K162" i="15"/>
  <c r="F163" i="15"/>
  <c r="K163" i="15"/>
  <c r="F164" i="15"/>
  <c r="L164" i="15" s="1"/>
  <c r="W161" i="1" s="1"/>
  <c r="K164" i="15"/>
  <c r="F165" i="15"/>
  <c r="K165" i="15"/>
  <c r="F166" i="15"/>
  <c r="K166" i="15"/>
  <c r="L166" i="15"/>
  <c r="W163" i="1" s="1"/>
  <c r="F167" i="15"/>
  <c r="L167" i="15" s="1"/>
  <c r="W164" i="1" s="1"/>
  <c r="K167" i="15"/>
  <c r="F168" i="15"/>
  <c r="K168" i="15"/>
  <c r="F169" i="15"/>
  <c r="K169" i="15"/>
  <c r="F170" i="15"/>
  <c r="K170" i="15"/>
  <c r="L170" i="15" s="1"/>
  <c r="W167" i="1" s="1"/>
  <c r="F171" i="15"/>
  <c r="L171" i="15" s="1"/>
  <c r="W168" i="1" s="1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L179" i="15" s="1"/>
  <c r="W176" i="1" s="1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L199" i="15" s="1"/>
  <c r="W196" i="1" s="1"/>
  <c r="K199" i="15"/>
  <c r="F200" i="15"/>
  <c r="K200" i="15"/>
  <c r="F201" i="15"/>
  <c r="K201" i="15"/>
  <c r="F202" i="15"/>
  <c r="K202" i="15"/>
  <c r="L202" i="15"/>
  <c r="W199" i="1" s="1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L220" i="15" s="1"/>
  <c r="W217" i="1" s="1"/>
  <c r="K220" i="15"/>
  <c r="F221" i="15"/>
  <c r="K221" i="15"/>
  <c r="F222" i="15"/>
  <c r="L222" i="15" s="1"/>
  <c r="W219" i="1" s="1"/>
  <c r="K222" i="15"/>
  <c r="F223" i="15"/>
  <c r="K223" i="15"/>
  <c r="F224" i="15"/>
  <c r="L224" i="15" s="1"/>
  <c r="W221" i="1" s="1"/>
  <c r="K224" i="15"/>
  <c r="F225" i="15"/>
  <c r="K225" i="15"/>
  <c r="F226" i="15"/>
  <c r="L226" i="15" s="1"/>
  <c r="W223" i="1" s="1"/>
  <c r="K226" i="15"/>
  <c r="F227" i="15"/>
  <c r="K227" i="15"/>
  <c r="F228" i="15"/>
  <c r="L228" i="15" s="1"/>
  <c r="W225" i="1" s="1"/>
  <c r="K228" i="15"/>
  <c r="F229" i="15"/>
  <c r="K229" i="15"/>
  <c r="F230" i="15"/>
  <c r="L230" i="15" s="1"/>
  <c r="W227" i="1" s="1"/>
  <c r="K230" i="15"/>
  <c r="F231" i="15"/>
  <c r="K231" i="15"/>
  <c r="F232" i="15"/>
  <c r="K232" i="15"/>
  <c r="F233" i="15"/>
  <c r="K233" i="15"/>
  <c r="F234" i="15"/>
  <c r="L234" i="15" s="1"/>
  <c r="W231" i="1" s="1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L244" i="15" s="1"/>
  <c r="W241" i="1" s="1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L266" i="15" s="1"/>
  <c r="W263" i="1" s="1"/>
  <c r="K266" i="15"/>
  <c r="F267" i="15"/>
  <c r="K267" i="15"/>
  <c r="F268" i="15"/>
  <c r="K268" i="15"/>
  <c r="F269" i="15"/>
  <c r="K269" i="15"/>
  <c r="F270" i="15"/>
  <c r="L270" i="15" s="1"/>
  <c r="W267" i="1" s="1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I37" i="16"/>
  <c r="H37" i="16"/>
  <c r="T36" i="1" s="1"/>
  <c r="G37" i="16"/>
  <c r="S36" i="1" s="1"/>
  <c r="F37" i="16"/>
  <c r="I36" i="16"/>
  <c r="H36" i="16"/>
  <c r="T35" i="1" s="1"/>
  <c r="G36" i="16"/>
  <c r="S35" i="1" s="1"/>
  <c r="F36" i="16"/>
  <c r="I35" i="16"/>
  <c r="H35" i="16"/>
  <c r="G35" i="16"/>
  <c r="F35" i="16"/>
  <c r="I34" i="16"/>
  <c r="H34" i="16"/>
  <c r="T33" i="1" s="1"/>
  <c r="G34" i="16"/>
  <c r="S33" i="1" s="1"/>
  <c r="F34" i="16"/>
  <c r="I33" i="16"/>
  <c r="H33" i="16"/>
  <c r="T32" i="1" s="1"/>
  <c r="G33" i="16"/>
  <c r="S32" i="1" s="1"/>
  <c r="F33" i="16"/>
  <c r="I32" i="16"/>
  <c r="H32" i="16"/>
  <c r="G32" i="16"/>
  <c r="F32" i="16"/>
  <c r="I31" i="16"/>
  <c r="H31" i="16"/>
  <c r="T30" i="1" s="1"/>
  <c r="G31" i="16"/>
  <c r="S30" i="1" s="1"/>
  <c r="F31" i="16"/>
  <c r="S43" i="1"/>
  <c r="S48" i="1"/>
  <c r="S72" i="1"/>
  <c r="S80" i="1"/>
  <c r="S104" i="1"/>
  <c r="S112" i="1"/>
  <c r="S136" i="1"/>
  <c r="S144" i="1"/>
  <c r="S168" i="1"/>
  <c r="S176" i="1"/>
  <c r="S200" i="1"/>
  <c r="S208" i="1"/>
  <c r="S232" i="1"/>
  <c r="S240" i="1"/>
  <c r="S264" i="1"/>
  <c r="F30" i="16"/>
  <c r="G30" i="16"/>
  <c r="S29" i="1" s="1"/>
  <c r="H30" i="16"/>
  <c r="I30" i="16"/>
  <c r="D32" i="14"/>
  <c r="I32" i="14"/>
  <c r="D33" i="14"/>
  <c r="I33" i="14"/>
  <c r="O31" i="1" s="1"/>
  <c r="D34" i="14"/>
  <c r="I34" i="14"/>
  <c r="D35" i="14"/>
  <c r="I35" i="14"/>
  <c r="D36" i="14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J271" i="14" s="1"/>
  <c r="P269" i="1" s="1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Z29" i="1"/>
  <c r="AA29" i="1"/>
  <c r="AD29" i="1"/>
  <c r="AE29" i="1"/>
  <c r="AF29" i="1"/>
  <c r="I30" i="1"/>
  <c r="J30" i="1"/>
  <c r="K30" i="1"/>
  <c r="L30" i="1"/>
  <c r="M30" i="1"/>
  <c r="N30" i="1"/>
  <c r="R30" i="1"/>
  <c r="U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R32" i="1"/>
  <c r="U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U33" i="1"/>
  <c r="V33" i="1"/>
  <c r="X33" i="1"/>
  <c r="Y33" i="1"/>
  <c r="AA33" i="1"/>
  <c r="AC33" i="1"/>
  <c r="AD33" i="1"/>
  <c r="AE33" i="1"/>
  <c r="AF33" i="1"/>
  <c r="I34" i="1"/>
  <c r="K34" i="1"/>
  <c r="L34" i="1"/>
  <c r="M34" i="1"/>
  <c r="N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R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R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U39" i="1"/>
  <c r="V39" i="1"/>
  <c r="X39" i="1"/>
  <c r="Y39" i="1"/>
  <c r="AA39" i="1"/>
  <c r="AD39" i="1"/>
  <c r="AE39" i="1"/>
  <c r="AF39" i="1"/>
  <c r="I40" i="1"/>
  <c r="J40" i="1"/>
  <c r="K40" i="1"/>
  <c r="L40" i="1"/>
  <c r="M40" i="1"/>
  <c r="N40" i="1"/>
  <c r="R40" i="1"/>
  <c r="U40" i="1"/>
  <c r="V40" i="1"/>
  <c r="Y40" i="1"/>
  <c r="Z40" i="1"/>
  <c r="AA40" i="1"/>
  <c r="AD40" i="1"/>
  <c r="AE40" i="1"/>
  <c r="AF40" i="1"/>
  <c r="I41" i="1"/>
  <c r="J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U42" i="1"/>
  <c r="V42" i="1"/>
  <c r="Y42" i="1"/>
  <c r="Z42" i="1"/>
  <c r="AA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C45" i="1"/>
  <c r="AD45" i="1"/>
  <c r="AE45" i="1"/>
  <c r="AF45" i="1"/>
  <c r="I46" i="1"/>
  <c r="K46" i="1"/>
  <c r="L46" i="1"/>
  <c r="M46" i="1"/>
  <c r="R46" i="1"/>
  <c r="T46" i="1"/>
  <c r="U46" i="1"/>
  <c r="X46" i="1"/>
  <c r="Y46" i="1"/>
  <c r="Z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Z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Z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Z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Z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Z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Z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Z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C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C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B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B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C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C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C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C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C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Z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Z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Z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Z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Z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Z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C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C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C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C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C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C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B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B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C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Z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C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C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C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C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C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C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C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C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C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Z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Z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B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C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C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B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B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B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B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C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C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AA46" i="1" l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C29" i="12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G28" i="1"/>
  <c r="I28" i="1"/>
  <c r="K28" i="1"/>
  <c r="L28" i="1"/>
  <c r="M28" i="1"/>
  <c r="O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<sst xmlns="http://schemas.openxmlformats.org/spreadsheetml/2006/main" count="232" uniqueCount="153">
  <si>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</si>
  <si>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</si>
  <si>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</si>
  <si>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</si>
  <si>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</si>
  <si>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</si>
  <si>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</si>
  <si>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</si>
  <si>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</si>
  <si>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</si>
  <si>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</si>
  <si>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</si>
  <si>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</si>
  <si>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</si>
  <si>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</si>
  <si>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</si>
  <si>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</si>
  <si>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</si>
  <si>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</si>
  <si>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</si>
  <si>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</si>
  <si>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</si>
  <si>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</si>
  <si>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</si>
  <si>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</si>
  <si>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</si>
  <si>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</si>
  <si>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</si>
  <si>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</si>
  <si>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</si>
  <si>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</si>
  <si>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</si>
  <si>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</si>
  <si>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</si>
  <si>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</si>
  <si>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</si>
  <si>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</si>
  <si>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</si>
  <si>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</si>
  <si>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</si>
  <si>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</si>
  <si>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</si>
  <si>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</si>
  <si>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</si>
  <si>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</si>
  <si>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</si>
  <si>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</si>
  <si>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</si>
  <si>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</si>
  <si>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</si>
  <si>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</si>
  <si>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</si>
  <si>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</si>
  <si>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</si>
  <si>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</si>
  <si>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</si>
  <si>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</si>
  <si>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</si>
  <si>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</si>
  <si>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</si>
  <si>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</si>
  <si>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</si>
  <si>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</si>
  <si>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</si>
  <si>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</si>
  <si>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</si>
  <si>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</si>
  <si>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</si>
  <si>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</si>
  <si>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</si>
  <si>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</si>
  <si>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</si>
  <si>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</si>
  <si>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</si>
  <si>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</si>
  <si>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</si>
  <si>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</si>
  <si>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</si>
  <si>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</si>
  <si>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</si>
  <si>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</si>
  <si>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</si>
  <si>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</si>
  <si>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</si>
  <si>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</si>
  <si>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</si>
  <si>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http://www.taifex.com.tw/chinese/3/7_8.asp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</si>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</sst>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323747841"/>
  <ax:ocxPr ax:name="CurrentDate" ax:value="43059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22860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topLeftCell="B1" zoomScale="110" zoomScaleNormal="110" workbookViewId="0">
      <selection activeCell="G18" sqref="G18"/>
    </sheetView>
  </sheetViews>
  <sheetFormatPr defaultRowHeight="16.2"/>
  <cols>
    <col min="1" max="1" width="6" bestFit="1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106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43059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93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10664.55</v>
      </c>
      <c r="D7" s="37">
        <f>VLOOKUP($B$6,資料整合一覽!$B$3:$AF$500,3,FALSE)</f>
        <v>-37.090000000000003</v>
      </c>
      <c r="E7" s="38">
        <f>VLOOKUP($B$6,資料整合一覽!$B$3:$AF$500,4,FALSE)</f>
        <v>-3.5000000000000001E-3</v>
      </c>
      <c r="F7" s="36" t="str">
        <f>VLOOKUP($B$6,資料整合一覽!$B$3:$AF$500,5,FALSE)</f>
        <v>1085.85億</v>
      </c>
      <c r="G7" s="39">
        <f>VLOOKUP($B$6,資料整合一覽!$B$3:$AF$500,6,FALSE)</f>
        <v>2.1189395000000002</v>
      </c>
      <c r="H7" s="37">
        <f>VLOOKUP($B$6,資料整合一覽!$B$3:$AF$500,7,FALSE)</f>
        <v>3.5374750499999998</v>
      </c>
      <c r="I7" s="37">
        <f>VLOOKUP($B$6,資料整合一覽!$B$3:$AF$500,8,FALSE)</f>
        <v>-3.5579817899999999</v>
      </c>
      <c r="J7" s="37">
        <f>VLOOKUP($B$6,資料整合一覽!$B$3:$AF$500,9,FALSE)</f>
        <v>-23.660319829999999</v>
      </c>
      <c r="K7" s="40">
        <f>VLOOKUP($B$6,資料整合一覽!$B$3:$AF$500,10,FALSE)</f>
        <v>30.102</v>
      </c>
      <c r="L7" s="41">
        <f>VLOOKUP($B$6,資料整合一覽!$B$3:$AF$500,11,FALSE)</f>
        <v>1E-3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103</v>
      </c>
      <c r="D10" s="58" t="s">
        <v>104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105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-1495.25</v>
      </c>
      <c r="D11" s="29">
        <f>VLOOKUP($B$6,資料整合一覽!$B$3:$AF$500,14,FALSE)</f>
        <v>44158</v>
      </c>
      <c r="E11" s="67">
        <f>VLOOKUP($B$6,資料整合一覽!$B$3:$AF$500,17,FALSE)</f>
        <v>-7.2915999999999999</v>
      </c>
      <c r="F11" s="67">
        <f>VLOOKUP($B$6,資料整合一覽!$B$3:$AF$500,18,FALSE)</f>
        <v>-1.7142999999999999</v>
      </c>
      <c r="G11" s="67">
        <f>VLOOKUP($B$6,資料整合一覽!$B$3:$AF$500,19,FALSE)</f>
        <v>37.331200000000003</v>
      </c>
      <c r="H11" s="67">
        <f>VLOOKUP($B$6,資料整合一覽!$B$3:$AF$500,20,FALSE)</f>
        <v>19.5839</v>
      </c>
      <c r="I11" s="42">
        <f>VLOOKUP($B$6,資料整合一覽!$B$3:$AF$500,21,FALSE)</f>
        <v>1.6796</v>
      </c>
      <c r="J11" s="44">
        <f>VLOOKUP($B$6,資料整合一覽!$B$3:$AF$500,22,FALSE)</f>
        <v>-9.1689820661783276E-3</v>
      </c>
      <c r="K11" s="38">
        <f>VLOOKUP($B$6,資料整合一覽!$B$3:$AF$500,29,FALSE)</f>
        <v>0</v>
      </c>
      <c r="L11" s="38">
        <f>VLOOKUP($B$6,資料整合一覽!$B$3:$AF$500,30,FALSE)</f>
        <v>0</v>
      </c>
      <c r="M11" s="38">
        <f>VLOOKUP($B$6,資料整合一覽!$B$3:$AF$500,31,FALSE)</f>
        <v>0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22860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81"/>
  <sheetViews>
    <sheetView zoomScale="80" zoomScaleNormal="80" workbookViewId="0">
      <pane ySplit="3" topLeftCell="A269" activePane="bottomLeft" state="frozen"/>
      <selection pane="bottomLeft" activeCell="L281" sqref="L281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86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81"/>
  <sheetViews>
    <sheetView zoomScaleNormal="100" workbookViewId="0">
      <pane ySplit="3" topLeftCell="A272" activePane="bottomLeft" state="frozen"/>
      <selection pane="bottomLeft" activeCell="J285" sqref="J285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87</v>
      </c>
      <c r="C1" s="152"/>
      <c r="D1" s="153"/>
      <c r="E1" s="151" t="s">
        <v>88</v>
      </c>
      <c r="F1" s="152"/>
      <c r="G1" s="153"/>
      <c r="H1" s="151" t="s">
        <v>89</v>
      </c>
      <c r="I1" s="152"/>
      <c r="J1" s="153"/>
    </row>
    <row r="2" spans="1:10" s="1" customFormat="1" ht="16.2" thickBot="1">
      <c r="A2" s="68" t="s">
        <v>1</v>
      </c>
      <c r="B2" s="69" t="s">
        <v>90</v>
      </c>
      <c r="C2" s="70" t="s">
        <v>5</v>
      </c>
      <c r="D2" s="71" t="s">
        <v>91</v>
      </c>
      <c r="E2" s="69" t="s">
        <v>90</v>
      </c>
      <c r="F2" s="70" t="s">
        <v>5</v>
      </c>
      <c r="G2" s="71" t="s">
        <v>91</v>
      </c>
      <c r="H2" s="69" t="s">
        <v>90</v>
      </c>
      <c r="I2" s="70" t="s">
        <v>5</v>
      </c>
      <c r="J2" s="71" t="s">
        <v>91</v>
      </c>
    </row>
    <row r="3" spans="1:10" ht="16.2">
      <c r="A3" s="16" t="s">
        <v>40</v>
      </c>
      <c r="B3" s="154" t="s">
        <v>147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/>
      <c r="C281" s="29"/>
      <c r="D281" s="94"/>
      <c r="E281" s="92"/>
      <c r="F281" s="29"/>
      <c r="G281" s="94"/>
      <c r="H281" s="92"/>
      <c r="I281" s="29"/>
      <c r="J281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T351" activePane="bottomRight" state="frozen"/>
      <selection pane="topRight" activeCell="C1" sqref="C1"/>
      <selection pane="bottomLeft" activeCell="A3" sqref="A3"/>
      <selection pane="bottomRight" activeCell="B279" sqref="B279:AF449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91</v>
      </c>
      <c r="F2" s="12" t="s">
        <v>4</v>
      </c>
      <c r="G2" s="20" t="s">
        <v>93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VLOOKUP($B3,三大美股走勢!$A$4:$J$500,4,FALSE)</f>
        <v>0.52</v>
      </c>
      <c r="AE3" s="36">
        <f>VLOOKUP($B3,三大美股走勢!$A$4:$J$500,7,FALSE)</f>
        <v>0.64</v>
      </c>
      <c r="AF3" s="36">
        <f>VLOOKUP($B3,三大美股走勢!$A$4:$J$500,10,FALSE)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VLOOKUP($B4,三大美股走勢!$A$4:$J$500,4,FALSE)</f>
        <v>0.02</v>
      </c>
      <c r="AE4" s="36">
        <f>VLOOKUP($B4,三大美股走勢!$A$4:$J$500,7,FALSE)</f>
        <v>0.41</v>
      </c>
      <c r="AF4" s="36">
        <f>VLOOKUP($B4,三大美股走勢!$A$4:$J$500,10,FALSE)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VLOOKUP($B5,三大美股走勢!$A$4:$J$500,4,FALSE)</f>
        <v>0</v>
      </c>
      <c r="AE5" s="36">
        <f>VLOOKUP($B5,三大美股走勢!$A$4:$J$500,7,FALSE)</f>
        <v>0</v>
      </c>
      <c r="AF5" s="36">
        <f>VLOOKUP($B5,三大美股走勢!$A$4:$J$500,10,FALSE)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VLOOKUP($B6,三大美股走勢!$A$4:$J$500,4,FALSE)</f>
        <v>0</v>
      </c>
      <c r="AE6" s="36">
        <f>VLOOKUP($B6,三大美股走勢!$A$4:$J$500,7,FALSE)</f>
        <v>0</v>
      </c>
      <c r="AF6" s="36">
        <f>VLOOKUP($B6,三大美股走勢!$A$4:$J$500,10,FALSE)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VLOOKUP($B7,三大美股走勢!$A$4:$J$500,4,FALSE)</f>
        <v>0.02</v>
      </c>
      <c r="AE7" s="36">
        <f>VLOOKUP($B7,三大美股走勢!$A$4:$J$500,7,FALSE)</f>
        <v>0.41</v>
      </c>
      <c r="AF7" s="36">
        <f>VLOOKUP($B7,三大美股走勢!$A$4:$J$500,10,FALSE)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VLOOKUP($B8,三大美股走勢!$A$4:$J$500,4,FALSE)</f>
        <v>0.57999999999999996</v>
      </c>
      <c r="AE8" s="36">
        <f>VLOOKUP($B8,三大美股走勢!$A$4:$J$500,7,FALSE)</f>
        <v>0.47</v>
      </c>
      <c r="AF8" s="36">
        <f>VLOOKUP($B8,三大美股走勢!$A$4:$J$500,10,FALSE)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VLOOKUP($B9,三大美股走勢!$A$4:$J$500,4,FALSE)</f>
        <v>0.16</v>
      </c>
      <c r="AE9" s="36">
        <f>VLOOKUP($B9,三大美股走勢!$A$4:$J$500,7,FALSE)</f>
        <v>-0.09</v>
      </c>
      <c r="AF9" s="36">
        <f>VLOOKUP($B9,三大美股走勢!$A$4:$J$500,10,FALSE)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VLOOKUP($B10,三大美股走勢!$A$4:$J$500,4,FALSE)</f>
        <v>0.17</v>
      </c>
      <c r="AE10" s="36">
        <f>VLOOKUP($B10,三大美股走勢!$A$4:$J$500,7,FALSE)</f>
        <v>-0.43</v>
      </c>
      <c r="AF10" s="36">
        <f>VLOOKUP($B10,三大美股走勢!$A$4:$J$500,10,FALSE)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VLOOKUP($B11,三大美股走勢!$A$4:$J$500,4,FALSE)</f>
        <v>0.05</v>
      </c>
      <c r="AE11" s="36">
        <f>VLOOKUP($B11,三大美股走勢!$A$4:$J$500,7,FALSE)</f>
        <v>0.17</v>
      </c>
      <c r="AF11" s="36">
        <f>VLOOKUP($B11,三大美股走勢!$A$4:$J$500,10,FALSE)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VLOOKUP($B12,三大美股走勢!$A$4:$J$500,4,FALSE)</f>
        <v>0</v>
      </c>
      <c r="AE12" s="36">
        <f>VLOOKUP($B12,三大美股走勢!$A$4:$J$500,7,FALSE)</f>
        <v>0</v>
      </c>
      <c r="AF12" s="36">
        <f>VLOOKUP($B12,三大美股走勢!$A$4:$J$500,10,FALSE)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VLOOKUP($B13,三大美股走勢!$A$4:$J$500,4,FALSE)</f>
        <v>0</v>
      </c>
      <c r="AE13" s="36">
        <f>VLOOKUP($B13,三大美股走勢!$A$4:$J$500,7,FALSE)</f>
        <v>0</v>
      </c>
      <c r="AF13" s="36">
        <f>VLOOKUP($B13,三大美股走勢!$A$4:$J$500,10,FALSE)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VLOOKUP($B14,三大美股走勢!$A$4:$J$500,4,FALSE)</f>
        <v>0.08</v>
      </c>
      <c r="AE14" s="36">
        <f>VLOOKUP($B14,三大美股走勢!$A$4:$J$500,7,FALSE)</f>
        <v>0.28000000000000003</v>
      </c>
      <c r="AF14" s="36">
        <f>VLOOKUP($B14,三大美股走勢!$A$4:$J$500,10,FALSE)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VLOOKUP($B15,三大美股走勢!$A$4:$J$500,4,FALSE)</f>
        <v>-0.12</v>
      </c>
      <c r="AE15" s="36">
        <f>VLOOKUP($B15,三大美股走勢!$A$4:$J$500,7,FALSE)</f>
        <v>-0.62</v>
      </c>
      <c r="AF15" s="36">
        <f>VLOOKUP($B15,三大美股走勢!$A$4:$J$500,10,FALSE)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VLOOKUP($B16,三大美股走勢!$A$4:$J$500,4,FALSE)</f>
        <v>1.46</v>
      </c>
      <c r="AE16" s="36">
        <f>VLOOKUP($B16,三大美股走勢!$A$4:$J$500,7,FALSE)</f>
        <v>1.35</v>
      </c>
      <c r="AF16" s="36">
        <f>VLOOKUP($B16,三大美股走勢!$A$4:$J$500,10,FALSE)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VLOOKUP($B17,三大美股走勢!$A$4:$J$500,4,FALSE)</f>
        <v>-0.53</v>
      </c>
      <c r="AE17" s="36">
        <f>VLOOKUP($B17,三大美股走勢!$A$4:$J$500,7,FALSE)</f>
        <v>-0.73</v>
      </c>
      <c r="AF17" s="36">
        <f>VLOOKUP($B17,三大美股走勢!$A$4:$J$500,10,FALSE)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VLOOKUP($B18,三大美股走勢!$A$4:$J$500,4,FALSE)</f>
        <v>0.01</v>
      </c>
      <c r="AE18" s="36">
        <f>VLOOKUP($B18,三大美股走勢!$A$4:$J$500,7,FALSE)</f>
        <v>0.16</v>
      </c>
      <c r="AF18" s="36">
        <f>VLOOKUP($B18,三大美股走勢!$A$4:$J$500,10,FALSE)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VLOOKUP($B19,三大美股走勢!$A$4:$J$500,4,FALSE)</f>
        <v>0</v>
      </c>
      <c r="AE19" s="36">
        <f>VLOOKUP($B19,三大美股走勢!$A$4:$J$500,7,FALSE)</f>
        <v>0</v>
      </c>
      <c r="AF19" s="36">
        <f>VLOOKUP($B19,三大美股走勢!$A$4:$J$500,10,FALSE)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VLOOKUP($B20,三大美股走勢!$A$4:$J$500,4,FALSE)</f>
        <v>0</v>
      </c>
      <c r="AE20" s="36">
        <f>VLOOKUP($B20,三大美股走勢!$A$4:$J$500,7,FALSE)</f>
        <v>0</v>
      </c>
      <c r="AF20" s="36">
        <f>VLOOKUP($B20,三大美股走勢!$A$4:$J$500,10,FALSE)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VLOOKUP($B21,三大美股走勢!$A$4:$J$500,4,FALSE)</f>
        <v>-0.24</v>
      </c>
      <c r="AE21" s="36">
        <f>VLOOKUP($B21,三大美股走勢!$A$4:$J$500,7,FALSE)</f>
        <v>-0.37</v>
      </c>
      <c r="AF21" s="36">
        <f>VLOOKUP($B21,三大美股走勢!$A$4:$J$500,10,FALSE)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VLOOKUP($B22,三大美股走勢!$A$4:$J$500,4,FALSE)</f>
        <v>-0.14000000000000001</v>
      </c>
      <c r="AE22" s="36">
        <f>VLOOKUP($B22,三大美股走勢!$A$4:$J$500,7,FALSE)</f>
        <v>-0.26</v>
      </c>
      <c r="AF22" s="36">
        <f>VLOOKUP($B22,三大美股走勢!$A$4:$J$500,10,FALSE)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VLOOKUP($B23,三大美股走勢!$A$4:$J$500,4,FALSE)</f>
        <v>-0.33</v>
      </c>
      <c r="AE23" s="36">
        <f>VLOOKUP($B23,三大美股走勢!$A$4:$J$500,7,FALSE)</f>
        <v>0.06</v>
      </c>
      <c r="AF23" s="36">
        <f>VLOOKUP($B23,三大美股走勢!$A$4:$J$500,10,FALSE)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VLOOKUP($B24,三大美股走勢!$A$4:$J$500,4,FALSE)</f>
        <v>0.01</v>
      </c>
      <c r="AE24" s="36">
        <f>VLOOKUP($B24,三大美股走勢!$A$4:$J$500,7,FALSE)</f>
        <v>0.02</v>
      </c>
      <c r="AF24" s="36">
        <f>VLOOKUP($B24,三大美股走勢!$A$4:$J$500,10,FALSE)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VLOOKUP($B25,三大美股走勢!$A$4:$J$500,4,FALSE)</f>
        <v>0.21</v>
      </c>
      <c r="AE25" s="36">
        <f>VLOOKUP($B25,三大美股走勢!$A$4:$J$500,7,FALSE)</f>
        <v>0.39</v>
      </c>
      <c r="AF25" s="36">
        <f>VLOOKUP($B25,三大美股走勢!$A$4:$J$500,10,FALSE)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VLOOKUP($B26,三大美股走勢!$A$4:$J$500,4,FALSE)</f>
        <v>0</v>
      </c>
      <c r="AE26" s="36">
        <f>VLOOKUP($B26,三大美股走勢!$A$4:$J$500,7,FALSE)</f>
        <v>0</v>
      </c>
      <c r="AF26" s="36">
        <f>VLOOKUP($B26,三大美股走勢!$A$4:$J$500,10,FALSE)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VLOOKUP($B27,三大美股走勢!$A$4:$J$500,4,FALSE)</f>
        <v>0</v>
      </c>
      <c r="AE27" s="36">
        <f>VLOOKUP($B27,三大美股走勢!$A$4:$J$500,7,FALSE)</f>
        <v>0</v>
      </c>
      <c r="AF27" s="36">
        <f>VLOOKUP($B27,三大美股走勢!$A$4:$J$500,10,FALSE)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VLOOKUP($B28,三大美股走勢!$A$4:$J$500,4,FALSE)</f>
        <v>0</v>
      </c>
      <c r="AE28" s="36">
        <f>VLOOKUP($B28,三大美股走勢!$A$4:$J$500,7,FALSE)</f>
        <v>0</v>
      </c>
      <c r="AF28" s="36">
        <f>VLOOKUP($B28,三大美股走勢!$A$4:$J$500,10,FALSE)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VLOOKUP($B29,三大美股走勢!$A$4:$J$500,4,FALSE)</f>
        <v>0</v>
      </c>
      <c r="AE29" s="36">
        <f>VLOOKUP($B29,三大美股走勢!$A$4:$J$500,7,FALSE)</f>
        <v>0</v>
      </c>
      <c r="AF29" s="36">
        <f>VLOOKUP($B29,三大美股走勢!$A$4:$J$500,10,FALSE)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VLOOKUP($B30,三大美股走勢!$A$4:$J$500,4,FALSE)</f>
        <v>0</v>
      </c>
      <c r="AE30" s="36">
        <f>VLOOKUP($B30,三大美股走勢!$A$4:$J$500,7,FALSE)</f>
        <v>0</v>
      </c>
      <c r="AF30" s="36">
        <f>VLOOKUP($B30,三大美股走勢!$A$4:$J$500,10,FALSE)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VLOOKUP($B31,三大美股走勢!$A$4:$J$500,4,FALSE)</f>
        <v>0</v>
      </c>
      <c r="AE31" s="36">
        <f>VLOOKUP($B31,三大美股走勢!$A$4:$J$500,7,FALSE)</f>
        <v>0</v>
      </c>
      <c r="AF31" s="36">
        <f>VLOOKUP($B31,三大美股走勢!$A$4:$J$500,10,FALSE)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VLOOKUP($B32,三大美股走勢!$A$4:$J$500,4,FALSE)</f>
        <v>0</v>
      </c>
      <c r="AE32" s="36">
        <f>VLOOKUP($B32,三大美股走勢!$A$4:$J$500,7,FALSE)</f>
        <v>0</v>
      </c>
      <c r="AF32" s="36">
        <f>VLOOKUP($B32,三大美股走勢!$A$4:$J$500,10,FALSE)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VLOOKUP($B33,三大美股走勢!$A$4:$J$500,4,FALSE)</f>
        <v>0</v>
      </c>
      <c r="AE33" s="36">
        <f>VLOOKUP($B33,三大美股走勢!$A$4:$J$500,7,FALSE)</f>
        <v>0</v>
      </c>
      <c r="AF33" s="36">
        <f>VLOOKUP($B33,三大美股走勢!$A$4:$J$500,10,FALSE)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VLOOKUP($B34,三大美股走勢!$A$4:$J$500,4,FALSE)</f>
        <v>0</v>
      </c>
      <c r="AE34" s="36">
        <f>VLOOKUP($B34,三大美股走勢!$A$4:$J$500,7,FALSE)</f>
        <v>0</v>
      </c>
      <c r="AF34" s="36">
        <f>VLOOKUP($B34,三大美股走勢!$A$4:$J$500,10,FALSE)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VLOOKUP($B35,三大美股走勢!$A$4:$J$500,4,FALSE)</f>
        <v>0</v>
      </c>
      <c r="AE35" s="36">
        <f>VLOOKUP($B35,三大美股走勢!$A$4:$J$500,7,FALSE)</f>
        <v>0</v>
      </c>
      <c r="AF35" s="36">
        <f>VLOOKUP($B35,三大美股走勢!$A$4:$J$500,10,FALSE)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VLOOKUP($B36,三大美股走勢!$A$4:$J$500,4,FALSE)</f>
        <v>0</v>
      </c>
      <c r="AE36" s="36">
        <f>VLOOKUP($B36,三大美股走勢!$A$4:$J$500,7,FALSE)</f>
        <v>0</v>
      </c>
      <c r="AF36" s="36">
        <f>VLOOKUP($B36,三大美股走勢!$A$4:$J$500,10,FALSE)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VLOOKUP($B37,三大美股走勢!$A$4:$J$500,4,FALSE)</f>
        <v>0</v>
      </c>
      <c r="AE37" s="36">
        <f>VLOOKUP($B37,三大美股走勢!$A$4:$J$500,7,FALSE)</f>
        <v>0</v>
      </c>
      <c r="AF37" s="36">
        <f>VLOOKUP($B37,三大美股走勢!$A$4:$J$500,10,FALSE)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VLOOKUP($B38,三大美股走勢!$A$4:$J$500,4,FALSE)</f>
        <v>0</v>
      </c>
      <c r="AE38" s="36">
        <f>VLOOKUP($B38,三大美股走勢!$A$4:$J$500,7,FALSE)</f>
        <v>0</v>
      </c>
      <c r="AF38" s="36">
        <f>VLOOKUP($B38,三大美股走勢!$A$4:$J$500,10,FALSE)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VLOOKUP($B39,三大美股走勢!$A$4:$J$500,4,FALSE)</f>
        <v>0</v>
      </c>
      <c r="AE39" s="36">
        <f>VLOOKUP($B39,三大美股走勢!$A$4:$J$500,7,FALSE)</f>
        <v>0</v>
      </c>
      <c r="AF39" s="36">
        <f>VLOOKUP($B39,三大美股走勢!$A$4:$J$500,10,FALSE)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VLOOKUP($B40,三大美股走勢!$A$4:$J$500,4,FALSE)</f>
        <v>0</v>
      </c>
      <c r="AE40" s="36">
        <f>VLOOKUP($B40,三大美股走勢!$A$4:$J$500,7,FALSE)</f>
        <v>0</v>
      </c>
      <c r="AF40" s="36">
        <f>VLOOKUP($B40,三大美股走勢!$A$4:$J$500,10,FALSE)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VLOOKUP($B41,三大美股走勢!$A$4:$J$500,4,FALSE)</f>
        <v>0</v>
      </c>
      <c r="AE41" s="36">
        <f>VLOOKUP($B41,三大美股走勢!$A$4:$J$500,7,FALSE)</f>
        <v>0</v>
      </c>
      <c r="AF41" s="36">
        <f>VLOOKUP($B41,三大美股走勢!$A$4:$J$500,10,FALSE)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VLOOKUP($B42,三大美股走勢!$A$4:$J$500,4,FALSE)</f>
        <v>0</v>
      </c>
      <c r="AE42" s="36">
        <f>VLOOKUP($B42,三大美股走勢!$A$4:$J$500,7,FALSE)</f>
        <v>0</v>
      </c>
      <c r="AF42" s="36">
        <f>VLOOKUP($B42,三大美股走勢!$A$4:$J$500,10,FALSE)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VLOOKUP($B43,三大美股走勢!$A$4:$J$500,4,FALSE)</f>
        <v>0</v>
      </c>
      <c r="AE43" s="36">
        <f>VLOOKUP($B43,三大美股走勢!$A$4:$J$500,7,FALSE)</f>
        <v>0</v>
      </c>
      <c r="AF43" s="36">
        <f>VLOOKUP($B43,三大美股走勢!$A$4:$J$500,10,FALSE)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VLOOKUP($B44,三大美股走勢!$A$4:$J$500,4,FALSE)</f>
        <v>0</v>
      </c>
      <c r="AE44" s="36">
        <f>VLOOKUP($B44,三大美股走勢!$A$4:$J$500,7,FALSE)</f>
        <v>0</v>
      </c>
      <c r="AF44" s="36">
        <f>VLOOKUP($B44,三大美股走勢!$A$4:$J$500,10,FALSE)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VLOOKUP($B45,三大美股走勢!$A$4:$J$500,4,FALSE)</f>
        <v>0</v>
      </c>
      <c r="AE45" s="36">
        <f>VLOOKUP($B45,三大美股走勢!$A$4:$J$500,7,FALSE)</f>
        <v>0</v>
      </c>
      <c r="AF45" s="36">
        <f>VLOOKUP($B45,三大美股走勢!$A$4:$J$500,10,FALSE)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VLOOKUP($B46,三大美股走勢!$A$4:$J$500,4,FALSE)</f>
        <v>0</v>
      </c>
      <c r="AE46" s="36">
        <f>VLOOKUP($B46,三大美股走勢!$A$4:$J$500,7,FALSE)</f>
        <v>0</v>
      </c>
      <c r="AF46" s="36">
        <f>VLOOKUP($B46,三大美股走勢!$A$4:$J$500,10,FALSE)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VLOOKUP($B47,三大美股走勢!$A$4:$J$500,4,FALSE)</f>
        <v>0</v>
      </c>
      <c r="AE47" s="36">
        <f>VLOOKUP($B47,三大美股走勢!$A$4:$J$500,7,FALSE)</f>
        <v>0</v>
      </c>
      <c r="AF47" s="36">
        <f>VLOOKUP($B47,三大美股走勢!$A$4:$J$500,10,FALSE)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VLOOKUP($B48,三大美股走勢!$A$4:$J$500,4,FALSE)</f>
        <v>0</v>
      </c>
      <c r="AE48" s="36">
        <f>VLOOKUP($B48,三大美股走勢!$A$4:$J$500,7,FALSE)</f>
        <v>0</v>
      </c>
      <c r="AF48" s="36">
        <f>VLOOKUP($B48,三大美股走勢!$A$4:$J$500,10,FALSE)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VLOOKUP($B49,三大美股走勢!$A$4:$J$500,4,FALSE)</f>
        <v>0</v>
      </c>
      <c r="AE49" s="36">
        <f>VLOOKUP($B49,三大美股走勢!$A$4:$J$500,7,FALSE)</f>
        <v>0</v>
      </c>
      <c r="AF49" s="36">
        <f>VLOOKUP($B49,三大美股走勢!$A$4:$J$500,10,FALSE)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VLOOKUP($B50,三大美股走勢!$A$4:$J$500,4,FALSE)</f>
        <v>0</v>
      </c>
      <c r="AE50" s="36">
        <f>VLOOKUP($B50,三大美股走勢!$A$4:$J$500,7,FALSE)</f>
        <v>0</v>
      </c>
      <c r="AF50" s="36">
        <f>VLOOKUP($B50,三大美股走勢!$A$4:$J$500,10,FALSE)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VLOOKUP($B51,三大美股走勢!$A$4:$J$500,4,FALSE)</f>
        <v>0</v>
      </c>
      <c r="AE51" s="36">
        <f>VLOOKUP($B51,三大美股走勢!$A$4:$J$500,7,FALSE)</f>
        <v>0</v>
      </c>
      <c r="AF51" s="36">
        <f>VLOOKUP($B51,三大美股走勢!$A$4:$J$500,10,FALSE)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VLOOKUP($B52,三大美股走勢!$A$4:$J$500,4,FALSE)</f>
        <v>0</v>
      </c>
      <c r="AE52" s="36">
        <f>VLOOKUP($B52,三大美股走勢!$A$4:$J$500,7,FALSE)</f>
        <v>0</v>
      </c>
      <c r="AF52" s="36">
        <f>VLOOKUP($B52,三大美股走勢!$A$4:$J$500,10,FALSE)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VLOOKUP($B53,三大美股走勢!$A$4:$J$500,4,FALSE)</f>
        <v>0</v>
      </c>
      <c r="AE53" s="36">
        <f>VLOOKUP($B53,三大美股走勢!$A$4:$J$500,7,FALSE)</f>
        <v>0</v>
      </c>
      <c r="AF53" s="36">
        <f>VLOOKUP($B53,三大美股走勢!$A$4:$J$500,10,FALSE)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VLOOKUP($B54,三大美股走勢!$A$4:$J$500,4,FALSE)</f>
        <v>0</v>
      </c>
      <c r="AE54" s="36">
        <f>VLOOKUP($B54,三大美股走勢!$A$4:$J$500,7,FALSE)</f>
        <v>0</v>
      </c>
      <c r="AF54" s="36">
        <f>VLOOKUP($B54,三大美股走勢!$A$4:$J$500,10,FALSE)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VLOOKUP($B55,三大美股走勢!$A$4:$J$500,4,FALSE)</f>
        <v>0</v>
      </c>
      <c r="AE55" s="36">
        <f>VLOOKUP($B55,三大美股走勢!$A$4:$J$500,7,FALSE)</f>
        <v>0</v>
      </c>
      <c r="AF55" s="36">
        <f>VLOOKUP($B55,三大美股走勢!$A$4:$J$500,10,FALSE)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VLOOKUP($B56,三大美股走勢!$A$4:$J$500,4,FALSE)</f>
        <v>0</v>
      </c>
      <c r="AE56" s="36">
        <f>VLOOKUP($B56,三大美股走勢!$A$4:$J$500,7,FALSE)</f>
        <v>0</v>
      </c>
      <c r="AF56" s="36">
        <f>VLOOKUP($B56,三大美股走勢!$A$4:$J$500,10,FALSE)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VLOOKUP($B57,三大美股走勢!$A$4:$J$500,4,FALSE)</f>
        <v>0</v>
      </c>
      <c r="AE57" s="36">
        <f>VLOOKUP($B57,三大美股走勢!$A$4:$J$500,7,FALSE)</f>
        <v>0</v>
      </c>
      <c r="AF57" s="36">
        <f>VLOOKUP($B57,三大美股走勢!$A$4:$J$500,10,FALSE)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VLOOKUP($B58,三大美股走勢!$A$4:$J$500,4,FALSE)</f>
        <v>0</v>
      </c>
      <c r="AE58" s="36">
        <f>VLOOKUP($B58,三大美股走勢!$A$4:$J$500,7,FALSE)</f>
        <v>0</v>
      </c>
      <c r="AF58" s="36">
        <f>VLOOKUP($B58,三大美股走勢!$A$4:$J$500,10,FALSE)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VLOOKUP($B59,三大美股走勢!$A$4:$J$500,4,FALSE)</f>
        <v>0</v>
      </c>
      <c r="AE59" s="36">
        <f>VLOOKUP($B59,三大美股走勢!$A$4:$J$500,7,FALSE)</f>
        <v>0</v>
      </c>
      <c r="AF59" s="36">
        <f>VLOOKUP($B59,三大美股走勢!$A$4:$J$500,10,FALSE)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VLOOKUP($B60,三大美股走勢!$A$4:$J$500,4,FALSE)</f>
        <v>0</v>
      </c>
      <c r="AE60" s="36">
        <f>VLOOKUP($B60,三大美股走勢!$A$4:$J$500,7,FALSE)</f>
        <v>0</v>
      </c>
      <c r="AF60" s="36">
        <f>VLOOKUP($B60,三大美股走勢!$A$4:$J$500,10,FALSE)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VLOOKUP($B61,三大美股走勢!$A$4:$J$500,4,FALSE)</f>
        <v>0</v>
      </c>
      <c r="AE61" s="36">
        <f>VLOOKUP($B61,三大美股走勢!$A$4:$J$500,7,FALSE)</f>
        <v>0</v>
      </c>
      <c r="AF61" s="36">
        <f>VLOOKUP($B61,三大美股走勢!$A$4:$J$500,10,FALSE)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VLOOKUP($B62,三大美股走勢!$A$4:$J$500,4,FALSE)</f>
        <v>0</v>
      </c>
      <c r="AE62" s="36">
        <f>VLOOKUP($B62,三大美股走勢!$A$4:$J$500,7,FALSE)</f>
        <v>0</v>
      </c>
      <c r="AF62" s="36">
        <f>VLOOKUP($B62,三大美股走勢!$A$4:$J$500,10,FALSE)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VLOOKUP($B63,三大美股走勢!$A$4:$J$500,4,FALSE)</f>
        <v>0</v>
      </c>
      <c r="AE63" s="36">
        <f>VLOOKUP($B63,三大美股走勢!$A$4:$J$500,7,FALSE)</f>
        <v>0</v>
      </c>
      <c r="AF63" s="36">
        <f>VLOOKUP($B63,三大美股走勢!$A$4:$J$500,10,FALSE)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VLOOKUP($B64,三大美股走勢!$A$4:$J$500,4,FALSE)</f>
        <v>0</v>
      </c>
      <c r="AE64" s="36">
        <f>VLOOKUP($B64,三大美股走勢!$A$4:$J$500,7,FALSE)</f>
        <v>0</v>
      </c>
      <c r="AF64" s="36">
        <f>VLOOKUP($B64,三大美股走勢!$A$4:$J$500,10,FALSE)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VLOOKUP($B65,三大美股走勢!$A$4:$J$500,4,FALSE)</f>
        <v>0</v>
      </c>
      <c r="AE65" s="36">
        <f>VLOOKUP($B65,三大美股走勢!$A$4:$J$500,7,FALSE)</f>
        <v>0</v>
      </c>
      <c r="AF65" s="36">
        <f>VLOOKUP($B65,三大美股走勢!$A$4:$J$500,10,FALSE)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VLOOKUP($B66,三大美股走勢!$A$4:$J$500,4,FALSE)</f>
        <v>0</v>
      </c>
      <c r="AE66" s="36">
        <f>VLOOKUP($B66,三大美股走勢!$A$4:$J$500,7,FALSE)</f>
        <v>0</v>
      </c>
      <c r="AF66" s="36">
        <f>VLOOKUP($B66,三大美股走勢!$A$4:$J$500,10,FALSE)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VLOOKUP($B67,三大美股走勢!$A$4:$J$500,4,FALSE)</f>
        <v>0</v>
      </c>
      <c r="AE67" s="36">
        <f>VLOOKUP($B67,三大美股走勢!$A$4:$J$500,7,FALSE)</f>
        <v>0</v>
      </c>
      <c r="AF67" s="36">
        <f>VLOOKUP($B67,三大美股走勢!$A$4:$J$500,10,FALSE)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VLOOKUP($B68,三大美股走勢!$A$4:$J$500,4,FALSE)</f>
        <v>0</v>
      </c>
      <c r="AE68" s="36">
        <f>VLOOKUP($B68,三大美股走勢!$A$4:$J$500,7,FALSE)</f>
        <v>0</v>
      </c>
      <c r="AF68" s="36">
        <f>VLOOKUP($B68,三大美股走勢!$A$4:$J$500,10,FALSE)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VLOOKUP($B69,三大美股走勢!$A$4:$J$500,4,FALSE)</f>
        <v>0</v>
      </c>
      <c r="AE69" s="36">
        <f>VLOOKUP($B69,三大美股走勢!$A$4:$J$500,7,FALSE)</f>
        <v>0</v>
      </c>
      <c r="AF69" s="36">
        <f>VLOOKUP($B69,三大美股走勢!$A$4:$J$500,10,FALSE)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VLOOKUP($B70,三大美股走勢!$A$4:$J$500,4,FALSE)</f>
        <v>0</v>
      </c>
      <c r="AE70" s="36">
        <f>VLOOKUP($B70,三大美股走勢!$A$4:$J$500,7,FALSE)</f>
        <v>0</v>
      </c>
      <c r="AF70" s="36">
        <f>VLOOKUP($B70,三大美股走勢!$A$4:$J$500,10,FALSE)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VLOOKUP($B71,三大美股走勢!$A$4:$J$500,4,FALSE)</f>
        <v>0</v>
      </c>
      <c r="AE71" s="36">
        <f>VLOOKUP($B71,三大美股走勢!$A$4:$J$500,7,FALSE)</f>
        <v>0</v>
      </c>
      <c r="AF71" s="36">
        <f>VLOOKUP($B71,三大美股走勢!$A$4:$J$500,10,FALSE)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VLOOKUP($B72,三大美股走勢!$A$4:$J$500,4,FALSE)</f>
        <v>0</v>
      </c>
      <c r="AE72" s="36">
        <f>VLOOKUP($B72,三大美股走勢!$A$4:$J$500,7,FALSE)</f>
        <v>0</v>
      </c>
      <c r="AF72" s="36">
        <f>VLOOKUP($B72,三大美股走勢!$A$4:$J$500,10,FALSE)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VLOOKUP($B73,三大美股走勢!$A$4:$J$500,4,FALSE)</f>
        <v>0</v>
      </c>
      <c r="AE73" s="36">
        <f>VLOOKUP($B73,三大美股走勢!$A$4:$J$500,7,FALSE)</f>
        <v>0</v>
      </c>
      <c r="AF73" s="36">
        <f>VLOOKUP($B73,三大美股走勢!$A$4:$J$500,10,FALSE)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VLOOKUP($B74,三大美股走勢!$A$4:$J$500,4,FALSE)</f>
        <v>0</v>
      </c>
      <c r="AE74" s="36">
        <f>VLOOKUP($B74,三大美股走勢!$A$4:$J$500,7,FALSE)</f>
        <v>0</v>
      </c>
      <c r="AF74" s="36">
        <f>VLOOKUP($B74,三大美股走勢!$A$4:$J$500,10,FALSE)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VLOOKUP($B75,三大美股走勢!$A$4:$J$500,4,FALSE)</f>
        <v>0</v>
      </c>
      <c r="AE75" s="36">
        <f>VLOOKUP($B75,三大美股走勢!$A$4:$J$500,7,FALSE)</f>
        <v>0</v>
      </c>
      <c r="AF75" s="36">
        <f>VLOOKUP($B75,三大美股走勢!$A$4:$J$500,10,FALSE)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VLOOKUP($B76,三大美股走勢!$A$4:$J$500,4,FALSE)</f>
        <v>0</v>
      </c>
      <c r="AE76" s="36">
        <f>VLOOKUP($B76,三大美股走勢!$A$4:$J$500,7,FALSE)</f>
        <v>0</v>
      </c>
      <c r="AF76" s="36">
        <f>VLOOKUP($B76,三大美股走勢!$A$4:$J$500,10,FALSE)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VLOOKUP($B77,三大美股走勢!$A$4:$J$500,4,FALSE)</f>
        <v>0</v>
      </c>
      <c r="AE77" s="36">
        <f>VLOOKUP($B77,三大美股走勢!$A$4:$J$500,7,FALSE)</f>
        <v>0</v>
      </c>
      <c r="AF77" s="36">
        <f>VLOOKUP($B77,三大美股走勢!$A$4:$J$500,10,FALSE)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VLOOKUP($B78,三大美股走勢!$A$4:$J$500,4,FALSE)</f>
        <v>0</v>
      </c>
      <c r="AE78" s="36">
        <f>VLOOKUP($B78,三大美股走勢!$A$4:$J$500,7,FALSE)</f>
        <v>0</v>
      </c>
      <c r="AF78" s="36">
        <f>VLOOKUP($B78,三大美股走勢!$A$4:$J$500,10,FALSE)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VLOOKUP($B79,三大美股走勢!$A$4:$J$500,4,FALSE)</f>
        <v>0</v>
      </c>
      <c r="AE79" s="36">
        <f>VLOOKUP($B79,三大美股走勢!$A$4:$J$500,7,FALSE)</f>
        <v>0</v>
      </c>
      <c r="AF79" s="36">
        <f>VLOOKUP($B79,三大美股走勢!$A$4:$J$500,10,FALSE)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VLOOKUP($B80,三大美股走勢!$A$4:$J$500,4,FALSE)</f>
        <v>0</v>
      </c>
      <c r="AE80" s="36">
        <f>VLOOKUP($B80,三大美股走勢!$A$4:$J$500,7,FALSE)</f>
        <v>0</v>
      </c>
      <c r="AF80" s="36">
        <f>VLOOKUP($B80,三大美股走勢!$A$4:$J$500,10,FALSE)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VLOOKUP($B81,三大美股走勢!$A$4:$J$500,4,FALSE)</f>
        <v>0</v>
      </c>
      <c r="AE81" s="36">
        <f>VLOOKUP($B81,三大美股走勢!$A$4:$J$500,7,FALSE)</f>
        <v>0</v>
      </c>
      <c r="AF81" s="36">
        <f>VLOOKUP($B81,三大美股走勢!$A$4:$J$500,10,FALSE)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VLOOKUP($B82,三大美股走勢!$A$4:$J$500,4,FALSE)</f>
        <v>0</v>
      </c>
      <c r="AE82" s="36">
        <f>VLOOKUP($B82,三大美股走勢!$A$4:$J$500,7,FALSE)</f>
        <v>0</v>
      </c>
      <c r="AF82" s="36">
        <f>VLOOKUP($B82,三大美股走勢!$A$4:$J$500,10,FALSE)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VLOOKUP($B83,三大美股走勢!$A$4:$J$500,4,FALSE)</f>
        <v>0</v>
      </c>
      <c r="AE83" s="36">
        <f>VLOOKUP($B83,三大美股走勢!$A$4:$J$500,7,FALSE)</f>
        <v>0</v>
      </c>
      <c r="AF83" s="36">
        <f>VLOOKUP($B83,三大美股走勢!$A$4:$J$500,10,FALSE)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VLOOKUP($B84,三大美股走勢!$A$4:$J$500,4,FALSE)</f>
        <v>0</v>
      </c>
      <c r="AE84" s="36">
        <f>VLOOKUP($B84,三大美股走勢!$A$4:$J$500,7,FALSE)</f>
        <v>0</v>
      </c>
      <c r="AF84" s="36">
        <f>VLOOKUP($B84,三大美股走勢!$A$4:$J$500,10,FALSE)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VLOOKUP($B85,三大美股走勢!$A$4:$J$500,4,FALSE)</f>
        <v>0</v>
      </c>
      <c r="AE85" s="36">
        <f>VLOOKUP($B85,三大美股走勢!$A$4:$J$500,7,FALSE)</f>
        <v>0</v>
      </c>
      <c r="AF85" s="36">
        <f>VLOOKUP($B85,三大美股走勢!$A$4:$J$500,10,FALSE)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VLOOKUP($B86,三大美股走勢!$A$4:$J$500,4,FALSE)</f>
        <v>0</v>
      </c>
      <c r="AE86" s="36">
        <f>VLOOKUP($B86,三大美股走勢!$A$4:$J$500,7,FALSE)</f>
        <v>0</v>
      </c>
      <c r="AF86" s="36">
        <f>VLOOKUP($B86,三大美股走勢!$A$4:$J$500,10,FALSE)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VLOOKUP($B87,三大美股走勢!$A$4:$J$500,4,FALSE)</f>
        <v>0</v>
      </c>
      <c r="AE87" s="36">
        <f>VLOOKUP($B87,三大美股走勢!$A$4:$J$500,7,FALSE)</f>
        <v>0</v>
      </c>
      <c r="AF87" s="36">
        <f>VLOOKUP($B87,三大美股走勢!$A$4:$J$500,10,FALSE)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VLOOKUP($B88,三大美股走勢!$A$4:$J$500,4,FALSE)</f>
        <v>0</v>
      </c>
      <c r="AE88" s="36">
        <f>VLOOKUP($B88,三大美股走勢!$A$4:$J$500,7,FALSE)</f>
        <v>0</v>
      </c>
      <c r="AF88" s="36">
        <f>VLOOKUP($B88,三大美股走勢!$A$4:$J$500,10,FALSE)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VLOOKUP($B89,三大美股走勢!$A$4:$J$500,4,FALSE)</f>
        <v>0</v>
      </c>
      <c r="AE89" s="36">
        <f>VLOOKUP($B89,三大美股走勢!$A$4:$J$500,7,FALSE)</f>
        <v>0</v>
      </c>
      <c r="AF89" s="36">
        <f>VLOOKUP($B89,三大美股走勢!$A$4:$J$500,10,FALSE)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VLOOKUP($B90,三大美股走勢!$A$4:$J$500,4,FALSE)</f>
        <v>0</v>
      </c>
      <c r="AE90" s="36">
        <f>VLOOKUP($B90,三大美股走勢!$A$4:$J$500,7,FALSE)</f>
        <v>0</v>
      </c>
      <c r="AF90" s="36">
        <f>VLOOKUP($B90,三大美股走勢!$A$4:$J$500,10,FALSE)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VLOOKUP($B91,三大美股走勢!$A$4:$J$500,4,FALSE)</f>
        <v>0</v>
      </c>
      <c r="AE91" s="36">
        <f>VLOOKUP($B91,三大美股走勢!$A$4:$J$500,7,FALSE)</f>
        <v>0</v>
      </c>
      <c r="AF91" s="36">
        <f>VLOOKUP($B91,三大美股走勢!$A$4:$J$500,10,FALSE)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VLOOKUP($B92,三大美股走勢!$A$4:$J$500,4,FALSE)</f>
        <v>0</v>
      </c>
      <c r="AE92" s="36">
        <f>VLOOKUP($B92,三大美股走勢!$A$4:$J$500,7,FALSE)</f>
        <v>0</v>
      </c>
      <c r="AF92" s="36">
        <f>VLOOKUP($B92,三大美股走勢!$A$4:$J$500,10,FALSE)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VLOOKUP($B93,三大美股走勢!$A$4:$J$500,4,FALSE)</f>
        <v>0</v>
      </c>
      <c r="AE93" s="36">
        <f>VLOOKUP($B93,三大美股走勢!$A$4:$J$500,7,FALSE)</f>
        <v>0</v>
      </c>
      <c r="AF93" s="36">
        <f>VLOOKUP($B93,三大美股走勢!$A$4:$J$500,10,FALSE)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VLOOKUP($B94,三大美股走勢!$A$4:$J$500,4,FALSE)</f>
        <v>0</v>
      </c>
      <c r="AE94" s="36">
        <f>VLOOKUP($B94,三大美股走勢!$A$4:$J$500,7,FALSE)</f>
        <v>0</v>
      </c>
      <c r="AF94" s="36">
        <f>VLOOKUP($B94,三大美股走勢!$A$4:$J$500,10,FALSE)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VLOOKUP($B95,三大美股走勢!$A$4:$J$500,4,FALSE)</f>
        <v>0</v>
      </c>
      <c r="AE95" s="36">
        <f>VLOOKUP($B95,三大美股走勢!$A$4:$J$500,7,FALSE)</f>
        <v>0</v>
      </c>
      <c r="AF95" s="36">
        <f>VLOOKUP($B95,三大美股走勢!$A$4:$J$500,10,FALSE)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VLOOKUP($B96,三大美股走勢!$A$4:$J$500,4,FALSE)</f>
        <v>0</v>
      </c>
      <c r="AE96" s="36">
        <f>VLOOKUP($B96,三大美股走勢!$A$4:$J$500,7,FALSE)</f>
        <v>0</v>
      </c>
      <c r="AF96" s="36">
        <f>VLOOKUP($B96,三大美股走勢!$A$4:$J$500,10,FALSE)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VLOOKUP($B97,三大美股走勢!$A$4:$J$500,4,FALSE)</f>
        <v>0</v>
      </c>
      <c r="AE97" s="36">
        <f>VLOOKUP($B97,三大美股走勢!$A$4:$J$500,7,FALSE)</f>
        <v>0</v>
      </c>
      <c r="AF97" s="36">
        <f>VLOOKUP($B97,三大美股走勢!$A$4:$J$500,10,FALSE)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VLOOKUP($B98,三大美股走勢!$A$4:$J$500,4,FALSE)</f>
        <v>0</v>
      </c>
      <c r="AE98" s="36">
        <f>VLOOKUP($B98,三大美股走勢!$A$4:$J$500,7,FALSE)</f>
        <v>0</v>
      </c>
      <c r="AF98" s="36">
        <f>VLOOKUP($B98,三大美股走勢!$A$4:$J$500,10,FALSE)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VLOOKUP($B99,三大美股走勢!$A$4:$J$500,4,FALSE)</f>
        <v>0</v>
      </c>
      <c r="AE99" s="36">
        <f>VLOOKUP($B99,三大美股走勢!$A$4:$J$500,7,FALSE)</f>
        <v>0</v>
      </c>
      <c r="AF99" s="36">
        <f>VLOOKUP($B99,三大美股走勢!$A$4:$J$500,10,FALSE)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VLOOKUP($B100,三大美股走勢!$A$4:$J$500,4,FALSE)</f>
        <v>0</v>
      </c>
      <c r="AE100" s="36">
        <f>VLOOKUP($B100,三大美股走勢!$A$4:$J$500,7,FALSE)</f>
        <v>0</v>
      </c>
      <c r="AF100" s="36">
        <f>VLOOKUP($B100,三大美股走勢!$A$4:$J$500,10,FALSE)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VLOOKUP($B101,三大美股走勢!$A$4:$J$500,4,FALSE)</f>
        <v>0</v>
      </c>
      <c r="AE101" s="36">
        <f>VLOOKUP($B101,三大美股走勢!$A$4:$J$500,7,FALSE)</f>
        <v>0</v>
      </c>
      <c r="AF101" s="36">
        <f>VLOOKUP($B101,三大美股走勢!$A$4:$J$500,10,FALSE)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VLOOKUP($B102,三大美股走勢!$A$4:$J$500,4,FALSE)</f>
        <v>0</v>
      </c>
      <c r="AE102" s="36">
        <f>VLOOKUP($B102,三大美股走勢!$A$4:$J$500,7,FALSE)</f>
        <v>0</v>
      </c>
      <c r="AF102" s="36">
        <f>VLOOKUP($B102,三大美股走勢!$A$4:$J$500,10,FALSE)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VLOOKUP($B103,三大美股走勢!$A$4:$J$500,4,FALSE)</f>
        <v>0</v>
      </c>
      <c r="AE103" s="36">
        <f>VLOOKUP($B103,三大美股走勢!$A$4:$J$500,7,FALSE)</f>
        <v>0</v>
      </c>
      <c r="AF103" s="36">
        <f>VLOOKUP($B103,三大美股走勢!$A$4:$J$500,10,FALSE)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VLOOKUP($B104,三大美股走勢!$A$4:$J$500,4,FALSE)</f>
        <v>0</v>
      </c>
      <c r="AE104" s="36">
        <f>VLOOKUP($B104,三大美股走勢!$A$4:$J$500,7,FALSE)</f>
        <v>0</v>
      </c>
      <c r="AF104" s="36">
        <f>VLOOKUP($B104,三大美股走勢!$A$4:$J$500,10,FALSE)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VLOOKUP($B105,三大美股走勢!$A$4:$J$500,4,FALSE)</f>
        <v>0</v>
      </c>
      <c r="AE105" s="36">
        <f>VLOOKUP($B105,三大美股走勢!$A$4:$J$500,7,FALSE)</f>
        <v>0</v>
      </c>
      <c r="AF105" s="36">
        <f>VLOOKUP($B105,三大美股走勢!$A$4:$J$500,10,FALSE)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VLOOKUP($B106,三大美股走勢!$A$4:$J$500,4,FALSE)</f>
        <v>0</v>
      </c>
      <c r="AE106" s="36">
        <f>VLOOKUP($B106,三大美股走勢!$A$4:$J$500,7,FALSE)</f>
        <v>0</v>
      </c>
      <c r="AF106" s="36">
        <f>VLOOKUP($B106,三大美股走勢!$A$4:$J$500,10,FALSE)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VLOOKUP($B107,三大美股走勢!$A$4:$J$500,4,FALSE)</f>
        <v>0</v>
      </c>
      <c r="AE107" s="36">
        <f>VLOOKUP($B107,三大美股走勢!$A$4:$J$500,7,FALSE)</f>
        <v>0</v>
      </c>
      <c r="AF107" s="36">
        <f>VLOOKUP($B107,三大美股走勢!$A$4:$J$500,10,FALSE)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VLOOKUP($B108,三大美股走勢!$A$4:$J$500,4,FALSE)</f>
        <v>0</v>
      </c>
      <c r="AE108" s="36">
        <f>VLOOKUP($B108,三大美股走勢!$A$4:$J$500,7,FALSE)</f>
        <v>0</v>
      </c>
      <c r="AF108" s="36">
        <f>VLOOKUP($B108,三大美股走勢!$A$4:$J$500,10,FALSE)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VLOOKUP($B109,三大美股走勢!$A$4:$J$500,4,FALSE)</f>
        <v>0</v>
      </c>
      <c r="AE109" s="36">
        <f>VLOOKUP($B109,三大美股走勢!$A$4:$J$500,7,FALSE)</f>
        <v>0</v>
      </c>
      <c r="AF109" s="36">
        <f>VLOOKUP($B109,三大美股走勢!$A$4:$J$500,10,FALSE)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VLOOKUP($B110,三大美股走勢!$A$4:$J$500,4,FALSE)</f>
        <v>0</v>
      </c>
      <c r="AE110" s="36">
        <f>VLOOKUP($B110,三大美股走勢!$A$4:$J$500,7,FALSE)</f>
        <v>0</v>
      </c>
      <c r="AF110" s="36">
        <f>VLOOKUP($B110,三大美股走勢!$A$4:$J$500,10,FALSE)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VLOOKUP($B111,三大美股走勢!$A$4:$J$500,4,FALSE)</f>
        <v>0</v>
      </c>
      <c r="AE111" s="36">
        <f>VLOOKUP($B111,三大美股走勢!$A$4:$J$500,7,FALSE)</f>
        <v>0</v>
      </c>
      <c r="AF111" s="36">
        <f>VLOOKUP($B111,三大美股走勢!$A$4:$J$500,10,FALSE)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VLOOKUP($B112,三大美股走勢!$A$4:$J$500,4,FALSE)</f>
        <v>0</v>
      </c>
      <c r="AE112" s="36">
        <f>VLOOKUP($B112,三大美股走勢!$A$4:$J$500,7,FALSE)</f>
        <v>0</v>
      </c>
      <c r="AF112" s="36">
        <f>VLOOKUP($B112,三大美股走勢!$A$4:$J$500,10,FALSE)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VLOOKUP($B113,三大美股走勢!$A$4:$J$500,4,FALSE)</f>
        <v>0</v>
      </c>
      <c r="AE113" s="36">
        <f>VLOOKUP($B113,三大美股走勢!$A$4:$J$500,7,FALSE)</f>
        <v>0</v>
      </c>
      <c r="AF113" s="36">
        <f>VLOOKUP($B113,三大美股走勢!$A$4:$J$500,10,FALSE)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VLOOKUP($B114,三大美股走勢!$A$4:$J$500,4,FALSE)</f>
        <v>0</v>
      </c>
      <c r="AE114" s="36">
        <f>VLOOKUP($B114,三大美股走勢!$A$4:$J$500,7,FALSE)</f>
        <v>0</v>
      </c>
      <c r="AF114" s="36">
        <f>VLOOKUP($B114,三大美股走勢!$A$4:$J$500,10,FALSE)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VLOOKUP($B115,三大美股走勢!$A$4:$J$500,4,FALSE)</f>
        <v>0</v>
      </c>
      <c r="AE115" s="36">
        <f>VLOOKUP($B115,三大美股走勢!$A$4:$J$500,7,FALSE)</f>
        <v>0</v>
      </c>
      <c r="AF115" s="36">
        <f>VLOOKUP($B115,三大美股走勢!$A$4:$J$500,10,FALSE)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VLOOKUP($B116,三大美股走勢!$A$4:$J$500,4,FALSE)</f>
        <v>0</v>
      </c>
      <c r="AE116" s="36">
        <f>VLOOKUP($B116,三大美股走勢!$A$4:$J$500,7,FALSE)</f>
        <v>0</v>
      </c>
      <c r="AF116" s="36">
        <f>VLOOKUP($B116,三大美股走勢!$A$4:$J$500,10,FALSE)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VLOOKUP($B117,三大美股走勢!$A$4:$J$500,4,FALSE)</f>
        <v>0</v>
      </c>
      <c r="AE117" s="36">
        <f>VLOOKUP($B117,三大美股走勢!$A$4:$J$500,7,FALSE)</f>
        <v>0</v>
      </c>
      <c r="AF117" s="36">
        <f>VLOOKUP($B117,三大美股走勢!$A$4:$J$500,10,FALSE)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VLOOKUP($B118,三大美股走勢!$A$4:$J$500,4,FALSE)</f>
        <v>0</v>
      </c>
      <c r="AE118" s="36">
        <f>VLOOKUP($B118,三大美股走勢!$A$4:$J$500,7,FALSE)</f>
        <v>0</v>
      </c>
      <c r="AF118" s="36">
        <f>VLOOKUP($B118,三大美股走勢!$A$4:$J$500,10,FALSE)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VLOOKUP($B119,三大美股走勢!$A$4:$J$500,4,FALSE)</f>
        <v>0</v>
      </c>
      <c r="AE119" s="36">
        <f>VLOOKUP($B119,三大美股走勢!$A$4:$J$500,7,FALSE)</f>
        <v>0</v>
      </c>
      <c r="AF119" s="36">
        <f>VLOOKUP($B119,三大美股走勢!$A$4:$J$500,10,FALSE)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VLOOKUP($B120,三大美股走勢!$A$4:$J$500,4,FALSE)</f>
        <v>0</v>
      </c>
      <c r="AE120" s="36">
        <f>VLOOKUP($B120,三大美股走勢!$A$4:$J$500,7,FALSE)</f>
        <v>0</v>
      </c>
      <c r="AF120" s="36">
        <f>VLOOKUP($B120,三大美股走勢!$A$4:$J$500,10,FALSE)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VLOOKUP($B121,三大美股走勢!$A$4:$J$500,4,FALSE)</f>
        <v>0</v>
      </c>
      <c r="AE121" s="36">
        <f>VLOOKUP($B121,三大美股走勢!$A$4:$J$500,7,FALSE)</f>
        <v>0</v>
      </c>
      <c r="AF121" s="36">
        <f>VLOOKUP($B121,三大美股走勢!$A$4:$J$500,10,FALSE)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VLOOKUP($B122,三大美股走勢!$A$4:$J$500,4,FALSE)</f>
        <v>0</v>
      </c>
      <c r="AE122" s="36">
        <f>VLOOKUP($B122,三大美股走勢!$A$4:$J$500,7,FALSE)</f>
        <v>0</v>
      </c>
      <c r="AF122" s="36">
        <f>VLOOKUP($B122,三大美股走勢!$A$4:$J$500,10,FALSE)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VLOOKUP($B123,三大美股走勢!$A$4:$J$500,4,FALSE)</f>
        <v>0</v>
      </c>
      <c r="AE123" s="36">
        <f>VLOOKUP($B123,三大美股走勢!$A$4:$J$500,7,FALSE)</f>
        <v>0</v>
      </c>
      <c r="AF123" s="36">
        <f>VLOOKUP($B123,三大美股走勢!$A$4:$J$500,10,FALSE)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VLOOKUP($B124,三大美股走勢!$A$4:$J$500,4,FALSE)</f>
        <v>0</v>
      </c>
      <c r="AE124" s="36">
        <f>VLOOKUP($B124,三大美股走勢!$A$4:$J$500,7,FALSE)</f>
        <v>0</v>
      </c>
      <c r="AF124" s="36">
        <f>VLOOKUP($B124,三大美股走勢!$A$4:$J$500,10,FALSE)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VLOOKUP($B125,三大美股走勢!$A$4:$J$500,4,FALSE)</f>
        <v>0</v>
      </c>
      <c r="AE125" s="36">
        <f>VLOOKUP($B125,三大美股走勢!$A$4:$J$500,7,FALSE)</f>
        <v>0</v>
      </c>
      <c r="AF125" s="36">
        <f>VLOOKUP($B125,三大美股走勢!$A$4:$J$500,10,FALSE)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VLOOKUP($B126,三大美股走勢!$A$4:$J$500,4,FALSE)</f>
        <v>0</v>
      </c>
      <c r="AE126" s="36">
        <f>VLOOKUP($B126,三大美股走勢!$A$4:$J$500,7,FALSE)</f>
        <v>0</v>
      </c>
      <c r="AF126" s="36">
        <f>VLOOKUP($B126,三大美股走勢!$A$4:$J$500,10,FALSE)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VLOOKUP($B127,三大美股走勢!$A$4:$J$500,4,FALSE)</f>
        <v>0</v>
      </c>
      <c r="AE127" s="36">
        <f>VLOOKUP($B127,三大美股走勢!$A$4:$J$500,7,FALSE)</f>
        <v>0</v>
      </c>
      <c r="AF127" s="36">
        <f>VLOOKUP($B127,三大美股走勢!$A$4:$J$500,10,FALSE)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VLOOKUP($B128,三大美股走勢!$A$4:$J$500,4,FALSE)</f>
        <v>0</v>
      </c>
      <c r="AE128" s="36">
        <f>VLOOKUP($B128,三大美股走勢!$A$4:$J$500,7,FALSE)</f>
        <v>0</v>
      </c>
      <c r="AF128" s="36">
        <f>VLOOKUP($B128,三大美股走勢!$A$4:$J$500,10,FALSE)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VLOOKUP($B129,三大美股走勢!$A$4:$J$500,4,FALSE)</f>
        <v>0</v>
      </c>
      <c r="AE129" s="36">
        <f>VLOOKUP($B129,三大美股走勢!$A$4:$J$500,7,FALSE)</f>
        <v>0</v>
      </c>
      <c r="AF129" s="36">
        <f>VLOOKUP($B129,三大美股走勢!$A$4:$J$500,10,FALSE)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VLOOKUP($B130,三大美股走勢!$A$4:$J$500,4,FALSE)</f>
        <v>0</v>
      </c>
      <c r="AE130" s="36">
        <f>VLOOKUP($B130,三大美股走勢!$A$4:$J$500,7,FALSE)</f>
        <v>0</v>
      </c>
      <c r="AF130" s="36">
        <f>VLOOKUP($B130,三大美股走勢!$A$4:$J$500,10,FALSE)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VLOOKUP($B131,三大美股走勢!$A$4:$J$500,4,FALSE)</f>
        <v>0</v>
      </c>
      <c r="AE131" s="36">
        <f>VLOOKUP($B131,三大美股走勢!$A$4:$J$500,7,FALSE)</f>
        <v>0</v>
      </c>
      <c r="AF131" s="36">
        <f>VLOOKUP($B131,三大美股走勢!$A$4:$J$500,10,FALSE)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VLOOKUP($B132,三大美股走勢!$A$4:$J$500,4,FALSE)</f>
        <v>0</v>
      </c>
      <c r="AE132" s="36">
        <f>VLOOKUP($B132,三大美股走勢!$A$4:$J$500,7,FALSE)</f>
        <v>0</v>
      </c>
      <c r="AF132" s="36">
        <f>VLOOKUP($B132,三大美股走勢!$A$4:$J$500,10,FALSE)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VLOOKUP($B133,三大美股走勢!$A$4:$J$500,4,FALSE)</f>
        <v>0</v>
      </c>
      <c r="AE133" s="36">
        <f>VLOOKUP($B133,三大美股走勢!$A$4:$J$500,7,FALSE)</f>
        <v>0</v>
      </c>
      <c r="AF133" s="36">
        <f>VLOOKUP($B133,三大美股走勢!$A$4:$J$500,10,FALSE)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VLOOKUP($B134,三大美股走勢!$A$4:$J$500,4,FALSE)</f>
        <v>0</v>
      </c>
      <c r="AE134" s="36">
        <f>VLOOKUP($B134,三大美股走勢!$A$4:$J$500,7,FALSE)</f>
        <v>0</v>
      </c>
      <c r="AF134" s="36">
        <f>VLOOKUP($B134,三大美股走勢!$A$4:$J$500,10,FALSE)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VLOOKUP($B135,三大美股走勢!$A$4:$J$500,4,FALSE)</f>
        <v>0</v>
      </c>
      <c r="AE135" s="36">
        <f>VLOOKUP($B135,三大美股走勢!$A$4:$J$500,7,FALSE)</f>
        <v>0</v>
      </c>
      <c r="AF135" s="36">
        <f>VLOOKUP($B135,三大美股走勢!$A$4:$J$500,10,FALSE)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VLOOKUP($B136,三大美股走勢!$A$4:$J$500,4,FALSE)</f>
        <v>0</v>
      </c>
      <c r="AE136" s="36">
        <f>VLOOKUP($B136,三大美股走勢!$A$4:$J$500,7,FALSE)</f>
        <v>0</v>
      </c>
      <c r="AF136" s="36">
        <f>VLOOKUP($B136,三大美股走勢!$A$4:$J$500,10,FALSE)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VLOOKUP($B137,三大美股走勢!$A$4:$J$500,4,FALSE)</f>
        <v>0</v>
      </c>
      <c r="AE137" s="36">
        <f>VLOOKUP($B137,三大美股走勢!$A$4:$J$500,7,FALSE)</f>
        <v>0</v>
      </c>
      <c r="AF137" s="36">
        <f>VLOOKUP($B137,三大美股走勢!$A$4:$J$500,10,FALSE)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VLOOKUP($B138,三大美股走勢!$A$4:$J$500,4,FALSE)</f>
        <v>0</v>
      </c>
      <c r="AE138" s="36">
        <f>VLOOKUP($B138,三大美股走勢!$A$4:$J$500,7,FALSE)</f>
        <v>0</v>
      </c>
      <c r="AF138" s="36">
        <f>VLOOKUP($B138,三大美股走勢!$A$4:$J$500,10,FALSE)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VLOOKUP($B139,三大美股走勢!$A$4:$J$500,4,FALSE)</f>
        <v>0</v>
      </c>
      <c r="AE139" s="36">
        <f>VLOOKUP($B139,三大美股走勢!$A$4:$J$500,7,FALSE)</f>
        <v>0</v>
      </c>
      <c r="AF139" s="36">
        <f>VLOOKUP($B139,三大美股走勢!$A$4:$J$500,10,FALSE)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VLOOKUP($B140,三大美股走勢!$A$4:$J$500,4,FALSE)</f>
        <v>0</v>
      </c>
      <c r="AE140" s="36">
        <f>VLOOKUP($B140,三大美股走勢!$A$4:$J$500,7,FALSE)</f>
        <v>0</v>
      </c>
      <c r="AF140" s="36">
        <f>VLOOKUP($B140,三大美股走勢!$A$4:$J$500,10,FALSE)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VLOOKUP($B141,三大美股走勢!$A$4:$J$500,4,FALSE)</f>
        <v>0</v>
      </c>
      <c r="AE141" s="36">
        <f>VLOOKUP($B141,三大美股走勢!$A$4:$J$500,7,FALSE)</f>
        <v>0</v>
      </c>
      <c r="AF141" s="36">
        <f>VLOOKUP($B141,三大美股走勢!$A$4:$J$500,10,FALSE)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VLOOKUP($B142,三大美股走勢!$A$4:$J$500,4,FALSE)</f>
        <v>0</v>
      </c>
      <c r="AE142" s="36">
        <f>VLOOKUP($B142,三大美股走勢!$A$4:$J$500,7,FALSE)</f>
        <v>0</v>
      </c>
      <c r="AF142" s="36">
        <f>VLOOKUP($B142,三大美股走勢!$A$4:$J$500,10,FALSE)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VLOOKUP($B143,三大美股走勢!$A$4:$J$500,4,FALSE)</f>
        <v>0</v>
      </c>
      <c r="AE143" s="36">
        <f>VLOOKUP($B143,三大美股走勢!$A$4:$J$500,7,FALSE)</f>
        <v>0</v>
      </c>
      <c r="AF143" s="36">
        <f>VLOOKUP($B143,三大美股走勢!$A$4:$J$500,10,FALSE)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VLOOKUP($B144,三大美股走勢!$A$4:$J$500,4,FALSE)</f>
        <v>0</v>
      </c>
      <c r="AE144" s="36">
        <f>VLOOKUP($B144,三大美股走勢!$A$4:$J$500,7,FALSE)</f>
        <v>0</v>
      </c>
      <c r="AF144" s="36">
        <f>VLOOKUP($B144,三大美股走勢!$A$4:$J$500,10,FALSE)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VLOOKUP($B145,三大美股走勢!$A$4:$J$500,4,FALSE)</f>
        <v>0</v>
      </c>
      <c r="AE145" s="36">
        <f>VLOOKUP($B145,三大美股走勢!$A$4:$J$500,7,FALSE)</f>
        <v>0</v>
      </c>
      <c r="AF145" s="36">
        <f>VLOOKUP($B145,三大美股走勢!$A$4:$J$500,10,FALSE)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VLOOKUP($B146,三大美股走勢!$A$4:$J$500,4,FALSE)</f>
        <v>0</v>
      </c>
      <c r="AE146" s="36">
        <f>VLOOKUP($B146,三大美股走勢!$A$4:$J$500,7,FALSE)</f>
        <v>0</v>
      </c>
      <c r="AF146" s="36">
        <f>VLOOKUP($B146,三大美股走勢!$A$4:$J$500,10,FALSE)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VLOOKUP($B147,三大美股走勢!$A$4:$J$500,4,FALSE)</f>
        <v>0</v>
      </c>
      <c r="AE147" s="36">
        <f>VLOOKUP($B147,三大美股走勢!$A$4:$J$500,7,FALSE)</f>
        <v>0</v>
      </c>
      <c r="AF147" s="36">
        <f>VLOOKUP($B147,三大美股走勢!$A$4:$J$500,10,FALSE)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VLOOKUP($B148,三大美股走勢!$A$4:$J$500,4,FALSE)</f>
        <v>0</v>
      </c>
      <c r="AE148" s="36">
        <f>VLOOKUP($B148,三大美股走勢!$A$4:$J$500,7,FALSE)</f>
        <v>0</v>
      </c>
      <c r="AF148" s="36">
        <f>VLOOKUP($B148,三大美股走勢!$A$4:$J$500,10,FALSE)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VLOOKUP($B149,三大美股走勢!$A$4:$J$500,4,FALSE)</f>
        <v>0</v>
      </c>
      <c r="AE149" s="36">
        <f>VLOOKUP($B149,三大美股走勢!$A$4:$J$500,7,FALSE)</f>
        <v>0</v>
      </c>
      <c r="AF149" s="36">
        <f>VLOOKUP($B149,三大美股走勢!$A$4:$J$500,10,FALSE)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VLOOKUP($B150,三大美股走勢!$A$4:$J$500,4,FALSE)</f>
        <v>0</v>
      </c>
      <c r="AE150" s="36">
        <f>VLOOKUP($B150,三大美股走勢!$A$4:$J$500,7,FALSE)</f>
        <v>0</v>
      </c>
      <c r="AF150" s="36">
        <f>VLOOKUP($B150,三大美股走勢!$A$4:$J$500,10,FALSE)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VLOOKUP($B151,三大美股走勢!$A$4:$J$500,4,FALSE)</f>
        <v>0</v>
      </c>
      <c r="AE151" s="36">
        <f>VLOOKUP($B151,三大美股走勢!$A$4:$J$500,7,FALSE)</f>
        <v>0</v>
      </c>
      <c r="AF151" s="36">
        <f>VLOOKUP($B151,三大美股走勢!$A$4:$J$500,10,FALSE)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VLOOKUP($B152,三大美股走勢!$A$4:$J$500,4,FALSE)</f>
        <v>0</v>
      </c>
      <c r="AE152" s="36">
        <f>VLOOKUP($B152,三大美股走勢!$A$4:$J$500,7,FALSE)</f>
        <v>0</v>
      </c>
      <c r="AF152" s="36">
        <f>VLOOKUP($B152,三大美股走勢!$A$4:$J$500,10,FALSE)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VLOOKUP($B153,三大美股走勢!$A$4:$J$500,4,FALSE)</f>
        <v>0</v>
      </c>
      <c r="AE153" s="36">
        <f>VLOOKUP($B153,三大美股走勢!$A$4:$J$500,7,FALSE)</f>
        <v>0</v>
      </c>
      <c r="AF153" s="36">
        <f>VLOOKUP($B153,三大美股走勢!$A$4:$J$500,10,FALSE)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VLOOKUP($B154,三大美股走勢!$A$4:$J$500,4,FALSE)</f>
        <v>0</v>
      </c>
      <c r="AE154" s="36">
        <f>VLOOKUP($B154,三大美股走勢!$A$4:$J$500,7,FALSE)</f>
        <v>0</v>
      </c>
      <c r="AF154" s="36">
        <f>VLOOKUP($B154,三大美股走勢!$A$4:$J$500,10,FALSE)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VLOOKUP($B155,三大美股走勢!$A$4:$J$500,4,FALSE)</f>
        <v>0</v>
      </c>
      <c r="AE155" s="36">
        <f>VLOOKUP($B155,三大美股走勢!$A$4:$J$500,7,FALSE)</f>
        <v>0</v>
      </c>
      <c r="AF155" s="36">
        <f>VLOOKUP($B155,三大美股走勢!$A$4:$J$500,10,FALSE)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VLOOKUP($B156,三大美股走勢!$A$4:$J$500,4,FALSE)</f>
        <v>0</v>
      </c>
      <c r="AE156" s="36">
        <f>VLOOKUP($B156,三大美股走勢!$A$4:$J$500,7,FALSE)</f>
        <v>0</v>
      </c>
      <c r="AF156" s="36">
        <f>VLOOKUP($B156,三大美股走勢!$A$4:$J$500,10,FALSE)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VLOOKUP($B157,三大美股走勢!$A$4:$J$500,4,FALSE)</f>
        <v>0</v>
      </c>
      <c r="AE157" s="36">
        <f>VLOOKUP($B157,三大美股走勢!$A$4:$J$500,7,FALSE)</f>
        <v>0</v>
      </c>
      <c r="AF157" s="36">
        <f>VLOOKUP($B157,三大美股走勢!$A$4:$J$500,10,FALSE)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VLOOKUP($B158,三大美股走勢!$A$4:$J$500,4,FALSE)</f>
        <v>0</v>
      </c>
      <c r="AE158" s="36">
        <f>VLOOKUP($B158,三大美股走勢!$A$4:$J$500,7,FALSE)</f>
        <v>0</v>
      </c>
      <c r="AF158" s="36">
        <f>VLOOKUP($B158,三大美股走勢!$A$4:$J$500,10,FALSE)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VLOOKUP($B159,三大美股走勢!$A$4:$J$500,4,FALSE)</f>
        <v>0</v>
      </c>
      <c r="AE159" s="36">
        <f>VLOOKUP($B159,三大美股走勢!$A$4:$J$500,7,FALSE)</f>
        <v>0</v>
      </c>
      <c r="AF159" s="36">
        <f>VLOOKUP($B159,三大美股走勢!$A$4:$J$500,10,FALSE)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VLOOKUP($B160,三大美股走勢!$A$4:$J$500,4,FALSE)</f>
        <v>0</v>
      </c>
      <c r="AE160" s="36">
        <f>VLOOKUP($B160,三大美股走勢!$A$4:$J$500,7,FALSE)</f>
        <v>0</v>
      </c>
      <c r="AF160" s="36">
        <f>VLOOKUP($B160,三大美股走勢!$A$4:$J$500,10,FALSE)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VLOOKUP($B161,三大美股走勢!$A$4:$J$500,4,FALSE)</f>
        <v>0</v>
      </c>
      <c r="AE161" s="36">
        <f>VLOOKUP($B161,三大美股走勢!$A$4:$J$500,7,FALSE)</f>
        <v>0</v>
      </c>
      <c r="AF161" s="36">
        <f>VLOOKUP($B161,三大美股走勢!$A$4:$J$500,10,FALSE)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VLOOKUP($B162,三大美股走勢!$A$4:$J$500,4,FALSE)</f>
        <v>0</v>
      </c>
      <c r="AE162" s="36">
        <f>VLOOKUP($B162,三大美股走勢!$A$4:$J$500,7,FALSE)</f>
        <v>0</v>
      </c>
      <c r="AF162" s="36">
        <f>VLOOKUP($B162,三大美股走勢!$A$4:$J$500,10,FALSE)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VLOOKUP($B163,三大美股走勢!$A$4:$J$500,4,FALSE)</f>
        <v>0</v>
      </c>
      <c r="AE163" s="36">
        <f>VLOOKUP($B163,三大美股走勢!$A$4:$J$500,7,FALSE)</f>
        <v>0</v>
      </c>
      <c r="AF163" s="36">
        <f>VLOOKUP($B163,三大美股走勢!$A$4:$J$500,10,FALSE)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VLOOKUP($B164,三大美股走勢!$A$4:$J$500,4,FALSE)</f>
        <v>0</v>
      </c>
      <c r="AE164" s="36">
        <f>VLOOKUP($B164,三大美股走勢!$A$4:$J$500,7,FALSE)</f>
        <v>0</v>
      </c>
      <c r="AF164" s="36">
        <f>VLOOKUP($B164,三大美股走勢!$A$4:$J$500,10,FALSE)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VLOOKUP($B165,三大美股走勢!$A$4:$J$500,4,FALSE)</f>
        <v>0</v>
      </c>
      <c r="AE165" s="36">
        <f>VLOOKUP($B165,三大美股走勢!$A$4:$J$500,7,FALSE)</f>
        <v>0</v>
      </c>
      <c r="AF165" s="36">
        <f>VLOOKUP($B165,三大美股走勢!$A$4:$J$500,10,FALSE)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VLOOKUP($B166,三大美股走勢!$A$4:$J$500,4,FALSE)</f>
        <v>0</v>
      </c>
      <c r="AE166" s="36">
        <f>VLOOKUP($B166,三大美股走勢!$A$4:$J$500,7,FALSE)</f>
        <v>0</v>
      </c>
      <c r="AF166" s="36">
        <f>VLOOKUP($B166,三大美股走勢!$A$4:$J$500,10,FALSE)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VLOOKUP($B167,三大美股走勢!$A$4:$J$500,4,FALSE)</f>
        <v>0</v>
      </c>
      <c r="AE167" s="36">
        <f>VLOOKUP($B167,三大美股走勢!$A$4:$J$500,7,FALSE)</f>
        <v>0</v>
      </c>
      <c r="AF167" s="36">
        <f>VLOOKUP($B167,三大美股走勢!$A$4:$J$500,10,FALSE)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VLOOKUP($B168,三大美股走勢!$A$4:$J$500,4,FALSE)</f>
        <v>0</v>
      </c>
      <c r="AE168" s="36">
        <f>VLOOKUP($B168,三大美股走勢!$A$4:$J$500,7,FALSE)</f>
        <v>0</v>
      </c>
      <c r="AF168" s="36">
        <f>VLOOKUP($B168,三大美股走勢!$A$4:$J$500,10,FALSE)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VLOOKUP($B169,三大美股走勢!$A$4:$J$500,4,FALSE)</f>
        <v>0</v>
      </c>
      <c r="AE169" s="36">
        <f>VLOOKUP($B169,三大美股走勢!$A$4:$J$500,7,FALSE)</f>
        <v>0</v>
      </c>
      <c r="AF169" s="36">
        <f>VLOOKUP($B169,三大美股走勢!$A$4:$J$500,10,FALSE)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VLOOKUP($B170,三大美股走勢!$A$4:$J$500,4,FALSE)</f>
        <v>0</v>
      </c>
      <c r="AE170" s="36">
        <f>VLOOKUP($B170,三大美股走勢!$A$4:$J$500,7,FALSE)</f>
        <v>0</v>
      </c>
      <c r="AF170" s="36">
        <f>VLOOKUP($B170,三大美股走勢!$A$4:$J$500,10,FALSE)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VLOOKUP($B171,三大美股走勢!$A$4:$J$500,4,FALSE)</f>
        <v>0</v>
      </c>
      <c r="AE171" s="36">
        <f>VLOOKUP($B171,三大美股走勢!$A$4:$J$500,7,FALSE)</f>
        <v>0</v>
      </c>
      <c r="AF171" s="36">
        <f>VLOOKUP($B171,三大美股走勢!$A$4:$J$500,10,FALSE)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VLOOKUP($B172,三大美股走勢!$A$4:$J$500,4,FALSE)</f>
        <v>0</v>
      </c>
      <c r="AE172" s="36">
        <f>VLOOKUP($B172,三大美股走勢!$A$4:$J$500,7,FALSE)</f>
        <v>0</v>
      </c>
      <c r="AF172" s="36">
        <f>VLOOKUP($B172,三大美股走勢!$A$4:$J$500,10,FALSE)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VLOOKUP($B173,三大美股走勢!$A$4:$J$500,4,FALSE)</f>
        <v>0</v>
      </c>
      <c r="AE173" s="36">
        <f>VLOOKUP($B173,三大美股走勢!$A$4:$J$500,7,FALSE)</f>
        <v>0</v>
      </c>
      <c r="AF173" s="36">
        <f>VLOOKUP($B173,三大美股走勢!$A$4:$J$500,10,FALSE)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VLOOKUP($B174,三大美股走勢!$A$4:$J$500,4,FALSE)</f>
        <v>0</v>
      </c>
      <c r="AE174" s="36">
        <f>VLOOKUP($B174,三大美股走勢!$A$4:$J$500,7,FALSE)</f>
        <v>0</v>
      </c>
      <c r="AF174" s="36">
        <f>VLOOKUP($B174,三大美股走勢!$A$4:$J$500,10,FALSE)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VLOOKUP($B175,三大美股走勢!$A$4:$J$500,4,FALSE)</f>
        <v>0</v>
      </c>
      <c r="AE175" s="36">
        <f>VLOOKUP($B175,三大美股走勢!$A$4:$J$500,7,FALSE)</f>
        <v>0</v>
      </c>
      <c r="AF175" s="36">
        <f>VLOOKUP($B175,三大美股走勢!$A$4:$J$500,10,FALSE)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VLOOKUP($B176,三大美股走勢!$A$4:$J$500,4,FALSE)</f>
        <v>0</v>
      </c>
      <c r="AE176" s="36">
        <f>VLOOKUP($B176,三大美股走勢!$A$4:$J$500,7,FALSE)</f>
        <v>0</v>
      </c>
      <c r="AF176" s="36">
        <f>VLOOKUP($B176,三大美股走勢!$A$4:$J$500,10,FALSE)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VLOOKUP($B177,三大美股走勢!$A$4:$J$500,4,FALSE)</f>
        <v>0</v>
      </c>
      <c r="AE177" s="36">
        <f>VLOOKUP($B177,三大美股走勢!$A$4:$J$500,7,FALSE)</f>
        <v>0</v>
      </c>
      <c r="AF177" s="36">
        <f>VLOOKUP($B177,三大美股走勢!$A$4:$J$500,10,FALSE)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VLOOKUP($B178,三大美股走勢!$A$4:$J$500,4,FALSE)</f>
        <v>0</v>
      </c>
      <c r="AE178" s="36">
        <f>VLOOKUP($B178,三大美股走勢!$A$4:$J$500,7,FALSE)</f>
        <v>0</v>
      </c>
      <c r="AF178" s="36">
        <f>VLOOKUP($B178,三大美股走勢!$A$4:$J$500,10,FALSE)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VLOOKUP($B179,三大美股走勢!$A$4:$J$500,4,FALSE)</f>
        <v>0</v>
      </c>
      <c r="AE179" s="36">
        <f>VLOOKUP($B179,三大美股走勢!$A$4:$J$500,7,FALSE)</f>
        <v>0</v>
      </c>
      <c r="AF179" s="36">
        <f>VLOOKUP($B179,三大美股走勢!$A$4:$J$500,10,FALSE)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VLOOKUP($B180,三大美股走勢!$A$4:$J$500,4,FALSE)</f>
        <v>0</v>
      </c>
      <c r="AE180" s="36">
        <f>VLOOKUP($B180,三大美股走勢!$A$4:$J$500,7,FALSE)</f>
        <v>0</v>
      </c>
      <c r="AF180" s="36">
        <f>VLOOKUP($B180,三大美股走勢!$A$4:$J$500,10,FALSE)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VLOOKUP($B181,三大美股走勢!$A$4:$J$500,4,FALSE)</f>
        <v>0</v>
      </c>
      <c r="AE181" s="36">
        <f>VLOOKUP($B181,三大美股走勢!$A$4:$J$500,7,FALSE)</f>
        <v>0</v>
      </c>
      <c r="AF181" s="36">
        <f>VLOOKUP($B181,三大美股走勢!$A$4:$J$500,10,FALSE)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VLOOKUP($B182,三大美股走勢!$A$4:$J$500,4,FALSE)</f>
        <v>0</v>
      </c>
      <c r="AE182" s="36">
        <f>VLOOKUP($B182,三大美股走勢!$A$4:$J$500,7,FALSE)</f>
        <v>0</v>
      </c>
      <c r="AF182" s="36">
        <f>VLOOKUP($B182,三大美股走勢!$A$4:$J$500,10,FALSE)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VLOOKUP($B183,三大美股走勢!$A$4:$J$500,4,FALSE)</f>
        <v>0</v>
      </c>
      <c r="AE183" s="36">
        <f>VLOOKUP($B183,三大美股走勢!$A$4:$J$500,7,FALSE)</f>
        <v>0</v>
      </c>
      <c r="AF183" s="36">
        <f>VLOOKUP($B183,三大美股走勢!$A$4:$J$500,10,FALSE)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VLOOKUP($B184,三大美股走勢!$A$4:$J$500,4,FALSE)</f>
        <v>0</v>
      </c>
      <c r="AE184" s="36">
        <f>VLOOKUP($B184,三大美股走勢!$A$4:$J$500,7,FALSE)</f>
        <v>0</v>
      </c>
      <c r="AF184" s="36">
        <f>VLOOKUP($B184,三大美股走勢!$A$4:$J$500,10,FALSE)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VLOOKUP($B185,三大美股走勢!$A$4:$J$500,4,FALSE)</f>
        <v>0</v>
      </c>
      <c r="AE185" s="36">
        <f>VLOOKUP($B185,三大美股走勢!$A$4:$J$500,7,FALSE)</f>
        <v>0</v>
      </c>
      <c r="AF185" s="36">
        <f>VLOOKUP($B185,三大美股走勢!$A$4:$J$500,10,FALSE)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VLOOKUP($B186,三大美股走勢!$A$4:$J$500,4,FALSE)</f>
        <v>0</v>
      </c>
      <c r="AE186" s="36">
        <f>VLOOKUP($B186,三大美股走勢!$A$4:$J$500,7,FALSE)</f>
        <v>0</v>
      </c>
      <c r="AF186" s="36">
        <f>VLOOKUP($B186,三大美股走勢!$A$4:$J$500,10,FALSE)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VLOOKUP($B187,三大美股走勢!$A$4:$J$500,4,FALSE)</f>
        <v>0</v>
      </c>
      <c r="AE187" s="36">
        <f>VLOOKUP($B187,三大美股走勢!$A$4:$J$500,7,FALSE)</f>
        <v>0</v>
      </c>
      <c r="AF187" s="36">
        <f>VLOOKUP($B187,三大美股走勢!$A$4:$J$500,10,FALSE)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VLOOKUP($B188,三大美股走勢!$A$4:$J$500,4,FALSE)</f>
        <v>0</v>
      </c>
      <c r="AE188" s="36">
        <f>VLOOKUP($B188,三大美股走勢!$A$4:$J$500,7,FALSE)</f>
        <v>0</v>
      </c>
      <c r="AF188" s="36">
        <f>VLOOKUP($B188,三大美股走勢!$A$4:$J$500,10,FALSE)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VLOOKUP($B189,三大美股走勢!$A$4:$J$500,4,FALSE)</f>
        <v>0</v>
      </c>
      <c r="AE189" s="36">
        <f>VLOOKUP($B189,三大美股走勢!$A$4:$J$500,7,FALSE)</f>
        <v>0</v>
      </c>
      <c r="AF189" s="36">
        <f>VLOOKUP($B189,三大美股走勢!$A$4:$J$500,10,FALSE)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VLOOKUP($B190,三大美股走勢!$A$4:$J$500,4,FALSE)</f>
        <v>0</v>
      </c>
      <c r="AE190" s="36">
        <f>VLOOKUP($B190,三大美股走勢!$A$4:$J$500,7,FALSE)</f>
        <v>0</v>
      </c>
      <c r="AF190" s="36">
        <f>VLOOKUP($B190,三大美股走勢!$A$4:$J$500,10,FALSE)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VLOOKUP($B191,三大美股走勢!$A$4:$J$500,4,FALSE)</f>
        <v>0</v>
      </c>
      <c r="AE191" s="36">
        <f>VLOOKUP($B191,三大美股走勢!$A$4:$J$500,7,FALSE)</f>
        <v>0</v>
      </c>
      <c r="AF191" s="36">
        <f>VLOOKUP($B191,三大美股走勢!$A$4:$J$500,10,FALSE)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VLOOKUP($B192,三大美股走勢!$A$4:$J$500,4,FALSE)</f>
        <v>0</v>
      </c>
      <c r="AE192" s="36">
        <f>VLOOKUP($B192,三大美股走勢!$A$4:$J$500,7,FALSE)</f>
        <v>0</v>
      </c>
      <c r="AF192" s="36">
        <f>VLOOKUP($B192,三大美股走勢!$A$4:$J$500,10,FALSE)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VLOOKUP($B193,三大美股走勢!$A$4:$J$500,4,FALSE)</f>
        <v>0</v>
      </c>
      <c r="AE193" s="36">
        <f>VLOOKUP($B193,三大美股走勢!$A$4:$J$500,7,FALSE)</f>
        <v>0</v>
      </c>
      <c r="AF193" s="36">
        <f>VLOOKUP($B193,三大美股走勢!$A$4:$J$500,10,FALSE)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VLOOKUP($B194,三大美股走勢!$A$4:$J$500,4,FALSE)</f>
        <v>0</v>
      </c>
      <c r="AE194" s="36">
        <f>VLOOKUP($B194,三大美股走勢!$A$4:$J$500,7,FALSE)</f>
        <v>0</v>
      </c>
      <c r="AF194" s="36">
        <f>VLOOKUP($B194,三大美股走勢!$A$4:$J$500,10,FALSE)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VLOOKUP($B195,三大美股走勢!$A$4:$J$500,4,FALSE)</f>
        <v>0</v>
      </c>
      <c r="AE195" s="36">
        <f>VLOOKUP($B195,三大美股走勢!$A$4:$J$500,7,FALSE)</f>
        <v>0</v>
      </c>
      <c r="AF195" s="36">
        <f>VLOOKUP($B195,三大美股走勢!$A$4:$J$500,10,FALSE)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VLOOKUP($B196,三大美股走勢!$A$4:$J$500,4,FALSE)</f>
        <v>0</v>
      </c>
      <c r="AE196" s="36">
        <f>VLOOKUP($B196,三大美股走勢!$A$4:$J$500,7,FALSE)</f>
        <v>0</v>
      </c>
      <c r="AF196" s="36">
        <f>VLOOKUP($B196,三大美股走勢!$A$4:$J$500,10,FALSE)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VLOOKUP($B197,三大美股走勢!$A$4:$J$500,4,FALSE)</f>
        <v>0</v>
      </c>
      <c r="AE197" s="36">
        <f>VLOOKUP($B197,三大美股走勢!$A$4:$J$500,7,FALSE)</f>
        <v>0</v>
      </c>
      <c r="AF197" s="36">
        <f>VLOOKUP($B197,三大美股走勢!$A$4:$J$500,10,FALSE)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VLOOKUP($B198,三大美股走勢!$A$4:$J$500,4,FALSE)</f>
        <v>0</v>
      </c>
      <c r="AE198" s="36">
        <f>VLOOKUP($B198,三大美股走勢!$A$4:$J$500,7,FALSE)</f>
        <v>0</v>
      </c>
      <c r="AF198" s="36">
        <f>VLOOKUP($B198,三大美股走勢!$A$4:$J$500,10,FALSE)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VLOOKUP($B199,三大美股走勢!$A$4:$J$500,4,FALSE)</f>
        <v>0</v>
      </c>
      <c r="AE199" s="36">
        <f>VLOOKUP($B199,三大美股走勢!$A$4:$J$500,7,FALSE)</f>
        <v>0</v>
      </c>
      <c r="AF199" s="36">
        <f>VLOOKUP($B199,三大美股走勢!$A$4:$J$500,10,FALSE)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VLOOKUP($B200,三大美股走勢!$A$4:$J$500,4,FALSE)</f>
        <v>0</v>
      </c>
      <c r="AE200" s="36">
        <f>VLOOKUP($B200,三大美股走勢!$A$4:$J$500,7,FALSE)</f>
        <v>0</v>
      </c>
      <c r="AF200" s="36">
        <f>VLOOKUP($B200,三大美股走勢!$A$4:$J$500,10,FALSE)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VLOOKUP($B201,三大美股走勢!$A$4:$J$500,4,FALSE)</f>
        <v>0</v>
      </c>
      <c r="AE201" s="36">
        <f>VLOOKUP($B201,三大美股走勢!$A$4:$J$500,7,FALSE)</f>
        <v>0</v>
      </c>
      <c r="AF201" s="36">
        <f>VLOOKUP($B201,三大美股走勢!$A$4:$J$500,10,FALSE)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VLOOKUP($B202,三大美股走勢!$A$4:$J$500,4,FALSE)</f>
        <v>0</v>
      </c>
      <c r="AE202" s="36">
        <f>VLOOKUP($B202,三大美股走勢!$A$4:$J$500,7,FALSE)</f>
        <v>0</v>
      </c>
      <c r="AF202" s="36">
        <f>VLOOKUP($B202,三大美股走勢!$A$4:$J$500,10,FALSE)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VLOOKUP($B203,三大美股走勢!$A$4:$J$500,4,FALSE)</f>
        <v>0</v>
      </c>
      <c r="AE203" s="36">
        <f>VLOOKUP($B203,三大美股走勢!$A$4:$J$500,7,FALSE)</f>
        <v>0</v>
      </c>
      <c r="AF203" s="36">
        <f>VLOOKUP($B203,三大美股走勢!$A$4:$J$500,10,FALSE)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VLOOKUP($B204,三大美股走勢!$A$4:$J$500,4,FALSE)</f>
        <v>0</v>
      </c>
      <c r="AE204" s="36">
        <f>VLOOKUP($B204,三大美股走勢!$A$4:$J$500,7,FALSE)</f>
        <v>0</v>
      </c>
      <c r="AF204" s="36">
        <f>VLOOKUP($B204,三大美股走勢!$A$4:$J$500,10,FALSE)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VLOOKUP($B205,三大美股走勢!$A$4:$J$500,4,FALSE)</f>
        <v>0</v>
      </c>
      <c r="AE205" s="36">
        <f>VLOOKUP($B205,三大美股走勢!$A$4:$J$500,7,FALSE)</f>
        <v>0</v>
      </c>
      <c r="AF205" s="36">
        <f>VLOOKUP($B205,三大美股走勢!$A$4:$J$500,10,FALSE)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VLOOKUP($B206,三大美股走勢!$A$4:$J$500,4,FALSE)</f>
        <v>0</v>
      </c>
      <c r="AE206" s="36">
        <f>VLOOKUP($B206,三大美股走勢!$A$4:$J$500,7,FALSE)</f>
        <v>0</v>
      </c>
      <c r="AF206" s="36">
        <f>VLOOKUP($B206,三大美股走勢!$A$4:$J$500,10,FALSE)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VLOOKUP($B207,三大美股走勢!$A$4:$J$500,4,FALSE)</f>
        <v>0</v>
      </c>
      <c r="AE207" s="36">
        <f>VLOOKUP($B207,三大美股走勢!$A$4:$J$500,7,FALSE)</f>
        <v>0</v>
      </c>
      <c r="AF207" s="36">
        <f>VLOOKUP($B207,三大美股走勢!$A$4:$J$500,10,FALSE)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VLOOKUP($B208,三大美股走勢!$A$4:$J$500,4,FALSE)</f>
        <v>0</v>
      </c>
      <c r="AE208" s="36">
        <f>VLOOKUP($B208,三大美股走勢!$A$4:$J$500,7,FALSE)</f>
        <v>0</v>
      </c>
      <c r="AF208" s="36">
        <f>VLOOKUP($B208,三大美股走勢!$A$4:$J$500,10,FALSE)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VLOOKUP($B209,三大美股走勢!$A$4:$J$500,4,FALSE)</f>
        <v>0</v>
      </c>
      <c r="AE209" s="36">
        <f>VLOOKUP($B209,三大美股走勢!$A$4:$J$500,7,FALSE)</f>
        <v>0</v>
      </c>
      <c r="AF209" s="36">
        <f>VLOOKUP($B209,三大美股走勢!$A$4:$J$500,10,FALSE)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VLOOKUP($B210,三大美股走勢!$A$4:$J$500,4,FALSE)</f>
        <v>0</v>
      </c>
      <c r="AE210" s="36">
        <f>VLOOKUP($B210,三大美股走勢!$A$4:$J$500,7,FALSE)</f>
        <v>0</v>
      </c>
      <c r="AF210" s="36">
        <f>VLOOKUP($B210,三大美股走勢!$A$4:$J$500,10,FALSE)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VLOOKUP($B211,三大美股走勢!$A$4:$J$500,4,FALSE)</f>
        <v>0</v>
      </c>
      <c r="AE211" s="36">
        <f>VLOOKUP($B211,三大美股走勢!$A$4:$J$500,7,FALSE)</f>
        <v>0</v>
      </c>
      <c r="AF211" s="36">
        <f>VLOOKUP($B211,三大美股走勢!$A$4:$J$500,10,FALSE)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VLOOKUP($B212,三大美股走勢!$A$4:$J$500,4,FALSE)</f>
        <v>0</v>
      </c>
      <c r="AE212" s="36">
        <f>VLOOKUP($B212,三大美股走勢!$A$4:$J$500,7,FALSE)</f>
        <v>0</v>
      </c>
      <c r="AF212" s="36">
        <f>VLOOKUP($B212,三大美股走勢!$A$4:$J$500,10,FALSE)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VLOOKUP($B213,三大美股走勢!$A$4:$J$500,4,FALSE)</f>
        <v>0</v>
      </c>
      <c r="AE213" s="36">
        <f>VLOOKUP($B213,三大美股走勢!$A$4:$J$500,7,FALSE)</f>
        <v>0</v>
      </c>
      <c r="AF213" s="36">
        <f>VLOOKUP($B213,三大美股走勢!$A$4:$J$500,10,FALSE)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VLOOKUP($B214,三大美股走勢!$A$4:$J$500,4,FALSE)</f>
        <v>0</v>
      </c>
      <c r="AE214" s="36">
        <f>VLOOKUP($B214,三大美股走勢!$A$4:$J$500,7,FALSE)</f>
        <v>0</v>
      </c>
      <c r="AF214" s="36">
        <f>VLOOKUP($B214,三大美股走勢!$A$4:$J$500,10,FALSE)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VLOOKUP($B215,三大美股走勢!$A$4:$J$500,4,FALSE)</f>
        <v>0</v>
      </c>
      <c r="AE215" s="36">
        <f>VLOOKUP($B215,三大美股走勢!$A$4:$J$500,7,FALSE)</f>
        <v>0</v>
      </c>
      <c r="AF215" s="36">
        <f>VLOOKUP($B215,三大美股走勢!$A$4:$J$500,10,FALSE)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VLOOKUP($B216,三大美股走勢!$A$4:$J$500,4,FALSE)</f>
        <v>0</v>
      </c>
      <c r="AE216" s="36">
        <f>VLOOKUP($B216,三大美股走勢!$A$4:$J$500,7,FALSE)</f>
        <v>0</v>
      </c>
      <c r="AF216" s="36">
        <f>VLOOKUP($B216,三大美股走勢!$A$4:$J$500,10,FALSE)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VLOOKUP($B217,三大美股走勢!$A$4:$J$500,4,FALSE)</f>
        <v>0</v>
      </c>
      <c r="AE217" s="36">
        <f>VLOOKUP($B217,三大美股走勢!$A$4:$J$500,7,FALSE)</f>
        <v>0</v>
      </c>
      <c r="AF217" s="36">
        <f>VLOOKUP($B217,三大美股走勢!$A$4:$J$500,10,FALSE)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VLOOKUP($B218,三大美股走勢!$A$4:$J$500,4,FALSE)</f>
        <v>0</v>
      </c>
      <c r="AE218" s="36">
        <f>VLOOKUP($B218,三大美股走勢!$A$4:$J$500,7,FALSE)</f>
        <v>0</v>
      </c>
      <c r="AF218" s="36">
        <f>VLOOKUP($B218,三大美股走勢!$A$4:$J$500,10,FALSE)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VLOOKUP($B219,三大美股走勢!$A$4:$J$500,4,FALSE)</f>
        <v>0</v>
      </c>
      <c r="AE219" s="36">
        <f>VLOOKUP($B219,三大美股走勢!$A$4:$J$500,7,FALSE)</f>
        <v>0</v>
      </c>
      <c r="AF219" s="36">
        <f>VLOOKUP($B219,三大美股走勢!$A$4:$J$500,10,FALSE)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VLOOKUP($B220,三大美股走勢!$A$4:$J$500,4,FALSE)</f>
        <v>0</v>
      </c>
      <c r="AE220" s="36">
        <f>VLOOKUP($B220,三大美股走勢!$A$4:$J$500,7,FALSE)</f>
        <v>0</v>
      </c>
      <c r="AF220" s="36">
        <f>VLOOKUP($B220,三大美股走勢!$A$4:$J$500,10,FALSE)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VLOOKUP($B221,三大美股走勢!$A$4:$J$500,4,FALSE)</f>
        <v>0</v>
      </c>
      <c r="AE221" s="36">
        <f>VLOOKUP($B221,三大美股走勢!$A$4:$J$500,7,FALSE)</f>
        <v>0</v>
      </c>
      <c r="AF221" s="36">
        <f>VLOOKUP($B221,三大美股走勢!$A$4:$J$500,10,FALSE)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VLOOKUP($B222,三大美股走勢!$A$4:$J$500,4,FALSE)</f>
        <v>0</v>
      </c>
      <c r="AE222" s="36">
        <f>VLOOKUP($B222,三大美股走勢!$A$4:$J$500,7,FALSE)</f>
        <v>0</v>
      </c>
      <c r="AF222" s="36">
        <f>VLOOKUP($B222,三大美股走勢!$A$4:$J$500,10,FALSE)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VLOOKUP($B223,三大美股走勢!$A$4:$J$500,4,FALSE)</f>
        <v>0</v>
      </c>
      <c r="AE223" s="36">
        <f>VLOOKUP($B223,三大美股走勢!$A$4:$J$500,7,FALSE)</f>
        <v>0</v>
      </c>
      <c r="AF223" s="36">
        <f>VLOOKUP($B223,三大美股走勢!$A$4:$J$500,10,FALSE)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VLOOKUP($B224,三大美股走勢!$A$4:$J$500,4,FALSE)</f>
        <v>0</v>
      </c>
      <c r="AE224" s="36">
        <f>VLOOKUP($B224,三大美股走勢!$A$4:$J$500,7,FALSE)</f>
        <v>0</v>
      </c>
      <c r="AF224" s="36">
        <f>VLOOKUP($B224,三大美股走勢!$A$4:$J$500,10,FALSE)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VLOOKUP($B225,三大美股走勢!$A$4:$J$500,4,FALSE)</f>
        <v>0</v>
      </c>
      <c r="AE225" s="36">
        <f>VLOOKUP($B225,三大美股走勢!$A$4:$J$500,7,FALSE)</f>
        <v>0</v>
      </c>
      <c r="AF225" s="36">
        <f>VLOOKUP($B225,三大美股走勢!$A$4:$J$500,10,FALSE)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VLOOKUP($B226,三大美股走勢!$A$4:$J$500,4,FALSE)</f>
        <v>0</v>
      </c>
      <c r="AE226" s="36">
        <f>VLOOKUP($B226,三大美股走勢!$A$4:$J$500,7,FALSE)</f>
        <v>0</v>
      </c>
      <c r="AF226" s="36">
        <f>VLOOKUP($B226,三大美股走勢!$A$4:$J$500,10,FALSE)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VLOOKUP($B227,三大美股走勢!$A$4:$J$500,4,FALSE)</f>
        <v>0</v>
      </c>
      <c r="AE227" s="36">
        <f>VLOOKUP($B227,三大美股走勢!$A$4:$J$500,7,FALSE)</f>
        <v>0</v>
      </c>
      <c r="AF227" s="36">
        <f>VLOOKUP($B227,三大美股走勢!$A$4:$J$500,10,FALSE)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VLOOKUP($B228,三大美股走勢!$A$4:$J$500,4,FALSE)</f>
        <v>0</v>
      </c>
      <c r="AE228" s="36">
        <f>VLOOKUP($B228,三大美股走勢!$A$4:$J$500,7,FALSE)</f>
        <v>0</v>
      </c>
      <c r="AF228" s="36">
        <f>VLOOKUP($B228,三大美股走勢!$A$4:$J$500,10,FALSE)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VLOOKUP($B229,三大美股走勢!$A$4:$J$500,4,FALSE)</f>
        <v>0</v>
      </c>
      <c r="AE229" s="36">
        <f>VLOOKUP($B229,三大美股走勢!$A$4:$J$500,7,FALSE)</f>
        <v>0</v>
      </c>
      <c r="AF229" s="36">
        <f>VLOOKUP($B229,三大美股走勢!$A$4:$J$500,10,FALSE)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VLOOKUP($B230,三大美股走勢!$A$4:$J$500,4,FALSE)</f>
        <v>0</v>
      </c>
      <c r="AE230" s="36">
        <f>VLOOKUP($B230,三大美股走勢!$A$4:$J$500,7,FALSE)</f>
        <v>0</v>
      </c>
      <c r="AF230" s="36">
        <f>VLOOKUP($B230,三大美股走勢!$A$4:$J$500,10,FALSE)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VLOOKUP($B231,三大美股走勢!$A$4:$J$500,4,FALSE)</f>
        <v>0</v>
      </c>
      <c r="AE231" s="36">
        <f>VLOOKUP($B231,三大美股走勢!$A$4:$J$500,7,FALSE)</f>
        <v>0</v>
      </c>
      <c r="AF231" s="36">
        <f>VLOOKUP($B231,三大美股走勢!$A$4:$J$500,10,FALSE)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VLOOKUP($B232,三大美股走勢!$A$4:$J$500,4,FALSE)</f>
        <v>0</v>
      </c>
      <c r="AE232" s="36">
        <f>VLOOKUP($B232,三大美股走勢!$A$4:$J$500,7,FALSE)</f>
        <v>0</v>
      </c>
      <c r="AF232" s="36">
        <f>VLOOKUP($B232,三大美股走勢!$A$4:$J$500,10,FALSE)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VLOOKUP($B233,三大美股走勢!$A$4:$J$500,4,FALSE)</f>
        <v>0</v>
      </c>
      <c r="AE233" s="36">
        <f>VLOOKUP($B233,三大美股走勢!$A$4:$J$500,7,FALSE)</f>
        <v>0</v>
      </c>
      <c r="AF233" s="36">
        <f>VLOOKUP($B233,三大美股走勢!$A$4:$J$500,10,FALSE)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VLOOKUP($B234,三大美股走勢!$A$4:$J$500,4,FALSE)</f>
        <v>0</v>
      </c>
      <c r="AE234" s="36">
        <f>VLOOKUP($B234,三大美股走勢!$A$4:$J$500,7,FALSE)</f>
        <v>0</v>
      </c>
      <c r="AF234" s="36">
        <f>VLOOKUP($B234,三大美股走勢!$A$4:$J$500,10,FALSE)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VLOOKUP($B235,三大美股走勢!$A$4:$J$500,4,FALSE)</f>
        <v>0</v>
      </c>
      <c r="AE235" s="36">
        <f>VLOOKUP($B235,三大美股走勢!$A$4:$J$500,7,FALSE)</f>
        <v>0</v>
      </c>
      <c r="AF235" s="36">
        <f>VLOOKUP($B235,三大美股走勢!$A$4:$J$500,10,FALSE)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VLOOKUP($B236,三大美股走勢!$A$4:$J$500,4,FALSE)</f>
        <v>0</v>
      </c>
      <c r="AE236" s="36">
        <f>VLOOKUP($B236,三大美股走勢!$A$4:$J$500,7,FALSE)</f>
        <v>0</v>
      </c>
      <c r="AF236" s="36">
        <f>VLOOKUP($B236,三大美股走勢!$A$4:$J$500,10,FALSE)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VLOOKUP($B237,三大美股走勢!$A$4:$J$500,4,FALSE)</f>
        <v>0</v>
      </c>
      <c r="AE237" s="36">
        <f>VLOOKUP($B237,三大美股走勢!$A$4:$J$500,7,FALSE)</f>
        <v>0</v>
      </c>
      <c r="AF237" s="36">
        <f>VLOOKUP($B237,三大美股走勢!$A$4:$J$500,10,FALSE)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VLOOKUP($B238,三大美股走勢!$A$4:$J$500,4,FALSE)</f>
        <v>0</v>
      </c>
      <c r="AE238" s="36">
        <f>VLOOKUP($B238,三大美股走勢!$A$4:$J$500,7,FALSE)</f>
        <v>0</v>
      </c>
      <c r="AF238" s="36">
        <f>VLOOKUP($B238,三大美股走勢!$A$4:$J$500,10,FALSE)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VLOOKUP($B239,三大美股走勢!$A$4:$J$500,4,FALSE)</f>
        <v>0</v>
      </c>
      <c r="AE239" s="36">
        <f>VLOOKUP($B239,三大美股走勢!$A$4:$J$500,7,FALSE)</f>
        <v>0</v>
      </c>
      <c r="AF239" s="36">
        <f>VLOOKUP($B239,三大美股走勢!$A$4:$J$500,10,FALSE)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VLOOKUP($B240,三大美股走勢!$A$4:$J$500,4,FALSE)</f>
        <v>0</v>
      </c>
      <c r="AE240" s="36">
        <f>VLOOKUP($B240,三大美股走勢!$A$4:$J$500,7,FALSE)</f>
        <v>0</v>
      </c>
      <c r="AF240" s="36">
        <f>VLOOKUP($B240,三大美股走勢!$A$4:$J$500,10,FALSE)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VLOOKUP($B241,三大美股走勢!$A$4:$J$500,4,FALSE)</f>
        <v>0</v>
      </c>
      <c r="AE241" s="36">
        <f>VLOOKUP($B241,三大美股走勢!$A$4:$J$500,7,FALSE)</f>
        <v>0</v>
      </c>
      <c r="AF241" s="36">
        <f>VLOOKUP($B241,三大美股走勢!$A$4:$J$500,10,FALSE)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VLOOKUP($B242,三大美股走勢!$A$4:$J$500,4,FALSE)</f>
        <v>0</v>
      </c>
      <c r="AE242" s="36">
        <f>VLOOKUP($B242,三大美股走勢!$A$4:$J$500,7,FALSE)</f>
        <v>0</v>
      </c>
      <c r="AF242" s="36">
        <f>VLOOKUP($B242,三大美股走勢!$A$4:$J$500,10,FALSE)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VLOOKUP($B243,三大美股走勢!$A$4:$J$500,4,FALSE)</f>
        <v>0</v>
      </c>
      <c r="AE243" s="36">
        <f>VLOOKUP($B243,三大美股走勢!$A$4:$J$500,7,FALSE)</f>
        <v>0</v>
      </c>
      <c r="AF243" s="36">
        <f>VLOOKUP($B243,三大美股走勢!$A$4:$J$500,10,FALSE)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VLOOKUP($B244,三大美股走勢!$A$4:$J$500,4,FALSE)</f>
        <v>0</v>
      </c>
      <c r="AE244" s="36">
        <f>VLOOKUP($B244,三大美股走勢!$A$4:$J$500,7,FALSE)</f>
        <v>0</v>
      </c>
      <c r="AF244" s="36">
        <f>VLOOKUP($B244,三大美股走勢!$A$4:$J$500,10,FALSE)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VLOOKUP($B245,三大美股走勢!$A$4:$J$500,4,FALSE)</f>
        <v>0</v>
      </c>
      <c r="AE245" s="36">
        <f>VLOOKUP($B245,三大美股走勢!$A$4:$J$500,7,FALSE)</f>
        <v>0</v>
      </c>
      <c r="AF245" s="36">
        <f>VLOOKUP($B245,三大美股走勢!$A$4:$J$500,10,FALSE)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VLOOKUP($B246,三大美股走勢!$A$4:$J$500,4,FALSE)</f>
        <v>0</v>
      </c>
      <c r="AE246" s="36">
        <f>VLOOKUP($B246,三大美股走勢!$A$4:$J$500,7,FALSE)</f>
        <v>0</v>
      </c>
      <c r="AF246" s="36">
        <f>VLOOKUP($B246,三大美股走勢!$A$4:$J$500,10,FALSE)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VLOOKUP($B247,三大美股走勢!$A$4:$J$500,4,FALSE)</f>
        <v>0</v>
      </c>
      <c r="AE247" s="36">
        <f>VLOOKUP($B247,三大美股走勢!$A$4:$J$500,7,FALSE)</f>
        <v>0</v>
      </c>
      <c r="AF247" s="36">
        <f>VLOOKUP($B247,三大美股走勢!$A$4:$J$500,10,FALSE)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VLOOKUP($B248,三大美股走勢!$A$4:$J$500,4,FALSE)</f>
        <v>0</v>
      </c>
      <c r="AE248" s="36">
        <f>VLOOKUP($B248,三大美股走勢!$A$4:$J$500,7,FALSE)</f>
        <v>0</v>
      </c>
      <c r="AF248" s="36">
        <f>VLOOKUP($B248,三大美股走勢!$A$4:$J$500,10,FALSE)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VLOOKUP($B249,三大美股走勢!$A$4:$J$500,4,FALSE)</f>
        <v>0</v>
      </c>
      <c r="AE249" s="36">
        <f>VLOOKUP($B249,三大美股走勢!$A$4:$J$500,7,FALSE)</f>
        <v>0</v>
      </c>
      <c r="AF249" s="36">
        <f>VLOOKUP($B249,三大美股走勢!$A$4:$J$500,10,FALSE)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VLOOKUP($B250,三大美股走勢!$A$4:$J$500,4,FALSE)</f>
        <v>0</v>
      </c>
      <c r="AE250" s="36">
        <f>VLOOKUP($B250,三大美股走勢!$A$4:$J$500,7,FALSE)</f>
        <v>0</v>
      </c>
      <c r="AF250" s="36">
        <f>VLOOKUP($B250,三大美股走勢!$A$4:$J$500,10,FALSE)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VLOOKUP($B251,三大美股走勢!$A$4:$J$500,4,FALSE)</f>
        <v>0</v>
      </c>
      <c r="AE251" s="36">
        <f>VLOOKUP($B251,三大美股走勢!$A$4:$J$500,7,FALSE)</f>
        <v>0</v>
      </c>
      <c r="AF251" s="36">
        <f>VLOOKUP($B251,三大美股走勢!$A$4:$J$500,10,FALSE)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VLOOKUP($B252,三大美股走勢!$A$4:$J$500,4,FALSE)</f>
        <v>0</v>
      </c>
      <c r="AE252" s="36">
        <f>VLOOKUP($B252,三大美股走勢!$A$4:$J$500,7,FALSE)</f>
        <v>0</v>
      </c>
      <c r="AF252" s="36">
        <f>VLOOKUP($B252,三大美股走勢!$A$4:$J$500,10,FALSE)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VLOOKUP($B253,三大美股走勢!$A$4:$J$500,4,FALSE)</f>
        <v>0</v>
      </c>
      <c r="AE253" s="36">
        <f>VLOOKUP($B253,三大美股走勢!$A$4:$J$500,7,FALSE)</f>
        <v>0</v>
      </c>
      <c r="AF253" s="36">
        <f>VLOOKUP($B253,三大美股走勢!$A$4:$J$500,10,FALSE)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VLOOKUP($B254,三大美股走勢!$A$4:$J$500,4,FALSE)</f>
        <v>0</v>
      </c>
      <c r="AE254" s="36">
        <f>VLOOKUP($B254,三大美股走勢!$A$4:$J$500,7,FALSE)</f>
        <v>0</v>
      </c>
      <c r="AF254" s="36">
        <f>VLOOKUP($B254,三大美股走勢!$A$4:$J$500,10,FALSE)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VLOOKUP($B255,三大美股走勢!$A$4:$J$500,4,FALSE)</f>
        <v>0</v>
      </c>
      <c r="AE255" s="36">
        <f>VLOOKUP($B255,三大美股走勢!$A$4:$J$500,7,FALSE)</f>
        <v>0</v>
      </c>
      <c r="AF255" s="36">
        <f>VLOOKUP($B255,三大美股走勢!$A$4:$J$500,10,FALSE)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VLOOKUP($B256,三大美股走勢!$A$4:$J$500,4,FALSE)</f>
        <v>0</v>
      </c>
      <c r="AE256" s="36">
        <f>VLOOKUP($B256,三大美股走勢!$A$4:$J$500,7,FALSE)</f>
        <v>0</v>
      </c>
      <c r="AF256" s="36">
        <f>VLOOKUP($B256,三大美股走勢!$A$4:$J$500,10,FALSE)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VLOOKUP($B257,三大美股走勢!$A$4:$J$500,4,FALSE)</f>
        <v>0</v>
      </c>
      <c r="AE257" s="36">
        <f>VLOOKUP($B257,三大美股走勢!$A$4:$J$500,7,FALSE)</f>
        <v>0</v>
      </c>
      <c r="AF257" s="36">
        <f>VLOOKUP($B257,三大美股走勢!$A$4:$J$500,10,FALSE)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VLOOKUP($B258,三大美股走勢!$A$4:$J$500,4,FALSE)</f>
        <v>0</v>
      </c>
      <c r="AE258" s="36">
        <f>VLOOKUP($B258,三大美股走勢!$A$4:$J$500,7,FALSE)</f>
        <v>0</v>
      </c>
      <c r="AF258" s="36">
        <f>VLOOKUP($B258,三大美股走勢!$A$4:$J$500,10,FALSE)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VLOOKUP($B259,三大美股走勢!$A$4:$J$500,4,FALSE)</f>
        <v>0</v>
      </c>
      <c r="AE259" s="36">
        <f>VLOOKUP($B259,三大美股走勢!$A$4:$J$500,7,FALSE)</f>
        <v>0</v>
      </c>
      <c r="AF259" s="36">
        <f>VLOOKUP($B259,三大美股走勢!$A$4:$J$500,10,FALSE)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VLOOKUP($B260,三大美股走勢!$A$4:$J$500,4,FALSE)</f>
        <v>0</v>
      </c>
      <c r="AE260" s="36">
        <f>VLOOKUP($B260,三大美股走勢!$A$4:$J$500,7,FALSE)</f>
        <v>0</v>
      </c>
      <c r="AF260" s="36">
        <f>VLOOKUP($B260,三大美股走勢!$A$4:$J$500,10,FALSE)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VLOOKUP($B261,三大美股走勢!$A$4:$J$500,4,FALSE)</f>
        <v>0</v>
      </c>
      <c r="AE261" s="36">
        <f>VLOOKUP($B261,三大美股走勢!$A$4:$J$500,7,FALSE)</f>
        <v>0</v>
      </c>
      <c r="AF261" s="36">
        <f>VLOOKUP($B261,三大美股走勢!$A$4:$J$500,10,FALSE)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VLOOKUP($B262,三大美股走勢!$A$4:$J$500,4,FALSE)</f>
        <v>0</v>
      </c>
      <c r="AE262" s="36">
        <f>VLOOKUP($B262,三大美股走勢!$A$4:$J$500,7,FALSE)</f>
        <v>0</v>
      </c>
      <c r="AF262" s="36">
        <f>VLOOKUP($B262,三大美股走勢!$A$4:$J$500,10,FALSE)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VLOOKUP($B263,三大美股走勢!$A$4:$J$500,4,FALSE)</f>
        <v>0</v>
      </c>
      <c r="AE263" s="36">
        <f>VLOOKUP($B263,三大美股走勢!$A$4:$J$500,7,FALSE)</f>
        <v>0</v>
      </c>
      <c r="AF263" s="36">
        <f>VLOOKUP($B263,三大美股走勢!$A$4:$J$500,10,FALSE)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VLOOKUP($B264,三大美股走勢!$A$4:$J$500,4,FALSE)</f>
        <v>0</v>
      </c>
      <c r="AE264" s="36">
        <f>VLOOKUP($B264,三大美股走勢!$A$4:$J$500,7,FALSE)</f>
        <v>0</v>
      </c>
      <c r="AF264" s="36">
        <f>VLOOKUP($B264,三大美股走勢!$A$4:$J$500,10,FALSE)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VLOOKUP($B265,三大美股走勢!$A$4:$J$500,4,FALSE)</f>
        <v>0</v>
      </c>
      <c r="AE265" s="36">
        <f>VLOOKUP($B265,三大美股走勢!$A$4:$J$500,7,FALSE)</f>
        <v>0</v>
      </c>
      <c r="AF265" s="36">
        <f>VLOOKUP($B265,三大美股走勢!$A$4:$J$500,10,FALSE)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VLOOKUP($B266,三大美股走勢!$A$4:$J$500,4,FALSE)</f>
        <v>0</v>
      </c>
      <c r="AE266" s="36">
        <f>VLOOKUP($B266,三大美股走勢!$A$4:$J$500,7,FALSE)</f>
        <v>0</v>
      </c>
      <c r="AF266" s="36">
        <f>VLOOKUP($B266,三大美股走勢!$A$4:$J$500,10,FALSE)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VLOOKUP($B267,三大美股走勢!$A$4:$J$500,4,FALSE)</f>
        <v>4.0000000000000002E-4</v>
      </c>
      <c r="AE267" s="36">
        <f>VLOOKUP($B267,三大美股走勢!$A$4:$J$500,7,FALSE)</f>
        <v>-2.7000000000000001E-3</v>
      </c>
      <c r="AF267" s="36">
        <f>VLOOKUP($B267,三大美股走勢!$A$4:$J$500,10,FALSE)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VLOOKUP($B268,三大美股走勢!$A$4:$J$500,4,FALSE)</f>
        <v>3.5000000000000001E-3</v>
      </c>
      <c r="AE268" s="36">
        <f>VLOOKUP($B268,三大美股走勢!$A$4:$J$500,7,FALSE)</f>
        <v>-0.02</v>
      </c>
      <c r="AF268" s="36">
        <f>VLOOKUP($B268,三大美股走勢!$A$4:$J$500,10,FALSE)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VLOOKUP($B269,三大美股走勢!$A$4:$J$500,4,FALSE)</f>
        <v>-4.3E-3</v>
      </c>
      <c r="AE269" s="36">
        <f>VLOOKUP($B269,三大美股走勢!$A$4:$J$500,7,FALSE)</f>
        <v>-5.7999999999999996E-3</v>
      </c>
      <c r="AF269" s="36">
        <f>VLOOKUP($B269,三大美股走勢!$A$4:$J$500,10,FALSE)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VLOOKUP($B270,三大美股走勢!$A$4:$J$500,4,FALSE)</f>
        <v>-1.6999999999999999E-3</v>
      </c>
      <c r="AE270" s="36">
        <f>VLOOKUP($B270,三大美股走勢!$A$4:$J$500,7,FALSE)</f>
        <v>1E-4</v>
      </c>
      <c r="AF270" s="36">
        <f>VLOOKUP($B270,三大美股走勢!$A$4:$J$500,10,FALSE)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VLOOKUP($B271,三大美股走勢!$A$4:$J$500,4,FALSE)</f>
        <v>0</v>
      </c>
      <c r="AE271" s="36">
        <f>VLOOKUP($B271,三大美股走勢!$A$4:$J$500,7,FALSE)</f>
        <v>0</v>
      </c>
      <c r="AF271" s="36">
        <f>VLOOKUP($B271,三大美股走勢!$A$4:$J$500,10,FALSE)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VLOOKUP($B272,三大美股走勢!$A$4:$J$500,4,FALSE)</f>
        <v>0</v>
      </c>
      <c r="AE272" s="36">
        <f>VLOOKUP($B272,三大美股走勢!$A$4:$J$500,7,FALSE)</f>
        <v>0</v>
      </c>
      <c r="AF272" s="36">
        <f>VLOOKUP($B272,三大美股走勢!$A$4:$J$500,10,FALSE)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VLOOKUP($B273,三大美股走勢!$A$4:$J$500,4,FALSE)</f>
        <v>6.9999999999999999E-4</v>
      </c>
      <c r="AE273" s="36">
        <f>VLOOKUP($B273,三大美股走勢!$A$4:$J$500,7,FALSE)</f>
        <v>1E-4</v>
      </c>
      <c r="AF273" s="36">
        <f>VLOOKUP($B273,三大美股走勢!$A$4:$J$500,10,FALSE)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VLOOKUP($B274,三大美股走勢!$A$4:$J$500,4,FALSE)</f>
        <v>-1.2999999999999999E-3</v>
      </c>
      <c r="AE274" s="36">
        <f>VLOOKUP($B274,三大美股走勢!$A$4:$J$500,7,FALSE)</f>
        <v>-2.8999999999999998E-3</v>
      </c>
      <c r="AF274" s="36">
        <f>VLOOKUP($B274,三大美股走勢!$A$4:$J$500,10,FALSE)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VLOOKUP($B275,三大美股走勢!$A$4:$J$500,4,FALSE)</f>
        <v>-5.8999999999999999E-3</v>
      </c>
      <c r="AE275" s="36">
        <f>VLOOKUP($B275,三大美股走勢!$A$4:$J$500,7,FALSE)</f>
        <v>-4.7000000000000002E-3</v>
      </c>
      <c r="AF275" s="36">
        <f>VLOOKUP($B275,三大美股走勢!$A$4:$J$500,10,FALSE)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VLOOKUP($B276,三大美股走勢!$A$4:$J$500,4,FALSE)</f>
        <v>8.0000000000000002E-3</v>
      </c>
      <c r="AE276" s="36">
        <f>VLOOKUP($B276,三大美股走勢!$A$4:$J$500,7,FALSE)</f>
        <v>1.2999999999999999E-2</v>
      </c>
      <c r="AF276" s="36">
        <f>VLOOKUP($B276,三大美股走勢!$A$4:$J$500,10,FALSE)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VLOOKUP($B277,三大美股走勢!$A$4:$J$500,4,FALSE)</f>
        <v>-4.3E-3</v>
      </c>
      <c r="AE277" s="36">
        <f>VLOOKUP($B277,三大美股走勢!$A$4:$J$500,7,FALSE)</f>
        <v>-1.5E-3</v>
      </c>
      <c r="AF277" s="36">
        <f>VLOOKUP($B277,三大美股走勢!$A$4:$J$500,10,FALSE)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VLOOKUP($B278,三大美股走勢!$A$4:$J$500,4,FALSE)</f>
        <v>0</v>
      </c>
      <c r="AE278" s="36">
        <f>VLOOKUP($B278,三大美股走勢!$A$4:$J$500,7,FALSE)</f>
        <v>0</v>
      </c>
      <c r="AF278" s="36">
        <f>VLOOKUP($B278,三大美股走勢!$A$4:$J$500,10,FALSE)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VLOOKUP($B279,三大美股走勢!$A$4:$J$500,4,FALSE)</f>
        <v>0</v>
      </c>
      <c r="AE279" s="36">
        <f>VLOOKUP($B279,三大美股走勢!$A$4:$J$500,7,FALSE)</f>
        <v>0</v>
      </c>
      <c r="AF279" s="36">
        <f>VLOOKUP($B279,三大美股走勢!$A$4:$J$500,10,FALSE)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0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VLOOKUP($B280,三大美股走勢!$A$4:$J$500,4,FALSE)</f>
        <v>0</v>
      </c>
      <c r="AE280" s="36">
        <f>VLOOKUP($B280,三大美股走勢!$A$4:$J$500,7,FALSE)</f>
        <v>0</v>
      </c>
      <c r="AF280" s="36">
        <f>VLOOKUP($B280,三大美股走勢!$A$4:$J$500,10,FALSE)</f>
        <v>0</v>
      </c>
    </row>
    <row r="281" spans="2:32">
      <c r="B281" s="35">
        <v>43060</v>
      </c>
      <c r="C281" s="36" t="e">
        <f>VLOOKUP($B281,大盤與近月台指!$A$4:$I$499,2,FALSE)</f>
        <v>#N/A</v>
      </c>
      <c r="D281" s="37" t="e">
        <f>VLOOKUP($B281,大盤與近月台指!$A$4:$I$499,3,FALSE)</f>
        <v>#N/A</v>
      </c>
      <c r="E281" s="38" t="e">
        <f>VLOOKUP($B281,大盤與近月台指!$A$4:$I$499,4,FALSE)</f>
        <v>#N/A</v>
      </c>
      <c r="F281" s="36" t="e">
        <f>VLOOKUP($B281,大盤與近月台指!$A$4:$I$499,5,FALSE)</f>
        <v>#N/A</v>
      </c>
      <c r="G281" s="52" t="e">
        <f>VLOOKUP($B281,三大法人買賣超!$A$4:$I$500,3,FALSE)</f>
        <v>#N/A</v>
      </c>
      <c r="H281" s="37" t="e">
        <f>VLOOKUP($B281,三大法人買賣超!$A$4:$I$500,5,FALSE)</f>
        <v>#N/A</v>
      </c>
      <c r="I281" s="29" t="e">
        <f>VLOOKUP($B281,三大法人買賣超!$A$4:$I$500,7,FALSE)</f>
        <v>#N/A</v>
      </c>
      <c r="J281" s="29" t="e">
        <f>VLOOKUP($B281,三大法人買賣超!$A$4:$I$500,9,FALSE)</f>
        <v>#N/A</v>
      </c>
      <c r="K281" s="40">
        <f>新台幣匯率美元指數!B282</f>
        <v>0</v>
      </c>
      <c r="L281" s="41">
        <f>新台幣匯率美元指數!C282</f>
        <v>0</v>
      </c>
      <c r="M281" s="42">
        <f>新台幣匯率美元指數!D282</f>
        <v>0</v>
      </c>
      <c r="N281" s="29" t="e">
        <f>VLOOKUP($B281,期貨未平倉口數!$A$4:$M$499,4,FALSE)</f>
        <v>#N/A</v>
      </c>
      <c r="O281" s="29" t="e">
        <f>VLOOKUP($B281,期貨未平倉口數!$A$4:$M$499,9,FALSE)</f>
        <v>#N/A</v>
      </c>
      <c r="P281" s="29" t="e">
        <f>VLOOKUP($B281,期貨未平倉口數!$A$4:$M$499,10,FALSE)</f>
        <v>#N/A</v>
      </c>
      <c r="Q281" s="29" t="e">
        <f>VLOOKUP($B281,期貨未平倉口數!$A$4:$M$499,11,FALSE)</f>
        <v>#N/A</v>
      </c>
      <c r="R281" s="67" t="e">
        <f>VLOOKUP($B281,選擇權未平倉餘額!$A$4:$I$500,6,FALSE)</f>
        <v>#N/A</v>
      </c>
      <c r="S281" s="67" t="e">
        <f>VLOOKUP($B281,選擇權未平倉餘額!$A$4:$I$500,7,FALSE)</f>
        <v>#N/A</v>
      </c>
      <c r="T281" s="67" t="e">
        <f>VLOOKUP($B281,選擇權未平倉餘額!$A$4:$I$500,8,FALSE)</f>
        <v>#N/A</v>
      </c>
      <c r="U281" s="67" t="e">
        <f>VLOOKUP($B281,選擇權未平倉餘額!$A$4:$I$500,9,FALSE)</f>
        <v>#N/A</v>
      </c>
      <c r="V281" s="42" t="e">
        <f>VLOOKUP($B281,臺指選擇權P_C_Ratios!$A$4:$C$500,3,FALSE)</f>
        <v>#N/A</v>
      </c>
      <c r="W281" s="44" t="e">
        <f>VLOOKUP($B281,散戶多空比!$A$6:$L$500,12,FALSE)</f>
        <v>#N/A</v>
      </c>
      <c r="X281" s="43" t="e">
        <f>VLOOKUP($B281,期貨大額交易人未沖銷部位!$A$4:$O$499,4,FALSE)</f>
        <v>#N/A</v>
      </c>
      <c r="Y281" s="43" t="e">
        <f>VLOOKUP($B281,期貨大額交易人未沖銷部位!$A$4:$O$499,7,FALSE)</f>
        <v>#N/A</v>
      </c>
      <c r="Z281" s="43" t="e">
        <f>VLOOKUP($B281,期貨大額交易人未沖銷部位!$A$4:$O$499,10,FALSE)</f>
        <v>#N/A</v>
      </c>
      <c r="AA281" s="43" t="e">
        <f>VLOOKUP($B281,期貨大額交易人未沖銷部位!$A$4:$O$499,13,FALSE)</f>
        <v>#N/A</v>
      </c>
      <c r="AB281" s="43" t="e">
        <f>VLOOKUP($B281,期貨大額交易人未沖銷部位!$A$4:$O$499,14,FALSE)</f>
        <v>#N/A</v>
      </c>
      <c r="AC281" s="43" t="e">
        <f>VLOOKUP($B281,期貨大額交易人未沖銷部位!$A$4:$O$499,15,FALSE)</f>
        <v>#N/A</v>
      </c>
      <c r="AD281" s="36" t="e">
        <f>VLOOKUP($B281,三大美股走勢!$A$4:$J$500,4,FALSE)</f>
        <v>#N/A</v>
      </c>
      <c r="AE281" s="36" t="e">
        <f>VLOOKUP($B281,三大美股走勢!$A$4:$J$500,7,FALSE)</f>
        <v>#N/A</v>
      </c>
      <c r="AF281" s="36" t="e">
        <f>VLOOKUP($B281,三大美股走勢!$A$4:$J$500,10,FALSE)</f>
        <v>#N/A</v>
      </c>
    </row>
    <row r="282" spans="2:32">
      <c r="B282" s="35">
        <v>43061</v>
      </c>
      <c r="C282" s="36" t="e">
        <f>VLOOKUP($B282,大盤與近月台指!$A$4:$I$499,2,FALSE)</f>
        <v>#N/A</v>
      </c>
      <c r="D282" s="37" t="e">
        <f>VLOOKUP($B282,大盤與近月台指!$A$4:$I$499,3,FALSE)</f>
        <v>#N/A</v>
      </c>
      <c r="E282" s="38" t="e">
        <f>VLOOKUP($B282,大盤與近月台指!$A$4:$I$499,4,FALSE)</f>
        <v>#N/A</v>
      </c>
      <c r="F282" s="36" t="e">
        <f>VLOOKUP($B282,大盤與近月台指!$A$4:$I$499,5,FALSE)</f>
        <v>#N/A</v>
      </c>
      <c r="G282" s="52" t="e">
        <f>VLOOKUP($B282,三大法人買賣超!$A$4:$I$500,3,FALSE)</f>
        <v>#N/A</v>
      </c>
      <c r="H282" s="37" t="e">
        <f>VLOOKUP($B282,三大法人買賣超!$A$4:$I$500,5,FALSE)</f>
        <v>#N/A</v>
      </c>
      <c r="I282" s="29" t="e">
        <f>VLOOKUP($B282,三大法人買賣超!$A$4:$I$500,7,FALSE)</f>
        <v>#N/A</v>
      </c>
      <c r="J282" s="29" t="e">
        <f>VLOOKUP($B282,三大法人買賣超!$A$4:$I$500,9,FALSE)</f>
        <v>#N/A</v>
      </c>
      <c r="K282" s="40">
        <f>新台幣匯率美元指數!B283</f>
        <v>0</v>
      </c>
      <c r="L282" s="41">
        <f>新台幣匯率美元指數!C283</f>
        <v>0</v>
      </c>
      <c r="M282" s="42">
        <f>新台幣匯率美元指數!D283</f>
        <v>0</v>
      </c>
      <c r="N282" s="29" t="e">
        <f>VLOOKUP($B282,期貨未平倉口數!$A$4:$M$499,4,FALSE)</f>
        <v>#N/A</v>
      </c>
      <c r="O282" s="29" t="e">
        <f>VLOOKUP($B282,期貨未平倉口數!$A$4:$M$499,9,FALSE)</f>
        <v>#N/A</v>
      </c>
      <c r="P282" s="29" t="e">
        <f>VLOOKUP($B282,期貨未平倉口數!$A$4:$M$499,10,FALSE)</f>
        <v>#N/A</v>
      </c>
      <c r="Q282" s="29" t="e">
        <f>VLOOKUP($B282,期貨未平倉口數!$A$4:$M$499,11,FALSE)</f>
        <v>#N/A</v>
      </c>
      <c r="R282" s="67" t="e">
        <f>VLOOKUP($B282,選擇權未平倉餘額!$A$4:$I$500,6,FALSE)</f>
        <v>#N/A</v>
      </c>
      <c r="S282" s="67" t="e">
        <f>VLOOKUP($B282,選擇權未平倉餘額!$A$4:$I$500,7,FALSE)</f>
        <v>#N/A</v>
      </c>
      <c r="T282" s="67" t="e">
        <f>VLOOKUP($B282,選擇權未平倉餘額!$A$4:$I$500,8,FALSE)</f>
        <v>#N/A</v>
      </c>
      <c r="U282" s="67" t="e">
        <f>VLOOKUP($B282,選擇權未平倉餘額!$A$4:$I$500,9,FALSE)</f>
        <v>#N/A</v>
      </c>
      <c r="V282" s="42" t="e">
        <f>VLOOKUP($B282,臺指選擇權P_C_Ratios!$A$4:$C$500,3,FALSE)</f>
        <v>#N/A</v>
      </c>
      <c r="W282" s="44" t="e">
        <f>VLOOKUP($B282,散戶多空比!$A$6:$L$500,12,FALSE)</f>
        <v>#N/A</v>
      </c>
      <c r="X282" s="43" t="e">
        <f>VLOOKUP($B282,期貨大額交易人未沖銷部位!$A$4:$O$499,4,FALSE)</f>
        <v>#N/A</v>
      </c>
      <c r="Y282" s="43" t="e">
        <f>VLOOKUP($B282,期貨大額交易人未沖銷部位!$A$4:$O$499,7,FALSE)</f>
        <v>#N/A</v>
      </c>
      <c r="Z282" s="43" t="e">
        <f>VLOOKUP($B282,期貨大額交易人未沖銷部位!$A$4:$O$499,10,FALSE)</f>
        <v>#N/A</v>
      </c>
      <c r="AA282" s="43" t="e">
        <f>VLOOKUP($B282,期貨大額交易人未沖銷部位!$A$4:$O$499,13,FALSE)</f>
        <v>#N/A</v>
      </c>
      <c r="AB282" s="43" t="e">
        <f>VLOOKUP($B282,期貨大額交易人未沖銷部位!$A$4:$O$499,14,FALSE)</f>
        <v>#N/A</v>
      </c>
      <c r="AC282" s="43" t="e">
        <f>VLOOKUP($B282,期貨大額交易人未沖銷部位!$A$4:$O$499,15,FALSE)</f>
        <v>#N/A</v>
      </c>
      <c r="AD282" s="36" t="e">
        <f>VLOOKUP($B282,三大美股走勢!$A$4:$J$500,4,FALSE)</f>
        <v>#N/A</v>
      </c>
      <c r="AE282" s="36" t="e">
        <f>VLOOKUP($B282,三大美股走勢!$A$4:$J$500,7,FALSE)</f>
        <v>#N/A</v>
      </c>
      <c r="AF282" s="36" t="e">
        <f>VLOOKUP($B282,三大美股走勢!$A$4:$J$500,10,FALSE)</f>
        <v>#N/A</v>
      </c>
    </row>
    <row r="283" spans="2:32">
      <c r="B283" s="35">
        <v>43062</v>
      </c>
      <c r="C283" s="36" t="e">
        <f>VLOOKUP($B283,大盤與近月台指!$A$4:$I$499,2,FALSE)</f>
        <v>#N/A</v>
      </c>
      <c r="D283" s="37" t="e">
        <f>VLOOKUP($B283,大盤與近月台指!$A$4:$I$499,3,FALSE)</f>
        <v>#N/A</v>
      </c>
      <c r="E283" s="38" t="e">
        <f>VLOOKUP($B283,大盤與近月台指!$A$4:$I$499,4,FALSE)</f>
        <v>#N/A</v>
      </c>
      <c r="F283" s="36" t="e">
        <f>VLOOKUP($B283,大盤與近月台指!$A$4:$I$499,5,FALSE)</f>
        <v>#N/A</v>
      </c>
      <c r="G283" s="52" t="e">
        <f>VLOOKUP($B283,三大法人買賣超!$A$4:$I$500,3,FALSE)</f>
        <v>#N/A</v>
      </c>
      <c r="H283" s="37" t="e">
        <f>VLOOKUP($B283,三大法人買賣超!$A$4:$I$500,5,FALSE)</f>
        <v>#N/A</v>
      </c>
      <c r="I283" s="29" t="e">
        <f>VLOOKUP($B283,三大法人買賣超!$A$4:$I$500,7,FALSE)</f>
        <v>#N/A</v>
      </c>
      <c r="J283" s="29" t="e">
        <f>VLOOKUP($B283,三大法人買賣超!$A$4:$I$500,9,FALSE)</f>
        <v>#N/A</v>
      </c>
      <c r="K283" s="40">
        <f>新台幣匯率美元指數!B284</f>
        <v>0</v>
      </c>
      <c r="L283" s="41">
        <f>新台幣匯率美元指數!C284</f>
        <v>0</v>
      </c>
      <c r="M283" s="42">
        <f>新台幣匯率美元指數!D284</f>
        <v>0</v>
      </c>
      <c r="N283" s="29" t="e">
        <f>VLOOKUP($B283,期貨未平倉口數!$A$4:$M$499,4,FALSE)</f>
        <v>#N/A</v>
      </c>
      <c r="O283" s="29" t="e">
        <f>VLOOKUP($B283,期貨未平倉口數!$A$4:$M$499,9,FALSE)</f>
        <v>#N/A</v>
      </c>
      <c r="P283" s="29" t="e">
        <f>VLOOKUP($B283,期貨未平倉口數!$A$4:$M$499,10,FALSE)</f>
        <v>#N/A</v>
      </c>
      <c r="Q283" s="29" t="e">
        <f>VLOOKUP($B283,期貨未平倉口數!$A$4:$M$499,11,FALSE)</f>
        <v>#N/A</v>
      </c>
      <c r="R283" s="67" t="e">
        <f>VLOOKUP($B283,選擇權未平倉餘額!$A$4:$I$500,6,FALSE)</f>
        <v>#N/A</v>
      </c>
      <c r="S283" s="67" t="e">
        <f>VLOOKUP($B283,選擇權未平倉餘額!$A$4:$I$500,7,FALSE)</f>
        <v>#N/A</v>
      </c>
      <c r="T283" s="67" t="e">
        <f>VLOOKUP($B283,選擇權未平倉餘額!$A$4:$I$500,8,FALSE)</f>
        <v>#N/A</v>
      </c>
      <c r="U283" s="67" t="e">
        <f>VLOOKUP($B283,選擇權未平倉餘額!$A$4:$I$500,9,FALSE)</f>
        <v>#N/A</v>
      </c>
      <c r="V283" s="42" t="e">
        <f>VLOOKUP($B283,臺指選擇權P_C_Ratios!$A$4:$C$500,3,FALSE)</f>
        <v>#N/A</v>
      </c>
      <c r="W283" s="44" t="e">
        <f>VLOOKUP($B283,散戶多空比!$A$6:$L$500,12,FALSE)</f>
        <v>#N/A</v>
      </c>
      <c r="X283" s="43" t="e">
        <f>VLOOKUP($B283,期貨大額交易人未沖銷部位!$A$4:$O$499,4,FALSE)</f>
        <v>#N/A</v>
      </c>
      <c r="Y283" s="43" t="e">
        <f>VLOOKUP($B283,期貨大額交易人未沖銷部位!$A$4:$O$499,7,FALSE)</f>
        <v>#N/A</v>
      </c>
      <c r="Z283" s="43" t="e">
        <f>VLOOKUP($B283,期貨大額交易人未沖銷部位!$A$4:$O$499,10,FALSE)</f>
        <v>#N/A</v>
      </c>
      <c r="AA283" s="43" t="e">
        <f>VLOOKUP($B283,期貨大額交易人未沖銷部位!$A$4:$O$499,13,FALSE)</f>
        <v>#N/A</v>
      </c>
      <c r="AB283" s="43" t="e">
        <f>VLOOKUP($B283,期貨大額交易人未沖銷部位!$A$4:$O$499,14,FALSE)</f>
        <v>#N/A</v>
      </c>
      <c r="AC283" s="43" t="e">
        <f>VLOOKUP($B283,期貨大額交易人未沖銷部位!$A$4:$O$499,15,FALSE)</f>
        <v>#N/A</v>
      </c>
      <c r="AD283" s="36" t="e">
        <f>VLOOKUP($B283,三大美股走勢!$A$4:$J$500,4,FALSE)</f>
        <v>#N/A</v>
      </c>
      <c r="AE283" s="36" t="e">
        <f>VLOOKUP($B283,三大美股走勢!$A$4:$J$500,7,FALSE)</f>
        <v>#N/A</v>
      </c>
      <c r="AF283" s="36" t="e">
        <f>VLOOKUP($B283,三大美股走勢!$A$4:$J$500,10,FALSE)</f>
        <v>#N/A</v>
      </c>
    </row>
    <row r="284" spans="2:32">
      <c r="B284" s="35">
        <v>43063</v>
      </c>
      <c r="C284" s="36" t="e">
        <f>VLOOKUP($B284,大盤與近月台指!$A$4:$I$499,2,FALSE)</f>
        <v>#N/A</v>
      </c>
      <c r="D284" s="37" t="e">
        <f>VLOOKUP($B284,大盤與近月台指!$A$4:$I$499,3,FALSE)</f>
        <v>#N/A</v>
      </c>
      <c r="E284" s="38" t="e">
        <f>VLOOKUP($B284,大盤與近月台指!$A$4:$I$499,4,FALSE)</f>
        <v>#N/A</v>
      </c>
      <c r="F284" s="36" t="e">
        <f>VLOOKUP($B284,大盤與近月台指!$A$4:$I$499,5,FALSE)</f>
        <v>#N/A</v>
      </c>
      <c r="G284" s="52" t="e">
        <f>VLOOKUP($B284,三大法人買賣超!$A$4:$I$500,3,FALSE)</f>
        <v>#N/A</v>
      </c>
      <c r="H284" s="37" t="e">
        <f>VLOOKUP($B284,三大法人買賣超!$A$4:$I$500,5,FALSE)</f>
        <v>#N/A</v>
      </c>
      <c r="I284" s="29" t="e">
        <f>VLOOKUP($B284,三大法人買賣超!$A$4:$I$500,7,FALSE)</f>
        <v>#N/A</v>
      </c>
      <c r="J284" s="29" t="e">
        <f>VLOOKUP($B284,三大法人買賣超!$A$4:$I$500,9,FALSE)</f>
        <v>#N/A</v>
      </c>
      <c r="K284" s="40">
        <f>新台幣匯率美元指數!B285</f>
        <v>0</v>
      </c>
      <c r="L284" s="41">
        <f>新台幣匯率美元指數!C285</f>
        <v>0</v>
      </c>
      <c r="M284" s="42">
        <f>新台幣匯率美元指數!D285</f>
        <v>0</v>
      </c>
      <c r="N284" s="29" t="e">
        <f>VLOOKUP($B284,期貨未平倉口數!$A$4:$M$499,4,FALSE)</f>
        <v>#N/A</v>
      </c>
      <c r="O284" s="29" t="e">
        <f>VLOOKUP($B284,期貨未平倉口數!$A$4:$M$499,9,FALSE)</f>
        <v>#N/A</v>
      </c>
      <c r="P284" s="29" t="e">
        <f>VLOOKUP($B284,期貨未平倉口數!$A$4:$M$499,10,FALSE)</f>
        <v>#N/A</v>
      </c>
      <c r="Q284" s="29" t="e">
        <f>VLOOKUP($B284,期貨未平倉口數!$A$4:$M$499,11,FALSE)</f>
        <v>#N/A</v>
      </c>
      <c r="R284" s="67" t="e">
        <f>VLOOKUP($B284,選擇權未平倉餘額!$A$4:$I$500,6,FALSE)</f>
        <v>#N/A</v>
      </c>
      <c r="S284" s="67" t="e">
        <f>VLOOKUP($B284,選擇權未平倉餘額!$A$4:$I$500,7,FALSE)</f>
        <v>#N/A</v>
      </c>
      <c r="T284" s="67" t="e">
        <f>VLOOKUP($B284,選擇權未平倉餘額!$A$4:$I$500,8,FALSE)</f>
        <v>#N/A</v>
      </c>
      <c r="U284" s="67" t="e">
        <f>VLOOKUP($B284,選擇權未平倉餘額!$A$4:$I$500,9,FALSE)</f>
        <v>#N/A</v>
      </c>
      <c r="V284" s="42" t="e">
        <f>VLOOKUP($B284,臺指選擇權P_C_Ratios!$A$4:$C$500,3,FALSE)</f>
        <v>#N/A</v>
      </c>
      <c r="W284" s="44" t="e">
        <f>VLOOKUP($B284,散戶多空比!$A$6:$L$500,12,FALSE)</f>
        <v>#N/A</v>
      </c>
      <c r="X284" s="43" t="e">
        <f>VLOOKUP($B284,期貨大額交易人未沖銷部位!$A$4:$O$499,4,FALSE)</f>
        <v>#N/A</v>
      </c>
      <c r="Y284" s="43" t="e">
        <f>VLOOKUP($B284,期貨大額交易人未沖銷部位!$A$4:$O$499,7,FALSE)</f>
        <v>#N/A</v>
      </c>
      <c r="Z284" s="43" t="e">
        <f>VLOOKUP($B284,期貨大額交易人未沖銷部位!$A$4:$O$499,10,FALSE)</f>
        <v>#N/A</v>
      </c>
      <c r="AA284" s="43" t="e">
        <f>VLOOKUP($B284,期貨大額交易人未沖銷部位!$A$4:$O$499,13,FALSE)</f>
        <v>#N/A</v>
      </c>
      <c r="AB284" s="43" t="e">
        <f>VLOOKUP($B284,期貨大額交易人未沖銷部位!$A$4:$O$499,14,FALSE)</f>
        <v>#N/A</v>
      </c>
      <c r="AC284" s="43" t="e">
        <f>VLOOKUP($B284,期貨大額交易人未沖銷部位!$A$4:$O$499,15,FALSE)</f>
        <v>#N/A</v>
      </c>
      <c r="AD284" s="36" t="e">
        <f>VLOOKUP($B284,三大美股走勢!$A$4:$J$500,4,FALSE)</f>
        <v>#N/A</v>
      </c>
      <c r="AE284" s="36" t="e">
        <f>VLOOKUP($B284,三大美股走勢!$A$4:$J$500,7,FALSE)</f>
        <v>#N/A</v>
      </c>
      <c r="AF284" s="36" t="e">
        <f>VLOOKUP($B284,三大美股走勢!$A$4:$J$500,10,FALSE)</f>
        <v>#N/A</v>
      </c>
    </row>
    <row r="285" spans="2:32">
      <c r="B285" s="35">
        <v>43064</v>
      </c>
      <c r="C285" s="36" t="e">
        <f>VLOOKUP($B285,大盤與近月台指!$A$4:$I$499,2,FALSE)</f>
        <v>#N/A</v>
      </c>
      <c r="D285" s="37" t="e">
        <f>VLOOKUP($B285,大盤與近月台指!$A$4:$I$499,3,FALSE)</f>
        <v>#N/A</v>
      </c>
      <c r="E285" s="38" t="e">
        <f>VLOOKUP($B285,大盤與近月台指!$A$4:$I$499,4,FALSE)</f>
        <v>#N/A</v>
      </c>
      <c r="F285" s="36" t="e">
        <f>VLOOKUP($B285,大盤與近月台指!$A$4:$I$499,5,FALSE)</f>
        <v>#N/A</v>
      </c>
      <c r="G285" s="52" t="e">
        <f>VLOOKUP($B285,三大法人買賣超!$A$4:$I$500,3,FALSE)</f>
        <v>#N/A</v>
      </c>
      <c r="H285" s="37" t="e">
        <f>VLOOKUP($B285,三大法人買賣超!$A$4:$I$500,5,FALSE)</f>
        <v>#N/A</v>
      </c>
      <c r="I285" s="29" t="e">
        <f>VLOOKUP($B285,三大法人買賣超!$A$4:$I$500,7,FALSE)</f>
        <v>#N/A</v>
      </c>
      <c r="J285" s="29" t="e">
        <f>VLOOKUP($B285,三大法人買賣超!$A$4:$I$500,9,FALSE)</f>
        <v>#N/A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 t="e">
        <f>VLOOKUP($B285,期貨未平倉口數!$A$4:$M$499,4,FALSE)</f>
        <v>#N/A</v>
      </c>
      <c r="O285" s="29" t="e">
        <f>VLOOKUP($B285,期貨未平倉口數!$A$4:$M$499,9,FALSE)</f>
        <v>#N/A</v>
      </c>
      <c r="P285" s="29" t="e">
        <f>VLOOKUP($B285,期貨未平倉口數!$A$4:$M$499,10,FALSE)</f>
        <v>#N/A</v>
      </c>
      <c r="Q285" s="29" t="e">
        <f>VLOOKUP($B285,期貨未平倉口數!$A$4:$M$499,11,FALSE)</f>
        <v>#N/A</v>
      </c>
      <c r="R285" s="67" t="e">
        <f>VLOOKUP($B285,選擇權未平倉餘額!$A$4:$I$500,6,FALSE)</f>
        <v>#N/A</v>
      </c>
      <c r="S285" s="67" t="e">
        <f>VLOOKUP($B285,選擇權未平倉餘額!$A$4:$I$500,7,FALSE)</f>
        <v>#N/A</v>
      </c>
      <c r="T285" s="67" t="e">
        <f>VLOOKUP($B285,選擇權未平倉餘額!$A$4:$I$500,8,FALSE)</f>
        <v>#N/A</v>
      </c>
      <c r="U285" s="67" t="e">
        <f>VLOOKUP($B285,選擇權未平倉餘額!$A$4:$I$500,9,FALSE)</f>
        <v>#N/A</v>
      </c>
      <c r="V285" s="42" t="e">
        <f>VLOOKUP($B285,臺指選擇權P_C_Ratios!$A$4:$C$500,3,FALSE)</f>
        <v>#N/A</v>
      </c>
      <c r="W285" s="44" t="e">
        <f>VLOOKUP($B285,散戶多空比!$A$6:$L$500,12,FALSE)</f>
        <v>#N/A</v>
      </c>
      <c r="X285" s="43" t="e">
        <f>VLOOKUP($B285,期貨大額交易人未沖銷部位!$A$4:$O$499,4,FALSE)</f>
        <v>#N/A</v>
      </c>
      <c r="Y285" s="43" t="e">
        <f>VLOOKUP($B285,期貨大額交易人未沖銷部位!$A$4:$O$499,7,FALSE)</f>
        <v>#N/A</v>
      </c>
      <c r="Z285" s="43" t="e">
        <f>VLOOKUP($B285,期貨大額交易人未沖銷部位!$A$4:$O$499,10,FALSE)</f>
        <v>#N/A</v>
      </c>
      <c r="AA285" s="43" t="e">
        <f>VLOOKUP($B285,期貨大額交易人未沖銷部位!$A$4:$O$499,13,FALSE)</f>
        <v>#N/A</v>
      </c>
      <c r="AB285" s="43" t="e">
        <f>VLOOKUP($B285,期貨大額交易人未沖銷部位!$A$4:$O$499,14,FALSE)</f>
        <v>#N/A</v>
      </c>
      <c r="AC285" s="43" t="e">
        <f>VLOOKUP($B285,期貨大額交易人未沖銷部位!$A$4:$O$499,15,FALSE)</f>
        <v>#N/A</v>
      </c>
      <c r="AD285" s="36" t="e">
        <f>VLOOKUP($B285,三大美股走勢!$A$4:$J$500,4,FALSE)</f>
        <v>#N/A</v>
      </c>
      <c r="AE285" s="36" t="e">
        <f>VLOOKUP($B285,三大美股走勢!$A$4:$J$500,7,FALSE)</f>
        <v>#N/A</v>
      </c>
      <c r="AF285" s="36" t="e">
        <f>VLOOKUP($B285,三大美股走勢!$A$4:$J$500,10,FALSE)</f>
        <v>#N/A</v>
      </c>
    </row>
    <row r="286" spans="2:32">
      <c r="B286" s="35">
        <v>43065</v>
      </c>
      <c r="C286" s="36" t="e">
        <f>VLOOKUP($B286,大盤與近月台指!$A$4:$I$499,2,FALSE)</f>
        <v>#N/A</v>
      </c>
      <c r="D286" s="37" t="e">
        <f>VLOOKUP($B286,大盤與近月台指!$A$4:$I$499,3,FALSE)</f>
        <v>#N/A</v>
      </c>
      <c r="E286" s="38" t="e">
        <f>VLOOKUP($B286,大盤與近月台指!$A$4:$I$499,4,FALSE)</f>
        <v>#N/A</v>
      </c>
      <c r="F286" s="36" t="e">
        <f>VLOOKUP($B286,大盤與近月台指!$A$4:$I$499,5,FALSE)</f>
        <v>#N/A</v>
      </c>
      <c r="G286" s="52" t="e">
        <f>VLOOKUP($B286,三大法人買賣超!$A$4:$I$500,3,FALSE)</f>
        <v>#N/A</v>
      </c>
      <c r="H286" s="37" t="e">
        <f>VLOOKUP($B286,三大法人買賣超!$A$4:$I$500,5,FALSE)</f>
        <v>#N/A</v>
      </c>
      <c r="I286" s="29" t="e">
        <f>VLOOKUP($B286,三大法人買賣超!$A$4:$I$500,7,FALSE)</f>
        <v>#N/A</v>
      </c>
      <c r="J286" s="29" t="e">
        <f>VLOOKUP($B286,三大法人買賣超!$A$4:$I$500,9,FALSE)</f>
        <v>#N/A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 t="e">
        <f>VLOOKUP($B286,期貨未平倉口數!$A$4:$M$499,4,FALSE)</f>
        <v>#N/A</v>
      </c>
      <c r="O286" s="29" t="e">
        <f>VLOOKUP($B286,期貨未平倉口數!$A$4:$M$499,9,FALSE)</f>
        <v>#N/A</v>
      </c>
      <c r="P286" s="29" t="e">
        <f>VLOOKUP($B286,期貨未平倉口數!$A$4:$M$499,10,FALSE)</f>
        <v>#N/A</v>
      </c>
      <c r="Q286" s="29" t="e">
        <f>VLOOKUP($B286,期貨未平倉口數!$A$4:$M$499,11,FALSE)</f>
        <v>#N/A</v>
      </c>
      <c r="R286" s="67" t="e">
        <f>VLOOKUP($B286,選擇權未平倉餘額!$A$4:$I$500,6,FALSE)</f>
        <v>#N/A</v>
      </c>
      <c r="S286" s="67" t="e">
        <f>VLOOKUP($B286,選擇權未平倉餘額!$A$4:$I$500,7,FALSE)</f>
        <v>#N/A</v>
      </c>
      <c r="T286" s="67" t="e">
        <f>VLOOKUP($B286,選擇權未平倉餘額!$A$4:$I$500,8,FALSE)</f>
        <v>#N/A</v>
      </c>
      <c r="U286" s="67" t="e">
        <f>VLOOKUP($B286,選擇權未平倉餘額!$A$4:$I$500,9,FALSE)</f>
        <v>#N/A</v>
      </c>
      <c r="V286" s="42" t="e">
        <f>VLOOKUP($B286,臺指選擇權P_C_Ratios!$A$4:$C$500,3,FALSE)</f>
        <v>#N/A</v>
      </c>
      <c r="W286" s="44" t="e">
        <f>VLOOKUP($B286,散戶多空比!$A$6:$L$500,12,FALSE)</f>
        <v>#N/A</v>
      </c>
      <c r="X286" s="43" t="e">
        <f>VLOOKUP($B286,期貨大額交易人未沖銷部位!$A$4:$O$499,4,FALSE)</f>
        <v>#N/A</v>
      </c>
      <c r="Y286" s="43" t="e">
        <f>VLOOKUP($B286,期貨大額交易人未沖銷部位!$A$4:$O$499,7,FALSE)</f>
        <v>#N/A</v>
      </c>
      <c r="Z286" s="43" t="e">
        <f>VLOOKUP($B286,期貨大額交易人未沖銷部位!$A$4:$O$499,10,FALSE)</f>
        <v>#N/A</v>
      </c>
      <c r="AA286" s="43" t="e">
        <f>VLOOKUP($B286,期貨大額交易人未沖銷部位!$A$4:$O$499,13,FALSE)</f>
        <v>#N/A</v>
      </c>
      <c r="AB286" s="43" t="e">
        <f>VLOOKUP($B286,期貨大額交易人未沖銷部位!$A$4:$O$499,14,FALSE)</f>
        <v>#N/A</v>
      </c>
      <c r="AC286" s="43" t="e">
        <f>VLOOKUP($B286,期貨大額交易人未沖銷部位!$A$4:$O$499,15,FALSE)</f>
        <v>#N/A</v>
      </c>
      <c r="AD286" s="36" t="e">
        <f>VLOOKUP($B286,三大美股走勢!$A$4:$J$500,4,FALSE)</f>
        <v>#N/A</v>
      </c>
      <c r="AE286" s="36" t="e">
        <f>VLOOKUP($B286,三大美股走勢!$A$4:$J$500,7,FALSE)</f>
        <v>#N/A</v>
      </c>
      <c r="AF286" s="36" t="e">
        <f>VLOOKUP($B286,三大美股走勢!$A$4:$J$500,10,FALSE)</f>
        <v>#N/A</v>
      </c>
    </row>
    <row r="287" spans="2:32">
      <c r="B287" s="35">
        <v>43066</v>
      </c>
      <c r="C287" s="36" t="e">
        <f>VLOOKUP($B287,大盤與近月台指!$A$4:$I$499,2,FALSE)</f>
        <v>#N/A</v>
      </c>
      <c r="D287" s="37" t="e">
        <f>VLOOKUP($B287,大盤與近月台指!$A$4:$I$499,3,FALSE)</f>
        <v>#N/A</v>
      </c>
      <c r="E287" s="38" t="e">
        <f>VLOOKUP($B287,大盤與近月台指!$A$4:$I$499,4,FALSE)</f>
        <v>#N/A</v>
      </c>
      <c r="F287" s="36" t="e">
        <f>VLOOKUP($B287,大盤與近月台指!$A$4:$I$499,5,FALSE)</f>
        <v>#N/A</v>
      </c>
      <c r="G287" s="52" t="e">
        <f>VLOOKUP($B287,三大法人買賣超!$A$4:$I$500,3,FALSE)</f>
        <v>#N/A</v>
      </c>
      <c r="H287" s="37" t="e">
        <f>VLOOKUP($B287,三大法人買賣超!$A$4:$I$500,5,FALSE)</f>
        <v>#N/A</v>
      </c>
      <c r="I287" s="29" t="e">
        <f>VLOOKUP($B287,三大法人買賣超!$A$4:$I$500,7,FALSE)</f>
        <v>#N/A</v>
      </c>
      <c r="J287" s="29" t="e">
        <f>VLOOKUP($B287,三大法人買賣超!$A$4:$I$500,9,FALSE)</f>
        <v>#N/A</v>
      </c>
      <c r="K287" s="40">
        <f>新台幣匯率美元指數!B288</f>
        <v>0</v>
      </c>
      <c r="L287" s="41">
        <f>新台幣匯率美元指數!C288</f>
        <v>0</v>
      </c>
      <c r="M287" s="42">
        <f>新台幣匯率美元指數!D288</f>
        <v>0</v>
      </c>
      <c r="N287" s="29" t="e">
        <f>VLOOKUP($B287,期貨未平倉口數!$A$4:$M$499,4,FALSE)</f>
        <v>#N/A</v>
      </c>
      <c r="O287" s="29" t="e">
        <f>VLOOKUP($B287,期貨未平倉口數!$A$4:$M$499,9,FALSE)</f>
        <v>#N/A</v>
      </c>
      <c r="P287" s="29" t="e">
        <f>VLOOKUP($B287,期貨未平倉口數!$A$4:$M$499,10,FALSE)</f>
        <v>#N/A</v>
      </c>
      <c r="Q287" s="29" t="e">
        <f>VLOOKUP($B287,期貨未平倉口數!$A$4:$M$499,11,FALSE)</f>
        <v>#N/A</v>
      </c>
      <c r="R287" s="67" t="e">
        <f>VLOOKUP($B287,選擇權未平倉餘額!$A$4:$I$500,6,FALSE)</f>
        <v>#N/A</v>
      </c>
      <c r="S287" s="67" t="e">
        <f>VLOOKUP($B287,選擇權未平倉餘額!$A$4:$I$500,7,FALSE)</f>
        <v>#N/A</v>
      </c>
      <c r="T287" s="67" t="e">
        <f>VLOOKUP($B287,選擇權未平倉餘額!$A$4:$I$500,8,FALSE)</f>
        <v>#N/A</v>
      </c>
      <c r="U287" s="67" t="e">
        <f>VLOOKUP($B287,選擇權未平倉餘額!$A$4:$I$500,9,FALSE)</f>
        <v>#N/A</v>
      </c>
      <c r="V287" s="42" t="e">
        <f>VLOOKUP($B287,臺指選擇權P_C_Ratios!$A$4:$C$500,3,FALSE)</f>
        <v>#N/A</v>
      </c>
      <c r="W287" s="44" t="e">
        <f>VLOOKUP($B287,散戶多空比!$A$6:$L$500,12,FALSE)</f>
        <v>#N/A</v>
      </c>
      <c r="X287" s="43" t="e">
        <f>VLOOKUP($B287,期貨大額交易人未沖銷部位!$A$4:$O$499,4,FALSE)</f>
        <v>#N/A</v>
      </c>
      <c r="Y287" s="43" t="e">
        <f>VLOOKUP($B287,期貨大額交易人未沖銷部位!$A$4:$O$499,7,FALSE)</f>
        <v>#N/A</v>
      </c>
      <c r="Z287" s="43" t="e">
        <f>VLOOKUP($B287,期貨大額交易人未沖銷部位!$A$4:$O$499,10,FALSE)</f>
        <v>#N/A</v>
      </c>
      <c r="AA287" s="43" t="e">
        <f>VLOOKUP($B287,期貨大額交易人未沖銷部位!$A$4:$O$499,13,FALSE)</f>
        <v>#N/A</v>
      </c>
      <c r="AB287" s="43" t="e">
        <f>VLOOKUP($B287,期貨大額交易人未沖銷部位!$A$4:$O$499,14,FALSE)</f>
        <v>#N/A</v>
      </c>
      <c r="AC287" s="43" t="e">
        <f>VLOOKUP($B287,期貨大額交易人未沖銷部位!$A$4:$O$499,15,FALSE)</f>
        <v>#N/A</v>
      </c>
      <c r="AD287" s="36" t="e">
        <f>VLOOKUP($B287,三大美股走勢!$A$4:$J$500,4,FALSE)</f>
        <v>#N/A</v>
      </c>
      <c r="AE287" s="36" t="e">
        <f>VLOOKUP($B287,三大美股走勢!$A$4:$J$500,7,FALSE)</f>
        <v>#N/A</v>
      </c>
      <c r="AF287" s="36" t="e">
        <f>VLOOKUP($B287,三大美股走勢!$A$4:$J$500,10,FALSE)</f>
        <v>#N/A</v>
      </c>
    </row>
    <row r="288" spans="2:32">
      <c r="B288" s="35">
        <v>43067</v>
      </c>
      <c r="C288" s="36" t="e">
        <f>VLOOKUP($B288,大盤與近月台指!$A$4:$I$499,2,FALSE)</f>
        <v>#N/A</v>
      </c>
      <c r="D288" s="37" t="e">
        <f>VLOOKUP($B288,大盤與近月台指!$A$4:$I$499,3,FALSE)</f>
        <v>#N/A</v>
      </c>
      <c r="E288" s="38" t="e">
        <f>VLOOKUP($B288,大盤與近月台指!$A$4:$I$499,4,FALSE)</f>
        <v>#N/A</v>
      </c>
      <c r="F288" s="36" t="e">
        <f>VLOOKUP($B288,大盤與近月台指!$A$4:$I$499,5,FALSE)</f>
        <v>#N/A</v>
      </c>
      <c r="G288" s="52" t="e">
        <f>VLOOKUP($B288,三大法人買賣超!$A$4:$I$500,3,FALSE)</f>
        <v>#N/A</v>
      </c>
      <c r="H288" s="37" t="e">
        <f>VLOOKUP($B288,三大法人買賣超!$A$4:$I$500,5,FALSE)</f>
        <v>#N/A</v>
      </c>
      <c r="I288" s="29" t="e">
        <f>VLOOKUP($B288,三大法人買賣超!$A$4:$I$500,7,FALSE)</f>
        <v>#N/A</v>
      </c>
      <c r="J288" s="29" t="e">
        <f>VLOOKUP($B288,三大法人買賣超!$A$4:$I$500,9,FALSE)</f>
        <v>#N/A</v>
      </c>
      <c r="K288" s="40">
        <f>新台幣匯率美元指數!B289</f>
        <v>0</v>
      </c>
      <c r="L288" s="41">
        <f>新台幣匯率美元指數!C289</f>
        <v>0</v>
      </c>
      <c r="M288" s="42">
        <f>新台幣匯率美元指數!D289</f>
        <v>0</v>
      </c>
      <c r="N288" s="29" t="e">
        <f>VLOOKUP($B288,期貨未平倉口數!$A$4:$M$499,4,FALSE)</f>
        <v>#N/A</v>
      </c>
      <c r="O288" s="29" t="e">
        <f>VLOOKUP($B288,期貨未平倉口數!$A$4:$M$499,9,FALSE)</f>
        <v>#N/A</v>
      </c>
      <c r="P288" s="29" t="e">
        <f>VLOOKUP($B288,期貨未平倉口數!$A$4:$M$499,10,FALSE)</f>
        <v>#N/A</v>
      </c>
      <c r="Q288" s="29" t="e">
        <f>VLOOKUP($B288,期貨未平倉口數!$A$4:$M$499,11,FALSE)</f>
        <v>#N/A</v>
      </c>
      <c r="R288" s="67" t="e">
        <f>VLOOKUP($B288,選擇權未平倉餘額!$A$4:$I$500,6,FALSE)</f>
        <v>#N/A</v>
      </c>
      <c r="S288" s="67" t="e">
        <f>VLOOKUP($B288,選擇權未平倉餘額!$A$4:$I$500,7,FALSE)</f>
        <v>#N/A</v>
      </c>
      <c r="T288" s="67" t="e">
        <f>VLOOKUP($B288,選擇權未平倉餘額!$A$4:$I$500,8,FALSE)</f>
        <v>#N/A</v>
      </c>
      <c r="U288" s="67" t="e">
        <f>VLOOKUP($B288,選擇權未平倉餘額!$A$4:$I$500,9,FALSE)</f>
        <v>#N/A</v>
      </c>
      <c r="V288" s="42" t="e">
        <f>VLOOKUP($B288,臺指選擇權P_C_Ratios!$A$4:$C$500,3,FALSE)</f>
        <v>#N/A</v>
      </c>
      <c r="W288" s="44" t="e">
        <f>VLOOKUP($B288,散戶多空比!$A$6:$L$500,12,FALSE)</f>
        <v>#N/A</v>
      </c>
      <c r="X288" s="43" t="e">
        <f>VLOOKUP($B288,期貨大額交易人未沖銷部位!$A$4:$O$499,4,FALSE)</f>
        <v>#N/A</v>
      </c>
      <c r="Y288" s="43" t="e">
        <f>VLOOKUP($B288,期貨大額交易人未沖銷部位!$A$4:$O$499,7,FALSE)</f>
        <v>#N/A</v>
      </c>
      <c r="Z288" s="43" t="e">
        <f>VLOOKUP($B288,期貨大額交易人未沖銷部位!$A$4:$O$499,10,FALSE)</f>
        <v>#N/A</v>
      </c>
      <c r="AA288" s="43" t="e">
        <f>VLOOKUP($B288,期貨大額交易人未沖銷部位!$A$4:$O$499,13,FALSE)</f>
        <v>#N/A</v>
      </c>
      <c r="AB288" s="43" t="e">
        <f>VLOOKUP($B288,期貨大額交易人未沖銷部位!$A$4:$O$499,14,FALSE)</f>
        <v>#N/A</v>
      </c>
      <c r="AC288" s="43" t="e">
        <f>VLOOKUP($B288,期貨大額交易人未沖銷部位!$A$4:$O$499,15,FALSE)</f>
        <v>#N/A</v>
      </c>
      <c r="AD288" s="36" t="e">
        <f>VLOOKUP($B288,三大美股走勢!$A$4:$J$500,4,FALSE)</f>
        <v>#N/A</v>
      </c>
      <c r="AE288" s="36" t="e">
        <f>VLOOKUP($B288,三大美股走勢!$A$4:$J$500,7,FALSE)</f>
        <v>#N/A</v>
      </c>
      <c r="AF288" s="36" t="e">
        <f>VLOOKUP($B288,三大美股走勢!$A$4:$J$500,10,FALSE)</f>
        <v>#N/A</v>
      </c>
    </row>
    <row r="289" spans="2:32">
      <c r="B289" s="35">
        <v>43068</v>
      </c>
      <c r="C289" s="36" t="e">
        <f>VLOOKUP($B289,大盤與近月台指!$A$4:$I$499,2,FALSE)</f>
        <v>#N/A</v>
      </c>
      <c r="D289" s="37" t="e">
        <f>VLOOKUP($B289,大盤與近月台指!$A$4:$I$499,3,FALSE)</f>
        <v>#N/A</v>
      </c>
      <c r="E289" s="38" t="e">
        <f>VLOOKUP($B289,大盤與近月台指!$A$4:$I$499,4,FALSE)</f>
        <v>#N/A</v>
      </c>
      <c r="F289" s="36" t="e">
        <f>VLOOKUP($B289,大盤與近月台指!$A$4:$I$499,5,FALSE)</f>
        <v>#N/A</v>
      </c>
      <c r="G289" s="52" t="e">
        <f>VLOOKUP($B289,三大法人買賣超!$A$4:$I$500,3,FALSE)</f>
        <v>#N/A</v>
      </c>
      <c r="H289" s="37" t="e">
        <f>VLOOKUP($B289,三大法人買賣超!$A$4:$I$500,5,FALSE)</f>
        <v>#N/A</v>
      </c>
      <c r="I289" s="29" t="e">
        <f>VLOOKUP($B289,三大法人買賣超!$A$4:$I$500,7,FALSE)</f>
        <v>#N/A</v>
      </c>
      <c r="J289" s="29" t="e">
        <f>VLOOKUP($B289,三大法人買賣超!$A$4:$I$500,9,FALSE)</f>
        <v>#N/A</v>
      </c>
      <c r="K289" s="40">
        <f>新台幣匯率美元指數!B290</f>
        <v>0</v>
      </c>
      <c r="L289" s="41">
        <f>新台幣匯率美元指數!C290</f>
        <v>0</v>
      </c>
      <c r="M289" s="42">
        <f>新台幣匯率美元指數!D290</f>
        <v>0</v>
      </c>
      <c r="N289" s="29" t="e">
        <f>VLOOKUP($B289,期貨未平倉口數!$A$4:$M$499,4,FALSE)</f>
        <v>#N/A</v>
      </c>
      <c r="O289" s="29" t="e">
        <f>VLOOKUP($B289,期貨未平倉口數!$A$4:$M$499,9,FALSE)</f>
        <v>#N/A</v>
      </c>
      <c r="P289" s="29" t="e">
        <f>VLOOKUP($B289,期貨未平倉口數!$A$4:$M$499,10,FALSE)</f>
        <v>#N/A</v>
      </c>
      <c r="Q289" s="29" t="e">
        <f>VLOOKUP($B289,期貨未平倉口數!$A$4:$M$499,11,FALSE)</f>
        <v>#N/A</v>
      </c>
      <c r="R289" s="67" t="e">
        <f>VLOOKUP($B289,選擇權未平倉餘額!$A$4:$I$500,6,FALSE)</f>
        <v>#N/A</v>
      </c>
      <c r="S289" s="67" t="e">
        <f>VLOOKUP($B289,選擇權未平倉餘額!$A$4:$I$500,7,FALSE)</f>
        <v>#N/A</v>
      </c>
      <c r="T289" s="67" t="e">
        <f>VLOOKUP($B289,選擇權未平倉餘額!$A$4:$I$500,8,FALSE)</f>
        <v>#N/A</v>
      </c>
      <c r="U289" s="67" t="e">
        <f>VLOOKUP($B289,選擇權未平倉餘額!$A$4:$I$500,9,FALSE)</f>
        <v>#N/A</v>
      </c>
      <c r="V289" s="42" t="e">
        <f>VLOOKUP($B289,臺指選擇權P_C_Ratios!$A$4:$C$500,3,FALSE)</f>
        <v>#N/A</v>
      </c>
      <c r="W289" s="44" t="e">
        <f>VLOOKUP($B289,散戶多空比!$A$6:$L$500,12,FALSE)</f>
        <v>#N/A</v>
      </c>
      <c r="X289" s="43" t="e">
        <f>VLOOKUP($B289,期貨大額交易人未沖銷部位!$A$4:$O$499,4,FALSE)</f>
        <v>#N/A</v>
      </c>
      <c r="Y289" s="43" t="e">
        <f>VLOOKUP($B289,期貨大額交易人未沖銷部位!$A$4:$O$499,7,FALSE)</f>
        <v>#N/A</v>
      </c>
      <c r="Z289" s="43" t="e">
        <f>VLOOKUP($B289,期貨大額交易人未沖銷部位!$A$4:$O$499,10,FALSE)</f>
        <v>#N/A</v>
      </c>
      <c r="AA289" s="43" t="e">
        <f>VLOOKUP($B289,期貨大額交易人未沖銷部位!$A$4:$O$499,13,FALSE)</f>
        <v>#N/A</v>
      </c>
      <c r="AB289" s="43" t="e">
        <f>VLOOKUP($B289,期貨大額交易人未沖銷部位!$A$4:$O$499,14,FALSE)</f>
        <v>#N/A</v>
      </c>
      <c r="AC289" s="43" t="e">
        <f>VLOOKUP($B289,期貨大額交易人未沖銷部位!$A$4:$O$499,15,FALSE)</f>
        <v>#N/A</v>
      </c>
      <c r="AD289" s="36" t="e">
        <f>VLOOKUP($B289,三大美股走勢!$A$4:$J$500,4,FALSE)</f>
        <v>#N/A</v>
      </c>
      <c r="AE289" s="36" t="e">
        <f>VLOOKUP($B289,三大美股走勢!$A$4:$J$500,7,FALSE)</f>
        <v>#N/A</v>
      </c>
      <c r="AF289" s="36" t="e">
        <f>VLOOKUP($B289,三大美股走勢!$A$4:$J$500,10,FALSE)</f>
        <v>#N/A</v>
      </c>
    </row>
    <row r="290" spans="2:32">
      <c r="B290" s="35">
        <v>43069</v>
      </c>
      <c r="C290" s="36" t="e">
        <f>VLOOKUP($B290,大盤與近月台指!$A$4:$I$499,2,FALSE)</f>
        <v>#N/A</v>
      </c>
      <c r="D290" s="37" t="e">
        <f>VLOOKUP($B290,大盤與近月台指!$A$4:$I$499,3,FALSE)</f>
        <v>#N/A</v>
      </c>
      <c r="E290" s="38" t="e">
        <f>VLOOKUP($B290,大盤與近月台指!$A$4:$I$499,4,FALSE)</f>
        <v>#N/A</v>
      </c>
      <c r="F290" s="36" t="e">
        <f>VLOOKUP($B290,大盤與近月台指!$A$4:$I$499,5,FALSE)</f>
        <v>#N/A</v>
      </c>
      <c r="G290" s="52" t="e">
        <f>VLOOKUP($B290,三大法人買賣超!$A$4:$I$500,3,FALSE)</f>
        <v>#N/A</v>
      </c>
      <c r="H290" s="37" t="e">
        <f>VLOOKUP($B290,三大法人買賣超!$A$4:$I$500,5,FALSE)</f>
        <v>#N/A</v>
      </c>
      <c r="I290" s="29" t="e">
        <f>VLOOKUP($B290,三大法人買賣超!$A$4:$I$500,7,FALSE)</f>
        <v>#N/A</v>
      </c>
      <c r="J290" s="29" t="e">
        <f>VLOOKUP($B290,三大法人買賣超!$A$4:$I$500,9,FALSE)</f>
        <v>#N/A</v>
      </c>
      <c r="K290" s="40">
        <f>新台幣匯率美元指數!B291</f>
        <v>0</v>
      </c>
      <c r="L290" s="41">
        <f>新台幣匯率美元指數!C291</f>
        <v>0</v>
      </c>
      <c r="M290" s="42">
        <f>新台幣匯率美元指數!D291</f>
        <v>0</v>
      </c>
      <c r="N290" s="29" t="e">
        <f>VLOOKUP($B290,期貨未平倉口數!$A$4:$M$499,4,FALSE)</f>
        <v>#N/A</v>
      </c>
      <c r="O290" s="29" t="e">
        <f>VLOOKUP($B290,期貨未平倉口數!$A$4:$M$499,9,FALSE)</f>
        <v>#N/A</v>
      </c>
      <c r="P290" s="29" t="e">
        <f>VLOOKUP($B290,期貨未平倉口數!$A$4:$M$499,10,FALSE)</f>
        <v>#N/A</v>
      </c>
      <c r="Q290" s="29" t="e">
        <f>VLOOKUP($B290,期貨未平倉口數!$A$4:$M$499,11,FALSE)</f>
        <v>#N/A</v>
      </c>
      <c r="R290" s="67" t="e">
        <f>VLOOKUP($B290,選擇權未平倉餘額!$A$4:$I$500,6,FALSE)</f>
        <v>#N/A</v>
      </c>
      <c r="S290" s="67" t="e">
        <f>VLOOKUP($B290,選擇權未平倉餘額!$A$4:$I$500,7,FALSE)</f>
        <v>#N/A</v>
      </c>
      <c r="T290" s="67" t="e">
        <f>VLOOKUP($B290,選擇權未平倉餘額!$A$4:$I$500,8,FALSE)</f>
        <v>#N/A</v>
      </c>
      <c r="U290" s="67" t="e">
        <f>VLOOKUP($B290,選擇權未平倉餘額!$A$4:$I$500,9,FALSE)</f>
        <v>#N/A</v>
      </c>
      <c r="V290" s="42" t="e">
        <f>VLOOKUP($B290,臺指選擇權P_C_Ratios!$A$4:$C$500,3,FALSE)</f>
        <v>#N/A</v>
      </c>
      <c r="W290" s="44" t="e">
        <f>VLOOKUP($B290,散戶多空比!$A$6:$L$500,12,FALSE)</f>
        <v>#N/A</v>
      </c>
      <c r="X290" s="43" t="e">
        <f>VLOOKUP($B290,期貨大額交易人未沖銷部位!$A$4:$O$499,4,FALSE)</f>
        <v>#N/A</v>
      </c>
      <c r="Y290" s="43" t="e">
        <f>VLOOKUP($B290,期貨大額交易人未沖銷部位!$A$4:$O$499,7,FALSE)</f>
        <v>#N/A</v>
      </c>
      <c r="Z290" s="43" t="e">
        <f>VLOOKUP($B290,期貨大額交易人未沖銷部位!$A$4:$O$499,10,FALSE)</f>
        <v>#N/A</v>
      </c>
      <c r="AA290" s="43" t="e">
        <f>VLOOKUP($B290,期貨大額交易人未沖銷部位!$A$4:$O$499,13,FALSE)</f>
        <v>#N/A</v>
      </c>
      <c r="AB290" s="43" t="e">
        <f>VLOOKUP($B290,期貨大額交易人未沖銷部位!$A$4:$O$499,14,FALSE)</f>
        <v>#N/A</v>
      </c>
      <c r="AC290" s="43" t="e">
        <f>VLOOKUP($B290,期貨大額交易人未沖銷部位!$A$4:$O$499,15,FALSE)</f>
        <v>#N/A</v>
      </c>
      <c r="AD290" s="36" t="e">
        <f>VLOOKUP($B290,三大美股走勢!$A$4:$J$500,4,FALSE)</f>
        <v>#N/A</v>
      </c>
      <c r="AE290" s="36" t="e">
        <f>VLOOKUP($B290,三大美股走勢!$A$4:$J$500,7,FALSE)</f>
        <v>#N/A</v>
      </c>
      <c r="AF290" s="36" t="e">
        <f>VLOOKUP($B290,三大美股走勢!$A$4:$J$500,10,FALSE)</f>
        <v>#N/A</v>
      </c>
    </row>
    <row r="291" spans="2:32">
      <c r="B291" s="35">
        <v>43070</v>
      </c>
      <c r="C291" s="36" t="e">
        <f>VLOOKUP($B291,大盤與近月台指!$A$4:$I$499,2,FALSE)</f>
        <v>#N/A</v>
      </c>
      <c r="D291" s="37" t="e">
        <f>VLOOKUP($B291,大盤與近月台指!$A$4:$I$499,3,FALSE)</f>
        <v>#N/A</v>
      </c>
      <c r="E291" s="38" t="e">
        <f>VLOOKUP($B291,大盤與近月台指!$A$4:$I$499,4,FALSE)</f>
        <v>#N/A</v>
      </c>
      <c r="F291" s="36" t="e">
        <f>VLOOKUP($B291,大盤與近月台指!$A$4:$I$499,5,FALSE)</f>
        <v>#N/A</v>
      </c>
      <c r="G291" s="52" t="e">
        <f>VLOOKUP($B291,三大法人買賣超!$A$4:$I$500,3,FALSE)</f>
        <v>#N/A</v>
      </c>
      <c r="H291" s="37" t="e">
        <f>VLOOKUP($B291,三大法人買賣超!$A$4:$I$500,5,FALSE)</f>
        <v>#N/A</v>
      </c>
      <c r="I291" s="29" t="e">
        <f>VLOOKUP($B291,三大法人買賣超!$A$4:$I$500,7,FALSE)</f>
        <v>#N/A</v>
      </c>
      <c r="J291" s="29" t="e">
        <f>VLOOKUP($B291,三大法人買賣超!$A$4:$I$500,9,FALSE)</f>
        <v>#N/A</v>
      </c>
      <c r="K291" s="40">
        <f>新台幣匯率美元指數!B292</f>
        <v>0</v>
      </c>
      <c r="L291" s="41">
        <f>新台幣匯率美元指數!C292</f>
        <v>0</v>
      </c>
      <c r="M291" s="42">
        <f>新台幣匯率美元指數!D292</f>
        <v>0</v>
      </c>
      <c r="N291" s="29" t="e">
        <f>VLOOKUP($B291,期貨未平倉口數!$A$4:$M$499,4,FALSE)</f>
        <v>#N/A</v>
      </c>
      <c r="O291" s="29" t="e">
        <f>VLOOKUP($B291,期貨未平倉口數!$A$4:$M$499,9,FALSE)</f>
        <v>#N/A</v>
      </c>
      <c r="P291" s="29" t="e">
        <f>VLOOKUP($B291,期貨未平倉口數!$A$4:$M$499,10,FALSE)</f>
        <v>#N/A</v>
      </c>
      <c r="Q291" s="29" t="e">
        <f>VLOOKUP($B291,期貨未平倉口數!$A$4:$M$499,11,FALSE)</f>
        <v>#N/A</v>
      </c>
      <c r="R291" s="67" t="e">
        <f>VLOOKUP($B291,選擇權未平倉餘額!$A$4:$I$500,6,FALSE)</f>
        <v>#N/A</v>
      </c>
      <c r="S291" s="67" t="e">
        <f>VLOOKUP($B291,選擇權未平倉餘額!$A$4:$I$500,7,FALSE)</f>
        <v>#N/A</v>
      </c>
      <c r="T291" s="67" t="e">
        <f>VLOOKUP($B291,選擇權未平倉餘額!$A$4:$I$500,8,FALSE)</f>
        <v>#N/A</v>
      </c>
      <c r="U291" s="67" t="e">
        <f>VLOOKUP($B291,選擇權未平倉餘額!$A$4:$I$500,9,FALSE)</f>
        <v>#N/A</v>
      </c>
      <c r="V291" s="42" t="e">
        <f>VLOOKUP($B291,臺指選擇權P_C_Ratios!$A$4:$C$500,3,FALSE)</f>
        <v>#N/A</v>
      </c>
      <c r="W291" s="44" t="e">
        <f>VLOOKUP($B291,散戶多空比!$A$6:$L$500,12,FALSE)</f>
        <v>#N/A</v>
      </c>
      <c r="X291" s="43" t="e">
        <f>VLOOKUP($B291,期貨大額交易人未沖銷部位!$A$4:$O$499,4,FALSE)</f>
        <v>#N/A</v>
      </c>
      <c r="Y291" s="43" t="e">
        <f>VLOOKUP($B291,期貨大額交易人未沖銷部位!$A$4:$O$499,7,FALSE)</f>
        <v>#N/A</v>
      </c>
      <c r="Z291" s="43" t="e">
        <f>VLOOKUP($B291,期貨大額交易人未沖銷部位!$A$4:$O$499,10,FALSE)</f>
        <v>#N/A</v>
      </c>
      <c r="AA291" s="43" t="e">
        <f>VLOOKUP($B291,期貨大額交易人未沖銷部位!$A$4:$O$499,13,FALSE)</f>
        <v>#N/A</v>
      </c>
      <c r="AB291" s="43" t="e">
        <f>VLOOKUP($B291,期貨大額交易人未沖銷部位!$A$4:$O$499,14,FALSE)</f>
        <v>#N/A</v>
      </c>
      <c r="AC291" s="43" t="e">
        <f>VLOOKUP($B291,期貨大額交易人未沖銷部位!$A$4:$O$499,15,FALSE)</f>
        <v>#N/A</v>
      </c>
      <c r="AD291" s="36" t="e">
        <f>VLOOKUP($B291,三大美股走勢!$A$4:$J$500,4,FALSE)</f>
        <v>#N/A</v>
      </c>
      <c r="AE291" s="36" t="e">
        <f>VLOOKUP($B291,三大美股走勢!$A$4:$J$500,7,FALSE)</f>
        <v>#N/A</v>
      </c>
      <c r="AF291" s="36" t="e">
        <f>VLOOKUP($B291,三大美股走勢!$A$4:$J$500,10,FALSE)</f>
        <v>#N/A</v>
      </c>
    </row>
    <row r="292" spans="2:32">
      <c r="B292" s="35">
        <v>43071</v>
      </c>
      <c r="C292" s="36" t="e">
        <f>VLOOKUP($B292,大盤與近月台指!$A$4:$I$499,2,FALSE)</f>
        <v>#N/A</v>
      </c>
      <c r="D292" s="37" t="e">
        <f>VLOOKUP($B292,大盤與近月台指!$A$4:$I$499,3,FALSE)</f>
        <v>#N/A</v>
      </c>
      <c r="E292" s="38" t="e">
        <f>VLOOKUP($B292,大盤與近月台指!$A$4:$I$499,4,FALSE)</f>
        <v>#N/A</v>
      </c>
      <c r="F292" s="36" t="e">
        <f>VLOOKUP($B292,大盤與近月台指!$A$4:$I$499,5,FALSE)</f>
        <v>#N/A</v>
      </c>
      <c r="G292" s="52" t="e">
        <f>VLOOKUP($B292,三大法人買賣超!$A$4:$I$500,3,FALSE)</f>
        <v>#N/A</v>
      </c>
      <c r="H292" s="37" t="e">
        <f>VLOOKUP($B292,三大法人買賣超!$A$4:$I$500,5,FALSE)</f>
        <v>#N/A</v>
      </c>
      <c r="I292" s="29" t="e">
        <f>VLOOKUP($B292,三大法人買賣超!$A$4:$I$500,7,FALSE)</f>
        <v>#N/A</v>
      </c>
      <c r="J292" s="29" t="e">
        <f>VLOOKUP($B292,三大法人買賣超!$A$4:$I$500,9,FALSE)</f>
        <v>#N/A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 t="e">
        <f>VLOOKUP($B292,期貨未平倉口數!$A$4:$M$499,4,FALSE)</f>
        <v>#N/A</v>
      </c>
      <c r="O292" s="29" t="e">
        <f>VLOOKUP($B292,期貨未平倉口數!$A$4:$M$499,9,FALSE)</f>
        <v>#N/A</v>
      </c>
      <c r="P292" s="29" t="e">
        <f>VLOOKUP($B292,期貨未平倉口數!$A$4:$M$499,10,FALSE)</f>
        <v>#N/A</v>
      </c>
      <c r="Q292" s="29" t="e">
        <f>VLOOKUP($B292,期貨未平倉口數!$A$4:$M$499,11,FALSE)</f>
        <v>#N/A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 t="e">
        <f>VLOOKUP($B292,臺指選擇權P_C_Ratios!$A$4:$C$500,3,FALSE)</f>
        <v>#N/A</v>
      </c>
      <c r="W292" s="44" t="e">
        <f>VLOOKUP($B292,散戶多空比!$A$6:$L$500,12,FALSE)</f>
        <v>#N/A</v>
      </c>
      <c r="X292" s="43" t="e">
        <f>VLOOKUP($B292,期貨大額交易人未沖銷部位!$A$4:$O$499,4,FALSE)</f>
        <v>#N/A</v>
      </c>
      <c r="Y292" s="43" t="e">
        <f>VLOOKUP($B292,期貨大額交易人未沖銷部位!$A$4:$O$499,7,FALSE)</f>
        <v>#N/A</v>
      </c>
      <c r="Z292" s="43" t="e">
        <f>VLOOKUP($B292,期貨大額交易人未沖銷部位!$A$4:$O$499,10,FALSE)</f>
        <v>#N/A</v>
      </c>
      <c r="AA292" s="43" t="e">
        <f>VLOOKUP($B292,期貨大額交易人未沖銷部位!$A$4:$O$499,13,FALSE)</f>
        <v>#N/A</v>
      </c>
      <c r="AB292" s="43" t="e">
        <f>VLOOKUP($B292,期貨大額交易人未沖銷部位!$A$4:$O$499,14,FALSE)</f>
        <v>#N/A</v>
      </c>
      <c r="AC292" s="43" t="e">
        <f>VLOOKUP($B292,期貨大額交易人未沖銷部位!$A$4:$O$499,15,FALSE)</f>
        <v>#N/A</v>
      </c>
      <c r="AD292" s="36" t="e">
        <f>VLOOKUP($B292,三大美股走勢!$A$4:$J$500,4,FALSE)</f>
        <v>#N/A</v>
      </c>
      <c r="AE292" s="36" t="e">
        <f>VLOOKUP($B292,三大美股走勢!$A$4:$J$500,7,FALSE)</f>
        <v>#N/A</v>
      </c>
      <c r="AF292" s="36" t="e">
        <f>VLOOKUP($B292,三大美股走勢!$A$4:$J$500,10,FALSE)</f>
        <v>#N/A</v>
      </c>
    </row>
    <row r="293" spans="2:32">
      <c r="B293" s="35">
        <v>43072</v>
      </c>
      <c r="C293" s="36" t="e">
        <f>VLOOKUP($B293,大盤與近月台指!$A$4:$I$499,2,FALSE)</f>
        <v>#N/A</v>
      </c>
      <c r="D293" s="37" t="e">
        <f>VLOOKUP($B293,大盤與近月台指!$A$4:$I$499,3,FALSE)</f>
        <v>#N/A</v>
      </c>
      <c r="E293" s="38" t="e">
        <f>VLOOKUP($B293,大盤與近月台指!$A$4:$I$499,4,FALSE)</f>
        <v>#N/A</v>
      </c>
      <c r="F293" s="36" t="e">
        <f>VLOOKUP($B293,大盤與近月台指!$A$4:$I$499,5,FALSE)</f>
        <v>#N/A</v>
      </c>
      <c r="G293" s="52" t="e">
        <f>VLOOKUP($B293,三大法人買賣超!$A$4:$I$500,3,FALSE)</f>
        <v>#N/A</v>
      </c>
      <c r="H293" s="37" t="e">
        <f>VLOOKUP($B293,三大法人買賣超!$A$4:$I$500,5,FALSE)</f>
        <v>#N/A</v>
      </c>
      <c r="I293" s="29" t="e">
        <f>VLOOKUP($B293,三大法人買賣超!$A$4:$I$500,7,FALSE)</f>
        <v>#N/A</v>
      </c>
      <c r="J293" s="29" t="e">
        <f>VLOOKUP($B293,三大法人買賣超!$A$4:$I$500,9,FALSE)</f>
        <v>#N/A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 t="e">
        <f>VLOOKUP($B293,期貨未平倉口數!$A$4:$M$499,4,FALSE)</f>
        <v>#N/A</v>
      </c>
      <c r="O293" s="29" t="e">
        <f>VLOOKUP($B293,期貨未平倉口數!$A$4:$M$499,9,FALSE)</f>
        <v>#N/A</v>
      </c>
      <c r="P293" s="29" t="e">
        <f>VLOOKUP($B293,期貨未平倉口數!$A$4:$M$499,10,FALSE)</f>
        <v>#N/A</v>
      </c>
      <c r="Q293" s="29" t="e">
        <f>VLOOKUP($B293,期貨未平倉口數!$A$4:$M$499,11,FALSE)</f>
        <v>#N/A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 t="e">
        <f>VLOOKUP($B293,臺指選擇權P_C_Ratios!$A$4:$C$500,3,FALSE)</f>
        <v>#N/A</v>
      </c>
      <c r="W293" s="44" t="e">
        <f>VLOOKUP($B293,散戶多空比!$A$6:$L$500,12,FALSE)</f>
        <v>#N/A</v>
      </c>
      <c r="X293" s="43" t="e">
        <f>VLOOKUP($B293,期貨大額交易人未沖銷部位!$A$4:$O$499,4,FALSE)</f>
        <v>#N/A</v>
      </c>
      <c r="Y293" s="43" t="e">
        <f>VLOOKUP($B293,期貨大額交易人未沖銷部位!$A$4:$O$499,7,FALSE)</f>
        <v>#N/A</v>
      </c>
      <c r="Z293" s="43" t="e">
        <f>VLOOKUP($B293,期貨大額交易人未沖銷部位!$A$4:$O$499,10,FALSE)</f>
        <v>#N/A</v>
      </c>
      <c r="AA293" s="43" t="e">
        <f>VLOOKUP($B293,期貨大額交易人未沖銷部位!$A$4:$O$499,13,FALSE)</f>
        <v>#N/A</v>
      </c>
      <c r="AB293" s="43" t="e">
        <f>VLOOKUP($B293,期貨大額交易人未沖銷部位!$A$4:$O$499,14,FALSE)</f>
        <v>#N/A</v>
      </c>
      <c r="AC293" s="43" t="e">
        <f>VLOOKUP($B293,期貨大額交易人未沖銷部位!$A$4:$O$499,15,FALSE)</f>
        <v>#N/A</v>
      </c>
      <c r="AD293" s="36" t="e">
        <f>VLOOKUP($B293,三大美股走勢!$A$4:$J$500,4,FALSE)</f>
        <v>#N/A</v>
      </c>
      <c r="AE293" s="36" t="e">
        <f>VLOOKUP($B293,三大美股走勢!$A$4:$J$500,7,FALSE)</f>
        <v>#N/A</v>
      </c>
      <c r="AF293" s="36" t="e">
        <f>VLOOKUP($B293,三大美股走勢!$A$4:$J$500,10,FALSE)</f>
        <v>#N/A</v>
      </c>
    </row>
    <row r="294" spans="2:32">
      <c r="B294" s="35">
        <v>43073</v>
      </c>
      <c r="C294" s="36" t="e">
        <f>VLOOKUP($B294,大盤與近月台指!$A$4:$I$499,2,FALSE)</f>
        <v>#N/A</v>
      </c>
      <c r="D294" s="37" t="e">
        <f>VLOOKUP($B294,大盤與近月台指!$A$4:$I$499,3,FALSE)</f>
        <v>#N/A</v>
      </c>
      <c r="E294" s="38" t="e">
        <f>VLOOKUP($B294,大盤與近月台指!$A$4:$I$499,4,FALSE)</f>
        <v>#N/A</v>
      </c>
      <c r="F294" s="36" t="e">
        <f>VLOOKUP($B294,大盤與近月台指!$A$4:$I$499,5,FALSE)</f>
        <v>#N/A</v>
      </c>
      <c r="G294" s="52" t="e">
        <f>VLOOKUP($B294,三大法人買賣超!$A$4:$I$500,3,FALSE)</f>
        <v>#N/A</v>
      </c>
      <c r="H294" s="37" t="e">
        <f>VLOOKUP($B294,三大法人買賣超!$A$4:$I$500,5,FALSE)</f>
        <v>#N/A</v>
      </c>
      <c r="I294" s="29" t="e">
        <f>VLOOKUP($B294,三大法人買賣超!$A$4:$I$500,7,FALSE)</f>
        <v>#N/A</v>
      </c>
      <c r="J294" s="29" t="e">
        <f>VLOOKUP($B294,三大法人買賣超!$A$4:$I$500,9,FALSE)</f>
        <v>#N/A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0</v>
      </c>
      <c r="N294" s="29" t="e">
        <f>VLOOKUP($B294,期貨未平倉口數!$A$4:$M$499,4,FALSE)</f>
        <v>#N/A</v>
      </c>
      <c r="O294" s="29" t="e">
        <f>VLOOKUP($B294,期貨未平倉口數!$A$4:$M$499,9,FALSE)</f>
        <v>#N/A</v>
      </c>
      <c r="P294" s="29" t="e">
        <f>VLOOKUP($B294,期貨未平倉口數!$A$4:$M$499,10,FALSE)</f>
        <v>#N/A</v>
      </c>
      <c r="Q294" s="29" t="e">
        <f>VLOOKUP($B294,期貨未平倉口數!$A$4:$M$499,11,FALSE)</f>
        <v>#N/A</v>
      </c>
      <c r="R294" s="67" t="e">
        <f>VLOOKUP($B294,選擇權未平倉餘額!$A$4:$I$500,6,FALSE)</f>
        <v>#N/A</v>
      </c>
      <c r="S294" s="67" t="e">
        <f>VLOOKUP($B294,選擇權未平倉餘額!$A$4:$I$500,7,FALSE)</f>
        <v>#N/A</v>
      </c>
      <c r="T294" s="67" t="e">
        <f>VLOOKUP($B294,選擇權未平倉餘額!$A$4:$I$500,8,FALSE)</f>
        <v>#N/A</v>
      </c>
      <c r="U294" s="67" t="e">
        <f>VLOOKUP($B294,選擇權未平倉餘額!$A$4:$I$500,9,FALSE)</f>
        <v>#N/A</v>
      </c>
      <c r="V294" s="42" t="e">
        <f>VLOOKUP($B294,臺指選擇權P_C_Ratios!$A$4:$C$500,3,FALSE)</f>
        <v>#N/A</v>
      </c>
      <c r="W294" s="44" t="e">
        <f>VLOOKUP($B294,散戶多空比!$A$6:$L$500,12,FALSE)</f>
        <v>#N/A</v>
      </c>
      <c r="X294" s="43" t="e">
        <f>VLOOKUP($B294,期貨大額交易人未沖銷部位!$A$4:$O$499,4,FALSE)</f>
        <v>#N/A</v>
      </c>
      <c r="Y294" s="43" t="e">
        <f>VLOOKUP($B294,期貨大額交易人未沖銷部位!$A$4:$O$499,7,FALSE)</f>
        <v>#N/A</v>
      </c>
      <c r="Z294" s="43" t="e">
        <f>VLOOKUP($B294,期貨大額交易人未沖銷部位!$A$4:$O$499,10,FALSE)</f>
        <v>#N/A</v>
      </c>
      <c r="AA294" s="43" t="e">
        <f>VLOOKUP($B294,期貨大額交易人未沖銷部位!$A$4:$O$499,13,FALSE)</f>
        <v>#N/A</v>
      </c>
      <c r="AB294" s="43" t="e">
        <f>VLOOKUP($B294,期貨大額交易人未沖銷部位!$A$4:$O$499,14,FALSE)</f>
        <v>#N/A</v>
      </c>
      <c r="AC294" s="43" t="e">
        <f>VLOOKUP($B294,期貨大額交易人未沖銷部位!$A$4:$O$499,15,FALSE)</f>
        <v>#N/A</v>
      </c>
      <c r="AD294" s="36" t="e">
        <f>VLOOKUP($B294,三大美股走勢!$A$4:$J$500,4,FALSE)</f>
        <v>#N/A</v>
      </c>
      <c r="AE294" s="36" t="e">
        <f>VLOOKUP($B294,三大美股走勢!$A$4:$J$500,7,FALSE)</f>
        <v>#N/A</v>
      </c>
      <c r="AF294" s="36" t="e">
        <f>VLOOKUP($B294,三大美股走勢!$A$4:$J$500,10,FALSE)</f>
        <v>#N/A</v>
      </c>
    </row>
    <row r="295" spans="2:32">
      <c r="B295" s="35">
        <v>43074</v>
      </c>
      <c r="C295" s="36" t="e">
        <f>VLOOKUP($B295,大盤與近月台指!$A$4:$I$499,2,FALSE)</f>
        <v>#N/A</v>
      </c>
      <c r="D295" s="37" t="e">
        <f>VLOOKUP($B295,大盤與近月台指!$A$4:$I$499,3,FALSE)</f>
        <v>#N/A</v>
      </c>
      <c r="E295" s="38" t="e">
        <f>VLOOKUP($B295,大盤與近月台指!$A$4:$I$499,4,FALSE)</f>
        <v>#N/A</v>
      </c>
      <c r="F295" s="36" t="e">
        <f>VLOOKUP($B295,大盤與近月台指!$A$4:$I$499,5,FALSE)</f>
        <v>#N/A</v>
      </c>
      <c r="G295" s="52" t="e">
        <f>VLOOKUP($B295,三大法人買賣超!$A$4:$I$500,3,FALSE)</f>
        <v>#N/A</v>
      </c>
      <c r="H295" s="37" t="e">
        <f>VLOOKUP($B295,三大法人買賣超!$A$4:$I$500,5,FALSE)</f>
        <v>#N/A</v>
      </c>
      <c r="I295" s="29" t="e">
        <f>VLOOKUP($B295,三大法人買賣超!$A$4:$I$500,7,FALSE)</f>
        <v>#N/A</v>
      </c>
      <c r="J295" s="29" t="e">
        <f>VLOOKUP($B295,三大法人買賣超!$A$4:$I$500,9,FALSE)</f>
        <v>#N/A</v>
      </c>
      <c r="K295" s="40">
        <f>新台幣匯率美元指數!B296</f>
        <v>0</v>
      </c>
      <c r="L295" s="41">
        <f>新台幣匯率美元指數!C296</f>
        <v>0</v>
      </c>
      <c r="M295" s="42">
        <f>新台幣匯率美元指數!D296</f>
        <v>0</v>
      </c>
      <c r="N295" s="29" t="e">
        <f>VLOOKUP($B295,期貨未平倉口數!$A$4:$M$499,4,FALSE)</f>
        <v>#N/A</v>
      </c>
      <c r="O295" s="29" t="e">
        <f>VLOOKUP($B295,期貨未平倉口數!$A$4:$M$499,9,FALSE)</f>
        <v>#N/A</v>
      </c>
      <c r="P295" s="29" t="e">
        <f>VLOOKUP($B295,期貨未平倉口數!$A$4:$M$499,10,FALSE)</f>
        <v>#N/A</v>
      </c>
      <c r="Q295" s="29" t="e">
        <f>VLOOKUP($B295,期貨未平倉口數!$A$4:$M$499,11,FALSE)</f>
        <v>#N/A</v>
      </c>
      <c r="R295" s="67" t="e">
        <f>VLOOKUP($B295,選擇權未平倉餘額!$A$4:$I$500,6,FALSE)</f>
        <v>#N/A</v>
      </c>
      <c r="S295" s="67" t="e">
        <f>VLOOKUP($B295,選擇權未平倉餘額!$A$4:$I$500,7,FALSE)</f>
        <v>#N/A</v>
      </c>
      <c r="T295" s="67" t="e">
        <f>VLOOKUP($B295,選擇權未平倉餘額!$A$4:$I$500,8,FALSE)</f>
        <v>#N/A</v>
      </c>
      <c r="U295" s="67" t="e">
        <f>VLOOKUP($B295,選擇權未平倉餘額!$A$4:$I$500,9,FALSE)</f>
        <v>#N/A</v>
      </c>
      <c r="V295" s="42" t="e">
        <f>VLOOKUP($B295,臺指選擇權P_C_Ratios!$A$4:$C$500,3,FALSE)</f>
        <v>#N/A</v>
      </c>
      <c r="W295" s="44" t="e">
        <f>VLOOKUP($B295,散戶多空比!$A$6:$L$500,12,FALSE)</f>
        <v>#N/A</v>
      </c>
      <c r="X295" s="43" t="e">
        <f>VLOOKUP($B295,期貨大額交易人未沖銷部位!$A$4:$O$499,4,FALSE)</f>
        <v>#N/A</v>
      </c>
      <c r="Y295" s="43" t="e">
        <f>VLOOKUP($B295,期貨大額交易人未沖銷部位!$A$4:$O$499,7,FALSE)</f>
        <v>#N/A</v>
      </c>
      <c r="Z295" s="43" t="e">
        <f>VLOOKUP($B295,期貨大額交易人未沖銷部位!$A$4:$O$499,10,FALSE)</f>
        <v>#N/A</v>
      </c>
      <c r="AA295" s="43" t="e">
        <f>VLOOKUP($B295,期貨大額交易人未沖銷部位!$A$4:$O$499,13,FALSE)</f>
        <v>#N/A</v>
      </c>
      <c r="AB295" s="43" t="e">
        <f>VLOOKUP($B295,期貨大額交易人未沖銷部位!$A$4:$O$499,14,FALSE)</f>
        <v>#N/A</v>
      </c>
      <c r="AC295" s="43" t="e">
        <f>VLOOKUP($B295,期貨大額交易人未沖銷部位!$A$4:$O$499,15,FALSE)</f>
        <v>#N/A</v>
      </c>
      <c r="AD295" s="36" t="e">
        <f>VLOOKUP($B295,三大美股走勢!$A$4:$J$500,4,FALSE)</f>
        <v>#N/A</v>
      </c>
      <c r="AE295" s="36" t="e">
        <f>VLOOKUP($B295,三大美股走勢!$A$4:$J$500,7,FALSE)</f>
        <v>#N/A</v>
      </c>
      <c r="AF295" s="36" t="e">
        <f>VLOOKUP($B295,三大美股走勢!$A$4:$J$500,10,FALSE)</f>
        <v>#N/A</v>
      </c>
    </row>
    <row r="296" spans="2:32">
      <c r="B296" s="35">
        <v>43075</v>
      </c>
      <c r="C296" s="36" t="e">
        <f>VLOOKUP($B296,大盤與近月台指!$A$4:$I$499,2,FALSE)</f>
        <v>#N/A</v>
      </c>
      <c r="D296" s="37" t="e">
        <f>VLOOKUP($B296,大盤與近月台指!$A$4:$I$499,3,FALSE)</f>
        <v>#N/A</v>
      </c>
      <c r="E296" s="38" t="e">
        <f>VLOOKUP($B296,大盤與近月台指!$A$4:$I$499,4,FALSE)</f>
        <v>#N/A</v>
      </c>
      <c r="F296" s="36" t="e">
        <f>VLOOKUP($B296,大盤與近月台指!$A$4:$I$499,5,FALSE)</f>
        <v>#N/A</v>
      </c>
      <c r="G296" s="52" t="e">
        <f>VLOOKUP($B296,三大法人買賣超!$A$4:$I$500,3,FALSE)</f>
        <v>#N/A</v>
      </c>
      <c r="H296" s="37" t="e">
        <f>VLOOKUP($B296,三大法人買賣超!$A$4:$I$500,5,FALSE)</f>
        <v>#N/A</v>
      </c>
      <c r="I296" s="29" t="e">
        <f>VLOOKUP($B296,三大法人買賣超!$A$4:$I$500,7,FALSE)</f>
        <v>#N/A</v>
      </c>
      <c r="J296" s="29" t="e">
        <f>VLOOKUP($B296,三大法人買賣超!$A$4:$I$500,9,FALSE)</f>
        <v>#N/A</v>
      </c>
      <c r="K296" s="40">
        <f>新台幣匯率美元指數!B297</f>
        <v>0</v>
      </c>
      <c r="L296" s="41">
        <f>新台幣匯率美元指數!C297</f>
        <v>0</v>
      </c>
      <c r="M296" s="42">
        <f>新台幣匯率美元指數!D297</f>
        <v>0</v>
      </c>
      <c r="N296" s="29" t="e">
        <f>VLOOKUP($B296,期貨未平倉口數!$A$4:$M$499,4,FALSE)</f>
        <v>#N/A</v>
      </c>
      <c r="O296" s="29" t="e">
        <f>VLOOKUP($B296,期貨未平倉口數!$A$4:$M$499,9,FALSE)</f>
        <v>#N/A</v>
      </c>
      <c r="P296" s="29" t="e">
        <f>VLOOKUP($B296,期貨未平倉口數!$A$4:$M$499,10,FALSE)</f>
        <v>#N/A</v>
      </c>
      <c r="Q296" s="29" t="e">
        <f>VLOOKUP($B296,期貨未平倉口數!$A$4:$M$499,11,FALSE)</f>
        <v>#N/A</v>
      </c>
      <c r="R296" s="67" t="e">
        <f>VLOOKUP($B296,選擇權未平倉餘額!$A$4:$I$500,6,FALSE)</f>
        <v>#N/A</v>
      </c>
      <c r="S296" s="67" t="e">
        <f>VLOOKUP($B296,選擇權未平倉餘額!$A$4:$I$500,7,FALSE)</f>
        <v>#N/A</v>
      </c>
      <c r="T296" s="67" t="e">
        <f>VLOOKUP($B296,選擇權未平倉餘額!$A$4:$I$500,8,FALSE)</f>
        <v>#N/A</v>
      </c>
      <c r="U296" s="67" t="e">
        <f>VLOOKUP($B296,選擇權未平倉餘額!$A$4:$I$500,9,FALSE)</f>
        <v>#N/A</v>
      </c>
      <c r="V296" s="42" t="e">
        <f>VLOOKUP($B296,臺指選擇權P_C_Ratios!$A$4:$C$500,3,FALSE)</f>
        <v>#N/A</v>
      </c>
      <c r="W296" s="44" t="e">
        <f>VLOOKUP($B296,散戶多空比!$A$6:$L$500,12,FALSE)</f>
        <v>#N/A</v>
      </c>
      <c r="X296" s="43" t="e">
        <f>VLOOKUP($B296,期貨大額交易人未沖銷部位!$A$4:$O$499,4,FALSE)</f>
        <v>#N/A</v>
      </c>
      <c r="Y296" s="43" t="e">
        <f>VLOOKUP($B296,期貨大額交易人未沖銷部位!$A$4:$O$499,7,FALSE)</f>
        <v>#N/A</v>
      </c>
      <c r="Z296" s="43" t="e">
        <f>VLOOKUP($B296,期貨大額交易人未沖銷部位!$A$4:$O$499,10,FALSE)</f>
        <v>#N/A</v>
      </c>
      <c r="AA296" s="43" t="e">
        <f>VLOOKUP($B296,期貨大額交易人未沖銷部位!$A$4:$O$499,13,FALSE)</f>
        <v>#N/A</v>
      </c>
      <c r="AB296" s="43" t="e">
        <f>VLOOKUP($B296,期貨大額交易人未沖銷部位!$A$4:$O$499,14,FALSE)</f>
        <v>#N/A</v>
      </c>
      <c r="AC296" s="43" t="e">
        <f>VLOOKUP($B296,期貨大額交易人未沖銷部位!$A$4:$O$499,15,FALSE)</f>
        <v>#N/A</v>
      </c>
      <c r="AD296" s="36" t="e">
        <f>VLOOKUP($B296,三大美股走勢!$A$4:$J$500,4,FALSE)</f>
        <v>#N/A</v>
      </c>
      <c r="AE296" s="36" t="e">
        <f>VLOOKUP($B296,三大美股走勢!$A$4:$J$500,7,FALSE)</f>
        <v>#N/A</v>
      </c>
      <c r="AF296" s="36" t="e">
        <f>VLOOKUP($B296,三大美股走勢!$A$4:$J$500,10,FALSE)</f>
        <v>#N/A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VLOOKUP($B297,三大美股走勢!$A$4:$J$500,4,FALSE)</f>
        <v>#N/A</v>
      </c>
      <c r="AE297" s="36" t="e">
        <f>VLOOKUP($B297,三大美股走勢!$A$4:$J$500,7,FALSE)</f>
        <v>#N/A</v>
      </c>
      <c r="AF297" s="36" t="e">
        <f>VLOOKUP($B297,三大美股走勢!$A$4:$J$500,10,FALSE)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VLOOKUP($B298,三大美股走勢!$A$4:$J$500,4,FALSE)</f>
        <v>#N/A</v>
      </c>
      <c r="AE298" s="36" t="e">
        <f>VLOOKUP($B298,三大美股走勢!$A$4:$J$500,7,FALSE)</f>
        <v>#N/A</v>
      </c>
      <c r="AF298" s="36" t="e">
        <f>VLOOKUP($B298,三大美股走勢!$A$4:$J$500,10,FALSE)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VLOOKUP($B299,三大美股走勢!$A$4:$J$500,4,FALSE)</f>
        <v>#N/A</v>
      </c>
      <c r="AE299" s="36" t="e">
        <f>VLOOKUP($B299,三大美股走勢!$A$4:$J$500,7,FALSE)</f>
        <v>#N/A</v>
      </c>
      <c r="AF299" s="36" t="e">
        <f>VLOOKUP($B299,三大美股走勢!$A$4:$J$500,10,FALSE)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VLOOKUP($B300,三大美股走勢!$A$4:$J$500,4,FALSE)</f>
        <v>#N/A</v>
      </c>
      <c r="AE300" s="36" t="e">
        <f>VLOOKUP($B300,三大美股走勢!$A$4:$J$500,7,FALSE)</f>
        <v>#N/A</v>
      </c>
      <c r="AF300" s="36" t="e">
        <f>VLOOKUP($B300,三大美股走勢!$A$4:$J$500,10,FALSE)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VLOOKUP($B301,三大美股走勢!$A$4:$J$500,4,FALSE)</f>
        <v>#N/A</v>
      </c>
      <c r="AE301" s="36" t="e">
        <f>VLOOKUP($B301,三大美股走勢!$A$4:$J$500,7,FALSE)</f>
        <v>#N/A</v>
      </c>
      <c r="AF301" s="36" t="e">
        <f>VLOOKUP($B301,三大美股走勢!$A$4:$J$500,10,FALSE)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VLOOKUP($B302,三大美股走勢!$A$4:$J$500,4,FALSE)</f>
        <v>#N/A</v>
      </c>
      <c r="AE302" s="36" t="e">
        <f>VLOOKUP($B302,三大美股走勢!$A$4:$J$500,7,FALSE)</f>
        <v>#N/A</v>
      </c>
      <c r="AF302" s="36" t="e">
        <f>VLOOKUP($B302,三大美股走勢!$A$4:$J$500,10,FALSE)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VLOOKUP($B303,三大美股走勢!$A$4:$J$500,4,FALSE)</f>
        <v>#N/A</v>
      </c>
      <c r="AE303" s="36" t="e">
        <f>VLOOKUP($B303,三大美股走勢!$A$4:$J$500,7,FALSE)</f>
        <v>#N/A</v>
      </c>
      <c r="AF303" s="36" t="e">
        <f>VLOOKUP($B303,三大美股走勢!$A$4:$J$500,10,FALSE)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VLOOKUP($B304,三大美股走勢!$A$4:$J$500,4,FALSE)</f>
        <v>#N/A</v>
      </c>
      <c r="AE304" s="36" t="e">
        <f>VLOOKUP($B304,三大美股走勢!$A$4:$J$500,7,FALSE)</f>
        <v>#N/A</v>
      </c>
      <c r="AF304" s="36" t="e">
        <f>VLOOKUP($B304,三大美股走勢!$A$4:$J$500,10,FALSE)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VLOOKUP($B305,三大美股走勢!$A$4:$J$500,4,FALSE)</f>
        <v>#N/A</v>
      </c>
      <c r="AE305" s="36" t="e">
        <f>VLOOKUP($B305,三大美股走勢!$A$4:$J$500,7,FALSE)</f>
        <v>#N/A</v>
      </c>
      <c r="AF305" s="36" t="e">
        <f>VLOOKUP($B305,三大美股走勢!$A$4:$J$500,10,FALSE)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VLOOKUP($B306,三大美股走勢!$A$4:$J$500,4,FALSE)</f>
        <v>#N/A</v>
      </c>
      <c r="AE306" s="36" t="e">
        <f>VLOOKUP($B306,三大美股走勢!$A$4:$J$500,7,FALSE)</f>
        <v>#N/A</v>
      </c>
      <c r="AF306" s="36" t="e">
        <f>VLOOKUP($B306,三大美股走勢!$A$4:$J$500,10,FALSE)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VLOOKUP($B307,三大美股走勢!$A$4:$J$500,4,FALSE)</f>
        <v>#N/A</v>
      </c>
      <c r="AE307" s="36" t="e">
        <f>VLOOKUP($B307,三大美股走勢!$A$4:$J$500,7,FALSE)</f>
        <v>#N/A</v>
      </c>
      <c r="AF307" s="36" t="e">
        <f>VLOOKUP($B307,三大美股走勢!$A$4:$J$500,10,FALSE)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VLOOKUP($B308,三大美股走勢!$A$4:$J$500,4,FALSE)</f>
        <v>#N/A</v>
      </c>
      <c r="AE308" s="36" t="e">
        <f>VLOOKUP($B308,三大美股走勢!$A$4:$J$500,7,FALSE)</f>
        <v>#N/A</v>
      </c>
      <c r="AF308" s="36" t="e">
        <f>VLOOKUP($B308,三大美股走勢!$A$4:$J$500,10,FALSE)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VLOOKUP($B309,三大美股走勢!$A$4:$J$500,4,FALSE)</f>
        <v>#N/A</v>
      </c>
      <c r="AE309" s="36" t="e">
        <f>VLOOKUP($B309,三大美股走勢!$A$4:$J$500,7,FALSE)</f>
        <v>#N/A</v>
      </c>
      <c r="AF309" s="36" t="e">
        <f>VLOOKUP($B309,三大美股走勢!$A$4:$J$500,10,FALSE)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VLOOKUP($B310,三大美股走勢!$A$4:$J$500,4,FALSE)</f>
        <v>#N/A</v>
      </c>
      <c r="AE310" s="36" t="e">
        <f>VLOOKUP($B310,三大美股走勢!$A$4:$J$500,7,FALSE)</f>
        <v>#N/A</v>
      </c>
      <c r="AF310" s="36" t="e">
        <f>VLOOKUP($B310,三大美股走勢!$A$4:$J$500,10,FALSE)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VLOOKUP($B311,三大美股走勢!$A$4:$J$500,4,FALSE)</f>
        <v>#N/A</v>
      </c>
      <c r="AE311" s="36" t="e">
        <f>VLOOKUP($B311,三大美股走勢!$A$4:$J$500,7,FALSE)</f>
        <v>#N/A</v>
      </c>
      <c r="AF311" s="36" t="e">
        <f>VLOOKUP($B311,三大美股走勢!$A$4:$J$500,10,FALSE)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VLOOKUP($B312,三大美股走勢!$A$4:$J$500,4,FALSE)</f>
        <v>#N/A</v>
      </c>
      <c r="AE312" s="36" t="e">
        <f>VLOOKUP($B312,三大美股走勢!$A$4:$J$500,7,FALSE)</f>
        <v>#N/A</v>
      </c>
      <c r="AF312" s="36" t="e">
        <f>VLOOKUP($B312,三大美股走勢!$A$4:$J$500,10,FALSE)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VLOOKUP($B313,三大美股走勢!$A$4:$J$500,4,FALSE)</f>
        <v>#N/A</v>
      </c>
      <c r="AE313" s="36" t="e">
        <f>VLOOKUP($B313,三大美股走勢!$A$4:$J$500,7,FALSE)</f>
        <v>#N/A</v>
      </c>
      <c r="AF313" s="36" t="e">
        <f>VLOOKUP($B313,三大美股走勢!$A$4:$J$500,10,FALSE)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VLOOKUP($B314,三大美股走勢!$A$4:$J$500,4,FALSE)</f>
        <v>#N/A</v>
      </c>
      <c r="AE314" s="36" t="e">
        <f>VLOOKUP($B314,三大美股走勢!$A$4:$J$500,7,FALSE)</f>
        <v>#N/A</v>
      </c>
      <c r="AF314" s="36" t="e">
        <f>VLOOKUP($B314,三大美股走勢!$A$4:$J$500,10,FALSE)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VLOOKUP($B315,三大美股走勢!$A$4:$J$500,4,FALSE)</f>
        <v>#N/A</v>
      </c>
      <c r="AE315" s="36" t="e">
        <f>VLOOKUP($B315,三大美股走勢!$A$4:$J$500,7,FALSE)</f>
        <v>#N/A</v>
      </c>
      <c r="AF315" s="36" t="e">
        <f>VLOOKUP($B315,三大美股走勢!$A$4:$J$500,10,FALSE)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VLOOKUP($B316,三大美股走勢!$A$4:$J$500,4,FALSE)</f>
        <v>#N/A</v>
      </c>
      <c r="AE316" s="36" t="e">
        <f>VLOOKUP($B316,三大美股走勢!$A$4:$J$500,7,FALSE)</f>
        <v>#N/A</v>
      </c>
      <c r="AF316" s="36" t="e">
        <f>VLOOKUP($B316,三大美股走勢!$A$4:$J$500,10,FALSE)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VLOOKUP($B317,三大美股走勢!$A$4:$J$500,4,FALSE)</f>
        <v>#N/A</v>
      </c>
      <c r="AE317" s="36" t="e">
        <f>VLOOKUP($B317,三大美股走勢!$A$4:$J$500,7,FALSE)</f>
        <v>#N/A</v>
      </c>
      <c r="AF317" s="36" t="e">
        <f>VLOOKUP($B317,三大美股走勢!$A$4:$J$500,10,FALSE)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VLOOKUP($B318,三大美股走勢!$A$4:$J$500,4,FALSE)</f>
        <v>#N/A</v>
      </c>
      <c r="AE318" s="36" t="e">
        <f>VLOOKUP($B318,三大美股走勢!$A$4:$J$500,7,FALSE)</f>
        <v>#N/A</v>
      </c>
      <c r="AF318" s="36" t="e">
        <f>VLOOKUP($B318,三大美股走勢!$A$4:$J$500,10,FALSE)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VLOOKUP($B319,三大美股走勢!$A$4:$J$500,4,FALSE)</f>
        <v>#N/A</v>
      </c>
      <c r="AE319" s="36" t="e">
        <f>VLOOKUP($B319,三大美股走勢!$A$4:$J$500,7,FALSE)</f>
        <v>#N/A</v>
      </c>
      <c r="AF319" s="36" t="e">
        <f>VLOOKUP($B319,三大美股走勢!$A$4:$J$500,10,FALSE)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VLOOKUP($B320,三大美股走勢!$A$4:$J$500,4,FALSE)</f>
        <v>#N/A</v>
      </c>
      <c r="AE320" s="36" t="e">
        <f>VLOOKUP($B320,三大美股走勢!$A$4:$J$500,7,FALSE)</f>
        <v>#N/A</v>
      </c>
      <c r="AF320" s="36" t="e">
        <f>VLOOKUP($B320,三大美股走勢!$A$4:$J$500,10,FALSE)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VLOOKUP($B321,三大美股走勢!$A$4:$J$500,4,FALSE)</f>
        <v>#N/A</v>
      </c>
      <c r="AE321" s="36" t="e">
        <f>VLOOKUP($B321,三大美股走勢!$A$4:$J$500,7,FALSE)</f>
        <v>#N/A</v>
      </c>
      <c r="AF321" s="36" t="e">
        <f>VLOOKUP($B321,三大美股走勢!$A$4:$J$500,10,FALSE)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VLOOKUP($B322,三大美股走勢!$A$4:$J$500,4,FALSE)</f>
        <v>#N/A</v>
      </c>
      <c r="AE322" s="36" t="e">
        <f>VLOOKUP($B322,三大美股走勢!$A$4:$J$500,7,FALSE)</f>
        <v>#N/A</v>
      </c>
      <c r="AF322" s="36" t="e">
        <f>VLOOKUP($B322,三大美股走勢!$A$4:$J$500,10,FALSE)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VLOOKUP($B323,三大美股走勢!$A$4:$J$500,4,FALSE)</f>
        <v>#N/A</v>
      </c>
      <c r="AE323" s="36" t="e">
        <f>VLOOKUP($B323,三大美股走勢!$A$4:$J$500,7,FALSE)</f>
        <v>#N/A</v>
      </c>
      <c r="AF323" s="36" t="e">
        <f>VLOOKUP($B323,三大美股走勢!$A$4:$J$500,10,FALSE)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VLOOKUP($B324,三大美股走勢!$A$4:$J$500,4,FALSE)</f>
        <v>#N/A</v>
      </c>
      <c r="AE324" s="36" t="e">
        <f>VLOOKUP($B324,三大美股走勢!$A$4:$J$500,7,FALSE)</f>
        <v>#N/A</v>
      </c>
      <c r="AF324" s="36" t="e">
        <f>VLOOKUP($B324,三大美股走勢!$A$4:$J$500,10,FALSE)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VLOOKUP($B325,三大美股走勢!$A$4:$J$500,4,FALSE)</f>
        <v>#N/A</v>
      </c>
      <c r="AE325" s="36" t="e">
        <f>VLOOKUP($B325,三大美股走勢!$A$4:$J$500,7,FALSE)</f>
        <v>#N/A</v>
      </c>
      <c r="AF325" s="36" t="e">
        <f>VLOOKUP($B325,三大美股走勢!$A$4:$J$500,10,FALSE)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VLOOKUP($B326,三大美股走勢!$A$4:$J$500,4,FALSE)</f>
        <v>#N/A</v>
      </c>
      <c r="AE326" s="36" t="e">
        <f>VLOOKUP($B326,三大美股走勢!$A$4:$J$500,7,FALSE)</f>
        <v>#N/A</v>
      </c>
      <c r="AF326" s="36" t="e">
        <f>VLOOKUP($B326,三大美股走勢!$A$4:$J$500,10,FALSE)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VLOOKUP($B327,三大美股走勢!$A$4:$J$500,4,FALSE)</f>
        <v>#N/A</v>
      </c>
      <c r="AE327" s="36" t="e">
        <f>VLOOKUP($B327,三大美股走勢!$A$4:$J$500,7,FALSE)</f>
        <v>#N/A</v>
      </c>
      <c r="AF327" s="36" t="e">
        <f>VLOOKUP($B327,三大美股走勢!$A$4:$J$500,10,FALSE)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VLOOKUP($B328,三大美股走勢!$A$4:$J$500,4,FALSE)</f>
        <v>#N/A</v>
      </c>
      <c r="AE328" s="36" t="e">
        <f>VLOOKUP($B328,三大美股走勢!$A$4:$J$500,7,FALSE)</f>
        <v>#N/A</v>
      </c>
      <c r="AF328" s="36" t="e">
        <f>VLOOKUP($B328,三大美股走勢!$A$4:$J$500,10,FALSE)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VLOOKUP($B329,三大美股走勢!$A$4:$J$500,4,FALSE)</f>
        <v>#N/A</v>
      </c>
      <c r="AE329" s="36" t="e">
        <f>VLOOKUP($B329,三大美股走勢!$A$4:$J$500,7,FALSE)</f>
        <v>#N/A</v>
      </c>
      <c r="AF329" s="36" t="e">
        <f>VLOOKUP($B329,三大美股走勢!$A$4:$J$500,10,FALSE)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VLOOKUP($B330,三大美股走勢!$A$4:$J$500,4,FALSE)</f>
        <v>#N/A</v>
      </c>
      <c r="AE330" s="36" t="e">
        <f>VLOOKUP($B330,三大美股走勢!$A$4:$J$500,7,FALSE)</f>
        <v>#N/A</v>
      </c>
      <c r="AF330" s="36" t="e">
        <f>VLOOKUP($B330,三大美股走勢!$A$4:$J$500,10,FALSE)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VLOOKUP($B331,三大美股走勢!$A$4:$J$500,4,FALSE)</f>
        <v>#N/A</v>
      </c>
      <c r="AE331" s="36" t="e">
        <f>VLOOKUP($B331,三大美股走勢!$A$4:$J$500,7,FALSE)</f>
        <v>#N/A</v>
      </c>
      <c r="AF331" s="36" t="e">
        <f>VLOOKUP($B331,三大美股走勢!$A$4:$J$500,10,FALSE)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VLOOKUP($B332,三大美股走勢!$A$4:$J$500,4,FALSE)</f>
        <v>#N/A</v>
      </c>
      <c r="AE332" s="36" t="e">
        <f>VLOOKUP($B332,三大美股走勢!$A$4:$J$500,7,FALSE)</f>
        <v>#N/A</v>
      </c>
      <c r="AF332" s="36" t="e">
        <f>VLOOKUP($B332,三大美股走勢!$A$4:$J$500,10,FALSE)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VLOOKUP($B333,三大美股走勢!$A$4:$J$500,4,FALSE)</f>
        <v>#N/A</v>
      </c>
      <c r="AE333" s="36" t="e">
        <f>VLOOKUP($B333,三大美股走勢!$A$4:$J$500,7,FALSE)</f>
        <v>#N/A</v>
      </c>
      <c r="AF333" s="36" t="e">
        <f>VLOOKUP($B333,三大美股走勢!$A$4:$J$500,10,FALSE)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VLOOKUP($B334,三大美股走勢!$A$4:$J$500,4,FALSE)</f>
        <v>#N/A</v>
      </c>
      <c r="AE334" s="36" t="e">
        <f>VLOOKUP($B334,三大美股走勢!$A$4:$J$500,7,FALSE)</f>
        <v>#N/A</v>
      </c>
      <c r="AF334" s="36" t="e">
        <f>VLOOKUP($B334,三大美股走勢!$A$4:$J$500,10,FALSE)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VLOOKUP($B335,三大美股走勢!$A$4:$J$500,4,FALSE)</f>
        <v>#N/A</v>
      </c>
      <c r="AE335" s="36" t="e">
        <f>VLOOKUP($B335,三大美股走勢!$A$4:$J$500,7,FALSE)</f>
        <v>#N/A</v>
      </c>
      <c r="AF335" s="36" t="e">
        <f>VLOOKUP($B335,三大美股走勢!$A$4:$J$500,10,FALSE)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VLOOKUP($B336,三大美股走勢!$A$4:$J$500,4,FALSE)</f>
        <v>#N/A</v>
      </c>
      <c r="AE336" s="36" t="e">
        <f>VLOOKUP($B336,三大美股走勢!$A$4:$J$500,7,FALSE)</f>
        <v>#N/A</v>
      </c>
      <c r="AF336" s="36" t="e">
        <f>VLOOKUP($B336,三大美股走勢!$A$4:$J$500,10,FALSE)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VLOOKUP($B337,三大美股走勢!$A$4:$J$500,4,FALSE)</f>
        <v>#N/A</v>
      </c>
      <c r="AE337" s="36" t="e">
        <f>VLOOKUP($B337,三大美股走勢!$A$4:$J$500,7,FALSE)</f>
        <v>#N/A</v>
      </c>
      <c r="AF337" s="36" t="e">
        <f>VLOOKUP($B337,三大美股走勢!$A$4:$J$500,10,FALSE)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VLOOKUP($B338,三大美股走勢!$A$4:$J$500,4,FALSE)</f>
        <v>#N/A</v>
      </c>
      <c r="AE338" s="36" t="e">
        <f>VLOOKUP($B338,三大美股走勢!$A$4:$J$500,7,FALSE)</f>
        <v>#N/A</v>
      </c>
      <c r="AF338" s="36" t="e">
        <f>VLOOKUP($B338,三大美股走勢!$A$4:$J$500,10,FALSE)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VLOOKUP($B339,三大美股走勢!$A$4:$J$500,4,FALSE)</f>
        <v>#N/A</v>
      </c>
      <c r="AE339" s="36" t="e">
        <f>VLOOKUP($B339,三大美股走勢!$A$4:$J$500,7,FALSE)</f>
        <v>#N/A</v>
      </c>
      <c r="AF339" s="36" t="e">
        <f>VLOOKUP($B339,三大美股走勢!$A$4:$J$500,10,FALSE)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VLOOKUP($B340,三大美股走勢!$A$4:$J$500,4,FALSE)</f>
        <v>#N/A</v>
      </c>
      <c r="AE340" s="36" t="e">
        <f>VLOOKUP($B340,三大美股走勢!$A$4:$J$500,7,FALSE)</f>
        <v>#N/A</v>
      </c>
      <c r="AF340" s="36" t="e">
        <f>VLOOKUP($B340,三大美股走勢!$A$4:$J$500,10,FALSE)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VLOOKUP($B341,三大美股走勢!$A$4:$J$500,4,FALSE)</f>
        <v>#N/A</v>
      </c>
      <c r="AE341" s="36" t="e">
        <f>VLOOKUP($B341,三大美股走勢!$A$4:$J$500,7,FALSE)</f>
        <v>#N/A</v>
      </c>
      <c r="AF341" s="36" t="e">
        <f>VLOOKUP($B341,三大美股走勢!$A$4:$J$500,10,FALSE)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VLOOKUP($B342,三大美股走勢!$A$4:$J$500,4,FALSE)</f>
        <v>#N/A</v>
      </c>
      <c r="AE342" s="36" t="e">
        <f>VLOOKUP($B342,三大美股走勢!$A$4:$J$500,7,FALSE)</f>
        <v>#N/A</v>
      </c>
      <c r="AF342" s="36" t="e">
        <f>VLOOKUP($B342,三大美股走勢!$A$4:$J$500,10,FALSE)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VLOOKUP($B343,三大美股走勢!$A$4:$J$500,4,FALSE)</f>
        <v>#N/A</v>
      </c>
      <c r="AE343" s="36" t="e">
        <f>VLOOKUP($B343,三大美股走勢!$A$4:$J$500,7,FALSE)</f>
        <v>#N/A</v>
      </c>
      <c r="AF343" s="36" t="e">
        <f>VLOOKUP($B343,三大美股走勢!$A$4:$J$500,10,FALSE)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VLOOKUP($B344,三大美股走勢!$A$4:$J$500,4,FALSE)</f>
        <v>#N/A</v>
      </c>
      <c r="AE344" s="36" t="e">
        <f>VLOOKUP($B344,三大美股走勢!$A$4:$J$500,7,FALSE)</f>
        <v>#N/A</v>
      </c>
      <c r="AF344" s="36" t="e">
        <f>VLOOKUP($B344,三大美股走勢!$A$4:$J$500,10,FALSE)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VLOOKUP($B345,三大美股走勢!$A$4:$J$500,4,FALSE)</f>
        <v>#N/A</v>
      </c>
      <c r="AE345" s="36" t="e">
        <f>VLOOKUP($B345,三大美股走勢!$A$4:$J$500,7,FALSE)</f>
        <v>#N/A</v>
      </c>
      <c r="AF345" s="36" t="e">
        <f>VLOOKUP($B345,三大美股走勢!$A$4:$J$500,10,FALSE)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VLOOKUP($B346,三大美股走勢!$A$4:$J$500,4,FALSE)</f>
        <v>#N/A</v>
      </c>
      <c r="AE346" s="36" t="e">
        <f>VLOOKUP($B346,三大美股走勢!$A$4:$J$500,7,FALSE)</f>
        <v>#N/A</v>
      </c>
      <c r="AF346" s="36" t="e">
        <f>VLOOKUP($B346,三大美股走勢!$A$4:$J$500,10,FALSE)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VLOOKUP($B347,三大美股走勢!$A$4:$J$500,4,FALSE)</f>
        <v>#N/A</v>
      </c>
      <c r="AE347" s="36" t="e">
        <f>VLOOKUP($B347,三大美股走勢!$A$4:$J$500,7,FALSE)</f>
        <v>#N/A</v>
      </c>
      <c r="AF347" s="36" t="e">
        <f>VLOOKUP($B347,三大美股走勢!$A$4:$J$500,10,FALSE)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VLOOKUP($B348,三大美股走勢!$A$4:$J$500,4,FALSE)</f>
        <v>#N/A</v>
      </c>
      <c r="AE348" s="36" t="e">
        <f>VLOOKUP($B348,三大美股走勢!$A$4:$J$500,7,FALSE)</f>
        <v>#N/A</v>
      </c>
      <c r="AF348" s="36" t="e">
        <f>VLOOKUP($B348,三大美股走勢!$A$4:$J$500,10,FALSE)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VLOOKUP($B349,三大美股走勢!$A$4:$J$500,4,FALSE)</f>
        <v>#N/A</v>
      </c>
      <c r="AE349" s="36" t="e">
        <f>VLOOKUP($B349,三大美股走勢!$A$4:$J$500,7,FALSE)</f>
        <v>#N/A</v>
      </c>
      <c r="AF349" s="36" t="e">
        <f>VLOOKUP($B349,三大美股走勢!$A$4:$J$500,10,FALSE)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VLOOKUP($B350,三大美股走勢!$A$4:$J$500,4,FALSE)</f>
        <v>#N/A</v>
      </c>
      <c r="AE350" s="36" t="e">
        <f>VLOOKUP($B350,三大美股走勢!$A$4:$J$500,7,FALSE)</f>
        <v>#N/A</v>
      </c>
      <c r="AF350" s="36" t="e">
        <f>VLOOKUP($B350,三大美股走勢!$A$4:$J$500,10,FALSE)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VLOOKUP($B351,三大美股走勢!$A$4:$J$500,4,FALSE)</f>
        <v>#N/A</v>
      </c>
      <c r="AE351" s="36" t="e">
        <f>VLOOKUP($B351,三大美股走勢!$A$4:$J$500,7,FALSE)</f>
        <v>#N/A</v>
      </c>
      <c r="AF351" s="36" t="e">
        <f>VLOOKUP($B351,三大美股走勢!$A$4:$J$500,10,FALSE)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VLOOKUP($B352,三大美股走勢!$A$4:$J$500,4,FALSE)</f>
        <v>#N/A</v>
      </c>
      <c r="AE352" s="36" t="e">
        <f>VLOOKUP($B352,三大美股走勢!$A$4:$J$500,7,FALSE)</f>
        <v>#N/A</v>
      </c>
      <c r="AF352" s="36" t="e">
        <f>VLOOKUP($B352,三大美股走勢!$A$4:$J$500,10,FALSE)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VLOOKUP($B353,三大美股走勢!$A$4:$J$500,4,FALSE)</f>
        <v>#N/A</v>
      </c>
      <c r="AE353" s="36" t="e">
        <f>VLOOKUP($B353,三大美股走勢!$A$4:$J$500,7,FALSE)</f>
        <v>#N/A</v>
      </c>
      <c r="AF353" s="36" t="e">
        <f>VLOOKUP($B353,三大美股走勢!$A$4:$J$500,10,FALSE)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VLOOKUP($B354,三大美股走勢!$A$4:$J$500,4,FALSE)</f>
        <v>#N/A</v>
      </c>
      <c r="AE354" s="36" t="e">
        <f>VLOOKUP($B354,三大美股走勢!$A$4:$J$500,7,FALSE)</f>
        <v>#N/A</v>
      </c>
      <c r="AF354" s="36" t="e">
        <f>VLOOKUP($B354,三大美股走勢!$A$4:$J$500,10,FALSE)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VLOOKUP($B355,三大美股走勢!$A$4:$J$500,4,FALSE)</f>
        <v>#N/A</v>
      </c>
      <c r="AE355" s="36" t="e">
        <f>VLOOKUP($B355,三大美股走勢!$A$4:$J$500,7,FALSE)</f>
        <v>#N/A</v>
      </c>
      <c r="AF355" s="36" t="e">
        <f>VLOOKUP($B355,三大美股走勢!$A$4:$J$500,10,FALSE)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VLOOKUP($B356,三大美股走勢!$A$4:$J$500,4,FALSE)</f>
        <v>#N/A</v>
      </c>
      <c r="AE356" s="36" t="e">
        <f>VLOOKUP($B356,三大美股走勢!$A$4:$J$500,7,FALSE)</f>
        <v>#N/A</v>
      </c>
      <c r="AF356" s="36" t="e">
        <f>VLOOKUP($B356,三大美股走勢!$A$4:$J$500,10,FALSE)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VLOOKUP($B357,三大美股走勢!$A$4:$J$500,4,FALSE)</f>
        <v>#N/A</v>
      </c>
      <c r="AE357" s="36" t="e">
        <f>VLOOKUP($B357,三大美股走勢!$A$4:$J$500,7,FALSE)</f>
        <v>#N/A</v>
      </c>
      <c r="AF357" s="36" t="e">
        <f>VLOOKUP($B357,三大美股走勢!$A$4:$J$500,10,FALSE)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VLOOKUP($B358,三大美股走勢!$A$4:$J$500,4,FALSE)</f>
        <v>#N/A</v>
      </c>
      <c r="AE358" s="36" t="e">
        <f>VLOOKUP($B358,三大美股走勢!$A$4:$J$500,7,FALSE)</f>
        <v>#N/A</v>
      </c>
      <c r="AF358" s="36" t="e">
        <f>VLOOKUP($B358,三大美股走勢!$A$4:$J$500,10,FALSE)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VLOOKUP($B359,三大美股走勢!$A$4:$J$500,4,FALSE)</f>
        <v>#N/A</v>
      </c>
      <c r="AE359" s="36" t="e">
        <f>VLOOKUP($B359,三大美股走勢!$A$4:$J$500,7,FALSE)</f>
        <v>#N/A</v>
      </c>
      <c r="AF359" s="36" t="e">
        <f>VLOOKUP($B359,三大美股走勢!$A$4:$J$500,10,FALSE)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VLOOKUP($B360,三大美股走勢!$A$4:$J$500,4,FALSE)</f>
        <v>#N/A</v>
      </c>
      <c r="AE360" s="36" t="e">
        <f>VLOOKUP($B360,三大美股走勢!$A$4:$J$500,7,FALSE)</f>
        <v>#N/A</v>
      </c>
      <c r="AF360" s="36" t="e">
        <f>VLOOKUP($B360,三大美股走勢!$A$4:$J$500,10,FALSE)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VLOOKUP($B361,三大美股走勢!$A$4:$J$500,4,FALSE)</f>
        <v>#N/A</v>
      </c>
      <c r="AE361" s="36" t="e">
        <f>VLOOKUP($B361,三大美股走勢!$A$4:$J$500,7,FALSE)</f>
        <v>#N/A</v>
      </c>
      <c r="AF361" s="36" t="e">
        <f>VLOOKUP($B361,三大美股走勢!$A$4:$J$500,10,FALSE)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VLOOKUP($B362,三大美股走勢!$A$4:$J$500,4,FALSE)</f>
        <v>#N/A</v>
      </c>
      <c r="AE362" s="36" t="e">
        <f>VLOOKUP($B362,三大美股走勢!$A$4:$J$500,7,FALSE)</f>
        <v>#N/A</v>
      </c>
      <c r="AF362" s="36" t="e">
        <f>VLOOKUP($B362,三大美股走勢!$A$4:$J$500,10,FALSE)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VLOOKUP($B363,三大美股走勢!$A$4:$J$500,4,FALSE)</f>
        <v>#N/A</v>
      </c>
      <c r="AE363" s="36" t="e">
        <f>VLOOKUP($B363,三大美股走勢!$A$4:$J$500,7,FALSE)</f>
        <v>#N/A</v>
      </c>
      <c r="AF363" s="36" t="e">
        <f>VLOOKUP($B363,三大美股走勢!$A$4:$J$500,10,FALSE)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VLOOKUP($B364,三大美股走勢!$A$4:$J$500,4,FALSE)</f>
        <v>#N/A</v>
      </c>
      <c r="AE364" s="36" t="e">
        <f>VLOOKUP($B364,三大美股走勢!$A$4:$J$500,7,FALSE)</f>
        <v>#N/A</v>
      </c>
      <c r="AF364" s="36" t="e">
        <f>VLOOKUP($B364,三大美股走勢!$A$4:$J$500,10,FALSE)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VLOOKUP($B365,三大美股走勢!$A$4:$J$500,4,FALSE)</f>
        <v>#N/A</v>
      </c>
      <c r="AE365" s="36" t="e">
        <f>VLOOKUP($B365,三大美股走勢!$A$4:$J$500,7,FALSE)</f>
        <v>#N/A</v>
      </c>
      <c r="AF365" s="36" t="e">
        <f>VLOOKUP($B365,三大美股走勢!$A$4:$J$500,10,FALSE)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VLOOKUP($B366,三大美股走勢!$A$4:$J$500,4,FALSE)</f>
        <v>#N/A</v>
      </c>
      <c r="AE366" s="36" t="e">
        <f>VLOOKUP($B366,三大美股走勢!$A$4:$J$500,7,FALSE)</f>
        <v>#N/A</v>
      </c>
      <c r="AF366" s="36" t="e">
        <f>VLOOKUP($B366,三大美股走勢!$A$4:$J$500,10,FALSE)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VLOOKUP($B367,三大美股走勢!$A$4:$J$500,4,FALSE)</f>
        <v>#N/A</v>
      </c>
      <c r="AE367" s="36" t="e">
        <f>VLOOKUP($B367,三大美股走勢!$A$4:$J$500,7,FALSE)</f>
        <v>#N/A</v>
      </c>
      <c r="AF367" s="36" t="e">
        <f>VLOOKUP($B367,三大美股走勢!$A$4:$J$500,10,FALSE)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VLOOKUP($B368,三大美股走勢!$A$4:$J$500,4,FALSE)</f>
        <v>#N/A</v>
      </c>
      <c r="AE368" s="36" t="e">
        <f>VLOOKUP($B368,三大美股走勢!$A$4:$J$500,7,FALSE)</f>
        <v>#N/A</v>
      </c>
      <c r="AF368" s="36" t="e">
        <f>VLOOKUP($B368,三大美股走勢!$A$4:$J$500,10,FALSE)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VLOOKUP($B369,三大美股走勢!$A$4:$J$500,4,FALSE)</f>
        <v>#N/A</v>
      </c>
      <c r="AE369" s="36" t="e">
        <f>VLOOKUP($B369,三大美股走勢!$A$4:$J$500,7,FALSE)</f>
        <v>#N/A</v>
      </c>
      <c r="AF369" s="36" t="e">
        <f>VLOOKUP($B369,三大美股走勢!$A$4:$J$500,10,FALSE)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VLOOKUP($B370,三大美股走勢!$A$4:$J$500,4,FALSE)</f>
        <v>#N/A</v>
      </c>
      <c r="AE370" s="36" t="e">
        <f>VLOOKUP($B370,三大美股走勢!$A$4:$J$500,7,FALSE)</f>
        <v>#N/A</v>
      </c>
      <c r="AF370" s="36" t="e">
        <f>VLOOKUP($B370,三大美股走勢!$A$4:$J$500,10,FALSE)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VLOOKUP($B371,三大美股走勢!$A$4:$J$500,4,FALSE)</f>
        <v>#N/A</v>
      </c>
      <c r="AE371" s="36" t="e">
        <f>VLOOKUP($B371,三大美股走勢!$A$4:$J$500,7,FALSE)</f>
        <v>#N/A</v>
      </c>
      <c r="AF371" s="36" t="e">
        <f>VLOOKUP($B371,三大美股走勢!$A$4:$J$500,10,FALSE)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VLOOKUP($B372,三大美股走勢!$A$4:$J$500,4,FALSE)</f>
        <v>#N/A</v>
      </c>
      <c r="AE372" s="36" t="e">
        <f>VLOOKUP($B372,三大美股走勢!$A$4:$J$500,7,FALSE)</f>
        <v>#N/A</v>
      </c>
      <c r="AF372" s="36" t="e">
        <f>VLOOKUP($B372,三大美股走勢!$A$4:$J$500,10,FALSE)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VLOOKUP($B373,三大美股走勢!$A$4:$J$500,4,FALSE)</f>
        <v>#N/A</v>
      </c>
      <c r="AE373" s="36" t="e">
        <f>VLOOKUP($B373,三大美股走勢!$A$4:$J$500,7,FALSE)</f>
        <v>#N/A</v>
      </c>
      <c r="AF373" s="36" t="e">
        <f>VLOOKUP($B373,三大美股走勢!$A$4:$J$500,10,FALSE)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VLOOKUP($B374,三大美股走勢!$A$4:$J$500,4,FALSE)</f>
        <v>#N/A</v>
      </c>
      <c r="AE374" s="36" t="e">
        <f>VLOOKUP($B374,三大美股走勢!$A$4:$J$500,7,FALSE)</f>
        <v>#N/A</v>
      </c>
      <c r="AF374" s="36" t="e">
        <f>VLOOKUP($B374,三大美股走勢!$A$4:$J$500,10,FALSE)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VLOOKUP($B375,三大美股走勢!$A$4:$J$500,4,FALSE)</f>
        <v>#N/A</v>
      </c>
      <c r="AE375" s="36" t="e">
        <f>VLOOKUP($B375,三大美股走勢!$A$4:$J$500,7,FALSE)</f>
        <v>#N/A</v>
      </c>
      <c r="AF375" s="36" t="e">
        <f>VLOOKUP($B375,三大美股走勢!$A$4:$J$500,10,FALSE)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VLOOKUP($B376,三大美股走勢!$A$4:$J$500,4,FALSE)</f>
        <v>#N/A</v>
      </c>
      <c r="AE376" s="36" t="e">
        <f>VLOOKUP($B376,三大美股走勢!$A$4:$J$500,7,FALSE)</f>
        <v>#N/A</v>
      </c>
      <c r="AF376" s="36" t="e">
        <f>VLOOKUP($B376,三大美股走勢!$A$4:$J$500,10,FALSE)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VLOOKUP($B377,三大美股走勢!$A$4:$J$500,4,FALSE)</f>
        <v>#N/A</v>
      </c>
      <c r="AE377" s="36" t="e">
        <f>VLOOKUP($B377,三大美股走勢!$A$4:$J$500,7,FALSE)</f>
        <v>#N/A</v>
      </c>
      <c r="AF377" s="36" t="e">
        <f>VLOOKUP($B377,三大美股走勢!$A$4:$J$500,10,FALSE)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VLOOKUP($B378,三大美股走勢!$A$4:$J$500,4,FALSE)</f>
        <v>#N/A</v>
      </c>
      <c r="AE378" s="36" t="e">
        <f>VLOOKUP($B378,三大美股走勢!$A$4:$J$500,7,FALSE)</f>
        <v>#N/A</v>
      </c>
      <c r="AF378" s="36" t="e">
        <f>VLOOKUP($B378,三大美股走勢!$A$4:$J$500,10,FALSE)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VLOOKUP($B379,三大美股走勢!$A$4:$J$500,4,FALSE)</f>
        <v>#N/A</v>
      </c>
      <c r="AE379" s="36" t="e">
        <f>VLOOKUP($B379,三大美股走勢!$A$4:$J$500,7,FALSE)</f>
        <v>#N/A</v>
      </c>
      <c r="AF379" s="36" t="e">
        <f>VLOOKUP($B379,三大美股走勢!$A$4:$J$500,10,FALSE)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VLOOKUP($B380,三大美股走勢!$A$4:$J$500,4,FALSE)</f>
        <v>#N/A</v>
      </c>
      <c r="AE380" s="36" t="e">
        <f>VLOOKUP($B380,三大美股走勢!$A$4:$J$500,7,FALSE)</f>
        <v>#N/A</v>
      </c>
      <c r="AF380" s="36" t="e">
        <f>VLOOKUP($B380,三大美股走勢!$A$4:$J$500,10,FALSE)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VLOOKUP($B381,三大美股走勢!$A$4:$J$500,4,FALSE)</f>
        <v>#N/A</v>
      </c>
      <c r="AE381" s="36" t="e">
        <f>VLOOKUP($B381,三大美股走勢!$A$4:$J$500,7,FALSE)</f>
        <v>#N/A</v>
      </c>
      <c r="AF381" s="36" t="e">
        <f>VLOOKUP($B381,三大美股走勢!$A$4:$J$500,10,FALSE)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VLOOKUP($B382,三大美股走勢!$A$4:$J$500,4,FALSE)</f>
        <v>#N/A</v>
      </c>
      <c r="AE382" s="36" t="e">
        <f>VLOOKUP($B382,三大美股走勢!$A$4:$J$500,7,FALSE)</f>
        <v>#N/A</v>
      </c>
      <c r="AF382" s="36" t="e">
        <f>VLOOKUP($B382,三大美股走勢!$A$4:$J$500,10,FALSE)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VLOOKUP($B383,三大美股走勢!$A$4:$J$500,4,FALSE)</f>
        <v>#N/A</v>
      </c>
      <c r="AE383" s="36" t="e">
        <f>VLOOKUP($B383,三大美股走勢!$A$4:$J$500,7,FALSE)</f>
        <v>#N/A</v>
      </c>
      <c r="AF383" s="36" t="e">
        <f>VLOOKUP($B383,三大美股走勢!$A$4:$J$500,10,FALSE)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VLOOKUP($B384,三大美股走勢!$A$4:$J$500,4,FALSE)</f>
        <v>#N/A</v>
      </c>
      <c r="AE384" s="36" t="e">
        <f>VLOOKUP($B384,三大美股走勢!$A$4:$J$500,7,FALSE)</f>
        <v>#N/A</v>
      </c>
      <c r="AF384" s="36" t="e">
        <f>VLOOKUP($B384,三大美股走勢!$A$4:$J$500,10,FALSE)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VLOOKUP($B385,三大美股走勢!$A$4:$J$500,4,FALSE)</f>
        <v>#N/A</v>
      </c>
      <c r="AE385" s="36" t="e">
        <f>VLOOKUP($B385,三大美股走勢!$A$4:$J$500,7,FALSE)</f>
        <v>#N/A</v>
      </c>
      <c r="AF385" s="36" t="e">
        <f>VLOOKUP($B385,三大美股走勢!$A$4:$J$500,10,FALSE)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VLOOKUP($B386,三大美股走勢!$A$4:$J$500,4,FALSE)</f>
        <v>#N/A</v>
      </c>
      <c r="AE386" s="36" t="e">
        <f>VLOOKUP($B386,三大美股走勢!$A$4:$J$500,7,FALSE)</f>
        <v>#N/A</v>
      </c>
      <c r="AF386" s="36" t="e">
        <f>VLOOKUP($B386,三大美股走勢!$A$4:$J$500,10,FALSE)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VLOOKUP($B387,三大美股走勢!$A$4:$J$500,4,FALSE)</f>
        <v>#N/A</v>
      </c>
      <c r="AE387" s="36" t="e">
        <f>VLOOKUP($B387,三大美股走勢!$A$4:$J$500,7,FALSE)</f>
        <v>#N/A</v>
      </c>
      <c r="AF387" s="36" t="e">
        <f>VLOOKUP($B387,三大美股走勢!$A$4:$J$500,10,FALSE)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VLOOKUP($B388,三大美股走勢!$A$4:$J$500,4,FALSE)</f>
        <v>#N/A</v>
      </c>
      <c r="AE388" s="36" t="e">
        <f>VLOOKUP($B388,三大美股走勢!$A$4:$J$500,7,FALSE)</f>
        <v>#N/A</v>
      </c>
      <c r="AF388" s="36" t="e">
        <f>VLOOKUP($B388,三大美股走勢!$A$4:$J$500,10,FALSE)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VLOOKUP($B389,三大美股走勢!$A$4:$J$500,4,FALSE)</f>
        <v>#N/A</v>
      </c>
      <c r="AE389" s="36" t="e">
        <f>VLOOKUP($B389,三大美股走勢!$A$4:$J$500,7,FALSE)</f>
        <v>#N/A</v>
      </c>
      <c r="AF389" s="36" t="e">
        <f>VLOOKUP($B389,三大美股走勢!$A$4:$J$500,10,FALSE)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VLOOKUP($B390,三大美股走勢!$A$4:$J$500,4,FALSE)</f>
        <v>#N/A</v>
      </c>
      <c r="AE390" s="36" t="e">
        <f>VLOOKUP($B390,三大美股走勢!$A$4:$J$500,7,FALSE)</f>
        <v>#N/A</v>
      </c>
      <c r="AF390" s="36" t="e">
        <f>VLOOKUP($B390,三大美股走勢!$A$4:$J$500,10,FALSE)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VLOOKUP($B391,三大美股走勢!$A$4:$J$500,4,FALSE)</f>
        <v>#N/A</v>
      </c>
      <c r="AE391" s="36" t="e">
        <f>VLOOKUP($B391,三大美股走勢!$A$4:$J$500,7,FALSE)</f>
        <v>#N/A</v>
      </c>
      <c r="AF391" s="36" t="e">
        <f>VLOOKUP($B391,三大美股走勢!$A$4:$J$500,10,FALSE)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VLOOKUP($B392,三大美股走勢!$A$4:$J$500,4,FALSE)</f>
        <v>#N/A</v>
      </c>
      <c r="AE392" s="36" t="e">
        <f>VLOOKUP($B392,三大美股走勢!$A$4:$J$500,7,FALSE)</f>
        <v>#N/A</v>
      </c>
      <c r="AF392" s="36" t="e">
        <f>VLOOKUP($B392,三大美股走勢!$A$4:$J$500,10,FALSE)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VLOOKUP($B393,三大美股走勢!$A$4:$J$500,4,FALSE)</f>
        <v>#N/A</v>
      </c>
      <c r="AE393" s="36" t="e">
        <f>VLOOKUP($B393,三大美股走勢!$A$4:$J$500,7,FALSE)</f>
        <v>#N/A</v>
      </c>
      <c r="AF393" s="36" t="e">
        <f>VLOOKUP($B393,三大美股走勢!$A$4:$J$500,10,FALSE)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VLOOKUP($B394,三大美股走勢!$A$4:$J$500,4,FALSE)</f>
        <v>#N/A</v>
      </c>
      <c r="AE394" s="36" t="e">
        <f>VLOOKUP($B394,三大美股走勢!$A$4:$J$500,7,FALSE)</f>
        <v>#N/A</v>
      </c>
      <c r="AF394" s="36" t="e">
        <f>VLOOKUP($B394,三大美股走勢!$A$4:$J$500,10,FALSE)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VLOOKUP($B395,三大美股走勢!$A$4:$J$500,4,FALSE)</f>
        <v>#N/A</v>
      </c>
      <c r="AE395" s="36" t="e">
        <f>VLOOKUP($B395,三大美股走勢!$A$4:$J$500,7,FALSE)</f>
        <v>#N/A</v>
      </c>
      <c r="AF395" s="36" t="e">
        <f>VLOOKUP($B395,三大美股走勢!$A$4:$J$500,10,FALSE)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VLOOKUP($B396,三大美股走勢!$A$4:$J$500,4,FALSE)</f>
        <v>#N/A</v>
      </c>
      <c r="AE396" s="36" t="e">
        <f>VLOOKUP($B396,三大美股走勢!$A$4:$J$500,7,FALSE)</f>
        <v>#N/A</v>
      </c>
      <c r="AF396" s="36" t="e">
        <f>VLOOKUP($B396,三大美股走勢!$A$4:$J$500,10,FALSE)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VLOOKUP($B397,三大美股走勢!$A$4:$J$500,4,FALSE)</f>
        <v>#N/A</v>
      </c>
      <c r="AE397" s="36" t="e">
        <f>VLOOKUP($B397,三大美股走勢!$A$4:$J$500,7,FALSE)</f>
        <v>#N/A</v>
      </c>
      <c r="AF397" s="36" t="e">
        <f>VLOOKUP($B397,三大美股走勢!$A$4:$J$500,10,FALSE)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VLOOKUP($B398,三大美股走勢!$A$4:$J$500,4,FALSE)</f>
        <v>#N/A</v>
      </c>
      <c r="AE398" s="36" t="e">
        <f>VLOOKUP($B398,三大美股走勢!$A$4:$J$500,7,FALSE)</f>
        <v>#N/A</v>
      </c>
      <c r="AF398" s="36" t="e">
        <f>VLOOKUP($B398,三大美股走勢!$A$4:$J$500,10,FALSE)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VLOOKUP($B399,三大美股走勢!$A$4:$J$500,4,FALSE)</f>
        <v>#N/A</v>
      </c>
      <c r="AE399" s="36" t="e">
        <f>VLOOKUP($B399,三大美股走勢!$A$4:$J$500,7,FALSE)</f>
        <v>#N/A</v>
      </c>
      <c r="AF399" s="36" t="e">
        <f>VLOOKUP($B399,三大美股走勢!$A$4:$J$500,10,FALSE)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VLOOKUP($B400,三大美股走勢!$A$4:$J$500,4,FALSE)</f>
        <v>#N/A</v>
      </c>
      <c r="AE400" s="36" t="e">
        <f>VLOOKUP($B400,三大美股走勢!$A$4:$J$500,7,FALSE)</f>
        <v>#N/A</v>
      </c>
      <c r="AF400" s="36" t="e">
        <f>VLOOKUP($B400,三大美股走勢!$A$4:$J$500,10,FALSE)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VLOOKUP($B401,三大美股走勢!$A$4:$J$500,4,FALSE)</f>
        <v>#N/A</v>
      </c>
      <c r="AE401" s="36" t="e">
        <f>VLOOKUP($B401,三大美股走勢!$A$4:$J$500,7,FALSE)</f>
        <v>#N/A</v>
      </c>
      <c r="AF401" s="36" t="e">
        <f>VLOOKUP($B401,三大美股走勢!$A$4:$J$500,10,FALSE)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VLOOKUP($B402,三大美股走勢!$A$4:$J$500,4,FALSE)</f>
        <v>#N/A</v>
      </c>
      <c r="AE402" s="36" t="e">
        <f>VLOOKUP($B402,三大美股走勢!$A$4:$J$500,7,FALSE)</f>
        <v>#N/A</v>
      </c>
      <c r="AF402" s="36" t="e">
        <f>VLOOKUP($B402,三大美股走勢!$A$4:$J$500,10,FALSE)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VLOOKUP($B403,三大美股走勢!$A$4:$J$500,4,FALSE)</f>
        <v>#N/A</v>
      </c>
      <c r="AE403" s="36" t="e">
        <f>VLOOKUP($B403,三大美股走勢!$A$4:$J$500,7,FALSE)</f>
        <v>#N/A</v>
      </c>
      <c r="AF403" s="36" t="e">
        <f>VLOOKUP($B403,三大美股走勢!$A$4:$J$500,10,FALSE)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VLOOKUP($B404,三大美股走勢!$A$4:$J$500,4,FALSE)</f>
        <v>#N/A</v>
      </c>
      <c r="AE404" s="36" t="e">
        <f>VLOOKUP($B404,三大美股走勢!$A$4:$J$500,7,FALSE)</f>
        <v>#N/A</v>
      </c>
      <c r="AF404" s="36" t="e">
        <f>VLOOKUP($B404,三大美股走勢!$A$4:$J$500,10,FALSE)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VLOOKUP($B405,三大美股走勢!$A$4:$J$500,4,FALSE)</f>
        <v>#N/A</v>
      </c>
      <c r="AE405" s="36" t="e">
        <f>VLOOKUP($B405,三大美股走勢!$A$4:$J$500,7,FALSE)</f>
        <v>#N/A</v>
      </c>
      <c r="AF405" s="36" t="e">
        <f>VLOOKUP($B405,三大美股走勢!$A$4:$J$500,10,FALSE)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VLOOKUP($B406,三大美股走勢!$A$4:$J$500,4,FALSE)</f>
        <v>#N/A</v>
      </c>
      <c r="AE406" s="36" t="e">
        <f>VLOOKUP($B406,三大美股走勢!$A$4:$J$500,7,FALSE)</f>
        <v>#N/A</v>
      </c>
      <c r="AF406" s="36" t="e">
        <f>VLOOKUP($B406,三大美股走勢!$A$4:$J$500,10,FALSE)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VLOOKUP($B407,三大美股走勢!$A$4:$J$500,4,FALSE)</f>
        <v>#N/A</v>
      </c>
      <c r="AE407" s="36" t="e">
        <f>VLOOKUP($B407,三大美股走勢!$A$4:$J$500,7,FALSE)</f>
        <v>#N/A</v>
      </c>
      <c r="AF407" s="36" t="e">
        <f>VLOOKUP($B407,三大美股走勢!$A$4:$J$500,10,FALSE)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VLOOKUP($B408,三大美股走勢!$A$4:$J$500,4,FALSE)</f>
        <v>#N/A</v>
      </c>
      <c r="AE408" s="36" t="e">
        <f>VLOOKUP($B408,三大美股走勢!$A$4:$J$500,7,FALSE)</f>
        <v>#N/A</v>
      </c>
      <c r="AF408" s="36" t="e">
        <f>VLOOKUP($B408,三大美股走勢!$A$4:$J$500,10,FALSE)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VLOOKUP($B409,三大美股走勢!$A$4:$J$500,4,FALSE)</f>
        <v>#N/A</v>
      </c>
      <c r="AE409" s="36" t="e">
        <f>VLOOKUP($B409,三大美股走勢!$A$4:$J$500,7,FALSE)</f>
        <v>#N/A</v>
      </c>
      <c r="AF409" s="36" t="e">
        <f>VLOOKUP($B409,三大美股走勢!$A$4:$J$500,10,FALSE)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VLOOKUP($B410,三大美股走勢!$A$4:$J$500,4,FALSE)</f>
        <v>#N/A</v>
      </c>
      <c r="AE410" s="36" t="e">
        <f>VLOOKUP($B410,三大美股走勢!$A$4:$J$500,7,FALSE)</f>
        <v>#N/A</v>
      </c>
      <c r="AF410" s="36" t="e">
        <f>VLOOKUP($B410,三大美股走勢!$A$4:$J$500,10,FALSE)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VLOOKUP($B411,三大美股走勢!$A$4:$J$500,4,FALSE)</f>
        <v>#N/A</v>
      </c>
      <c r="AE411" s="36" t="e">
        <f>VLOOKUP($B411,三大美股走勢!$A$4:$J$500,7,FALSE)</f>
        <v>#N/A</v>
      </c>
      <c r="AF411" s="36" t="e">
        <f>VLOOKUP($B411,三大美股走勢!$A$4:$J$500,10,FALSE)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VLOOKUP($B412,三大美股走勢!$A$4:$J$500,4,FALSE)</f>
        <v>#N/A</v>
      </c>
      <c r="AE412" s="36" t="e">
        <f>VLOOKUP($B412,三大美股走勢!$A$4:$J$500,7,FALSE)</f>
        <v>#N/A</v>
      </c>
      <c r="AF412" s="36" t="e">
        <f>VLOOKUP($B412,三大美股走勢!$A$4:$J$500,10,FALSE)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VLOOKUP($B413,三大美股走勢!$A$4:$J$500,4,FALSE)</f>
        <v>#N/A</v>
      </c>
      <c r="AE413" s="36" t="e">
        <f>VLOOKUP($B413,三大美股走勢!$A$4:$J$500,7,FALSE)</f>
        <v>#N/A</v>
      </c>
      <c r="AF413" s="36" t="e">
        <f>VLOOKUP($B413,三大美股走勢!$A$4:$J$500,10,FALSE)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VLOOKUP($B414,三大美股走勢!$A$4:$J$500,4,FALSE)</f>
        <v>#N/A</v>
      </c>
      <c r="AE414" s="36" t="e">
        <f>VLOOKUP($B414,三大美股走勢!$A$4:$J$500,7,FALSE)</f>
        <v>#N/A</v>
      </c>
      <c r="AF414" s="36" t="e">
        <f>VLOOKUP($B414,三大美股走勢!$A$4:$J$500,10,FALSE)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VLOOKUP($B415,三大美股走勢!$A$4:$J$500,4,FALSE)</f>
        <v>#N/A</v>
      </c>
      <c r="AE415" s="36" t="e">
        <f>VLOOKUP($B415,三大美股走勢!$A$4:$J$500,7,FALSE)</f>
        <v>#N/A</v>
      </c>
      <c r="AF415" s="36" t="e">
        <f>VLOOKUP($B415,三大美股走勢!$A$4:$J$500,10,FALSE)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VLOOKUP($B416,三大美股走勢!$A$4:$J$500,4,FALSE)</f>
        <v>#N/A</v>
      </c>
      <c r="AE416" s="36" t="e">
        <f>VLOOKUP($B416,三大美股走勢!$A$4:$J$500,7,FALSE)</f>
        <v>#N/A</v>
      </c>
      <c r="AF416" s="36" t="e">
        <f>VLOOKUP($B416,三大美股走勢!$A$4:$J$500,10,FALSE)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VLOOKUP($B417,三大美股走勢!$A$4:$J$500,4,FALSE)</f>
        <v>#N/A</v>
      </c>
      <c r="AE417" s="36" t="e">
        <f>VLOOKUP($B417,三大美股走勢!$A$4:$J$500,7,FALSE)</f>
        <v>#N/A</v>
      </c>
      <c r="AF417" s="36" t="e">
        <f>VLOOKUP($B417,三大美股走勢!$A$4:$J$500,10,FALSE)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VLOOKUP($B418,三大美股走勢!$A$4:$J$500,4,FALSE)</f>
        <v>#N/A</v>
      </c>
      <c r="AE418" s="36" t="e">
        <f>VLOOKUP($B418,三大美股走勢!$A$4:$J$500,7,FALSE)</f>
        <v>#N/A</v>
      </c>
      <c r="AF418" s="36" t="e">
        <f>VLOOKUP($B418,三大美股走勢!$A$4:$J$500,10,FALSE)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VLOOKUP($B419,三大美股走勢!$A$4:$J$500,4,FALSE)</f>
        <v>#N/A</v>
      </c>
      <c r="AE419" s="36" t="e">
        <f>VLOOKUP($B419,三大美股走勢!$A$4:$J$500,7,FALSE)</f>
        <v>#N/A</v>
      </c>
      <c r="AF419" s="36" t="e">
        <f>VLOOKUP($B419,三大美股走勢!$A$4:$J$500,10,FALSE)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VLOOKUP($B420,三大美股走勢!$A$4:$J$500,4,FALSE)</f>
        <v>#N/A</v>
      </c>
      <c r="AE420" s="36" t="e">
        <f>VLOOKUP($B420,三大美股走勢!$A$4:$J$500,7,FALSE)</f>
        <v>#N/A</v>
      </c>
      <c r="AF420" s="36" t="e">
        <f>VLOOKUP($B420,三大美股走勢!$A$4:$J$500,10,FALSE)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VLOOKUP($B421,三大美股走勢!$A$4:$J$500,4,FALSE)</f>
        <v>#N/A</v>
      </c>
      <c r="AE421" s="36" t="e">
        <f>VLOOKUP($B421,三大美股走勢!$A$4:$J$500,7,FALSE)</f>
        <v>#N/A</v>
      </c>
      <c r="AF421" s="36" t="e">
        <f>VLOOKUP($B421,三大美股走勢!$A$4:$J$500,10,FALSE)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VLOOKUP($B422,三大美股走勢!$A$4:$J$500,4,FALSE)</f>
        <v>#N/A</v>
      </c>
      <c r="AE422" s="36" t="e">
        <f>VLOOKUP($B422,三大美股走勢!$A$4:$J$500,7,FALSE)</f>
        <v>#N/A</v>
      </c>
      <c r="AF422" s="36" t="e">
        <f>VLOOKUP($B422,三大美股走勢!$A$4:$J$500,10,FALSE)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VLOOKUP($B423,三大美股走勢!$A$4:$J$500,4,FALSE)</f>
        <v>#N/A</v>
      </c>
      <c r="AE423" s="36" t="e">
        <f>VLOOKUP($B423,三大美股走勢!$A$4:$J$500,7,FALSE)</f>
        <v>#N/A</v>
      </c>
      <c r="AF423" s="36" t="e">
        <f>VLOOKUP($B423,三大美股走勢!$A$4:$J$500,10,FALSE)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VLOOKUP($B424,三大美股走勢!$A$4:$J$500,4,FALSE)</f>
        <v>#N/A</v>
      </c>
      <c r="AE424" s="36" t="e">
        <f>VLOOKUP($B424,三大美股走勢!$A$4:$J$500,7,FALSE)</f>
        <v>#N/A</v>
      </c>
      <c r="AF424" s="36" t="e">
        <f>VLOOKUP($B424,三大美股走勢!$A$4:$J$500,10,FALSE)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VLOOKUP($B425,三大美股走勢!$A$4:$J$500,4,FALSE)</f>
        <v>#N/A</v>
      </c>
      <c r="AE425" s="36" t="e">
        <f>VLOOKUP($B425,三大美股走勢!$A$4:$J$500,7,FALSE)</f>
        <v>#N/A</v>
      </c>
      <c r="AF425" s="36" t="e">
        <f>VLOOKUP($B425,三大美股走勢!$A$4:$J$500,10,FALSE)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VLOOKUP($B426,三大美股走勢!$A$4:$J$500,4,FALSE)</f>
        <v>#N/A</v>
      </c>
      <c r="AE426" s="36" t="e">
        <f>VLOOKUP($B426,三大美股走勢!$A$4:$J$500,7,FALSE)</f>
        <v>#N/A</v>
      </c>
      <c r="AF426" s="36" t="e">
        <f>VLOOKUP($B426,三大美股走勢!$A$4:$J$500,10,FALSE)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VLOOKUP($B427,三大美股走勢!$A$4:$J$500,4,FALSE)</f>
        <v>#N/A</v>
      </c>
      <c r="AE427" s="36" t="e">
        <f>VLOOKUP($B427,三大美股走勢!$A$4:$J$500,7,FALSE)</f>
        <v>#N/A</v>
      </c>
      <c r="AF427" s="36" t="e">
        <f>VLOOKUP($B427,三大美股走勢!$A$4:$J$500,10,FALSE)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VLOOKUP($B428,三大美股走勢!$A$4:$J$500,4,FALSE)</f>
        <v>#N/A</v>
      </c>
      <c r="AE428" s="36" t="e">
        <f>VLOOKUP($B428,三大美股走勢!$A$4:$J$500,7,FALSE)</f>
        <v>#N/A</v>
      </c>
      <c r="AF428" s="36" t="e">
        <f>VLOOKUP($B428,三大美股走勢!$A$4:$J$500,10,FALSE)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VLOOKUP($B429,三大美股走勢!$A$4:$J$500,4,FALSE)</f>
        <v>#N/A</v>
      </c>
      <c r="AE429" s="36" t="e">
        <f>VLOOKUP($B429,三大美股走勢!$A$4:$J$500,7,FALSE)</f>
        <v>#N/A</v>
      </c>
      <c r="AF429" s="36" t="e">
        <f>VLOOKUP($B429,三大美股走勢!$A$4:$J$500,10,FALSE)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VLOOKUP($B430,三大美股走勢!$A$4:$J$500,4,FALSE)</f>
        <v>#N/A</v>
      </c>
      <c r="AE430" s="36" t="e">
        <f>VLOOKUP($B430,三大美股走勢!$A$4:$J$500,7,FALSE)</f>
        <v>#N/A</v>
      </c>
      <c r="AF430" s="36" t="e">
        <f>VLOOKUP($B430,三大美股走勢!$A$4:$J$500,10,FALSE)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VLOOKUP($B431,三大美股走勢!$A$4:$J$500,4,FALSE)</f>
        <v>#N/A</v>
      </c>
      <c r="AE431" s="36" t="e">
        <f>VLOOKUP($B431,三大美股走勢!$A$4:$J$500,7,FALSE)</f>
        <v>#N/A</v>
      </c>
      <c r="AF431" s="36" t="e">
        <f>VLOOKUP($B431,三大美股走勢!$A$4:$J$500,10,FALSE)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VLOOKUP($B432,三大美股走勢!$A$4:$J$500,4,FALSE)</f>
        <v>#N/A</v>
      </c>
      <c r="AE432" s="36" t="e">
        <f>VLOOKUP($B432,三大美股走勢!$A$4:$J$500,7,FALSE)</f>
        <v>#N/A</v>
      </c>
      <c r="AF432" s="36" t="e">
        <f>VLOOKUP($B432,三大美股走勢!$A$4:$J$500,10,FALSE)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VLOOKUP($B433,三大美股走勢!$A$4:$J$500,4,FALSE)</f>
        <v>#N/A</v>
      </c>
      <c r="AE433" s="36" t="e">
        <f>VLOOKUP($B433,三大美股走勢!$A$4:$J$500,7,FALSE)</f>
        <v>#N/A</v>
      </c>
      <c r="AF433" s="36" t="e">
        <f>VLOOKUP($B433,三大美股走勢!$A$4:$J$500,10,FALSE)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VLOOKUP($B434,三大美股走勢!$A$4:$J$500,4,FALSE)</f>
        <v>#N/A</v>
      </c>
      <c r="AE434" s="36" t="e">
        <f>VLOOKUP($B434,三大美股走勢!$A$4:$J$500,7,FALSE)</f>
        <v>#N/A</v>
      </c>
      <c r="AF434" s="36" t="e">
        <f>VLOOKUP($B434,三大美股走勢!$A$4:$J$500,10,FALSE)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VLOOKUP($B435,三大美股走勢!$A$4:$J$500,4,FALSE)</f>
        <v>#N/A</v>
      </c>
      <c r="AE435" s="36" t="e">
        <f>VLOOKUP($B435,三大美股走勢!$A$4:$J$500,7,FALSE)</f>
        <v>#N/A</v>
      </c>
      <c r="AF435" s="36" t="e">
        <f>VLOOKUP($B435,三大美股走勢!$A$4:$J$500,10,FALSE)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VLOOKUP($B436,三大美股走勢!$A$4:$J$500,4,FALSE)</f>
        <v>#N/A</v>
      </c>
      <c r="AE436" s="36" t="e">
        <f>VLOOKUP($B436,三大美股走勢!$A$4:$J$500,7,FALSE)</f>
        <v>#N/A</v>
      </c>
      <c r="AF436" s="36" t="e">
        <f>VLOOKUP($B436,三大美股走勢!$A$4:$J$500,10,FALSE)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VLOOKUP($B437,三大美股走勢!$A$4:$J$500,4,FALSE)</f>
        <v>#N/A</v>
      </c>
      <c r="AE437" s="36" t="e">
        <f>VLOOKUP($B437,三大美股走勢!$A$4:$J$500,7,FALSE)</f>
        <v>#N/A</v>
      </c>
      <c r="AF437" s="36" t="e">
        <f>VLOOKUP($B437,三大美股走勢!$A$4:$J$500,10,FALSE)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VLOOKUP($B438,三大美股走勢!$A$4:$J$500,4,FALSE)</f>
        <v>#N/A</v>
      </c>
      <c r="AE438" s="36" t="e">
        <f>VLOOKUP($B438,三大美股走勢!$A$4:$J$500,7,FALSE)</f>
        <v>#N/A</v>
      </c>
      <c r="AF438" s="36" t="e">
        <f>VLOOKUP($B438,三大美股走勢!$A$4:$J$500,10,FALSE)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VLOOKUP($B439,三大美股走勢!$A$4:$J$500,4,FALSE)</f>
        <v>#N/A</v>
      </c>
      <c r="AE439" s="36" t="e">
        <f>VLOOKUP($B439,三大美股走勢!$A$4:$J$500,7,FALSE)</f>
        <v>#N/A</v>
      </c>
      <c r="AF439" s="36" t="e">
        <f>VLOOKUP($B439,三大美股走勢!$A$4:$J$500,10,FALSE)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VLOOKUP($B440,三大美股走勢!$A$4:$J$500,4,FALSE)</f>
        <v>#N/A</v>
      </c>
      <c r="AE440" s="36" t="e">
        <f>VLOOKUP($B440,三大美股走勢!$A$4:$J$500,7,FALSE)</f>
        <v>#N/A</v>
      </c>
      <c r="AF440" s="36" t="e">
        <f>VLOOKUP($B440,三大美股走勢!$A$4:$J$500,10,FALSE)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VLOOKUP($B441,三大美股走勢!$A$4:$J$500,4,FALSE)</f>
        <v>#N/A</v>
      </c>
      <c r="AE441" s="36" t="e">
        <f>VLOOKUP($B441,三大美股走勢!$A$4:$J$500,7,FALSE)</f>
        <v>#N/A</v>
      </c>
      <c r="AF441" s="36" t="e">
        <f>VLOOKUP($B441,三大美股走勢!$A$4:$J$500,10,FALSE)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VLOOKUP($B442,三大美股走勢!$A$4:$J$500,4,FALSE)</f>
        <v>#N/A</v>
      </c>
      <c r="AE442" s="36" t="e">
        <f>VLOOKUP($B442,三大美股走勢!$A$4:$J$500,7,FALSE)</f>
        <v>#N/A</v>
      </c>
      <c r="AF442" s="36" t="e">
        <f>VLOOKUP($B442,三大美股走勢!$A$4:$J$500,10,FALSE)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VLOOKUP($B443,三大美股走勢!$A$4:$J$500,4,FALSE)</f>
        <v>#N/A</v>
      </c>
      <c r="AE443" s="36" t="e">
        <f>VLOOKUP($B443,三大美股走勢!$A$4:$J$500,7,FALSE)</f>
        <v>#N/A</v>
      </c>
      <c r="AF443" s="36" t="e">
        <f>VLOOKUP($B443,三大美股走勢!$A$4:$J$500,10,FALSE)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VLOOKUP($B444,三大美股走勢!$A$4:$J$500,4,FALSE)</f>
        <v>#N/A</v>
      </c>
      <c r="AE444" s="36" t="e">
        <f>VLOOKUP($B444,三大美股走勢!$A$4:$J$500,7,FALSE)</f>
        <v>#N/A</v>
      </c>
      <c r="AF444" s="36" t="e">
        <f>VLOOKUP($B444,三大美股走勢!$A$4:$J$500,10,FALSE)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VLOOKUP($B445,三大美股走勢!$A$4:$J$500,4,FALSE)</f>
        <v>#N/A</v>
      </c>
      <c r="AE445" s="36" t="e">
        <f>VLOOKUP($B445,三大美股走勢!$A$4:$J$500,7,FALSE)</f>
        <v>#N/A</v>
      </c>
      <c r="AF445" s="36" t="e">
        <f>VLOOKUP($B445,三大美股走勢!$A$4:$J$500,10,FALSE)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VLOOKUP($B446,三大美股走勢!$A$4:$J$500,4,FALSE)</f>
        <v>#N/A</v>
      </c>
      <c r="AE446" s="36" t="e">
        <f>VLOOKUP($B446,三大美股走勢!$A$4:$J$500,7,FALSE)</f>
        <v>#N/A</v>
      </c>
      <c r="AF446" s="36" t="e">
        <f>VLOOKUP($B446,三大美股走勢!$A$4:$J$500,10,FALSE)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VLOOKUP($B447,三大美股走勢!$A$4:$J$500,4,FALSE)</f>
        <v>#N/A</v>
      </c>
      <c r="AE447" s="36" t="e">
        <f>VLOOKUP($B447,三大美股走勢!$A$4:$J$500,7,FALSE)</f>
        <v>#N/A</v>
      </c>
      <c r="AF447" s="36" t="e">
        <f>VLOOKUP($B447,三大美股走勢!$A$4:$J$500,10,FALSE)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VLOOKUP($B448,三大美股走勢!$A$4:$J$500,4,FALSE)</f>
        <v>#N/A</v>
      </c>
      <c r="AE448" s="36" t="e">
        <f>VLOOKUP($B448,三大美股走勢!$A$4:$J$500,7,FALSE)</f>
        <v>#N/A</v>
      </c>
      <c r="AF448" s="36" t="e">
        <f>VLOOKUP($B448,三大美股走勢!$A$4:$J$500,10,FALSE)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VLOOKUP($B449,三大美股走勢!$A$4:$J$500,4,FALSE)</f>
        <v>#N/A</v>
      </c>
      <c r="AE449" s="36" t="e">
        <f>VLOOKUP($B449,三大美股走勢!$A$4:$J$500,7,FALSE)</f>
        <v>#N/A</v>
      </c>
      <c r="AF449" s="36" t="e">
        <f>VLOOKUP($B449,三大美股走勢!$A$4:$J$500,10,FALSE)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81"/>
  <sheetViews>
    <sheetView workbookViewId="0">
      <pane ySplit="3" topLeftCell="A266" activePane="bottomLeft" state="frozen"/>
      <selection pane="bottomLeft" activeCell="G281" sqref="G281:I281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94</v>
      </c>
      <c r="F4" s="75">
        <v>9772</v>
      </c>
      <c r="G4" s="23">
        <v>-29</v>
      </c>
      <c r="H4" s="47">
        <v>-3.0000000000000001E-3</v>
      </c>
      <c r="I4" s="45" t="s">
        <v>98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95</v>
      </c>
      <c r="F5" s="75">
        <v>9762</v>
      </c>
      <c r="G5" s="23">
        <v>-8</v>
      </c>
      <c r="H5" s="47">
        <v>-8.0000000000000004E-4</v>
      </c>
      <c r="I5" s="45" t="s">
        <v>96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99</v>
      </c>
      <c r="F6" s="75">
        <v>9788</v>
      </c>
      <c r="G6" s="23">
        <v>25</v>
      </c>
      <c r="H6" s="47">
        <v>2.5999999999999999E-3</v>
      </c>
      <c r="I6" s="45" t="s">
        <v>97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107</v>
      </c>
      <c r="F8" s="75">
        <v>9766</v>
      </c>
      <c r="G8" s="23">
        <v>-20</v>
      </c>
      <c r="H8" s="47">
        <v>-2E-3</v>
      </c>
      <c r="I8" s="45" t="s">
        <v>108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109</v>
      </c>
      <c r="F9" s="75">
        <v>9766</v>
      </c>
      <c r="G9" s="23">
        <v>0</v>
      </c>
      <c r="H9" s="47">
        <v>0</v>
      </c>
      <c r="I9" s="45" t="s">
        <v>110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111</v>
      </c>
      <c r="F10" s="75">
        <v>9783</v>
      </c>
      <c r="G10" s="23">
        <v>16</v>
      </c>
      <c r="H10" s="47">
        <v>1.6000000000000001E-3</v>
      </c>
      <c r="I10" s="45" t="s">
        <v>112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113</v>
      </c>
      <c r="F11" s="75">
        <v>9772</v>
      </c>
      <c r="G11" s="23">
        <v>-11</v>
      </c>
      <c r="H11" s="47">
        <v>-1.1000000000000001E-3</v>
      </c>
      <c r="I11" s="45" t="s">
        <v>114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115</v>
      </c>
      <c r="F12" s="75">
        <v>9761</v>
      </c>
      <c r="G12" s="23">
        <v>-12</v>
      </c>
      <c r="H12" s="47">
        <v>-1.1999999999999999E-3</v>
      </c>
      <c r="I12" s="45" t="s">
        <v>116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117</v>
      </c>
      <c r="F17" s="75">
        <v>9682</v>
      </c>
      <c r="G17" s="23">
        <v>-78</v>
      </c>
      <c r="H17" s="47">
        <v>-8.0000000000000002E-3</v>
      </c>
      <c r="I17" s="45" t="s">
        <v>118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119</v>
      </c>
      <c r="F18" s="75">
        <v>9691</v>
      </c>
      <c r="G18" s="23">
        <v>8</v>
      </c>
      <c r="H18" s="47">
        <v>8.0000000000000004E-4</v>
      </c>
      <c r="I18" s="45" t="s">
        <v>120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121</v>
      </c>
      <c r="F19" s="75">
        <v>9629</v>
      </c>
      <c r="G19" s="23">
        <v>-62</v>
      </c>
      <c r="H19" s="47">
        <v>-6.4000000000000003E-3</v>
      </c>
      <c r="I19" s="45" t="s">
        <v>122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123</v>
      </c>
      <c r="F22" s="75">
        <v>9683</v>
      </c>
      <c r="G22" s="23">
        <v>53</v>
      </c>
      <c r="H22" s="47">
        <v>5.4999999999999997E-3</v>
      </c>
      <c r="I22" s="45" t="s">
        <v>124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125</v>
      </c>
      <c r="F23" s="75">
        <v>9727</v>
      </c>
      <c r="G23" s="23">
        <v>45</v>
      </c>
      <c r="H23" s="47">
        <v>4.5999999999999999E-3</v>
      </c>
      <c r="I23" s="45" t="s">
        <v>126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127</v>
      </c>
      <c r="F24" s="75">
        <v>9748</v>
      </c>
      <c r="G24" s="23">
        <v>20</v>
      </c>
      <c r="H24" s="47">
        <v>2.0999999999999999E-3</v>
      </c>
      <c r="I24" s="45" t="s">
        <v>128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129</v>
      </c>
      <c r="F25" s="75">
        <v>9652</v>
      </c>
      <c r="G25" s="23">
        <v>-94</v>
      </c>
      <c r="H25" s="47">
        <v>-9.5999999999999992E-3</v>
      </c>
      <c r="I25" s="45" t="s">
        <v>130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131</v>
      </c>
      <c r="F26" s="75">
        <v>9625</v>
      </c>
      <c r="G26" s="23">
        <v>-24</v>
      </c>
      <c r="H26" s="47">
        <v>-2.5000000000000001E-3</v>
      </c>
      <c r="I26" s="45" t="s">
        <v>132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133</v>
      </c>
      <c r="F269" s="75">
        <v>10801</v>
      </c>
      <c r="G269" s="23">
        <v>-4</v>
      </c>
      <c r="H269" s="47">
        <v>-4.0000000000000002E-4</v>
      </c>
      <c r="I269" s="45" t="s">
        <v>134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136</v>
      </c>
      <c r="F270" s="75">
        <v>10692</v>
      </c>
      <c r="G270" s="23">
        <v>-30</v>
      </c>
      <c r="H270" s="47">
        <v>-2.8E-3</v>
      </c>
      <c r="I270" s="45" t="s">
        <v>137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138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139</v>
      </c>
      <c r="F274" s="75">
        <v>10668</v>
      </c>
      <c r="G274" s="23">
        <v>-23</v>
      </c>
      <c r="H274" s="47">
        <v>-2.2000000000000001E-3</v>
      </c>
      <c r="I274" s="45" t="s">
        <v>140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141</v>
      </c>
      <c r="F275" s="75">
        <v>10666</v>
      </c>
      <c r="G275" s="23">
        <v>-18</v>
      </c>
      <c r="H275" s="47">
        <v>-1.6999999999999999E-3</v>
      </c>
      <c r="I275" s="45" t="s">
        <v>142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143</v>
      </c>
      <c r="F276" s="75">
        <v>10577</v>
      </c>
      <c r="G276" s="23">
        <v>-25</v>
      </c>
      <c r="H276" s="47">
        <v>-2.3999999999999998E-3</v>
      </c>
      <c r="I276" s="45" t="s">
        <v>144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145</v>
      </c>
      <c r="F277" s="75">
        <v>10627</v>
      </c>
      <c r="G277" s="23">
        <v>10</v>
      </c>
      <c r="H277" s="47">
        <v>8.9999999999999998E-4</v>
      </c>
      <c r="I277" s="45" t="s">
        <v>146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148</v>
      </c>
      <c r="F278" s="75">
        <v>10725</v>
      </c>
      <c r="G278" s="23">
        <v>22</v>
      </c>
      <c r="H278" s="47">
        <v>2.0999999999999999E-3</v>
      </c>
      <c r="I278" s="45" t="s">
        <v>149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150</v>
      </c>
      <c r="F281" s="75">
        <v>10676</v>
      </c>
      <c r="G281" s="23">
        <v>10</v>
      </c>
      <c r="H281" s="47">
        <v>8.9999999999999998E-4</v>
      </c>
      <c r="I281" s="45" t="s">
        <v>151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81"/>
  <sheetViews>
    <sheetView workbookViewId="0">
      <pane ySplit="3" topLeftCell="A268" activePane="bottomLeft" state="frozen"/>
      <selection pane="bottomLeft" activeCell="J284" sqref="J284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100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135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79:C281" si="96">B281/100000000</f>
        <v>2.1189395000000002</v>
      </c>
      <c r="D281" s="49">
        <v>353747505</v>
      </c>
      <c r="E281" s="10">
        <f t="shared" ref="E279:E281" si="97">D281/100000000</f>
        <v>3.5374750499999998</v>
      </c>
      <c r="F281" s="49">
        <v>-355798179</v>
      </c>
      <c r="G281" s="10">
        <f t="shared" ref="G279:G281" si="98">F281/100000000</f>
        <v>-3.5579817899999999</v>
      </c>
      <c r="H281" s="49">
        <v>-2366031983</v>
      </c>
      <c r="I281" s="10">
        <f t="shared" ref="I279:I281" si="99">H281/100000000</f>
        <v>-23.660319829999999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81"/>
  <sheetViews>
    <sheetView workbookViewId="0">
      <pane ySplit="3" topLeftCell="A264" activePane="bottomLeft" state="frozen"/>
      <selection pane="bottomLeft" activeCell="B281" sqref="B281:C281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152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82"/>
  <sheetViews>
    <sheetView zoomScale="85" zoomScaleNormal="85" workbookViewId="0">
      <pane ySplit="3" topLeftCell="A264" activePane="bottomLeft" state="frozen"/>
      <selection pane="bottomLeft" activeCell="M282" sqref="M282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101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0: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0: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81"/>
  <sheetViews>
    <sheetView zoomScale="85" zoomScaleNormal="85" workbookViewId="0">
      <pane ySplit="3" topLeftCell="A271" activePane="bottomLeft" state="frozen"/>
      <selection pane="bottomLeft" activeCell="E281" sqref="E281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92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83"/>
  <sheetViews>
    <sheetView zoomScale="85" zoomScaleNormal="85" workbookViewId="0">
      <pane xSplit="1" ySplit="4" topLeftCell="B269" activePane="bottomRight" state="frozen"/>
      <selection pane="topRight" activeCell="B1" sqref="B1"/>
      <selection pane="bottomLeft" activeCell="A5" sqref="A5"/>
      <selection pane="bottomRight" activeCell="J284" sqref="J28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102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1: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1:K283" si="70">B283-SUM(H283:J283)</f>
        <v>29687</v>
      </c>
      <c r="L283" s="22">
        <f t="shared" ref="L281:L283" si="71">(F283-K283)/B283</f>
        <v>-9.1689820661783276E-3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81"/>
  <sheetViews>
    <sheetView zoomScale="85" zoomScaleNormal="85" workbookViewId="0">
      <pane xSplit="1" ySplit="3" topLeftCell="B266" activePane="bottomRight" state="frozen"/>
      <selection pane="topRight" activeCell="B1" sqref="B1"/>
      <selection pane="bottomLeft" activeCell="A4" sqref="A4"/>
      <selection pane="bottomRight" activeCell="B281" sqref="B281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79:C281" si="24">B281/100</f>
        <v>1.6796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2017-11-20T14:53:07Z</dcterms:modified>
</cp:coreProperties>
</file>