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2" i="18"/>
  <c r="G282"/>
  <c r="J282"/>
  <c r="N282" s="1"/>
  <c r="M282"/>
  <c r="C282" i="17"/>
  <c r="F284" i="15"/>
  <c r="K284"/>
  <c r="F282" i="16"/>
  <c r="G282"/>
  <c r="H282"/>
  <c r="I282"/>
  <c r="K283" i="14"/>
  <c r="D283"/>
  <c r="I283"/>
  <c r="O282" i="18" l="1"/>
  <c r="L284" i="15"/>
  <c r="J283" i="14"/>
  <c r="C282" i="12"/>
  <c r="E282"/>
  <c r="G282"/>
  <c r="I282"/>
  <c r="C280" i="1" l="1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A282"/>
  <c r="AB282"/>
  <c r="AC282"/>
  <c r="AD282"/>
  <c r="AE282"/>
  <c r="AF282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AB284"/>
  <c r="AC284"/>
  <c r="AD284"/>
  <c r="AE284"/>
  <c r="AF284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A285"/>
  <c r="AB285"/>
  <c r="AC285"/>
  <c r="AD285"/>
  <c r="AE285"/>
  <c r="AF285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AB286"/>
  <c r="AC286"/>
  <c r="AD286"/>
  <c r="AE286"/>
  <c r="AF286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A287"/>
  <c r="AB287"/>
  <c r="AC287"/>
  <c r="AD287"/>
  <c r="AE287"/>
  <c r="AF287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A288"/>
  <c r="AB288"/>
  <c r="AC288"/>
  <c r="AD288"/>
  <c r="AE288"/>
  <c r="AF288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A289"/>
  <c r="AB289"/>
  <c r="AC289"/>
  <c r="AD289"/>
  <c r="AE289"/>
  <c r="AF289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A290"/>
  <c r="AB290"/>
  <c r="AC290"/>
  <c r="AD290"/>
  <c r="AE290"/>
  <c r="AF290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Z293"/>
  <c r="AA293"/>
  <c r="AB293"/>
  <c r="AC293"/>
  <c r="AD293"/>
  <c r="AE293"/>
  <c r="AF293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Z294"/>
  <c r="AA294"/>
  <c r="AB294"/>
  <c r="AC294"/>
  <c r="AD294"/>
  <c r="AE294"/>
  <c r="AF294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Z295"/>
  <c r="AA295"/>
  <c r="AB295"/>
  <c r="AC295"/>
  <c r="AD295"/>
  <c r="AE295"/>
  <c r="AF295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Z296"/>
  <c r="AA296"/>
  <c r="AB296"/>
  <c r="AC296"/>
  <c r="AD296"/>
  <c r="AE296"/>
  <c r="AF296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A297"/>
  <c r="AB297"/>
  <c r="AC297"/>
  <c r="AD297"/>
  <c r="AE297"/>
  <c r="AF297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A298"/>
  <c r="AB298"/>
  <c r="AC298"/>
  <c r="AD298"/>
  <c r="AE298"/>
  <c r="AF298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AC300"/>
  <c r="AD300"/>
  <c r="AE300"/>
  <c r="AF300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AC301"/>
  <c r="AD301"/>
  <c r="AE301"/>
  <c r="AF301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AE302"/>
  <c r="AF302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AE303"/>
  <c r="AF303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AB304"/>
  <c r="AC304"/>
  <c r="AD304"/>
  <c r="AE304"/>
  <c r="AF304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AB305"/>
  <c r="AC305"/>
  <c r="AD305"/>
  <c r="AE305"/>
  <c r="AF305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AB306"/>
  <c r="AC306"/>
  <c r="AD306"/>
  <c r="AE306"/>
  <c r="AF306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AB307"/>
  <c r="AC307"/>
  <c r="AD307"/>
  <c r="AE307"/>
  <c r="AF307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A308"/>
  <c r="AB308"/>
  <c r="AC308"/>
  <c r="AD308"/>
  <c r="AE308"/>
  <c r="AF308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AB309"/>
  <c r="AC309"/>
  <c r="AD309"/>
  <c r="AE309"/>
  <c r="AF309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AB310"/>
  <c r="AC310"/>
  <c r="AD310"/>
  <c r="AE310"/>
  <c r="AF310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AB311"/>
  <c r="AC311"/>
  <c r="AD311"/>
  <c r="AE311"/>
  <c r="AF311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A312"/>
  <c r="AB312"/>
  <c r="AC312"/>
  <c r="AD312"/>
  <c r="AE312"/>
  <c r="AF312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A313"/>
  <c r="AB313"/>
  <c r="AC313"/>
  <c r="AD313"/>
  <c r="AE313"/>
  <c r="AF313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X314"/>
  <c r="Y314"/>
  <c r="Z314"/>
  <c r="AA314"/>
  <c r="AB314"/>
  <c r="AC314"/>
  <c r="AD314"/>
  <c r="AE314"/>
  <c r="AF314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Y315"/>
  <c r="Z315"/>
  <c r="AA315"/>
  <c r="AB315"/>
  <c r="AC315"/>
  <c r="AD315"/>
  <c r="AE315"/>
  <c r="AF315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X316"/>
  <c r="Y316"/>
  <c r="Z316"/>
  <c r="AA316"/>
  <c r="AB316"/>
  <c r="AC316"/>
  <c r="AD316"/>
  <c r="AE316"/>
  <c r="AF316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Z317"/>
  <c r="AA317"/>
  <c r="AB317"/>
  <c r="AC317"/>
  <c r="AD317"/>
  <c r="AE317"/>
  <c r="AF317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Z318"/>
  <c r="AA318"/>
  <c r="AB318"/>
  <c r="AC318"/>
  <c r="AD318"/>
  <c r="AE318"/>
  <c r="AF318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AA319"/>
  <c r="AB319"/>
  <c r="AC319"/>
  <c r="AD319"/>
  <c r="AE319"/>
  <c r="AF319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X320"/>
  <c r="Y320"/>
  <c r="Z320"/>
  <c r="AA320"/>
  <c r="AB320"/>
  <c r="AC320"/>
  <c r="AD320"/>
  <c r="AE320"/>
  <c r="AF320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X321"/>
  <c r="Y321"/>
  <c r="Z321"/>
  <c r="AA321"/>
  <c r="AB321"/>
  <c r="AC321"/>
  <c r="AD321"/>
  <c r="AE321"/>
  <c r="AF321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X322"/>
  <c r="Y322"/>
  <c r="Z322"/>
  <c r="AA322"/>
  <c r="AB322"/>
  <c r="AC322"/>
  <c r="AD322"/>
  <c r="AE322"/>
  <c r="AF322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X325"/>
  <c r="Y325"/>
  <c r="Z325"/>
  <c r="AA325"/>
  <c r="AB325"/>
  <c r="AC325"/>
  <c r="AD325"/>
  <c r="AE325"/>
  <c r="AF325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X326"/>
  <c r="Y326"/>
  <c r="Z326"/>
  <c r="AA326"/>
  <c r="AB326"/>
  <c r="AC326"/>
  <c r="AD326"/>
  <c r="AE326"/>
  <c r="AF326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X327"/>
  <c r="Y327"/>
  <c r="Z327"/>
  <c r="AA327"/>
  <c r="AB327"/>
  <c r="AC327"/>
  <c r="AD327"/>
  <c r="AE327"/>
  <c r="AF327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Y328"/>
  <c r="Z328"/>
  <c r="AA328"/>
  <c r="AB328"/>
  <c r="AC328"/>
  <c r="AD328"/>
  <c r="AE328"/>
  <c r="AF328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X329"/>
  <c r="Y329"/>
  <c r="Z329"/>
  <c r="AA329"/>
  <c r="AB329"/>
  <c r="AC329"/>
  <c r="AD329"/>
  <c r="AE329"/>
  <c r="AF329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X330"/>
  <c r="Y330"/>
  <c r="Z330"/>
  <c r="AA330"/>
  <c r="AB330"/>
  <c r="AC330"/>
  <c r="AD330"/>
  <c r="AE330"/>
  <c r="AF330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X331"/>
  <c r="Y331"/>
  <c r="Z331"/>
  <c r="AA331"/>
  <c r="AB331"/>
  <c r="AC331"/>
  <c r="AD331"/>
  <c r="AE331"/>
  <c r="AF331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X332"/>
  <c r="Y332"/>
  <c r="Z332"/>
  <c r="AA332"/>
  <c r="AB332"/>
  <c r="AC332"/>
  <c r="AD332"/>
  <c r="AE332"/>
  <c r="AF332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X333"/>
  <c r="Y333"/>
  <c r="Z333"/>
  <c r="AA333"/>
  <c r="AB333"/>
  <c r="AC333"/>
  <c r="AD333"/>
  <c r="AE333"/>
  <c r="AF333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X334"/>
  <c r="Y334"/>
  <c r="Z334"/>
  <c r="AA334"/>
  <c r="AB334"/>
  <c r="AC334"/>
  <c r="AD334"/>
  <c r="AE334"/>
  <c r="AF334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X335"/>
  <c r="Y335"/>
  <c r="Z335"/>
  <c r="AA335"/>
  <c r="AB335"/>
  <c r="AC335"/>
  <c r="AD335"/>
  <c r="AE335"/>
  <c r="AF335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X337"/>
  <c r="Y337"/>
  <c r="Z337"/>
  <c r="AA337"/>
  <c r="AB337"/>
  <c r="AC337"/>
  <c r="AD337"/>
  <c r="AE337"/>
  <c r="AF337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X338"/>
  <c r="Y338"/>
  <c r="Z338"/>
  <c r="AA338"/>
  <c r="AB338"/>
  <c r="AC338"/>
  <c r="AD338"/>
  <c r="AE338"/>
  <c r="AF338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X339"/>
  <c r="Y339"/>
  <c r="Z339"/>
  <c r="AA339"/>
  <c r="AB339"/>
  <c r="AC339"/>
  <c r="AD339"/>
  <c r="AE339"/>
  <c r="AF339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Y340"/>
  <c r="Z340"/>
  <c r="AA340"/>
  <c r="AB340"/>
  <c r="AC340"/>
  <c r="AD340"/>
  <c r="AE340"/>
  <c r="AF340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X341"/>
  <c r="Y341"/>
  <c r="Z341"/>
  <c r="AA341"/>
  <c r="AB341"/>
  <c r="AC341"/>
  <c r="AD341"/>
  <c r="AE341"/>
  <c r="AF341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X342"/>
  <c r="Y342"/>
  <c r="Z342"/>
  <c r="AA342"/>
  <c r="AB342"/>
  <c r="AC342"/>
  <c r="AD342"/>
  <c r="AE342"/>
  <c r="AF342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X343"/>
  <c r="Y343"/>
  <c r="Z343"/>
  <c r="AA343"/>
  <c r="AB343"/>
  <c r="AC343"/>
  <c r="AD343"/>
  <c r="AE343"/>
  <c r="AF343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Y344"/>
  <c r="Z344"/>
  <c r="AA344"/>
  <c r="AB344"/>
  <c r="AC344"/>
  <c r="AD344"/>
  <c r="AE344"/>
  <c r="AF344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Y345"/>
  <c r="Z345"/>
  <c r="AA345"/>
  <c r="AB345"/>
  <c r="AC345"/>
  <c r="AD345"/>
  <c r="AE345"/>
  <c r="AF345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Y346"/>
  <c r="Z346"/>
  <c r="AA346"/>
  <c r="AB346"/>
  <c r="AC346"/>
  <c r="AD346"/>
  <c r="AE346"/>
  <c r="AF346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Y348"/>
  <c r="Z348"/>
  <c r="AA348"/>
  <c r="AB348"/>
  <c r="AC348"/>
  <c r="AD348"/>
  <c r="AE348"/>
  <c r="AF348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Y349"/>
  <c r="Z349"/>
  <c r="AA349"/>
  <c r="AB349"/>
  <c r="AC349"/>
  <c r="AD349"/>
  <c r="AE349"/>
  <c r="AF349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Y355"/>
  <c r="Z355"/>
  <c r="AA355"/>
  <c r="AB355"/>
  <c r="AC355"/>
  <c r="AD355"/>
  <c r="AE355"/>
  <c r="AF355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Y356"/>
  <c r="Z356"/>
  <c r="AA356"/>
  <c r="AB356"/>
  <c r="AC356"/>
  <c r="AD356"/>
  <c r="AE356"/>
  <c r="AF356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Y358"/>
  <c r="Z358"/>
  <c r="AA358"/>
  <c r="AB358"/>
  <c r="AC358"/>
  <c r="AD358"/>
  <c r="AE358"/>
  <c r="AF358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Y359"/>
  <c r="Z359"/>
  <c r="AA359"/>
  <c r="AB359"/>
  <c r="AC359"/>
  <c r="AD359"/>
  <c r="AE359"/>
  <c r="AF359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Y361"/>
  <c r="Z361"/>
  <c r="AA361"/>
  <c r="AB361"/>
  <c r="AC361"/>
  <c r="AD361"/>
  <c r="AE361"/>
  <c r="AF361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X363"/>
  <c r="Y363"/>
  <c r="Z363"/>
  <c r="AA363"/>
  <c r="AB363"/>
  <c r="AC363"/>
  <c r="AD363"/>
  <c r="AE363"/>
  <c r="AF363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X365"/>
  <c r="Y365"/>
  <c r="Z365"/>
  <c r="AA365"/>
  <c r="AB365"/>
  <c r="AC365"/>
  <c r="AD365"/>
  <c r="AE365"/>
  <c r="AF365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X367"/>
  <c r="Y367"/>
  <c r="Z367"/>
  <c r="AA367"/>
  <c r="AB367"/>
  <c r="AC367"/>
  <c r="AD367"/>
  <c r="AE367"/>
  <c r="AF367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Z368"/>
  <c r="AA368"/>
  <c r="AB368"/>
  <c r="AC368"/>
  <c r="AD368"/>
  <c r="AE368"/>
  <c r="AF368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X369"/>
  <c r="Y369"/>
  <c r="Z369"/>
  <c r="AA369"/>
  <c r="AB369"/>
  <c r="AC369"/>
  <c r="AD369"/>
  <c r="AE369"/>
  <c r="AF369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Y370"/>
  <c r="Z370"/>
  <c r="AA370"/>
  <c r="AB370"/>
  <c r="AC370"/>
  <c r="AD370"/>
  <c r="AE370"/>
  <c r="AF370"/>
  <c r="C371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X371"/>
  <c r="Y371"/>
  <c r="Z371"/>
  <c r="AA371"/>
  <c r="AB371"/>
  <c r="AC371"/>
  <c r="AD371"/>
  <c r="AE371"/>
  <c r="AF371"/>
  <c r="C372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X372"/>
  <c r="Y372"/>
  <c r="Z372"/>
  <c r="AA372"/>
  <c r="AB372"/>
  <c r="AC372"/>
  <c r="AD372"/>
  <c r="AE372"/>
  <c r="AF372"/>
  <c r="C373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W373"/>
  <c r="X373"/>
  <c r="Y373"/>
  <c r="Z373"/>
  <c r="AA373"/>
  <c r="AB373"/>
  <c r="AC373"/>
  <c r="AD373"/>
  <c r="AE373"/>
  <c r="AF373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X374"/>
  <c r="Y374"/>
  <c r="Z374"/>
  <c r="AA374"/>
  <c r="AB374"/>
  <c r="AC374"/>
  <c r="AD374"/>
  <c r="AE374"/>
  <c r="AF374"/>
  <c r="C375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W375"/>
  <c r="X375"/>
  <c r="Y375"/>
  <c r="Z375"/>
  <c r="AA375"/>
  <c r="AB375"/>
  <c r="AC375"/>
  <c r="AD375"/>
  <c r="AE375"/>
  <c r="AF375"/>
  <c r="C376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W376"/>
  <c r="X376"/>
  <c r="Y376"/>
  <c r="Z376"/>
  <c r="AA376"/>
  <c r="AB376"/>
  <c r="AC376"/>
  <c r="AD376"/>
  <c r="AE376"/>
  <c r="AF376"/>
  <c r="C377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W377"/>
  <c r="X377"/>
  <c r="Y377"/>
  <c r="Z377"/>
  <c r="AA377"/>
  <c r="AB377"/>
  <c r="AC377"/>
  <c r="AD377"/>
  <c r="AE377"/>
  <c r="AF377"/>
  <c r="C378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W378"/>
  <c r="X378"/>
  <c r="Y378"/>
  <c r="Z378"/>
  <c r="AA378"/>
  <c r="AB378"/>
  <c r="AC378"/>
  <c r="AD378"/>
  <c r="AE378"/>
  <c r="AF378"/>
  <c r="C379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W379"/>
  <c r="X379"/>
  <c r="Y379"/>
  <c r="Z379"/>
  <c r="AA379"/>
  <c r="AB379"/>
  <c r="AC379"/>
  <c r="AD379"/>
  <c r="AE379"/>
  <c r="AF379"/>
  <c r="C380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W380"/>
  <c r="X380"/>
  <c r="Y380"/>
  <c r="Z380"/>
  <c r="AA380"/>
  <c r="AB380"/>
  <c r="AC380"/>
  <c r="AD380"/>
  <c r="AE380"/>
  <c r="AF380"/>
  <c r="C381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X381"/>
  <c r="Y381"/>
  <c r="Z381"/>
  <c r="AA381"/>
  <c r="AB381"/>
  <c r="AC381"/>
  <c r="AD381"/>
  <c r="AE381"/>
  <c r="AF381"/>
  <c r="C382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W382"/>
  <c r="X382"/>
  <c r="Y382"/>
  <c r="Z382"/>
  <c r="AA382"/>
  <c r="AB382"/>
  <c r="AC382"/>
  <c r="AD382"/>
  <c r="AE382"/>
  <c r="AF382"/>
  <c r="C383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W383"/>
  <c r="X383"/>
  <c r="Y383"/>
  <c r="Z383"/>
  <c r="AA383"/>
  <c r="AB383"/>
  <c r="AC383"/>
  <c r="AD383"/>
  <c r="AE383"/>
  <c r="AF383"/>
  <c r="C384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W384"/>
  <c r="X384"/>
  <c r="Y384"/>
  <c r="Z384"/>
  <c r="AA384"/>
  <c r="AB384"/>
  <c r="AC384"/>
  <c r="AD384"/>
  <c r="AE384"/>
  <c r="AF384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X385"/>
  <c r="Y385"/>
  <c r="Z385"/>
  <c r="AA385"/>
  <c r="AB385"/>
  <c r="AC385"/>
  <c r="AD385"/>
  <c r="AE385"/>
  <c r="AF385"/>
  <c r="C386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W386"/>
  <c r="X386"/>
  <c r="Y386"/>
  <c r="Z386"/>
  <c r="AA386"/>
  <c r="AB386"/>
  <c r="AC386"/>
  <c r="AD386"/>
  <c r="AE386"/>
  <c r="AF386"/>
  <c r="C387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W387"/>
  <c r="X387"/>
  <c r="Y387"/>
  <c r="Z387"/>
  <c r="AA387"/>
  <c r="AB387"/>
  <c r="AC387"/>
  <c r="AD387"/>
  <c r="AE387"/>
  <c r="AF387"/>
  <c r="C388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W388"/>
  <c r="X388"/>
  <c r="Y388"/>
  <c r="Z388"/>
  <c r="AA388"/>
  <c r="AB388"/>
  <c r="AC388"/>
  <c r="AD388"/>
  <c r="AE388"/>
  <c r="AF388"/>
  <c r="C389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W389"/>
  <c r="X389"/>
  <c r="Y389"/>
  <c r="Z389"/>
  <c r="AA389"/>
  <c r="AB389"/>
  <c r="AC389"/>
  <c r="AD389"/>
  <c r="AE389"/>
  <c r="AF389"/>
  <c r="C390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W390"/>
  <c r="X390"/>
  <c r="Y390"/>
  <c r="Z390"/>
  <c r="AA390"/>
  <c r="AB390"/>
  <c r="AC390"/>
  <c r="AD390"/>
  <c r="AE390"/>
  <c r="AF390"/>
  <c r="C391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W391"/>
  <c r="X391"/>
  <c r="Y391"/>
  <c r="Z391"/>
  <c r="AA391"/>
  <c r="AB391"/>
  <c r="AC391"/>
  <c r="AD391"/>
  <c r="AE391"/>
  <c r="AF391"/>
  <c r="C392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W392"/>
  <c r="X392"/>
  <c r="Y392"/>
  <c r="Z392"/>
  <c r="AA392"/>
  <c r="AB392"/>
  <c r="AC392"/>
  <c r="AD392"/>
  <c r="AE392"/>
  <c r="AF392"/>
  <c r="C393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W393"/>
  <c r="X393"/>
  <c r="Y393"/>
  <c r="Z393"/>
  <c r="AA393"/>
  <c r="AB393"/>
  <c r="AC393"/>
  <c r="AD393"/>
  <c r="AE393"/>
  <c r="AF393"/>
  <c r="C394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W394"/>
  <c r="X394"/>
  <c r="Y394"/>
  <c r="Z394"/>
  <c r="AA394"/>
  <c r="AB394"/>
  <c r="AC394"/>
  <c r="AD394"/>
  <c r="AE394"/>
  <c r="AF394"/>
  <c r="C395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W395"/>
  <c r="X395"/>
  <c r="Y395"/>
  <c r="Z395"/>
  <c r="AA395"/>
  <c r="AB395"/>
  <c r="AC395"/>
  <c r="AD395"/>
  <c r="AE395"/>
  <c r="AF395"/>
  <c r="C396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Z396"/>
  <c r="AA396"/>
  <c r="AB396"/>
  <c r="AC396"/>
  <c r="AD396"/>
  <c r="AE396"/>
  <c r="AF396"/>
  <c r="C397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Z397"/>
  <c r="AA397"/>
  <c r="AB397"/>
  <c r="AC397"/>
  <c r="AD397"/>
  <c r="AE397"/>
  <c r="AF397"/>
  <c r="C398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Z398"/>
  <c r="AA398"/>
  <c r="AB398"/>
  <c r="AC398"/>
  <c r="AD398"/>
  <c r="AE398"/>
  <c r="AF398"/>
  <c r="C399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W399"/>
  <c r="X399"/>
  <c r="Y399"/>
  <c r="Z399"/>
  <c r="AA399"/>
  <c r="AB399"/>
  <c r="AC399"/>
  <c r="AD399"/>
  <c r="AE399"/>
  <c r="AF399"/>
  <c r="C400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W400"/>
  <c r="X400"/>
  <c r="Y400"/>
  <c r="Z400"/>
  <c r="AA400"/>
  <c r="AB400"/>
  <c r="AC400"/>
  <c r="AD400"/>
  <c r="AE400"/>
  <c r="AF400"/>
  <c r="C401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X401"/>
  <c r="Y401"/>
  <c r="Z401"/>
  <c r="AA401"/>
  <c r="AB401"/>
  <c r="AC401"/>
  <c r="AD401"/>
  <c r="AE401"/>
  <c r="AF401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Y402"/>
  <c r="Z402"/>
  <c r="AA402"/>
  <c r="AB402"/>
  <c r="AC402"/>
  <c r="AD402"/>
  <c r="AE402"/>
  <c r="AF402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X403"/>
  <c r="Y403"/>
  <c r="Z403"/>
  <c r="AA403"/>
  <c r="AB403"/>
  <c r="AC403"/>
  <c r="AD403"/>
  <c r="AE403"/>
  <c r="AF403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X404"/>
  <c r="Y404"/>
  <c r="Z404"/>
  <c r="AA404"/>
  <c r="AB404"/>
  <c r="AC404"/>
  <c r="AD404"/>
  <c r="AE404"/>
  <c r="AF404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X405"/>
  <c r="Y405"/>
  <c r="Z405"/>
  <c r="AA405"/>
  <c r="AB405"/>
  <c r="AC405"/>
  <c r="AD405"/>
  <c r="AE405"/>
  <c r="AF405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X406"/>
  <c r="Y406"/>
  <c r="Z406"/>
  <c r="AA406"/>
  <c r="AB406"/>
  <c r="AC406"/>
  <c r="AD406"/>
  <c r="AE406"/>
  <c r="AF406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X407"/>
  <c r="Y407"/>
  <c r="Z407"/>
  <c r="AA407"/>
  <c r="AB407"/>
  <c r="AC407"/>
  <c r="AD407"/>
  <c r="AE407"/>
  <c r="AF407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X408"/>
  <c r="Y408"/>
  <c r="Z408"/>
  <c r="AA408"/>
  <c r="AB408"/>
  <c r="AC408"/>
  <c r="AD408"/>
  <c r="AE408"/>
  <c r="AF408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X409"/>
  <c r="Y409"/>
  <c r="Z409"/>
  <c r="AA409"/>
  <c r="AB409"/>
  <c r="AC409"/>
  <c r="AD409"/>
  <c r="AE409"/>
  <c r="AF409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W410"/>
  <c r="X410"/>
  <c r="Y410"/>
  <c r="Z410"/>
  <c r="AA410"/>
  <c r="AB410"/>
  <c r="AC410"/>
  <c r="AD410"/>
  <c r="AE410"/>
  <c r="AF410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W411"/>
  <c r="X411"/>
  <c r="Y411"/>
  <c r="Z411"/>
  <c r="AA411"/>
  <c r="AB411"/>
  <c r="AC411"/>
  <c r="AD411"/>
  <c r="AE411"/>
  <c r="AF411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W412"/>
  <c r="X412"/>
  <c r="Y412"/>
  <c r="Z412"/>
  <c r="AA412"/>
  <c r="AB412"/>
  <c r="AC412"/>
  <c r="AD412"/>
  <c r="AE412"/>
  <c r="AF412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W413"/>
  <c r="X413"/>
  <c r="Y413"/>
  <c r="Z413"/>
  <c r="AA413"/>
  <c r="AB413"/>
  <c r="AC413"/>
  <c r="AD413"/>
  <c r="AE413"/>
  <c r="AF413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W414"/>
  <c r="X414"/>
  <c r="Y414"/>
  <c r="Z414"/>
  <c r="AA414"/>
  <c r="AB414"/>
  <c r="AC414"/>
  <c r="AD414"/>
  <c r="AE414"/>
  <c r="AF414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W415"/>
  <c r="X415"/>
  <c r="Y415"/>
  <c r="Z415"/>
  <c r="AA415"/>
  <c r="AB415"/>
  <c r="AC415"/>
  <c r="AD415"/>
  <c r="AE415"/>
  <c r="AF415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X416"/>
  <c r="Y416"/>
  <c r="Z416"/>
  <c r="AA416"/>
  <c r="AB416"/>
  <c r="AC416"/>
  <c r="AD416"/>
  <c r="AE416"/>
  <c r="AF416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W417"/>
  <c r="X417"/>
  <c r="Y417"/>
  <c r="Z417"/>
  <c r="AA417"/>
  <c r="AB417"/>
  <c r="AC417"/>
  <c r="AD417"/>
  <c r="AE417"/>
  <c r="AF417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W418"/>
  <c r="X418"/>
  <c r="Y418"/>
  <c r="Z418"/>
  <c r="AA418"/>
  <c r="AB418"/>
  <c r="AC418"/>
  <c r="AD418"/>
  <c r="AE418"/>
  <c r="AF418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W419"/>
  <c r="X419"/>
  <c r="Y419"/>
  <c r="Z419"/>
  <c r="AA419"/>
  <c r="AB419"/>
  <c r="AC419"/>
  <c r="AD419"/>
  <c r="AE419"/>
  <c r="AF419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W420"/>
  <c r="X420"/>
  <c r="Y420"/>
  <c r="Z420"/>
  <c r="AA420"/>
  <c r="AB420"/>
  <c r="AC420"/>
  <c r="AD420"/>
  <c r="AE420"/>
  <c r="AF420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W421"/>
  <c r="X421"/>
  <c r="Y421"/>
  <c r="Z421"/>
  <c r="AA421"/>
  <c r="AB421"/>
  <c r="AC421"/>
  <c r="AD421"/>
  <c r="AE421"/>
  <c r="AF421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W422"/>
  <c r="X422"/>
  <c r="Y422"/>
  <c r="Z422"/>
  <c r="AA422"/>
  <c r="AB422"/>
  <c r="AC422"/>
  <c r="AD422"/>
  <c r="AE422"/>
  <c r="AF422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X423"/>
  <c r="Y423"/>
  <c r="Z423"/>
  <c r="AA423"/>
  <c r="AB423"/>
  <c r="AC423"/>
  <c r="AD423"/>
  <c r="AE423"/>
  <c r="AF423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W424"/>
  <c r="X424"/>
  <c r="Y424"/>
  <c r="Z424"/>
  <c r="AA424"/>
  <c r="AB424"/>
  <c r="AC424"/>
  <c r="AD424"/>
  <c r="AE424"/>
  <c r="AF424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W425"/>
  <c r="X425"/>
  <c r="Y425"/>
  <c r="Z425"/>
  <c r="AA425"/>
  <c r="AB425"/>
  <c r="AC425"/>
  <c r="AD425"/>
  <c r="AE425"/>
  <c r="AF425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W426"/>
  <c r="X426"/>
  <c r="Y426"/>
  <c r="Z426"/>
  <c r="AA426"/>
  <c r="AB426"/>
  <c r="AC426"/>
  <c r="AD426"/>
  <c r="AE426"/>
  <c r="AF426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W427"/>
  <c r="X427"/>
  <c r="Y427"/>
  <c r="Z427"/>
  <c r="AA427"/>
  <c r="AB427"/>
  <c r="AC427"/>
  <c r="AD427"/>
  <c r="AE427"/>
  <c r="AF427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W428"/>
  <c r="X428"/>
  <c r="Y428"/>
  <c r="Z428"/>
  <c r="AA428"/>
  <c r="AB428"/>
  <c r="AC428"/>
  <c r="AD428"/>
  <c r="AE428"/>
  <c r="AF428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W429"/>
  <c r="X429"/>
  <c r="Y429"/>
  <c r="Z429"/>
  <c r="AA429"/>
  <c r="AB429"/>
  <c r="AC429"/>
  <c r="AD429"/>
  <c r="AE429"/>
  <c r="AF429"/>
  <c r="C430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U430"/>
  <c r="V430"/>
  <c r="W430"/>
  <c r="X430"/>
  <c r="Y430"/>
  <c r="Z430"/>
  <c r="AA430"/>
  <c r="AB430"/>
  <c r="AC430"/>
  <c r="AD430"/>
  <c r="AE430"/>
  <c r="AF430"/>
  <c r="C431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U431"/>
  <c r="V431"/>
  <c r="W431"/>
  <c r="X431"/>
  <c r="Y431"/>
  <c r="Z431"/>
  <c r="AA431"/>
  <c r="AB431"/>
  <c r="AC431"/>
  <c r="AD431"/>
  <c r="AE431"/>
  <c r="AF431"/>
  <c r="C432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U432"/>
  <c r="V432"/>
  <c r="W432"/>
  <c r="X432"/>
  <c r="Y432"/>
  <c r="Z432"/>
  <c r="AA432"/>
  <c r="AB432"/>
  <c r="AC432"/>
  <c r="AD432"/>
  <c r="AE432"/>
  <c r="AF432"/>
  <c r="C433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U433"/>
  <c r="V433"/>
  <c r="W433"/>
  <c r="X433"/>
  <c r="Y433"/>
  <c r="Z433"/>
  <c r="AA433"/>
  <c r="AB433"/>
  <c r="AC433"/>
  <c r="AD433"/>
  <c r="AE433"/>
  <c r="AF433"/>
  <c r="C434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U434"/>
  <c r="V434"/>
  <c r="W434"/>
  <c r="X434"/>
  <c r="Y434"/>
  <c r="Z434"/>
  <c r="AA434"/>
  <c r="AB434"/>
  <c r="AC434"/>
  <c r="AD434"/>
  <c r="AE434"/>
  <c r="AF434"/>
  <c r="C435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U435"/>
  <c r="V435"/>
  <c r="W435"/>
  <c r="X435"/>
  <c r="Y435"/>
  <c r="Z435"/>
  <c r="AA435"/>
  <c r="AB435"/>
  <c r="AC435"/>
  <c r="AD435"/>
  <c r="AE435"/>
  <c r="AF435"/>
  <c r="C436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U436"/>
  <c r="V436"/>
  <c r="W436"/>
  <c r="X436"/>
  <c r="Y436"/>
  <c r="Z436"/>
  <c r="AA436"/>
  <c r="AB436"/>
  <c r="AC436"/>
  <c r="AD436"/>
  <c r="AE436"/>
  <c r="AF436"/>
  <c r="C437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U437"/>
  <c r="V437"/>
  <c r="W437"/>
  <c r="X437"/>
  <c r="Y437"/>
  <c r="Z437"/>
  <c r="AA437"/>
  <c r="AB437"/>
  <c r="AC437"/>
  <c r="AD437"/>
  <c r="AE437"/>
  <c r="AF437"/>
  <c r="C438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U438"/>
  <c r="V438"/>
  <c r="W438"/>
  <c r="X438"/>
  <c r="Y438"/>
  <c r="Z438"/>
  <c r="AA438"/>
  <c r="AB438"/>
  <c r="AC438"/>
  <c r="AD438"/>
  <c r="AE438"/>
  <c r="AF438"/>
  <c r="C439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U439"/>
  <c r="V439"/>
  <c r="W439"/>
  <c r="X439"/>
  <c r="Y439"/>
  <c r="Z439"/>
  <c r="AA439"/>
  <c r="AB439"/>
  <c r="AC439"/>
  <c r="AD439"/>
  <c r="AE439"/>
  <c r="AF439"/>
  <c r="C440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U440"/>
  <c r="V440"/>
  <c r="W440"/>
  <c r="X440"/>
  <c r="Y440"/>
  <c r="Z440"/>
  <c r="AA440"/>
  <c r="AB440"/>
  <c r="AC440"/>
  <c r="AD440"/>
  <c r="AE440"/>
  <c r="AF440"/>
  <c r="C441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U441"/>
  <c r="V441"/>
  <c r="W441"/>
  <c r="X441"/>
  <c r="Y441"/>
  <c r="Z441"/>
  <c r="AA441"/>
  <c r="AB441"/>
  <c r="AC441"/>
  <c r="AD441"/>
  <c r="AE441"/>
  <c r="AF441"/>
  <c r="C442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U442"/>
  <c r="V442"/>
  <c r="W442"/>
  <c r="X442"/>
  <c r="Y442"/>
  <c r="Z442"/>
  <c r="AA442"/>
  <c r="AB442"/>
  <c r="AC442"/>
  <c r="AD442"/>
  <c r="AE442"/>
  <c r="AF442"/>
  <c r="C443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U443"/>
  <c r="V443"/>
  <c r="W443"/>
  <c r="X443"/>
  <c r="Y443"/>
  <c r="Z443"/>
  <c r="AA443"/>
  <c r="AB443"/>
  <c r="AC443"/>
  <c r="AD443"/>
  <c r="AE443"/>
  <c r="AF443"/>
  <c r="C444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U444"/>
  <c r="V444"/>
  <c r="W444"/>
  <c r="X444"/>
  <c r="Y444"/>
  <c r="Z444"/>
  <c r="AA444"/>
  <c r="AB444"/>
  <c r="AC444"/>
  <c r="AD444"/>
  <c r="AE444"/>
  <c r="AF444"/>
  <c r="C445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U445"/>
  <c r="V445"/>
  <c r="W445"/>
  <c r="X445"/>
  <c r="Y445"/>
  <c r="Z445"/>
  <c r="AA445"/>
  <c r="AB445"/>
  <c r="AC445"/>
  <c r="AD445"/>
  <c r="AE445"/>
  <c r="AF445"/>
  <c r="C446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U446"/>
  <c r="V446"/>
  <c r="W446"/>
  <c r="X446"/>
  <c r="Y446"/>
  <c r="Z446"/>
  <c r="AA446"/>
  <c r="AB446"/>
  <c r="AC446"/>
  <c r="AD446"/>
  <c r="AE446"/>
  <c r="AF446"/>
  <c r="C447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U447"/>
  <c r="V447"/>
  <c r="W447"/>
  <c r="X447"/>
  <c r="Y447"/>
  <c r="Z447"/>
  <c r="AA447"/>
  <c r="AB447"/>
  <c r="AC447"/>
  <c r="AD447"/>
  <c r="AE447"/>
  <c r="AF447"/>
  <c r="C448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U448"/>
  <c r="V448"/>
  <c r="W448"/>
  <c r="X448"/>
  <c r="Y448"/>
  <c r="Z448"/>
  <c r="AA448"/>
  <c r="AB448"/>
  <c r="AC448"/>
  <c r="AD448"/>
  <c r="AE448"/>
  <c r="AF448"/>
  <c r="C449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U449"/>
  <c r="V449"/>
  <c r="W449"/>
  <c r="X449"/>
  <c r="Y449"/>
  <c r="Z449"/>
  <c r="AA449"/>
  <c r="AB449"/>
  <c r="AC449"/>
  <c r="AD449"/>
  <c r="AE449"/>
  <c r="AF449"/>
  <c r="D279" i="18"/>
  <c r="G279"/>
  <c r="J279"/>
  <c r="N279" s="1"/>
  <c r="M279"/>
  <c r="O279" s="1"/>
  <c r="D280"/>
  <c r="G280"/>
  <c r="J280"/>
  <c r="N280" s="1"/>
  <c r="M280"/>
  <c r="D281"/>
  <c r="G281"/>
  <c r="J281"/>
  <c r="M281"/>
  <c r="C281" i="17"/>
  <c r="F283" i="15"/>
  <c r="K283"/>
  <c r="F279" i="16"/>
  <c r="G279"/>
  <c r="H279"/>
  <c r="I279"/>
  <c r="F280"/>
  <c r="G280"/>
  <c r="H280"/>
  <c r="I280"/>
  <c r="F281"/>
  <c r="G281"/>
  <c r="H281"/>
  <c r="I281"/>
  <c r="K282" i="14"/>
  <c r="J282"/>
  <c r="D282"/>
  <c r="I282"/>
  <c r="C281" i="12"/>
  <c r="E281"/>
  <c r="G281"/>
  <c r="I281"/>
  <c r="N281" i="18" l="1"/>
  <c r="O280"/>
  <c r="O281"/>
  <c r="L283" i="15"/>
  <c r="D278" i="18"/>
  <c r="G278"/>
  <c r="J278"/>
  <c r="M278"/>
  <c r="C278" i="17"/>
  <c r="F280" i="15"/>
  <c r="K280"/>
  <c r="F278" i="16"/>
  <c r="G278"/>
  <c r="H278"/>
  <c r="I278"/>
  <c r="D279" i="14"/>
  <c r="I279"/>
  <c r="J279" s="1"/>
  <c r="C278" i="12"/>
  <c r="E278"/>
  <c r="G278"/>
  <c r="I278"/>
  <c r="N278" i="18" l="1"/>
  <c r="O278"/>
  <c r="L280" i="15"/>
  <c r="K279" i="14"/>
  <c r="D277" i="18"/>
  <c r="G277"/>
  <c r="J277"/>
  <c r="M277"/>
  <c r="C277" i="17"/>
  <c r="C276"/>
  <c r="F279" i="15"/>
  <c r="K279"/>
  <c r="F277" i="16"/>
  <c r="G277"/>
  <c r="H277"/>
  <c r="I277"/>
  <c r="D278" i="14"/>
  <c r="I278"/>
  <c r="J278" s="1"/>
  <c r="C277" i="12"/>
  <c r="E277"/>
  <c r="G277"/>
  <c r="I277"/>
  <c r="N277" i="18" l="1"/>
  <c r="O277"/>
  <c r="L279" i="15"/>
  <c r="K278" i="14"/>
  <c r="F278" i="15"/>
  <c r="K278"/>
  <c r="D276" i="18"/>
  <c r="G276"/>
  <c r="J276"/>
  <c r="M276"/>
  <c r="F276" i="16"/>
  <c r="G276"/>
  <c r="H276"/>
  <c r="I276"/>
  <c r="J277" i="14"/>
  <c r="D277"/>
  <c r="I277"/>
  <c r="C276" i="12"/>
  <c r="E276"/>
  <c r="G276"/>
  <c r="I276"/>
  <c r="L278" i="15" l="1"/>
  <c r="O276" i="18"/>
  <c r="N276"/>
  <c r="K277" i="14"/>
  <c r="D275" i="18"/>
  <c r="G275"/>
  <c r="J275"/>
  <c r="M275"/>
  <c r="C275" i="17"/>
  <c r="F277" i="15"/>
  <c r="K277"/>
  <c r="F275" i="16"/>
  <c r="G275"/>
  <c r="H275"/>
  <c r="I275"/>
  <c r="K276" i="14"/>
  <c r="D276"/>
  <c r="I276"/>
  <c r="J276" s="1"/>
  <c r="C275" i="12"/>
  <c r="E275"/>
  <c r="G275"/>
  <c r="I275"/>
  <c r="O275" i="18" l="1"/>
  <c r="N275"/>
  <c r="L277" i="15"/>
  <c r="D271" i="18"/>
  <c r="G271"/>
  <c r="J271"/>
  <c r="N271" s="1"/>
  <c r="AB270" i="1" s="1"/>
  <c r="M271" i="18"/>
  <c r="O271" s="1"/>
  <c r="AC270" i="1" s="1"/>
  <c r="D272" i="18"/>
  <c r="G272"/>
  <c r="Y271" i="1" s="1"/>
  <c r="J272" i="18"/>
  <c r="N272" s="1"/>
  <c r="AB271" i="1" s="1"/>
  <c r="M272" i="18"/>
  <c r="D273"/>
  <c r="G273"/>
  <c r="Y272" i="1" s="1"/>
  <c r="J273" i="18"/>
  <c r="Z272" i="1" s="1"/>
  <c r="M273" i="18"/>
  <c r="D274"/>
  <c r="G274"/>
  <c r="Y273" i="1" s="1"/>
  <c r="J274" i="18"/>
  <c r="Z273" i="1" s="1"/>
  <c r="M274" i="18"/>
  <c r="C271" i="17"/>
  <c r="C274"/>
  <c r="V273" i="1" s="1"/>
  <c r="F273" i="15"/>
  <c r="K273"/>
  <c r="W271" i="1"/>
  <c r="W272"/>
  <c r="F276" i="15"/>
  <c r="K276"/>
  <c r="L276"/>
  <c r="F271" i="16"/>
  <c r="G271"/>
  <c r="H271"/>
  <c r="T270" i="1" s="1"/>
  <c r="I271" i="16"/>
  <c r="U270" i="1" s="1"/>
  <c r="F272" i="16"/>
  <c r="G272"/>
  <c r="H272"/>
  <c r="T271" i="1" s="1"/>
  <c r="I272" i="16"/>
  <c r="U271" i="1" s="1"/>
  <c r="F273" i="16"/>
  <c r="G273"/>
  <c r="H273"/>
  <c r="I273"/>
  <c r="U272" i="1" s="1"/>
  <c r="F274" i="16"/>
  <c r="G274"/>
  <c r="H274"/>
  <c r="T273" i="1" s="1"/>
  <c r="I274" i="16"/>
  <c r="U273" i="1" s="1"/>
  <c r="D272" i="14"/>
  <c r="I272"/>
  <c r="J272" s="1"/>
  <c r="P270" i="1" s="1"/>
  <c r="K272" i="14"/>
  <c r="Q270" i="1" s="1"/>
  <c r="P271"/>
  <c r="Q271"/>
  <c r="P272"/>
  <c r="D275" i="14"/>
  <c r="I275"/>
  <c r="J275" s="1"/>
  <c r="P273" i="1" s="1"/>
  <c r="C271" i="12"/>
  <c r="E271"/>
  <c r="G271"/>
  <c r="I271"/>
  <c r="J270" i="1" s="1"/>
  <c r="J272"/>
  <c r="C274" i="12"/>
  <c r="E274"/>
  <c r="G274"/>
  <c r="I273" i="1" s="1"/>
  <c r="I274" i="12"/>
  <c r="D270" i="18"/>
  <c r="G270"/>
  <c r="J270"/>
  <c r="N270" s="1"/>
  <c r="AB269" i="1" s="1"/>
  <c r="M270" i="18"/>
  <c r="O270" s="1"/>
  <c r="AC269" i="1" s="1"/>
  <c r="C270" i="17"/>
  <c r="F272" i="15"/>
  <c r="K272"/>
  <c r="F270" i="16"/>
  <c r="R269" i="1" s="1"/>
  <c r="G270" i="16"/>
  <c r="H270"/>
  <c r="I270"/>
  <c r="U269" i="1" s="1"/>
  <c r="D271" i="14"/>
  <c r="N269" i="1" s="1"/>
  <c r="I271" i="14"/>
  <c r="C270" i="12"/>
  <c r="E270"/>
  <c r="G270"/>
  <c r="I270"/>
  <c r="C269" i="1"/>
  <c r="D269"/>
  <c r="E269"/>
  <c r="F269"/>
  <c r="G269"/>
  <c r="H269"/>
  <c r="I269"/>
  <c r="J269"/>
  <c r="K269"/>
  <c r="L269"/>
  <c r="M269"/>
  <c r="O269"/>
  <c r="S269"/>
  <c r="T269"/>
  <c r="V269"/>
  <c r="X269"/>
  <c r="Y269"/>
  <c r="Z269"/>
  <c r="AD269"/>
  <c r="AE269"/>
  <c r="AF269"/>
  <c r="C270"/>
  <c r="D270"/>
  <c r="E270"/>
  <c r="F270"/>
  <c r="G270"/>
  <c r="H270"/>
  <c r="I270"/>
  <c r="K270"/>
  <c r="L270"/>
  <c r="M270"/>
  <c r="N270"/>
  <c r="O270"/>
  <c r="R270"/>
  <c r="S270"/>
  <c r="V270"/>
  <c r="X270"/>
  <c r="Y270"/>
  <c r="Z270"/>
  <c r="AD270"/>
  <c r="AE270"/>
  <c r="AF270"/>
  <c r="C271"/>
  <c r="D271"/>
  <c r="E271"/>
  <c r="F271"/>
  <c r="G271"/>
  <c r="H271"/>
  <c r="I271"/>
  <c r="J271"/>
  <c r="K271"/>
  <c r="L271"/>
  <c r="M271"/>
  <c r="N271"/>
  <c r="O271"/>
  <c r="R271"/>
  <c r="S271"/>
  <c r="V271"/>
  <c r="X271"/>
  <c r="AA271"/>
  <c r="AD271"/>
  <c r="AE271"/>
  <c r="AF271"/>
  <c r="C272"/>
  <c r="D272"/>
  <c r="E272"/>
  <c r="F272"/>
  <c r="G272"/>
  <c r="H272"/>
  <c r="I272"/>
  <c r="K272"/>
  <c r="L272"/>
  <c r="M272"/>
  <c r="N272"/>
  <c r="O272"/>
  <c r="Q272"/>
  <c r="R272"/>
  <c r="S272"/>
  <c r="T272"/>
  <c r="V272"/>
  <c r="X272"/>
  <c r="AD272"/>
  <c r="AE272"/>
  <c r="AF272"/>
  <c r="C273"/>
  <c r="D273"/>
  <c r="E273"/>
  <c r="F273"/>
  <c r="G273"/>
  <c r="H273"/>
  <c r="J273"/>
  <c r="K273"/>
  <c r="L273"/>
  <c r="M273"/>
  <c r="N273"/>
  <c r="R273"/>
  <c r="S273"/>
  <c r="W273"/>
  <c r="X273"/>
  <c r="AA273"/>
  <c r="AD273"/>
  <c r="AE273"/>
  <c r="AF273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O274" i="18" l="1"/>
  <c r="AC273" i="1" s="1"/>
  <c r="Z271"/>
  <c r="N274" i="18"/>
  <c r="AB273" i="1" s="1"/>
  <c r="O273" i="18"/>
  <c r="AC272" i="1" s="1"/>
  <c r="O272" i="18"/>
  <c r="AC271" i="1" s="1"/>
  <c r="N273" i="18"/>
  <c r="AB272" i="1" s="1"/>
  <c r="AA270"/>
  <c r="AA272"/>
  <c r="L273" i="15"/>
  <c r="W270" i="1" s="1"/>
  <c r="K275" i="14"/>
  <c r="O273" i="1"/>
  <c r="Q273"/>
  <c r="AA269"/>
  <c r="L272" i="15"/>
  <c r="W269" i="1" s="1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D31" i="18"/>
  <c r="X30" i="1" s="1"/>
  <c r="G31" i="18"/>
  <c r="J31"/>
  <c r="N31" s="1"/>
  <c r="AB30" i="1" s="1"/>
  <c r="M31" i="18"/>
  <c r="D32"/>
  <c r="G32"/>
  <c r="J32"/>
  <c r="M32"/>
  <c r="D33"/>
  <c r="X32" i="1" s="1"/>
  <c r="G33" i="18"/>
  <c r="J33"/>
  <c r="M33"/>
  <c r="D34"/>
  <c r="G34"/>
  <c r="J34"/>
  <c r="M34"/>
  <c r="O34"/>
  <c r="D35"/>
  <c r="X34" i="1" s="1"/>
  <c r="G35" i="18"/>
  <c r="J35"/>
  <c r="M35"/>
  <c r="O35" s="1"/>
  <c r="AC34" i="1" s="1"/>
  <c r="N35" i="18"/>
  <c r="AB34" i="1" s="1"/>
  <c r="D36" i="18"/>
  <c r="G36"/>
  <c r="J36"/>
  <c r="M36"/>
  <c r="O36" s="1"/>
  <c r="D37"/>
  <c r="X36" i="1" s="1"/>
  <c r="G37" i="18"/>
  <c r="J37"/>
  <c r="N37" s="1"/>
  <c r="AB36" i="1" s="1"/>
  <c r="M37" i="18"/>
  <c r="D38"/>
  <c r="G38"/>
  <c r="J38"/>
  <c r="M38"/>
  <c r="O38" s="1"/>
  <c r="D39"/>
  <c r="X38" i="1" s="1"/>
  <c r="G39" i="18"/>
  <c r="J39"/>
  <c r="N39" s="1"/>
  <c r="AB38" i="1" s="1"/>
  <c r="M39" i="18"/>
  <c r="O39" s="1"/>
  <c r="AC38" i="1" s="1"/>
  <c r="D40" i="18"/>
  <c r="G40"/>
  <c r="J40"/>
  <c r="M40"/>
  <c r="D41"/>
  <c r="X40" i="1" s="1"/>
  <c r="G41" i="18"/>
  <c r="J41"/>
  <c r="N41" s="1"/>
  <c r="AB40" i="1" s="1"/>
  <c r="M41" i="18"/>
  <c r="D42"/>
  <c r="X41" i="1" s="1"/>
  <c r="G42" i="18"/>
  <c r="J42"/>
  <c r="M42"/>
  <c r="D43"/>
  <c r="X42" i="1" s="1"/>
  <c r="G43" i="18"/>
  <c r="J43"/>
  <c r="M43"/>
  <c r="D44"/>
  <c r="G44"/>
  <c r="J44"/>
  <c r="M44"/>
  <c r="D45"/>
  <c r="X44" i="1" s="1"/>
  <c r="G45" i="18"/>
  <c r="J45"/>
  <c r="M45"/>
  <c r="N45"/>
  <c r="AB44" i="1" s="1"/>
  <c r="D46" i="18"/>
  <c r="G46"/>
  <c r="J46"/>
  <c r="M46"/>
  <c r="O46" s="1"/>
  <c r="D47"/>
  <c r="G47"/>
  <c r="J47"/>
  <c r="M47"/>
  <c r="O47" s="1"/>
  <c r="AC46" i="1" s="1"/>
  <c r="D48" i="18"/>
  <c r="G48"/>
  <c r="J48"/>
  <c r="M48"/>
  <c r="D49"/>
  <c r="G49"/>
  <c r="J49"/>
  <c r="M49"/>
  <c r="AA48" i="1" s="1"/>
  <c r="D50" i="18"/>
  <c r="G50"/>
  <c r="J50"/>
  <c r="M50"/>
  <c r="O50" s="1"/>
  <c r="AC49" i="1" s="1"/>
  <c r="D51" i="18"/>
  <c r="X50" i="1" s="1"/>
  <c r="G51" i="18"/>
  <c r="J51"/>
  <c r="N51" s="1"/>
  <c r="AB50" i="1" s="1"/>
  <c r="M51" i="18"/>
  <c r="O51" s="1"/>
  <c r="AC50" i="1" s="1"/>
  <c r="D52" i="18"/>
  <c r="G52"/>
  <c r="J52"/>
  <c r="M52"/>
  <c r="D53"/>
  <c r="X52" i="1" s="1"/>
  <c r="G53" i="18"/>
  <c r="J53"/>
  <c r="N53" s="1"/>
  <c r="AB52" i="1" s="1"/>
  <c r="M53" i="18"/>
  <c r="D54"/>
  <c r="G54"/>
  <c r="J54"/>
  <c r="M54"/>
  <c r="D55"/>
  <c r="X54" i="1" s="1"/>
  <c r="G55" i="18"/>
  <c r="J55"/>
  <c r="N55" s="1"/>
  <c r="AB54" i="1" s="1"/>
  <c r="M55" i="18"/>
  <c r="D56"/>
  <c r="G56"/>
  <c r="J56"/>
  <c r="M56"/>
  <c r="D57"/>
  <c r="X56" i="1" s="1"/>
  <c r="G57" i="18"/>
  <c r="J57"/>
  <c r="M57"/>
  <c r="N57"/>
  <c r="AB56" i="1" s="1"/>
  <c r="D58" i="18"/>
  <c r="G58"/>
  <c r="J58"/>
  <c r="M58"/>
  <c r="O58" s="1"/>
  <c r="D59"/>
  <c r="X58" i="1" s="1"/>
  <c r="G59" i="18"/>
  <c r="J59"/>
  <c r="M59"/>
  <c r="O59" s="1"/>
  <c r="D60"/>
  <c r="G60"/>
  <c r="J60"/>
  <c r="M60"/>
  <c r="D61"/>
  <c r="X60" i="1" s="1"/>
  <c r="G61" i="18"/>
  <c r="J61"/>
  <c r="M61"/>
  <c r="N61"/>
  <c r="AB60" i="1" s="1"/>
  <c r="D62" i="18"/>
  <c r="G62"/>
  <c r="J62"/>
  <c r="M62"/>
  <c r="O62" s="1"/>
  <c r="D63"/>
  <c r="G63"/>
  <c r="J63"/>
  <c r="N63" s="1"/>
  <c r="M63"/>
  <c r="O63" s="1"/>
  <c r="AC62" i="1" s="1"/>
  <c r="D64" i="18"/>
  <c r="G64"/>
  <c r="J64"/>
  <c r="M64"/>
  <c r="D65"/>
  <c r="G65"/>
  <c r="J65"/>
  <c r="N65" s="1"/>
  <c r="M65"/>
  <c r="D66"/>
  <c r="G66"/>
  <c r="J66"/>
  <c r="M66"/>
  <c r="O66" s="1"/>
  <c r="D67"/>
  <c r="X66" i="1" s="1"/>
  <c r="G67" i="18"/>
  <c r="Y66" i="1" s="1"/>
  <c r="J67" i="18"/>
  <c r="N67" s="1"/>
  <c r="AB66" i="1" s="1"/>
  <c r="M67" i="18"/>
  <c r="D68"/>
  <c r="G68"/>
  <c r="J68"/>
  <c r="M68"/>
  <c r="D69"/>
  <c r="X68" i="1" s="1"/>
  <c r="G69" i="18"/>
  <c r="J69"/>
  <c r="M69"/>
  <c r="D70"/>
  <c r="G70"/>
  <c r="J70"/>
  <c r="M70"/>
  <c r="D71"/>
  <c r="X70" i="1" s="1"/>
  <c r="G71" i="18"/>
  <c r="J71"/>
  <c r="M71"/>
  <c r="N71"/>
  <c r="AB70" i="1" s="1"/>
  <c r="D72" i="18"/>
  <c r="G72"/>
  <c r="J72"/>
  <c r="M72"/>
  <c r="O72" s="1"/>
  <c r="D73"/>
  <c r="X72" i="1" s="1"/>
  <c r="G73" i="18"/>
  <c r="J73"/>
  <c r="M73"/>
  <c r="N73"/>
  <c r="AB72" i="1" s="1"/>
  <c r="D74" i="18"/>
  <c r="G74"/>
  <c r="J74"/>
  <c r="M74"/>
  <c r="O74" s="1"/>
  <c r="D75"/>
  <c r="X74" i="1" s="1"/>
  <c r="G75" i="18"/>
  <c r="J75"/>
  <c r="N75" s="1"/>
  <c r="AB74" i="1" s="1"/>
  <c r="M75" i="18"/>
  <c r="O75" s="1"/>
  <c r="D76"/>
  <c r="G76"/>
  <c r="J76"/>
  <c r="M76"/>
  <c r="D77"/>
  <c r="X76" i="1" s="1"/>
  <c r="G77" i="18"/>
  <c r="J77"/>
  <c r="N77" s="1"/>
  <c r="AB76" i="1" s="1"/>
  <c r="M77" i="18"/>
  <c r="D78"/>
  <c r="G78"/>
  <c r="J78"/>
  <c r="M78"/>
  <c r="D79"/>
  <c r="G79"/>
  <c r="J79"/>
  <c r="N79" s="1"/>
  <c r="M79"/>
  <c r="D80"/>
  <c r="G80"/>
  <c r="J80"/>
  <c r="M80"/>
  <c r="D81"/>
  <c r="G81"/>
  <c r="J81"/>
  <c r="N81" s="1"/>
  <c r="M81"/>
  <c r="D82"/>
  <c r="G82"/>
  <c r="J82"/>
  <c r="M82"/>
  <c r="O82" s="1"/>
  <c r="D83"/>
  <c r="X82" i="1" s="1"/>
  <c r="G83" i="18"/>
  <c r="J83"/>
  <c r="M83"/>
  <c r="N83"/>
  <c r="AB82" i="1" s="1"/>
  <c r="D84" i="18"/>
  <c r="G84"/>
  <c r="J84"/>
  <c r="M84"/>
  <c r="O84" s="1"/>
  <c r="D85"/>
  <c r="X84" i="1" s="1"/>
  <c r="G85" i="18"/>
  <c r="J85"/>
  <c r="M85"/>
  <c r="D86"/>
  <c r="G86"/>
  <c r="J86"/>
  <c r="M86"/>
  <c r="D87"/>
  <c r="X86" i="1" s="1"/>
  <c r="G87" i="18"/>
  <c r="J87"/>
  <c r="M87"/>
  <c r="O87" s="1"/>
  <c r="AC86" i="1" s="1"/>
  <c r="N87" i="18"/>
  <c r="AB86" i="1" s="1"/>
  <c r="D88" i="18"/>
  <c r="G88"/>
  <c r="J88"/>
  <c r="N88" s="1"/>
  <c r="AB87" i="1" s="1"/>
  <c r="M88" i="18"/>
  <c r="O88" s="1"/>
  <c r="D89"/>
  <c r="X88" i="1" s="1"/>
  <c r="G89" i="18"/>
  <c r="J89"/>
  <c r="N89" s="1"/>
  <c r="AB88" i="1" s="1"/>
  <c r="M89" i="18"/>
  <c r="D90"/>
  <c r="G90"/>
  <c r="J90"/>
  <c r="M90"/>
  <c r="D91"/>
  <c r="X90" i="1" s="1"/>
  <c r="G91" i="18"/>
  <c r="J91"/>
  <c r="N91" s="1"/>
  <c r="AB90" i="1" s="1"/>
  <c r="M91" i="18"/>
  <c r="D92"/>
  <c r="G92"/>
  <c r="J92"/>
  <c r="M92"/>
  <c r="D93"/>
  <c r="X92" i="1" s="1"/>
  <c r="G93" i="18"/>
  <c r="J93"/>
  <c r="N93" s="1"/>
  <c r="AB92" i="1" s="1"/>
  <c r="M93" i="18"/>
  <c r="D94"/>
  <c r="G94"/>
  <c r="J94"/>
  <c r="M94"/>
  <c r="D95"/>
  <c r="G95"/>
  <c r="J95"/>
  <c r="M95"/>
  <c r="D96"/>
  <c r="G96"/>
  <c r="J96"/>
  <c r="M96"/>
  <c r="D97"/>
  <c r="G97"/>
  <c r="J97"/>
  <c r="M97"/>
  <c r="D98"/>
  <c r="G98"/>
  <c r="J98"/>
  <c r="M98"/>
  <c r="O98"/>
  <c r="D99"/>
  <c r="X98" i="1" s="1"/>
  <c r="G99" i="18"/>
  <c r="J99"/>
  <c r="M99"/>
  <c r="O99" s="1"/>
  <c r="AC98" i="1" s="1"/>
  <c r="N99" i="18"/>
  <c r="AB98" i="1" s="1"/>
  <c r="D100" i="18"/>
  <c r="G100"/>
  <c r="J100"/>
  <c r="M100"/>
  <c r="O100" s="1"/>
  <c r="D101"/>
  <c r="X100" i="1" s="1"/>
  <c r="G101" i="18"/>
  <c r="J101"/>
  <c r="N101" s="1"/>
  <c r="AB100" i="1" s="1"/>
  <c r="M101" i="18"/>
  <c r="D102"/>
  <c r="G102"/>
  <c r="J102"/>
  <c r="M102"/>
  <c r="D103"/>
  <c r="X102" i="1" s="1"/>
  <c r="G103" i="18"/>
  <c r="J103"/>
  <c r="N103" s="1"/>
  <c r="AB102" i="1" s="1"/>
  <c r="M103" i="18"/>
  <c r="O103" s="1"/>
  <c r="AC102" i="1" s="1"/>
  <c r="D104" i="18"/>
  <c r="G104"/>
  <c r="J104"/>
  <c r="N104" s="1"/>
  <c r="AB103" i="1" s="1"/>
  <c r="M104" i="18"/>
  <c r="D105"/>
  <c r="X104" i="1" s="1"/>
  <c r="G105" i="18"/>
  <c r="J105"/>
  <c r="N105" s="1"/>
  <c r="AB104" i="1" s="1"/>
  <c r="M105" i="18"/>
  <c r="D106"/>
  <c r="G106"/>
  <c r="J106"/>
  <c r="M106"/>
  <c r="D107"/>
  <c r="X106" i="1" s="1"/>
  <c r="G107" i="18"/>
  <c r="J107"/>
  <c r="M107"/>
  <c r="D108"/>
  <c r="G108"/>
  <c r="J108"/>
  <c r="M108"/>
  <c r="D109"/>
  <c r="X108" i="1" s="1"/>
  <c r="G109" i="18"/>
  <c r="J109"/>
  <c r="M109"/>
  <c r="N109"/>
  <c r="AB108" i="1" s="1"/>
  <c r="D110" i="18"/>
  <c r="G110"/>
  <c r="J110"/>
  <c r="M110"/>
  <c r="O110" s="1"/>
  <c r="D111"/>
  <c r="G111"/>
  <c r="J111"/>
  <c r="M111"/>
  <c r="O111" s="1"/>
  <c r="AC110" i="1" s="1"/>
  <c r="D112" i="18"/>
  <c r="G112"/>
  <c r="J112"/>
  <c r="M112"/>
  <c r="D113"/>
  <c r="G113"/>
  <c r="J113"/>
  <c r="M113"/>
  <c r="D114"/>
  <c r="G114"/>
  <c r="J114"/>
  <c r="M114"/>
  <c r="O114" s="1"/>
  <c r="D115"/>
  <c r="X114" i="1" s="1"/>
  <c r="G115" i="18"/>
  <c r="J115"/>
  <c r="N115" s="1"/>
  <c r="AB114" i="1" s="1"/>
  <c r="M115" i="18"/>
  <c r="O115" s="1"/>
  <c r="AC114" i="1" s="1"/>
  <c r="D116" i="18"/>
  <c r="G116"/>
  <c r="J116"/>
  <c r="M116"/>
  <c r="D117"/>
  <c r="X116" i="1" s="1"/>
  <c r="G117" i="18"/>
  <c r="J117"/>
  <c r="N117" s="1"/>
  <c r="AB116" i="1" s="1"/>
  <c r="M117" i="18"/>
  <c r="D118"/>
  <c r="G118"/>
  <c r="O118" s="1"/>
  <c r="J118"/>
  <c r="M118"/>
  <c r="D119"/>
  <c r="X118" i="1" s="1"/>
  <c r="G119" i="18"/>
  <c r="J119"/>
  <c r="N119" s="1"/>
  <c r="AB118" i="1" s="1"/>
  <c r="M119" i="18"/>
  <c r="D120"/>
  <c r="G120"/>
  <c r="J120"/>
  <c r="M120"/>
  <c r="D121"/>
  <c r="X120" i="1" s="1"/>
  <c r="G121" i="18"/>
  <c r="J121"/>
  <c r="M121"/>
  <c r="N121"/>
  <c r="AB120" i="1" s="1"/>
  <c r="D122" i="18"/>
  <c r="G122"/>
  <c r="J122"/>
  <c r="M122"/>
  <c r="O122" s="1"/>
  <c r="D123"/>
  <c r="X122" i="1" s="1"/>
  <c r="G123" i="18"/>
  <c r="J123"/>
  <c r="M123"/>
  <c r="O123" s="1"/>
  <c r="D124"/>
  <c r="G124"/>
  <c r="J124"/>
  <c r="M124"/>
  <c r="D125"/>
  <c r="X124" i="1" s="1"/>
  <c r="G125" i="18"/>
  <c r="J125"/>
  <c r="M125"/>
  <c r="N125"/>
  <c r="AB124" i="1" s="1"/>
  <c r="D126" i="18"/>
  <c r="G126"/>
  <c r="J126"/>
  <c r="M126"/>
  <c r="O126" s="1"/>
  <c r="D127"/>
  <c r="G127"/>
  <c r="J127"/>
  <c r="N127" s="1"/>
  <c r="M127"/>
  <c r="O127" s="1"/>
  <c r="AC126" i="1" s="1"/>
  <c r="D128" i="18"/>
  <c r="G128"/>
  <c r="J128"/>
  <c r="M128"/>
  <c r="D129"/>
  <c r="G129"/>
  <c r="J129"/>
  <c r="N129" s="1"/>
  <c r="M129"/>
  <c r="D130"/>
  <c r="G130"/>
  <c r="J130"/>
  <c r="M130"/>
  <c r="O130" s="1"/>
  <c r="D131"/>
  <c r="X130" i="1" s="1"/>
  <c r="G131" i="18"/>
  <c r="J131"/>
  <c r="N131" s="1"/>
  <c r="AB130" i="1" s="1"/>
  <c r="M131" i="18"/>
  <c r="D132"/>
  <c r="G132"/>
  <c r="J132"/>
  <c r="M132"/>
  <c r="D133"/>
  <c r="X132" i="1" s="1"/>
  <c r="G133" i="18"/>
  <c r="J133"/>
  <c r="M133"/>
  <c r="D134"/>
  <c r="G134"/>
  <c r="O134" s="1"/>
  <c r="J134"/>
  <c r="M134"/>
  <c r="D135"/>
  <c r="X134" i="1" s="1"/>
  <c r="G135" i="18"/>
  <c r="J135"/>
  <c r="M135"/>
  <c r="N135"/>
  <c r="AB134" i="1" s="1"/>
  <c r="D136" i="18"/>
  <c r="G136"/>
  <c r="J136"/>
  <c r="M136"/>
  <c r="O136" s="1"/>
  <c r="D137"/>
  <c r="X136" i="1" s="1"/>
  <c r="G137" i="18"/>
  <c r="J137"/>
  <c r="M137"/>
  <c r="N137"/>
  <c r="AB136" i="1" s="1"/>
  <c r="D138" i="18"/>
  <c r="G138"/>
  <c r="J138"/>
  <c r="M138"/>
  <c r="O138" s="1"/>
  <c r="D139"/>
  <c r="X138" i="1" s="1"/>
  <c r="G139" i="18"/>
  <c r="J139"/>
  <c r="N139" s="1"/>
  <c r="AB138" i="1" s="1"/>
  <c r="M139" i="18"/>
  <c r="O139" s="1"/>
  <c r="D140"/>
  <c r="G140"/>
  <c r="J140"/>
  <c r="M140"/>
  <c r="D141"/>
  <c r="X140" i="1" s="1"/>
  <c r="G141" i="18"/>
  <c r="J141"/>
  <c r="N141" s="1"/>
  <c r="AB140" i="1" s="1"/>
  <c r="M141" i="18"/>
  <c r="D142"/>
  <c r="G142"/>
  <c r="J142"/>
  <c r="M142"/>
  <c r="D143"/>
  <c r="G143"/>
  <c r="J143"/>
  <c r="N143" s="1"/>
  <c r="M143"/>
  <c r="D144"/>
  <c r="G144"/>
  <c r="J144"/>
  <c r="M144"/>
  <c r="D145"/>
  <c r="G145"/>
  <c r="J145"/>
  <c r="N145" s="1"/>
  <c r="M145"/>
  <c r="D146"/>
  <c r="G146"/>
  <c r="J146"/>
  <c r="M146"/>
  <c r="O146" s="1"/>
  <c r="D147"/>
  <c r="X146" i="1" s="1"/>
  <c r="G147" i="18"/>
  <c r="J147"/>
  <c r="M147"/>
  <c r="N147"/>
  <c r="AB146" i="1" s="1"/>
  <c r="D148" i="18"/>
  <c r="G148"/>
  <c r="J148"/>
  <c r="M148"/>
  <c r="O148" s="1"/>
  <c r="D149"/>
  <c r="X148" i="1" s="1"/>
  <c r="G149" i="18"/>
  <c r="J149"/>
  <c r="M149"/>
  <c r="D150"/>
  <c r="G150"/>
  <c r="J150"/>
  <c r="M150"/>
  <c r="D151"/>
  <c r="X150" i="1" s="1"/>
  <c r="G151" i="18"/>
  <c r="J151"/>
  <c r="M151"/>
  <c r="O151" s="1"/>
  <c r="AC150" i="1" s="1"/>
  <c r="N151" i="18"/>
  <c r="AB150" i="1" s="1"/>
  <c r="D152" i="18"/>
  <c r="G152"/>
  <c r="J152"/>
  <c r="N152" s="1"/>
  <c r="AB151" i="1" s="1"/>
  <c r="M152" i="18"/>
  <c r="O152" s="1"/>
  <c r="D153"/>
  <c r="X152" i="1" s="1"/>
  <c r="G153" i="18"/>
  <c r="J153"/>
  <c r="N153" s="1"/>
  <c r="AB152" i="1" s="1"/>
  <c r="M153" i="18"/>
  <c r="D154"/>
  <c r="G154"/>
  <c r="J154"/>
  <c r="M154"/>
  <c r="D155"/>
  <c r="X154" i="1" s="1"/>
  <c r="G155" i="18"/>
  <c r="J155"/>
  <c r="N155" s="1"/>
  <c r="AB154" i="1" s="1"/>
  <c r="M155" i="18"/>
  <c r="D156"/>
  <c r="G156"/>
  <c r="J156"/>
  <c r="M156"/>
  <c r="D157"/>
  <c r="X156" i="1" s="1"/>
  <c r="G157" i="18"/>
  <c r="J157"/>
  <c r="N157" s="1"/>
  <c r="AB156" i="1" s="1"/>
  <c r="M157" i="18"/>
  <c r="D158"/>
  <c r="G158"/>
  <c r="J158"/>
  <c r="M158"/>
  <c r="D159"/>
  <c r="G159"/>
  <c r="J159"/>
  <c r="M159"/>
  <c r="D160"/>
  <c r="G160"/>
  <c r="J160"/>
  <c r="M160"/>
  <c r="D161"/>
  <c r="G161"/>
  <c r="J161"/>
  <c r="M161"/>
  <c r="D162"/>
  <c r="G162"/>
  <c r="J162"/>
  <c r="M162"/>
  <c r="O162"/>
  <c r="D163"/>
  <c r="X162" i="1" s="1"/>
  <c r="G163" i="18"/>
  <c r="J163"/>
  <c r="M163"/>
  <c r="O163" s="1"/>
  <c r="AC162" i="1" s="1"/>
  <c r="N163" i="18"/>
  <c r="AB162" i="1" s="1"/>
  <c r="D164" i="18"/>
  <c r="G164"/>
  <c r="J164"/>
  <c r="M164"/>
  <c r="O164" s="1"/>
  <c r="D165"/>
  <c r="X164" i="1" s="1"/>
  <c r="G165" i="18"/>
  <c r="J165"/>
  <c r="N165" s="1"/>
  <c r="AB164" i="1" s="1"/>
  <c r="M165" i="18"/>
  <c r="D166"/>
  <c r="G166"/>
  <c r="J166"/>
  <c r="M166"/>
  <c r="D167"/>
  <c r="X166" i="1" s="1"/>
  <c r="G167" i="18"/>
  <c r="J167"/>
  <c r="N167" s="1"/>
  <c r="AB166" i="1" s="1"/>
  <c r="M167" i="18"/>
  <c r="O167" s="1"/>
  <c r="AC166" i="1" s="1"/>
  <c r="D168" i="18"/>
  <c r="G168"/>
  <c r="J168"/>
  <c r="N168" s="1"/>
  <c r="AB167" i="1" s="1"/>
  <c r="M168" i="18"/>
  <c r="D169"/>
  <c r="X168" i="1" s="1"/>
  <c r="G169" i="18"/>
  <c r="J169"/>
  <c r="N169" s="1"/>
  <c r="AB168" i="1" s="1"/>
  <c r="M169" i="18"/>
  <c r="D170"/>
  <c r="G170"/>
  <c r="J170"/>
  <c r="M170"/>
  <c r="D171"/>
  <c r="X170" i="1" s="1"/>
  <c r="G171" i="18"/>
  <c r="J171"/>
  <c r="M171"/>
  <c r="D172"/>
  <c r="G172"/>
  <c r="J172"/>
  <c r="M172"/>
  <c r="D173"/>
  <c r="X172" i="1" s="1"/>
  <c r="G173" i="18"/>
  <c r="J173"/>
  <c r="M173"/>
  <c r="N173"/>
  <c r="AB172" i="1" s="1"/>
  <c r="D174" i="18"/>
  <c r="G174"/>
  <c r="J174"/>
  <c r="M174"/>
  <c r="O174" s="1"/>
  <c r="D175"/>
  <c r="G175"/>
  <c r="J175"/>
  <c r="M175"/>
  <c r="O175" s="1"/>
  <c r="AC174" i="1" s="1"/>
  <c r="D176" i="18"/>
  <c r="G176"/>
  <c r="J176"/>
  <c r="M176"/>
  <c r="D177"/>
  <c r="G177"/>
  <c r="J177"/>
  <c r="M177"/>
  <c r="D178"/>
  <c r="G178"/>
  <c r="J178"/>
  <c r="M178"/>
  <c r="O178" s="1"/>
  <c r="D179"/>
  <c r="X178" i="1" s="1"/>
  <c r="G179" i="18"/>
  <c r="J179"/>
  <c r="N179" s="1"/>
  <c r="AB178" i="1" s="1"/>
  <c r="M179" i="18"/>
  <c r="O179" s="1"/>
  <c r="AC178" i="1" s="1"/>
  <c r="D180" i="18"/>
  <c r="G180"/>
  <c r="J180"/>
  <c r="M180"/>
  <c r="D181"/>
  <c r="X180" i="1" s="1"/>
  <c r="G181" i="18"/>
  <c r="J181"/>
  <c r="N181" s="1"/>
  <c r="AB180" i="1" s="1"/>
  <c r="M181" i="18"/>
  <c r="D182"/>
  <c r="G182"/>
  <c r="O182" s="1"/>
  <c r="J182"/>
  <c r="N182" s="1"/>
  <c r="AB181" i="1" s="1"/>
  <c r="M182" i="18"/>
  <c r="D183"/>
  <c r="X182" i="1" s="1"/>
  <c r="G183" i="18"/>
  <c r="J183"/>
  <c r="N183" s="1"/>
  <c r="AB182" i="1" s="1"/>
  <c r="M183" i="18"/>
  <c r="D184"/>
  <c r="G184"/>
  <c r="J184"/>
  <c r="M184"/>
  <c r="D185"/>
  <c r="X184" i="1" s="1"/>
  <c r="G185" i="18"/>
  <c r="J185"/>
  <c r="M185"/>
  <c r="D186"/>
  <c r="G186"/>
  <c r="O186" s="1"/>
  <c r="J186"/>
  <c r="M186"/>
  <c r="D187"/>
  <c r="X186" i="1" s="1"/>
  <c r="G187" i="18"/>
  <c r="J187"/>
  <c r="M187"/>
  <c r="N187"/>
  <c r="AB186" i="1" s="1"/>
  <c r="D188" i="18"/>
  <c r="G188"/>
  <c r="J188"/>
  <c r="M188"/>
  <c r="O188" s="1"/>
  <c r="D189"/>
  <c r="X188" i="1" s="1"/>
  <c r="G189" i="18"/>
  <c r="J189"/>
  <c r="M189"/>
  <c r="O189" s="1"/>
  <c r="D190"/>
  <c r="G190"/>
  <c r="J190"/>
  <c r="M190"/>
  <c r="D191"/>
  <c r="G191"/>
  <c r="J191"/>
  <c r="M191"/>
  <c r="N191"/>
  <c r="D192"/>
  <c r="G192"/>
  <c r="J192"/>
  <c r="M192"/>
  <c r="O192" s="1"/>
  <c r="D193"/>
  <c r="G193"/>
  <c r="J193"/>
  <c r="N193" s="1"/>
  <c r="M193"/>
  <c r="O193" s="1"/>
  <c r="AC192" i="1" s="1"/>
  <c r="D194" i="18"/>
  <c r="G194"/>
  <c r="J194"/>
  <c r="M194"/>
  <c r="D195"/>
  <c r="X194" i="1" s="1"/>
  <c r="G195" i="18"/>
  <c r="J195"/>
  <c r="N195" s="1"/>
  <c r="AB194" i="1" s="1"/>
  <c r="M195" i="18"/>
  <c r="D196"/>
  <c r="G196"/>
  <c r="J196"/>
  <c r="M196"/>
  <c r="D197"/>
  <c r="X196" i="1" s="1"/>
  <c r="G197" i="18"/>
  <c r="J197"/>
  <c r="N197" s="1"/>
  <c r="AB196" i="1" s="1"/>
  <c r="M197" i="18"/>
  <c r="D198"/>
  <c r="G198"/>
  <c r="O198" s="1"/>
  <c r="J198"/>
  <c r="N198" s="1"/>
  <c r="AB197" i="1" s="1"/>
  <c r="M198" i="18"/>
  <c r="D199"/>
  <c r="X198" i="1" s="1"/>
  <c r="G199" i="18"/>
  <c r="J199"/>
  <c r="N199" s="1"/>
  <c r="AB198" i="1" s="1"/>
  <c r="M199" i="18"/>
  <c r="D200"/>
  <c r="G200"/>
  <c r="J200"/>
  <c r="M200"/>
  <c r="D201"/>
  <c r="X200" i="1" s="1"/>
  <c r="G201" i="18"/>
  <c r="J201"/>
  <c r="N201" s="1"/>
  <c r="AB200" i="1" s="1"/>
  <c r="M201" i="18"/>
  <c r="D202"/>
  <c r="G202"/>
  <c r="O202" s="1"/>
  <c r="J202"/>
  <c r="M202"/>
  <c r="D203"/>
  <c r="X202" i="1" s="1"/>
  <c r="G203" i="18"/>
  <c r="J203"/>
  <c r="N203" s="1"/>
  <c r="AB202" i="1" s="1"/>
  <c r="M203" i="18"/>
  <c r="D204"/>
  <c r="G204"/>
  <c r="J204"/>
  <c r="M204"/>
  <c r="D205"/>
  <c r="X204" i="1" s="1"/>
  <c r="G205" i="18"/>
  <c r="J205"/>
  <c r="M205"/>
  <c r="D206"/>
  <c r="G206"/>
  <c r="O206" s="1"/>
  <c r="J206"/>
  <c r="M206"/>
  <c r="D207"/>
  <c r="G207"/>
  <c r="J207"/>
  <c r="M207"/>
  <c r="N207"/>
  <c r="D208"/>
  <c r="G208"/>
  <c r="J208"/>
  <c r="M208"/>
  <c r="O208" s="1"/>
  <c r="D209"/>
  <c r="G209"/>
  <c r="J209"/>
  <c r="M209"/>
  <c r="O209" s="1"/>
  <c r="AC208" i="1" s="1"/>
  <c r="D210" i="18"/>
  <c r="G210"/>
  <c r="J210"/>
  <c r="M210"/>
  <c r="D211"/>
  <c r="X210" i="1" s="1"/>
  <c r="G211" i="18"/>
  <c r="J211"/>
  <c r="M211"/>
  <c r="N211"/>
  <c r="AB210" i="1" s="1"/>
  <c r="D212" i="18"/>
  <c r="G212"/>
  <c r="J212"/>
  <c r="M212"/>
  <c r="O212" s="1"/>
  <c r="D213"/>
  <c r="X212" i="1" s="1"/>
  <c r="G213" i="18"/>
  <c r="J213"/>
  <c r="N213" s="1"/>
  <c r="AB212" i="1" s="1"/>
  <c r="M213" i="18"/>
  <c r="O213" s="1"/>
  <c r="AC212" i="1" s="1"/>
  <c r="D214" i="18"/>
  <c r="G214"/>
  <c r="J214"/>
  <c r="N214" s="1"/>
  <c r="AB213" i="1" s="1"/>
  <c r="M214" i="18"/>
  <c r="D215"/>
  <c r="X214" i="1" s="1"/>
  <c r="G215" i="18"/>
  <c r="J215"/>
  <c r="N215" s="1"/>
  <c r="AB214" i="1" s="1"/>
  <c r="M215" i="18"/>
  <c r="D216"/>
  <c r="G216"/>
  <c r="J216"/>
  <c r="M216"/>
  <c r="D217"/>
  <c r="X216" i="1" s="1"/>
  <c r="G217" i="18"/>
  <c r="J217"/>
  <c r="N217" s="1"/>
  <c r="AB216" i="1" s="1"/>
  <c r="M217" i="18"/>
  <c r="D218"/>
  <c r="G218"/>
  <c r="O218" s="1"/>
  <c r="J218"/>
  <c r="M218"/>
  <c r="D219"/>
  <c r="X218" i="1" s="1"/>
  <c r="G219" i="18"/>
  <c r="J219"/>
  <c r="N219" s="1"/>
  <c r="AB218" i="1" s="1"/>
  <c r="M219" i="18"/>
  <c r="D220"/>
  <c r="G220"/>
  <c r="J220"/>
  <c r="M220"/>
  <c r="D221"/>
  <c r="X220" i="1" s="1"/>
  <c r="G221" i="18"/>
  <c r="J221"/>
  <c r="M221"/>
  <c r="D222"/>
  <c r="G222"/>
  <c r="O222" s="1"/>
  <c r="J222"/>
  <c r="M222"/>
  <c r="D223"/>
  <c r="G223"/>
  <c r="J223"/>
  <c r="M223"/>
  <c r="N223"/>
  <c r="D224"/>
  <c r="G224"/>
  <c r="J224"/>
  <c r="M224"/>
  <c r="O224" s="1"/>
  <c r="D225"/>
  <c r="G225"/>
  <c r="J225"/>
  <c r="M225"/>
  <c r="O225" s="1"/>
  <c r="AC224" i="1" s="1"/>
  <c r="D226" i="18"/>
  <c r="G226"/>
  <c r="J226"/>
  <c r="M226"/>
  <c r="D227"/>
  <c r="X226" i="1" s="1"/>
  <c r="G227" i="18"/>
  <c r="J227"/>
  <c r="M227"/>
  <c r="N227"/>
  <c r="AB226" i="1" s="1"/>
  <c r="D228" i="18"/>
  <c r="G228"/>
  <c r="J228"/>
  <c r="M228"/>
  <c r="O228" s="1"/>
  <c r="D229"/>
  <c r="X228" i="1" s="1"/>
  <c r="G229" i="18"/>
  <c r="J229"/>
  <c r="N229" s="1"/>
  <c r="AB228" i="1" s="1"/>
  <c r="M229" i="18"/>
  <c r="O229" s="1"/>
  <c r="AC228" i="1" s="1"/>
  <c r="D230" i="18"/>
  <c r="G230"/>
  <c r="J230"/>
  <c r="N230" s="1"/>
  <c r="AB229" i="1" s="1"/>
  <c r="M230" i="18"/>
  <c r="O230" s="1"/>
  <c r="D231"/>
  <c r="X230" i="1" s="1"/>
  <c r="G231" i="18"/>
  <c r="J231"/>
  <c r="N231" s="1"/>
  <c r="AB230" i="1" s="1"/>
  <c r="M231" i="18"/>
  <c r="D232"/>
  <c r="G232"/>
  <c r="J232"/>
  <c r="M232"/>
  <c r="D233"/>
  <c r="X232" i="1" s="1"/>
  <c r="G233" i="18"/>
  <c r="J233"/>
  <c r="N233" s="1"/>
  <c r="AB232" i="1" s="1"/>
  <c r="M233" i="18"/>
  <c r="D234"/>
  <c r="G234"/>
  <c r="J234"/>
  <c r="M234"/>
  <c r="D235"/>
  <c r="X234" i="1" s="1"/>
  <c r="G235" i="18"/>
  <c r="J235"/>
  <c r="N235" s="1"/>
  <c r="AB234" i="1" s="1"/>
  <c r="M235" i="18"/>
  <c r="D236"/>
  <c r="G236"/>
  <c r="J236"/>
  <c r="M236"/>
  <c r="D237"/>
  <c r="X236" i="1" s="1"/>
  <c r="G237" i="18"/>
  <c r="J237"/>
  <c r="M237"/>
  <c r="D238"/>
  <c r="G238"/>
  <c r="J238"/>
  <c r="M238"/>
  <c r="D239"/>
  <c r="G239"/>
  <c r="J239"/>
  <c r="M239"/>
  <c r="N239"/>
  <c r="D240"/>
  <c r="G240"/>
  <c r="J240"/>
  <c r="M240"/>
  <c r="O240" s="1"/>
  <c r="D241"/>
  <c r="G241"/>
  <c r="J241"/>
  <c r="M241"/>
  <c r="O241" s="1"/>
  <c r="AC240" i="1" s="1"/>
  <c r="D242" i="18"/>
  <c r="G242"/>
  <c r="J242"/>
  <c r="M242"/>
  <c r="O242" s="1"/>
  <c r="D243"/>
  <c r="G243"/>
  <c r="J243"/>
  <c r="M243"/>
  <c r="N243"/>
  <c r="D244"/>
  <c r="G244"/>
  <c r="J244"/>
  <c r="M244"/>
  <c r="O244" s="1"/>
  <c r="D245"/>
  <c r="G245"/>
  <c r="J245"/>
  <c r="N245" s="1"/>
  <c r="M245"/>
  <c r="O245" s="1"/>
  <c r="AC244" i="1" s="1"/>
  <c r="D246" i="18"/>
  <c r="G246"/>
  <c r="J246"/>
  <c r="N246" s="1"/>
  <c r="AB245" i="1" s="1"/>
  <c r="M246" i="18"/>
  <c r="O246" s="1"/>
  <c r="D247"/>
  <c r="G247"/>
  <c r="J247"/>
  <c r="N247" s="1"/>
  <c r="M247"/>
  <c r="D248"/>
  <c r="G248"/>
  <c r="J248"/>
  <c r="M248"/>
  <c r="D249"/>
  <c r="G249"/>
  <c r="J249"/>
  <c r="N249" s="1"/>
  <c r="M249"/>
  <c r="D250"/>
  <c r="G250"/>
  <c r="J250"/>
  <c r="N250" s="1"/>
  <c r="AB249" i="1" s="1"/>
  <c r="M250" i="18"/>
  <c r="D251"/>
  <c r="G251"/>
  <c r="J251"/>
  <c r="N251" s="1"/>
  <c r="M251"/>
  <c r="D252"/>
  <c r="G252"/>
  <c r="J252"/>
  <c r="M252"/>
  <c r="D253"/>
  <c r="G253"/>
  <c r="J253"/>
  <c r="M253"/>
  <c r="D254"/>
  <c r="G254"/>
  <c r="J254"/>
  <c r="M254"/>
  <c r="D255"/>
  <c r="G255"/>
  <c r="J255"/>
  <c r="M255"/>
  <c r="N255"/>
  <c r="D256"/>
  <c r="G256"/>
  <c r="J256"/>
  <c r="M256"/>
  <c r="O256" s="1"/>
  <c r="D257"/>
  <c r="G257"/>
  <c r="J257"/>
  <c r="M257"/>
  <c r="O257" s="1"/>
  <c r="D258"/>
  <c r="G258"/>
  <c r="J258"/>
  <c r="M258"/>
  <c r="O258" s="1"/>
  <c r="D259"/>
  <c r="G259"/>
  <c r="J259"/>
  <c r="M259"/>
  <c r="N259"/>
  <c r="D260"/>
  <c r="G260"/>
  <c r="J260"/>
  <c r="M260"/>
  <c r="O260" s="1"/>
  <c r="D261"/>
  <c r="G261"/>
  <c r="J261"/>
  <c r="N261" s="1"/>
  <c r="M261"/>
  <c r="O261" s="1"/>
  <c r="AC260" i="1" s="1"/>
  <c r="D262" i="18"/>
  <c r="G262"/>
  <c r="J262"/>
  <c r="N262" s="1"/>
  <c r="AB261" i="1" s="1"/>
  <c r="M262" i="18"/>
  <c r="O262" s="1"/>
  <c r="D263"/>
  <c r="G263"/>
  <c r="J263"/>
  <c r="N263" s="1"/>
  <c r="M263"/>
  <c r="D264"/>
  <c r="G264"/>
  <c r="J264"/>
  <c r="M264"/>
  <c r="D265"/>
  <c r="G265"/>
  <c r="J265"/>
  <c r="N265" s="1"/>
  <c r="M265"/>
  <c r="D266"/>
  <c r="G266"/>
  <c r="J266"/>
  <c r="N266" s="1"/>
  <c r="AB265" i="1" s="1"/>
  <c r="M266" i="18"/>
  <c r="D267"/>
  <c r="G267"/>
  <c r="J267"/>
  <c r="N267" s="1"/>
  <c r="M267"/>
  <c r="D268"/>
  <c r="G268"/>
  <c r="J268"/>
  <c r="M268"/>
  <c r="D269"/>
  <c r="G269"/>
  <c r="J269"/>
  <c r="M269"/>
  <c r="D30"/>
  <c r="G30"/>
  <c r="Y29" i="1" s="1"/>
  <c r="J30" i="18"/>
  <c r="M30"/>
  <c r="C31" i="17"/>
  <c r="C32"/>
  <c r="V31" i="1" s="1"/>
  <c r="C33" i="17"/>
  <c r="C34"/>
  <c r="C35"/>
  <c r="V34" i="1" s="1"/>
  <c r="C36" i="17"/>
  <c r="V35" i="1" s="1"/>
  <c r="C37" i="17"/>
  <c r="C38"/>
  <c r="C39"/>
  <c r="C40"/>
  <c r="C41"/>
  <c r="C42"/>
  <c r="C43"/>
  <c r="C44"/>
  <c r="V43" i="1" s="1"/>
  <c r="C45" i="17"/>
  <c r="C46"/>
  <c r="C47"/>
  <c r="V46" i="1" s="1"/>
  <c r="C48" i="17"/>
  <c r="V47" i="1" s="1"/>
  <c r="C49" i="17"/>
  <c r="C50"/>
  <c r="C51"/>
  <c r="C52"/>
  <c r="V51" i="1" s="1"/>
  <c r="C53" i="17"/>
  <c r="C54"/>
  <c r="C55"/>
  <c r="C56"/>
  <c r="V55" i="1" s="1"/>
  <c r="C57" i="17"/>
  <c r="C58"/>
  <c r="C59"/>
  <c r="C60"/>
  <c r="V59" i="1" s="1"/>
  <c r="C61" i="17"/>
  <c r="C62"/>
  <c r="C63"/>
  <c r="C64"/>
  <c r="V63" i="1" s="1"/>
  <c r="C65" i="17"/>
  <c r="C66"/>
  <c r="C67"/>
  <c r="C68"/>
  <c r="V67" i="1" s="1"/>
  <c r="C69" i="17"/>
  <c r="C70"/>
  <c r="C71"/>
  <c r="C72"/>
  <c r="V71" i="1" s="1"/>
  <c r="C73" i="17"/>
  <c r="C74"/>
  <c r="C75"/>
  <c r="C76"/>
  <c r="V75" i="1" s="1"/>
  <c r="C77" i="17"/>
  <c r="C78"/>
  <c r="C79"/>
  <c r="V78" i="1" s="1"/>
  <c r="C80" i="17"/>
  <c r="V79" i="1" s="1"/>
  <c r="C81" i="17"/>
  <c r="C82"/>
  <c r="C83"/>
  <c r="C84"/>
  <c r="V83" i="1" s="1"/>
  <c r="C85" i="17"/>
  <c r="C86"/>
  <c r="C87"/>
  <c r="C88"/>
  <c r="V87" i="1" s="1"/>
  <c r="C89" i="17"/>
  <c r="C90"/>
  <c r="C91"/>
  <c r="C92"/>
  <c r="V91" i="1" s="1"/>
  <c r="C93" i="17"/>
  <c r="C94"/>
  <c r="C95"/>
  <c r="C96"/>
  <c r="V95" i="1" s="1"/>
  <c r="C97" i="17"/>
  <c r="C98"/>
  <c r="C99"/>
  <c r="C100"/>
  <c r="V99" i="1" s="1"/>
  <c r="C101" i="17"/>
  <c r="C102"/>
  <c r="C103"/>
  <c r="C104"/>
  <c r="V103" i="1" s="1"/>
  <c r="C105" i="17"/>
  <c r="C106"/>
  <c r="C107"/>
  <c r="C108"/>
  <c r="V107" i="1" s="1"/>
  <c r="C109" i="17"/>
  <c r="C110"/>
  <c r="C111"/>
  <c r="C112"/>
  <c r="V111" i="1" s="1"/>
  <c r="C113" i="17"/>
  <c r="C114"/>
  <c r="C115"/>
  <c r="C116"/>
  <c r="V115" i="1" s="1"/>
  <c r="C117" i="17"/>
  <c r="C118"/>
  <c r="C119"/>
  <c r="C120"/>
  <c r="V119" i="1" s="1"/>
  <c r="C121" i="17"/>
  <c r="C122"/>
  <c r="C123"/>
  <c r="C124"/>
  <c r="V123" i="1" s="1"/>
  <c r="C125" i="17"/>
  <c r="C126"/>
  <c r="C127"/>
  <c r="C128"/>
  <c r="V127" i="1" s="1"/>
  <c r="C129" i="17"/>
  <c r="C130"/>
  <c r="C131"/>
  <c r="C132"/>
  <c r="V131" i="1" s="1"/>
  <c r="C133" i="17"/>
  <c r="C134"/>
  <c r="C135"/>
  <c r="C136"/>
  <c r="V135" i="1" s="1"/>
  <c r="C137" i="17"/>
  <c r="C138"/>
  <c r="C139"/>
  <c r="C140"/>
  <c r="V139" i="1" s="1"/>
  <c r="C141" i="17"/>
  <c r="C142"/>
  <c r="C143"/>
  <c r="C144"/>
  <c r="V143" i="1" s="1"/>
  <c r="C145" i="17"/>
  <c r="C146"/>
  <c r="C147"/>
  <c r="C148"/>
  <c r="V147" i="1" s="1"/>
  <c r="C149" i="17"/>
  <c r="C150"/>
  <c r="C151"/>
  <c r="C152"/>
  <c r="V151" i="1" s="1"/>
  <c r="C153" i="17"/>
  <c r="C154"/>
  <c r="C155"/>
  <c r="C156"/>
  <c r="V155" i="1" s="1"/>
  <c r="C157" i="17"/>
  <c r="C158"/>
  <c r="C159"/>
  <c r="C160"/>
  <c r="V159" i="1" s="1"/>
  <c r="C161" i="17"/>
  <c r="C162"/>
  <c r="C163"/>
  <c r="C164"/>
  <c r="V163" i="1" s="1"/>
  <c r="C165" i="17"/>
  <c r="C166"/>
  <c r="C167"/>
  <c r="C168"/>
  <c r="V167" i="1" s="1"/>
  <c r="C169" i="17"/>
  <c r="C170"/>
  <c r="C171"/>
  <c r="C172"/>
  <c r="V171" i="1" s="1"/>
  <c r="C173" i="17"/>
  <c r="C174"/>
  <c r="C175"/>
  <c r="C176"/>
  <c r="V175" i="1" s="1"/>
  <c r="C177" i="17"/>
  <c r="C178"/>
  <c r="C179"/>
  <c r="C180"/>
  <c r="V179" i="1" s="1"/>
  <c r="C181" i="17"/>
  <c r="C182"/>
  <c r="C183"/>
  <c r="C184"/>
  <c r="V183" i="1" s="1"/>
  <c r="C185" i="17"/>
  <c r="C186"/>
  <c r="C187"/>
  <c r="C188"/>
  <c r="V187" i="1" s="1"/>
  <c r="C189" i="17"/>
  <c r="C190"/>
  <c r="C191"/>
  <c r="C192"/>
  <c r="V191" i="1" s="1"/>
  <c r="C193" i="17"/>
  <c r="C194"/>
  <c r="C195"/>
  <c r="C196"/>
  <c r="V195" i="1" s="1"/>
  <c r="C197" i="17"/>
  <c r="C198"/>
  <c r="C199"/>
  <c r="C200"/>
  <c r="V199" i="1" s="1"/>
  <c r="C201" i="17"/>
  <c r="C202"/>
  <c r="C203"/>
  <c r="C204"/>
  <c r="V203" i="1" s="1"/>
  <c r="C205" i="17"/>
  <c r="C206"/>
  <c r="C207"/>
  <c r="C208"/>
  <c r="V207" i="1" s="1"/>
  <c r="C209" i="17"/>
  <c r="C210"/>
  <c r="C211"/>
  <c r="C212"/>
  <c r="V211" i="1" s="1"/>
  <c r="C213" i="17"/>
  <c r="C214"/>
  <c r="C215"/>
  <c r="C216"/>
  <c r="V215" i="1" s="1"/>
  <c r="C217" i="17"/>
  <c r="C218"/>
  <c r="C219"/>
  <c r="C220"/>
  <c r="V219" i="1" s="1"/>
  <c r="C221" i="17"/>
  <c r="C222"/>
  <c r="C223"/>
  <c r="C224"/>
  <c r="V223" i="1" s="1"/>
  <c r="C225" i="17"/>
  <c r="C226"/>
  <c r="C227"/>
  <c r="C228"/>
  <c r="V227" i="1" s="1"/>
  <c r="C229" i="17"/>
  <c r="C230"/>
  <c r="C231"/>
  <c r="C232"/>
  <c r="V231" i="1" s="1"/>
  <c r="C233" i="17"/>
  <c r="C234"/>
  <c r="C235"/>
  <c r="C236"/>
  <c r="V235" i="1" s="1"/>
  <c r="C237" i="17"/>
  <c r="C238"/>
  <c r="C239"/>
  <c r="C240"/>
  <c r="V239" i="1" s="1"/>
  <c r="C241" i="17"/>
  <c r="C242"/>
  <c r="C243"/>
  <c r="C244"/>
  <c r="V243" i="1" s="1"/>
  <c r="C245" i="17"/>
  <c r="C246"/>
  <c r="C247"/>
  <c r="C248"/>
  <c r="V247" i="1" s="1"/>
  <c r="C249" i="17"/>
  <c r="C250"/>
  <c r="C251"/>
  <c r="C252"/>
  <c r="V251" i="1" s="1"/>
  <c r="C253" i="17"/>
  <c r="C254"/>
  <c r="C255"/>
  <c r="C256"/>
  <c r="V255" i="1" s="1"/>
  <c r="C257" i="17"/>
  <c r="C258"/>
  <c r="C259"/>
  <c r="C260"/>
  <c r="V259" i="1" s="1"/>
  <c r="C261" i="17"/>
  <c r="C262"/>
  <c r="C263"/>
  <c r="C264"/>
  <c r="V263" i="1" s="1"/>
  <c r="C265" i="17"/>
  <c r="C266"/>
  <c r="C267"/>
  <c r="C268"/>
  <c r="V267" i="1" s="1"/>
  <c r="C269" i="17"/>
  <c r="V268" i="1" s="1"/>
  <c r="C30" i="17"/>
  <c r="F33" i="15"/>
  <c r="K33"/>
  <c r="F34"/>
  <c r="L34" s="1"/>
  <c r="W31" i="1" s="1"/>
  <c r="K34" i="15"/>
  <c r="F35"/>
  <c r="K35"/>
  <c r="F36"/>
  <c r="L36" s="1"/>
  <c r="W33" i="1" s="1"/>
  <c r="K36" i="15"/>
  <c r="F37"/>
  <c r="K37"/>
  <c r="F38"/>
  <c r="K38"/>
  <c r="L38"/>
  <c r="W35" i="1" s="1"/>
  <c r="F39" i="15"/>
  <c r="L39" s="1"/>
  <c r="W36" i="1" s="1"/>
  <c r="K39" i="15"/>
  <c r="F40"/>
  <c r="K40"/>
  <c r="F41"/>
  <c r="K41"/>
  <c r="F42"/>
  <c r="K42"/>
  <c r="L42" s="1"/>
  <c r="W39" i="1" s="1"/>
  <c r="F43" i="15"/>
  <c r="L43" s="1"/>
  <c r="W40" i="1" s="1"/>
  <c r="K43" i="15"/>
  <c r="F44"/>
  <c r="K44"/>
  <c r="F45"/>
  <c r="K45"/>
  <c r="F46"/>
  <c r="K46"/>
  <c r="F47"/>
  <c r="K47"/>
  <c r="F48"/>
  <c r="L48" s="1"/>
  <c r="W45" i="1" s="1"/>
  <c r="K48" i="15"/>
  <c r="F49"/>
  <c r="K49"/>
  <c r="F50"/>
  <c r="L50" s="1"/>
  <c r="W47" i="1" s="1"/>
  <c r="K50" i="15"/>
  <c r="F51"/>
  <c r="L51" s="1"/>
  <c r="W48" i="1" s="1"/>
  <c r="K51" i="15"/>
  <c r="F52"/>
  <c r="L52" s="1"/>
  <c r="W49" i="1" s="1"/>
  <c r="K52" i="15"/>
  <c r="F53"/>
  <c r="K53"/>
  <c r="F54"/>
  <c r="L54" s="1"/>
  <c r="W51" i="1" s="1"/>
  <c r="K54" i="15"/>
  <c r="F55"/>
  <c r="K55"/>
  <c r="F56"/>
  <c r="K56"/>
  <c r="F57"/>
  <c r="K57"/>
  <c r="F58"/>
  <c r="K58"/>
  <c r="F59"/>
  <c r="K59"/>
  <c r="F60"/>
  <c r="L60" s="1"/>
  <c r="W57" i="1" s="1"/>
  <c r="K60" i="15"/>
  <c r="F61"/>
  <c r="K61"/>
  <c r="F62"/>
  <c r="L62" s="1"/>
  <c r="W59" i="1" s="1"/>
  <c r="K62" i="15"/>
  <c r="F63"/>
  <c r="K63"/>
  <c r="F64"/>
  <c r="L64" s="1"/>
  <c r="W61" i="1" s="1"/>
  <c r="K64" i="15"/>
  <c r="F65"/>
  <c r="K65"/>
  <c r="L65" s="1"/>
  <c r="W62" i="1" s="1"/>
  <c r="F66" i="15"/>
  <c r="L66" s="1"/>
  <c r="W63" i="1" s="1"/>
  <c r="K66" i="15"/>
  <c r="F67"/>
  <c r="K67"/>
  <c r="F68"/>
  <c r="L68" s="1"/>
  <c r="W65" i="1" s="1"/>
  <c r="K68" i="15"/>
  <c r="F69"/>
  <c r="K69"/>
  <c r="L69" s="1"/>
  <c r="W66" i="1" s="1"/>
  <c r="F70" i="15"/>
  <c r="L70" s="1"/>
  <c r="W67" i="1" s="1"/>
  <c r="K70" i="15"/>
  <c r="F71"/>
  <c r="L71" s="1"/>
  <c r="W68" i="1" s="1"/>
  <c r="K71" i="15"/>
  <c r="F72"/>
  <c r="K72"/>
  <c r="F73"/>
  <c r="K73"/>
  <c r="F74"/>
  <c r="K74"/>
  <c r="L74"/>
  <c r="W71" i="1" s="1"/>
  <c r="F75" i="15"/>
  <c r="L75" s="1"/>
  <c r="W72" i="1" s="1"/>
  <c r="K75" i="15"/>
  <c r="F76"/>
  <c r="K76"/>
  <c r="F77"/>
  <c r="K77"/>
  <c r="F78"/>
  <c r="K78"/>
  <c r="F79"/>
  <c r="K79"/>
  <c r="F80"/>
  <c r="K80"/>
  <c r="F81"/>
  <c r="K81"/>
  <c r="F82"/>
  <c r="K82"/>
  <c r="F83"/>
  <c r="L83" s="1"/>
  <c r="W80" i="1" s="1"/>
  <c r="K83" i="15"/>
  <c r="F84"/>
  <c r="K84"/>
  <c r="F85"/>
  <c r="K85"/>
  <c r="F86"/>
  <c r="K86"/>
  <c r="L86" s="1"/>
  <c r="W83" i="1" s="1"/>
  <c r="F87" i="15"/>
  <c r="L87" s="1"/>
  <c r="W84" i="1" s="1"/>
  <c r="K87" i="15"/>
  <c r="F88"/>
  <c r="K88"/>
  <c r="F89"/>
  <c r="K89"/>
  <c r="F90"/>
  <c r="K90"/>
  <c r="F91"/>
  <c r="L91" s="1"/>
  <c r="W88" i="1" s="1"/>
  <c r="K91" i="15"/>
  <c r="F92"/>
  <c r="L92" s="1"/>
  <c r="W89" i="1" s="1"/>
  <c r="K92" i="15"/>
  <c r="F93"/>
  <c r="K93"/>
  <c r="F94"/>
  <c r="L94" s="1"/>
  <c r="W91" i="1" s="1"/>
  <c r="K94" i="15"/>
  <c r="F95"/>
  <c r="K95"/>
  <c r="F96"/>
  <c r="L96" s="1"/>
  <c r="W93" i="1" s="1"/>
  <c r="K96" i="15"/>
  <c r="F97"/>
  <c r="K97"/>
  <c r="F98"/>
  <c r="L98" s="1"/>
  <c r="W95" i="1" s="1"/>
  <c r="K98" i="15"/>
  <c r="F99"/>
  <c r="K99"/>
  <c r="F100"/>
  <c r="L100" s="1"/>
  <c r="W97" i="1" s="1"/>
  <c r="K100" i="15"/>
  <c r="F101"/>
  <c r="K101"/>
  <c r="F102"/>
  <c r="L102" s="1"/>
  <c r="W99" i="1" s="1"/>
  <c r="K102" i="15"/>
  <c r="F103"/>
  <c r="K103"/>
  <c r="F104"/>
  <c r="K104"/>
  <c r="F105"/>
  <c r="K105"/>
  <c r="F106"/>
  <c r="L106" s="1"/>
  <c r="W103" i="1" s="1"/>
  <c r="K106" i="15"/>
  <c r="F107"/>
  <c r="L107" s="1"/>
  <c r="W104" i="1" s="1"/>
  <c r="K107" i="15"/>
  <c r="F108"/>
  <c r="K108"/>
  <c r="F109"/>
  <c r="K109"/>
  <c r="F110"/>
  <c r="K110"/>
  <c r="F111"/>
  <c r="K111"/>
  <c r="F112"/>
  <c r="L112" s="1"/>
  <c r="W109" i="1" s="1"/>
  <c r="K112" i="15"/>
  <c r="F113"/>
  <c r="K113"/>
  <c r="F114"/>
  <c r="L114" s="1"/>
  <c r="W111" i="1" s="1"/>
  <c r="K114" i="15"/>
  <c r="F115"/>
  <c r="L115" s="1"/>
  <c r="W112" i="1" s="1"/>
  <c r="K115" i="15"/>
  <c r="F116"/>
  <c r="L116" s="1"/>
  <c r="W113" i="1" s="1"/>
  <c r="K116" i="15"/>
  <c r="F117"/>
  <c r="K117"/>
  <c r="F118"/>
  <c r="K118"/>
  <c r="L118"/>
  <c r="W115" i="1" s="1"/>
  <c r="F119" i="15"/>
  <c r="L119" s="1"/>
  <c r="W116" i="1" s="1"/>
  <c r="K119" i="15"/>
  <c r="F120"/>
  <c r="K120"/>
  <c r="F121"/>
  <c r="K121"/>
  <c r="F122"/>
  <c r="K122"/>
  <c r="L122" s="1"/>
  <c r="W119" i="1" s="1"/>
  <c r="F123" i="15"/>
  <c r="L123" s="1"/>
  <c r="W120" i="1" s="1"/>
  <c r="K123" i="15"/>
  <c r="F124"/>
  <c r="K124"/>
  <c r="F125"/>
  <c r="K125"/>
  <c r="F126"/>
  <c r="K126"/>
  <c r="F127"/>
  <c r="K127"/>
  <c r="F128"/>
  <c r="K128"/>
  <c r="F129"/>
  <c r="K129"/>
  <c r="F130"/>
  <c r="K130"/>
  <c r="F131"/>
  <c r="K131"/>
  <c r="F132"/>
  <c r="K132"/>
  <c r="F133"/>
  <c r="K133"/>
  <c r="F134"/>
  <c r="K134"/>
  <c r="L134" s="1"/>
  <c r="W131" i="1" s="1"/>
  <c r="F135" i="15"/>
  <c r="L135" s="1"/>
  <c r="W132" i="1" s="1"/>
  <c r="K135" i="15"/>
  <c r="F136"/>
  <c r="K136"/>
  <c r="F137"/>
  <c r="K137"/>
  <c r="F138"/>
  <c r="L138" s="1"/>
  <c r="W135" i="1" s="1"/>
  <c r="K138" i="15"/>
  <c r="F139"/>
  <c r="K139"/>
  <c r="F140"/>
  <c r="K140"/>
  <c r="F141"/>
  <c r="K141"/>
  <c r="F142"/>
  <c r="K142"/>
  <c r="F143"/>
  <c r="K143"/>
  <c r="F144"/>
  <c r="L144" s="1"/>
  <c r="W141" i="1" s="1"/>
  <c r="K144" i="15"/>
  <c r="F145"/>
  <c r="K145"/>
  <c r="L145" s="1"/>
  <c r="W142" i="1" s="1"/>
  <c r="F146" i="15"/>
  <c r="L146" s="1"/>
  <c r="W143" i="1" s="1"/>
  <c r="K146" i="15"/>
  <c r="F147"/>
  <c r="K147"/>
  <c r="F148"/>
  <c r="L148" s="1"/>
  <c r="W145" i="1" s="1"/>
  <c r="K148" i="15"/>
  <c r="F149"/>
  <c r="K149"/>
  <c r="F150"/>
  <c r="L150" s="1"/>
  <c r="W147" i="1" s="1"/>
  <c r="K150" i="15"/>
  <c r="F151"/>
  <c r="L151" s="1"/>
  <c r="W148" i="1" s="1"/>
  <c r="K151" i="15"/>
  <c r="F152"/>
  <c r="K152"/>
  <c r="F153"/>
  <c r="K153"/>
  <c r="F154"/>
  <c r="K154"/>
  <c r="F155"/>
  <c r="L155" s="1"/>
  <c r="W152" i="1" s="1"/>
  <c r="K155" i="15"/>
  <c r="F156"/>
  <c r="L156" s="1"/>
  <c r="W153" i="1" s="1"/>
  <c r="K156" i="15"/>
  <c r="F157"/>
  <c r="K157"/>
  <c r="F158"/>
  <c r="L158" s="1"/>
  <c r="W155" i="1" s="1"/>
  <c r="K158" i="15"/>
  <c r="F159"/>
  <c r="K159"/>
  <c r="F160"/>
  <c r="L160" s="1"/>
  <c r="W157" i="1" s="1"/>
  <c r="K160" i="15"/>
  <c r="F161"/>
  <c r="K161"/>
  <c r="F162"/>
  <c r="L162" s="1"/>
  <c r="W159" i="1" s="1"/>
  <c r="K162" i="15"/>
  <c r="F163"/>
  <c r="K163"/>
  <c r="F164"/>
  <c r="L164" s="1"/>
  <c r="W161" i="1" s="1"/>
  <c r="K164" i="15"/>
  <c r="F165"/>
  <c r="K165"/>
  <c r="F166"/>
  <c r="K166"/>
  <c r="L166"/>
  <c r="W163" i="1" s="1"/>
  <c r="F167" i="15"/>
  <c r="L167" s="1"/>
  <c r="W164" i="1" s="1"/>
  <c r="K167" i="15"/>
  <c r="F168"/>
  <c r="K168"/>
  <c r="F169"/>
  <c r="K169"/>
  <c r="F170"/>
  <c r="K170"/>
  <c r="L170" s="1"/>
  <c r="W167" i="1" s="1"/>
  <c r="F171" i="15"/>
  <c r="L171" s="1"/>
  <c r="W168" i="1" s="1"/>
  <c r="K171" i="15"/>
  <c r="F172"/>
  <c r="K172"/>
  <c r="F173"/>
  <c r="K173"/>
  <c r="F174"/>
  <c r="K174"/>
  <c r="F175"/>
  <c r="K175"/>
  <c r="F176"/>
  <c r="L176" s="1"/>
  <c r="W173" i="1" s="1"/>
  <c r="K176" i="15"/>
  <c r="F177"/>
  <c r="K177"/>
  <c r="F178"/>
  <c r="L178" s="1"/>
  <c r="W175" i="1" s="1"/>
  <c r="K178" i="15"/>
  <c r="F179"/>
  <c r="L179" s="1"/>
  <c r="W176" i="1" s="1"/>
  <c r="K179" i="15"/>
  <c r="F180"/>
  <c r="L180" s="1"/>
  <c r="W177" i="1" s="1"/>
  <c r="K180" i="15"/>
  <c r="F181"/>
  <c r="K181"/>
  <c r="F182"/>
  <c r="L182" s="1"/>
  <c r="W179" i="1" s="1"/>
  <c r="K182" i="15"/>
  <c r="F183"/>
  <c r="K183"/>
  <c r="F184"/>
  <c r="K184"/>
  <c r="F185"/>
  <c r="K185"/>
  <c r="F186"/>
  <c r="K186"/>
  <c r="F187"/>
  <c r="K187"/>
  <c r="F188"/>
  <c r="L188" s="1"/>
  <c r="W185" i="1" s="1"/>
  <c r="K188" i="15"/>
  <c r="F189"/>
  <c r="K189"/>
  <c r="F190"/>
  <c r="L190" s="1"/>
  <c r="W187" i="1" s="1"/>
  <c r="K190" i="15"/>
  <c r="F191"/>
  <c r="K191"/>
  <c r="F192"/>
  <c r="L192" s="1"/>
  <c r="W189" i="1" s="1"/>
  <c r="K192" i="15"/>
  <c r="F193"/>
  <c r="K193"/>
  <c r="L193" s="1"/>
  <c r="W190" i="1" s="1"/>
  <c r="F194" i="15"/>
  <c r="L194" s="1"/>
  <c r="W191" i="1" s="1"/>
  <c r="K194" i="15"/>
  <c r="F195"/>
  <c r="K195"/>
  <c r="F196"/>
  <c r="L196" s="1"/>
  <c r="W193" i="1" s="1"/>
  <c r="K196" i="15"/>
  <c r="F197"/>
  <c r="K197"/>
  <c r="L197" s="1"/>
  <c r="W194" i="1" s="1"/>
  <c r="F198" i="15"/>
  <c r="L198" s="1"/>
  <c r="W195" i="1" s="1"/>
  <c r="K198" i="15"/>
  <c r="F199"/>
  <c r="L199" s="1"/>
  <c r="W196" i="1" s="1"/>
  <c r="K199" i="15"/>
  <c r="F200"/>
  <c r="K200"/>
  <c r="F201"/>
  <c r="K201"/>
  <c r="F202"/>
  <c r="K202"/>
  <c r="L202"/>
  <c r="W199" i="1" s="1"/>
  <c r="F203" i="15"/>
  <c r="L203" s="1"/>
  <c r="W200" i="1" s="1"/>
  <c r="K203" i="15"/>
  <c r="F204"/>
  <c r="K204"/>
  <c r="F205"/>
  <c r="K205"/>
  <c r="F206"/>
  <c r="K206"/>
  <c r="F207"/>
  <c r="K207"/>
  <c r="F208"/>
  <c r="K208"/>
  <c r="F209"/>
  <c r="K209"/>
  <c r="F210"/>
  <c r="K210"/>
  <c r="F211"/>
  <c r="L211" s="1"/>
  <c r="W208" i="1" s="1"/>
  <c r="K211" i="15"/>
  <c r="F212"/>
  <c r="K212"/>
  <c r="F213"/>
  <c r="K213"/>
  <c r="F214"/>
  <c r="K214"/>
  <c r="L214" s="1"/>
  <c r="W211" i="1" s="1"/>
  <c r="F215" i="15"/>
  <c r="L215" s="1"/>
  <c r="W212" i="1" s="1"/>
  <c r="K215" i="15"/>
  <c r="F216"/>
  <c r="K216"/>
  <c r="F217"/>
  <c r="K217"/>
  <c r="F218"/>
  <c r="K218"/>
  <c r="F219"/>
  <c r="L219" s="1"/>
  <c r="W216" i="1" s="1"/>
  <c r="K219" i="15"/>
  <c r="F220"/>
  <c r="L220" s="1"/>
  <c r="W217" i="1" s="1"/>
  <c r="K220" i="15"/>
  <c r="F221"/>
  <c r="K221"/>
  <c r="F222"/>
  <c r="L222" s="1"/>
  <c r="W219" i="1" s="1"/>
  <c r="K222" i="15"/>
  <c r="F223"/>
  <c r="K223"/>
  <c r="F224"/>
  <c r="L224" s="1"/>
  <c r="W221" i="1" s="1"/>
  <c r="K224" i="15"/>
  <c r="F225"/>
  <c r="K225"/>
  <c r="F226"/>
  <c r="L226" s="1"/>
  <c r="W223" i="1" s="1"/>
  <c r="K226" i="15"/>
  <c r="F227"/>
  <c r="K227"/>
  <c r="F228"/>
  <c r="L228" s="1"/>
  <c r="W225" i="1" s="1"/>
  <c r="K228" i="15"/>
  <c r="F229"/>
  <c r="K229"/>
  <c r="F230"/>
  <c r="L230" s="1"/>
  <c r="W227" i="1" s="1"/>
  <c r="K230" i="15"/>
  <c r="F231"/>
  <c r="K231"/>
  <c r="F232"/>
  <c r="K232"/>
  <c r="F233"/>
  <c r="K233"/>
  <c r="F234"/>
  <c r="L234" s="1"/>
  <c r="W231" i="1" s="1"/>
  <c r="K234" i="15"/>
  <c r="F235"/>
  <c r="L235" s="1"/>
  <c r="W232" i="1" s="1"/>
  <c r="K235" i="15"/>
  <c r="F236"/>
  <c r="K236"/>
  <c r="F237"/>
  <c r="K237"/>
  <c r="F238"/>
  <c r="K238"/>
  <c r="F239"/>
  <c r="K239"/>
  <c r="F240"/>
  <c r="K240"/>
  <c r="F241"/>
  <c r="K241"/>
  <c r="F242"/>
  <c r="K242"/>
  <c r="F243"/>
  <c r="L243" s="1"/>
  <c r="W240" i="1" s="1"/>
  <c r="K243" i="15"/>
  <c r="F244"/>
  <c r="L244" s="1"/>
  <c r="W241" i="1" s="1"/>
  <c r="K244" i="15"/>
  <c r="F245"/>
  <c r="K245"/>
  <c r="F246"/>
  <c r="K246"/>
  <c r="L246"/>
  <c r="W243" i="1" s="1"/>
  <c r="F247" i="15"/>
  <c r="K247"/>
  <c r="F248"/>
  <c r="K248"/>
  <c r="F249"/>
  <c r="K249"/>
  <c r="F250"/>
  <c r="K250"/>
  <c r="L250" s="1"/>
  <c r="W247" i="1" s="1"/>
  <c r="F251" i="15"/>
  <c r="L251" s="1"/>
  <c r="W248" i="1" s="1"/>
  <c r="K251" i="15"/>
  <c r="F252"/>
  <c r="K252"/>
  <c r="F253"/>
  <c r="K253"/>
  <c r="F254"/>
  <c r="K254"/>
  <c r="F255"/>
  <c r="K255"/>
  <c r="F256"/>
  <c r="K256"/>
  <c r="F257"/>
  <c r="K257"/>
  <c r="F258"/>
  <c r="K258"/>
  <c r="F259"/>
  <c r="K259"/>
  <c r="F260"/>
  <c r="K260"/>
  <c r="F261"/>
  <c r="K261"/>
  <c r="F262"/>
  <c r="K262"/>
  <c r="L262" s="1"/>
  <c r="W259" i="1" s="1"/>
  <c r="F263" i="15"/>
  <c r="L263" s="1"/>
  <c r="W260" i="1" s="1"/>
  <c r="K263" i="15"/>
  <c r="F264"/>
  <c r="K264"/>
  <c r="F265"/>
  <c r="K265"/>
  <c r="F266"/>
  <c r="L266" s="1"/>
  <c r="W263" i="1" s="1"/>
  <c r="K266" i="15"/>
  <c r="F267"/>
  <c r="K267"/>
  <c r="F268"/>
  <c r="K268"/>
  <c r="F269"/>
  <c r="K269"/>
  <c r="F270"/>
  <c r="L270" s="1"/>
  <c r="W267" i="1" s="1"/>
  <c r="K270" i="15"/>
  <c r="F271"/>
  <c r="K271"/>
  <c r="F32"/>
  <c r="K32"/>
  <c r="I269" i="16"/>
  <c r="H269"/>
  <c r="G269"/>
  <c r="S268" i="1" s="1"/>
  <c r="F269" i="16"/>
  <c r="I268"/>
  <c r="H268"/>
  <c r="G268"/>
  <c r="F268"/>
  <c r="I267"/>
  <c r="H267"/>
  <c r="G267"/>
  <c r="S266" i="1" s="1"/>
  <c r="F267" i="16"/>
  <c r="I266"/>
  <c r="H266"/>
  <c r="G266"/>
  <c r="F266"/>
  <c r="I265"/>
  <c r="H265"/>
  <c r="G265"/>
  <c r="F265"/>
  <c r="I264"/>
  <c r="H264"/>
  <c r="G264"/>
  <c r="F264"/>
  <c r="I263"/>
  <c r="H263"/>
  <c r="G263"/>
  <c r="S262" i="1" s="1"/>
  <c r="F263" i="16"/>
  <c r="I262"/>
  <c r="H262"/>
  <c r="G262"/>
  <c r="F262"/>
  <c r="I261"/>
  <c r="H261"/>
  <c r="G261"/>
  <c r="S260" i="1" s="1"/>
  <c r="F261" i="16"/>
  <c r="I260"/>
  <c r="H260"/>
  <c r="G260"/>
  <c r="F260"/>
  <c r="I259"/>
  <c r="H259"/>
  <c r="G259"/>
  <c r="S258" i="1" s="1"/>
  <c r="F259" i="16"/>
  <c r="I258"/>
  <c r="H258"/>
  <c r="G258"/>
  <c r="F258"/>
  <c r="I257"/>
  <c r="H257"/>
  <c r="G257"/>
  <c r="S256" i="1" s="1"/>
  <c r="F257" i="16"/>
  <c r="I256"/>
  <c r="H256"/>
  <c r="G256"/>
  <c r="F256"/>
  <c r="I255"/>
  <c r="H255"/>
  <c r="G255"/>
  <c r="S254" i="1" s="1"/>
  <c r="F255" i="16"/>
  <c r="I254"/>
  <c r="H254"/>
  <c r="G254"/>
  <c r="F254"/>
  <c r="I253"/>
  <c r="H253"/>
  <c r="G253"/>
  <c r="S252" i="1" s="1"/>
  <c r="F253" i="16"/>
  <c r="I252"/>
  <c r="H252"/>
  <c r="G252"/>
  <c r="F252"/>
  <c r="I251"/>
  <c r="H251"/>
  <c r="G251"/>
  <c r="S250" i="1" s="1"/>
  <c r="F251" i="16"/>
  <c r="I250"/>
  <c r="H250"/>
  <c r="G250"/>
  <c r="F250"/>
  <c r="I249"/>
  <c r="H249"/>
  <c r="G249"/>
  <c r="S248" i="1" s="1"/>
  <c r="F249" i="16"/>
  <c r="I248"/>
  <c r="H248"/>
  <c r="G248"/>
  <c r="F248"/>
  <c r="I247"/>
  <c r="H247"/>
  <c r="G247"/>
  <c r="S246" i="1" s="1"/>
  <c r="F247" i="16"/>
  <c r="I246"/>
  <c r="H246"/>
  <c r="G246"/>
  <c r="F246"/>
  <c r="I245"/>
  <c r="H245"/>
  <c r="G245"/>
  <c r="S244" i="1" s="1"/>
  <c r="F245" i="16"/>
  <c r="I244"/>
  <c r="H244"/>
  <c r="G244"/>
  <c r="F244"/>
  <c r="I243"/>
  <c r="H243"/>
  <c r="G243"/>
  <c r="S242" i="1" s="1"/>
  <c r="F243" i="16"/>
  <c r="I242"/>
  <c r="H242"/>
  <c r="G242"/>
  <c r="F242"/>
  <c r="I241"/>
  <c r="H241"/>
  <c r="G241"/>
  <c r="F241"/>
  <c r="I240"/>
  <c r="H240"/>
  <c r="G240"/>
  <c r="F240"/>
  <c r="I239"/>
  <c r="H239"/>
  <c r="G239"/>
  <c r="S238" i="1" s="1"/>
  <c r="F239" i="16"/>
  <c r="I238"/>
  <c r="H238"/>
  <c r="G238"/>
  <c r="F238"/>
  <c r="I237"/>
  <c r="H237"/>
  <c r="G237"/>
  <c r="S236" i="1" s="1"/>
  <c r="F237" i="16"/>
  <c r="I236"/>
  <c r="H236"/>
  <c r="G236"/>
  <c r="F236"/>
  <c r="I235"/>
  <c r="H235"/>
  <c r="G235"/>
  <c r="S234" i="1" s="1"/>
  <c r="F235" i="16"/>
  <c r="I234"/>
  <c r="H234"/>
  <c r="G234"/>
  <c r="F234"/>
  <c r="I233"/>
  <c r="H233"/>
  <c r="G233"/>
  <c r="F233"/>
  <c r="I232"/>
  <c r="H232"/>
  <c r="G232"/>
  <c r="F232"/>
  <c r="I231"/>
  <c r="H231"/>
  <c r="G231"/>
  <c r="S230" i="1" s="1"/>
  <c r="F231" i="16"/>
  <c r="I230"/>
  <c r="H230"/>
  <c r="G230"/>
  <c r="F230"/>
  <c r="I229"/>
  <c r="H229"/>
  <c r="G229"/>
  <c r="S228" i="1" s="1"/>
  <c r="F229" i="16"/>
  <c r="I228"/>
  <c r="H228"/>
  <c r="G228"/>
  <c r="F228"/>
  <c r="I227"/>
  <c r="H227"/>
  <c r="G227"/>
  <c r="S226" i="1" s="1"/>
  <c r="F227" i="16"/>
  <c r="I226"/>
  <c r="H226"/>
  <c r="G226"/>
  <c r="F226"/>
  <c r="I225"/>
  <c r="H225"/>
  <c r="G225"/>
  <c r="S224" i="1" s="1"/>
  <c r="F225" i="16"/>
  <c r="I224"/>
  <c r="H224"/>
  <c r="G224"/>
  <c r="F224"/>
  <c r="I223"/>
  <c r="H223"/>
  <c r="G223"/>
  <c r="S222" i="1" s="1"/>
  <c r="F223" i="16"/>
  <c r="I222"/>
  <c r="H222"/>
  <c r="G222"/>
  <c r="F222"/>
  <c r="I221"/>
  <c r="H221"/>
  <c r="G221"/>
  <c r="S220" i="1" s="1"/>
  <c r="F221" i="16"/>
  <c r="I220"/>
  <c r="H220"/>
  <c r="G220"/>
  <c r="F220"/>
  <c r="I219"/>
  <c r="H219"/>
  <c r="G219"/>
  <c r="S218" i="1" s="1"/>
  <c r="F219" i="16"/>
  <c r="I218"/>
  <c r="H218"/>
  <c r="G218"/>
  <c r="F218"/>
  <c r="I217"/>
  <c r="H217"/>
  <c r="G217"/>
  <c r="S216" i="1" s="1"/>
  <c r="F217" i="16"/>
  <c r="I216"/>
  <c r="H216"/>
  <c r="G216"/>
  <c r="F216"/>
  <c r="I215"/>
  <c r="H215"/>
  <c r="G215"/>
  <c r="S214" i="1" s="1"/>
  <c r="F215" i="16"/>
  <c r="I214"/>
  <c r="H214"/>
  <c r="G214"/>
  <c r="F214"/>
  <c r="I213"/>
  <c r="H213"/>
  <c r="G213"/>
  <c r="S212" i="1" s="1"/>
  <c r="F213" i="16"/>
  <c r="I212"/>
  <c r="H212"/>
  <c r="G212"/>
  <c r="F212"/>
  <c r="I211"/>
  <c r="H211"/>
  <c r="G211"/>
  <c r="S210" i="1" s="1"/>
  <c r="F211" i="16"/>
  <c r="I210"/>
  <c r="H210"/>
  <c r="G210"/>
  <c r="F210"/>
  <c r="I209"/>
  <c r="H209"/>
  <c r="G209"/>
  <c r="F209"/>
  <c r="I208"/>
  <c r="H208"/>
  <c r="G208"/>
  <c r="F208"/>
  <c r="I207"/>
  <c r="H207"/>
  <c r="G207"/>
  <c r="S206" i="1" s="1"/>
  <c r="F207" i="16"/>
  <c r="I206"/>
  <c r="H206"/>
  <c r="G206"/>
  <c r="F206"/>
  <c r="I205"/>
  <c r="H205"/>
  <c r="G205"/>
  <c r="S204" i="1" s="1"/>
  <c r="F205" i="16"/>
  <c r="I204"/>
  <c r="H204"/>
  <c r="G204"/>
  <c r="F204"/>
  <c r="I203"/>
  <c r="H203"/>
  <c r="G203"/>
  <c r="S202" i="1" s="1"/>
  <c r="F203" i="16"/>
  <c r="I202"/>
  <c r="H202"/>
  <c r="G202"/>
  <c r="F202"/>
  <c r="I201"/>
  <c r="H201"/>
  <c r="G201"/>
  <c r="F201"/>
  <c r="I200"/>
  <c r="H200"/>
  <c r="G200"/>
  <c r="F200"/>
  <c r="I199"/>
  <c r="H199"/>
  <c r="G199"/>
  <c r="S198" i="1" s="1"/>
  <c r="F199" i="16"/>
  <c r="I198"/>
  <c r="H198"/>
  <c r="G198"/>
  <c r="F198"/>
  <c r="I197"/>
  <c r="H197"/>
  <c r="G197"/>
  <c r="S196" i="1" s="1"/>
  <c r="F197" i="16"/>
  <c r="I196"/>
  <c r="H196"/>
  <c r="G196"/>
  <c r="F196"/>
  <c r="I195"/>
  <c r="H195"/>
  <c r="G195"/>
  <c r="S194" i="1" s="1"/>
  <c r="F195" i="16"/>
  <c r="I194"/>
  <c r="H194"/>
  <c r="G194"/>
  <c r="F194"/>
  <c r="I193"/>
  <c r="H193"/>
  <c r="G193"/>
  <c r="S192" i="1" s="1"/>
  <c r="F193" i="16"/>
  <c r="I192"/>
  <c r="H192"/>
  <c r="G192"/>
  <c r="F192"/>
  <c r="I191"/>
  <c r="H191"/>
  <c r="G191"/>
  <c r="S190" i="1" s="1"/>
  <c r="F191" i="16"/>
  <c r="I190"/>
  <c r="H190"/>
  <c r="G190"/>
  <c r="F190"/>
  <c r="I189"/>
  <c r="H189"/>
  <c r="G189"/>
  <c r="S188" i="1" s="1"/>
  <c r="F189" i="16"/>
  <c r="I188"/>
  <c r="H188"/>
  <c r="G188"/>
  <c r="F188"/>
  <c r="I187"/>
  <c r="H187"/>
  <c r="G187"/>
  <c r="S186" i="1" s="1"/>
  <c r="F187" i="16"/>
  <c r="I186"/>
  <c r="H186"/>
  <c r="G186"/>
  <c r="F186"/>
  <c r="I185"/>
  <c r="H185"/>
  <c r="G185"/>
  <c r="S184" i="1" s="1"/>
  <c r="F185" i="16"/>
  <c r="I184"/>
  <c r="H184"/>
  <c r="G184"/>
  <c r="F184"/>
  <c r="I183"/>
  <c r="H183"/>
  <c r="G183"/>
  <c r="S182" i="1" s="1"/>
  <c r="F183" i="16"/>
  <c r="I182"/>
  <c r="H182"/>
  <c r="G182"/>
  <c r="F182"/>
  <c r="I181"/>
  <c r="H181"/>
  <c r="G181"/>
  <c r="S180" i="1" s="1"/>
  <c r="F181" i="16"/>
  <c r="I180"/>
  <c r="H180"/>
  <c r="G180"/>
  <c r="F180"/>
  <c r="I179"/>
  <c r="H179"/>
  <c r="G179"/>
  <c r="S178" i="1" s="1"/>
  <c r="F179" i="16"/>
  <c r="I178"/>
  <c r="H178"/>
  <c r="G178"/>
  <c r="F178"/>
  <c r="I177"/>
  <c r="H177"/>
  <c r="G177"/>
  <c r="F177"/>
  <c r="I176"/>
  <c r="H176"/>
  <c r="G176"/>
  <c r="F176"/>
  <c r="I175"/>
  <c r="H175"/>
  <c r="G175"/>
  <c r="S174" i="1" s="1"/>
  <c r="F175" i="16"/>
  <c r="I174"/>
  <c r="H174"/>
  <c r="G174"/>
  <c r="F174"/>
  <c r="I173"/>
  <c r="H173"/>
  <c r="G173"/>
  <c r="S172" i="1" s="1"/>
  <c r="F173" i="16"/>
  <c r="I172"/>
  <c r="H172"/>
  <c r="G172"/>
  <c r="F172"/>
  <c r="I171"/>
  <c r="H171"/>
  <c r="G171"/>
  <c r="S170" i="1" s="1"/>
  <c r="F171" i="16"/>
  <c r="I170"/>
  <c r="H170"/>
  <c r="G170"/>
  <c r="F170"/>
  <c r="I169"/>
  <c r="H169"/>
  <c r="G169"/>
  <c r="F169"/>
  <c r="I168"/>
  <c r="H168"/>
  <c r="G168"/>
  <c r="F168"/>
  <c r="I167"/>
  <c r="H167"/>
  <c r="G167"/>
  <c r="S166" i="1" s="1"/>
  <c r="F167" i="16"/>
  <c r="I166"/>
  <c r="H166"/>
  <c r="G166"/>
  <c r="F166"/>
  <c r="I165"/>
  <c r="H165"/>
  <c r="G165"/>
  <c r="S164" i="1" s="1"/>
  <c r="F165" i="16"/>
  <c r="I164"/>
  <c r="H164"/>
  <c r="G164"/>
  <c r="F164"/>
  <c r="I163"/>
  <c r="H163"/>
  <c r="G163"/>
  <c r="S162" i="1" s="1"/>
  <c r="F163" i="16"/>
  <c r="I162"/>
  <c r="H162"/>
  <c r="G162"/>
  <c r="F162"/>
  <c r="I161"/>
  <c r="H161"/>
  <c r="G161"/>
  <c r="S160" i="1" s="1"/>
  <c r="F161" i="16"/>
  <c r="I160"/>
  <c r="H160"/>
  <c r="G160"/>
  <c r="F160"/>
  <c r="I159"/>
  <c r="H159"/>
  <c r="G159"/>
  <c r="S158" i="1" s="1"/>
  <c r="F159" i="16"/>
  <c r="I158"/>
  <c r="H158"/>
  <c r="G158"/>
  <c r="F158"/>
  <c r="I157"/>
  <c r="H157"/>
  <c r="G157"/>
  <c r="S156" i="1" s="1"/>
  <c r="F157" i="16"/>
  <c r="I156"/>
  <c r="H156"/>
  <c r="G156"/>
  <c r="F156"/>
  <c r="I155"/>
  <c r="H155"/>
  <c r="G155"/>
  <c r="S154" i="1" s="1"/>
  <c r="F155" i="16"/>
  <c r="I154"/>
  <c r="H154"/>
  <c r="G154"/>
  <c r="F154"/>
  <c r="I153"/>
  <c r="H153"/>
  <c r="G153"/>
  <c r="S152" i="1" s="1"/>
  <c r="F153" i="16"/>
  <c r="I152"/>
  <c r="H152"/>
  <c r="G152"/>
  <c r="F152"/>
  <c r="I151"/>
  <c r="H151"/>
  <c r="G151"/>
  <c r="S150" i="1" s="1"/>
  <c r="F151" i="16"/>
  <c r="I150"/>
  <c r="H150"/>
  <c r="G150"/>
  <c r="F150"/>
  <c r="I149"/>
  <c r="H149"/>
  <c r="G149"/>
  <c r="S148" i="1" s="1"/>
  <c r="F149" i="16"/>
  <c r="I148"/>
  <c r="H148"/>
  <c r="G148"/>
  <c r="F148"/>
  <c r="I147"/>
  <c r="H147"/>
  <c r="G147"/>
  <c r="S146" i="1" s="1"/>
  <c r="F147" i="16"/>
  <c r="I146"/>
  <c r="H146"/>
  <c r="G146"/>
  <c r="F146"/>
  <c r="I145"/>
  <c r="H145"/>
  <c r="G145"/>
  <c r="F145"/>
  <c r="I144"/>
  <c r="H144"/>
  <c r="G144"/>
  <c r="F144"/>
  <c r="I143"/>
  <c r="H143"/>
  <c r="G143"/>
  <c r="S142" i="1" s="1"/>
  <c r="F143" i="16"/>
  <c r="I142"/>
  <c r="H142"/>
  <c r="G142"/>
  <c r="F142"/>
  <c r="I141"/>
  <c r="H141"/>
  <c r="G141"/>
  <c r="S140" i="1" s="1"/>
  <c r="F141" i="16"/>
  <c r="I140"/>
  <c r="H140"/>
  <c r="G140"/>
  <c r="F140"/>
  <c r="I139"/>
  <c r="H139"/>
  <c r="T138" i="1" s="1"/>
  <c r="G139" i="16"/>
  <c r="S138" i="1" s="1"/>
  <c r="F139" i="16"/>
  <c r="I138"/>
  <c r="H138"/>
  <c r="G138"/>
  <c r="F138"/>
  <c r="I137"/>
  <c r="H137"/>
  <c r="T136" i="1" s="1"/>
  <c r="G137" i="16"/>
  <c r="F137"/>
  <c r="I136"/>
  <c r="H136"/>
  <c r="G136"/>
  <c r="F136"/>
  <c r="I135"/>
  <c r="H135"/>
  <c r="T134" i="1" s="1"/>
  <c r="G135" i="16"/>
  <c r="S134" i="1" s="1"/>
  <c r="F135" i="16"/>
  <c r="I134"/>
  <c r="H134"/>
  <c r="G134"/>
  <c r="F134"/>
  <c r="I133"/>
  <c r="H133"/>
  <c r="T132" i="1" s="1"/>
  <c r="G133" i="16"/>
  <c r="S132" i="1" s="1"/>
  <c r="F133" i="16"/>
  <c r="I132"/>
  <c r="H132"/>
  <c r="G132"/>
  <c r="F132"/>
  <c r="I131"/>
  <c r="H131"/>
  <c r="G131"/>
  <c r="S130" i="1" s="1"/>
  <c r="F131" i="16"/>
  <c r="I130"/>
  <c r="H130"/>
  <c r="G130"/>
  <c r="F130"/>
  <c r="I129"/>
  <c r="H129"/>
  <c r="G129"/>
  <c r="S128" i="1" s="1"/>
  <c r="F129" i="16"/>
  <c r="I128"/>
  <c r="H128"/>
  <c r="G128"/>
  <c r="F128"/>
  <c r="I127"/>
  <c r="H127"/>
  <c r="G127"/>
  <c r="S126" i="1" s="1"/>
  <c r="F127" i="16"/>
  <c r="I126"/>
  <c r="H126"/>
  <c r="G126"/>
  <c r="F126"/>
  <c r="I125"/>
  <c r="H125"/>
  <c r="G125"/>
  <c r="S124" i="1" s="1"/>
  <c r="F125" i="16"/>
  <c r="I124"/>
  <c r="H124"/>
  <c r="G124"/>
  <c r="F124"/>
  <c r="I123"/>
  <c r="H123"/>
  <c r="T122" i="1" s="1"/>
  <c r="G123" i="16"/>
  <c r="S122" i="1" s="1"/>
  <c r="F123" i="16"/>
  <c r="I122"/>
  <c r="H122"/>
  <c r="G122"/>
  <c r="F122"/>
  <c r="I121"/>
  <c r="H121"/>
  <c r="T120" i="1" s="1"/>
  <c r="G121" i="16"/>
  <c r="S120" i="1" s="1"/>
  <c r="F121" i="16"/>
  <c r="I120"/>
  <c r="H120"/>
  <c r="G120"/>
  <c r="F120"/>
  <c r="I119"/>
  <c r="H119"/>
  <c r="T118" i="1" s="1"/>
  <c r="G119" i="16"/>
  <c r="S118" i="1" s="1"/>
  <c r="F119" i="16"/>
  <c r="I118"/>
  <c r="H118"/>
  <c r="G118"/>
  <c r="F118"/>
  <c r="I117"/>
  <c r="H117"/>
  <c r="G117"/>
  <c r="S116" i="1" s="1"/>
  <c r="F117" i="16"/>
  <c r="I116"/>
  <c r="H116"/>
  <c r="G116"/>
  <c r="F116"/>
  <c r="I115"/>
  <c r="H115"/>
  <c r="T114" i="1" s="1"/>
  <c r="G115" i="16"/>
  <c r="S114" i="1" s="1"/>
  <c r="F115" i="16"/>
  <c r="I114"/>
  <c r="H114"/>
  <c r="G114"/>
  <c r="F114"/>
  <c r="I113"/>
  <c r="H113"/>
  <c r="G113"/>
  <c r="F113"/>
  <c r="I112"/>
  <c r="H112"/>
  <c r="G112"/>
  <c r="F112"/>
  <c r="I111"/>
  <c r="H111"/>
  <c r="G111"/>
  <c r="S110" i="1" s="1"/>
  <c r="F111" i="16"/>
  <c r="I110"/>
  <c r="H110"/>
  <c r="T109" i="1" s="1"/>
  <c r="G110" i="16"/>
  <c r="F110"/>
  <c r="I109"/>
  <c r="H109"/>
  <c r="G109"/>
  <c r="S108" i="1" s="1"/>
  <c r="F109" i="16"/>
  <c r="I108"/>
  <c r="H108"/>
  <c r="G108"/>
  <c r="F108"/>
  <c r="I107"/>
  <c r="H107"/>
  <c r="G107"/>
  <c r="S106" i="1" s="1"/>
  <c r="F107" i="16"/>
  <c r="I106"/>
  <c r="H106"/>
  <c r="G106"/>
  <c r="F106"/>
  <c r="I105"/>
  <c r="H105"/>
  <c r="G105"/>
  <c r="F105"/>
  <c r="I104"/>
  <c r="H104"/>
  <c r="G104"/>
  <c r="F104"/>
  <c r="I103"/>
  <c r="H103"/>
  <c r="G103"/>
  <c r="S102" i="1" s="1"/>
  <c r="F103" i="16"/>
  <c r="I102"/>
  <c r="H102"/>
  <c r="G102"/>
  <c r="F102"/>
  <c r="I101"/>
  <c r="H101"/>
  <c r="G101"/>
  <c r="S100" i="1" s="1"/>
  <c r="F101" i="16"/>
  <c r="I100"/>
  <c r="H100"/>
  <c r="G100"/>
  <c r="F100"/>
  <c r="I99"/>
  <c r="H99"/>
  <c r="T98" i="1" s="1"/>
  <c r="G99" i="16"/>
  <c r="S98" i="1" s="1"/>
  <c r="F99" i="16"/>
  <c r="I98"/>
  <c r="H98"/>
  <c r="G98"/>
  <c r="F98"/>
  <c r="I97"/>
  <c r="H97"/>
  <c r="G97"/>
  <c r="S96" i="1" s="1"/>
  <c r="F97" i="16"/>
  <c r="I96"/>
  <c r="H96"/>
  <c r="G96"/>
  <c r="F96"/>
  <c r="I95"/>
  <c r="H95"/>
  <c r="G95"/>
  <c r="S94" i="1" s="1"/>
  <c r="F95" i="16"/>
  <c r="I94"/>
  <c r="H94"/>
  <c r="T93" i="1" s="1"/>
  <c r="G94" i="16"/>
  <c r="F94"/>
  <c r="I93"/>
  <c r="H93"/>
  <c r="G93"/>
  <c r="S92" i="1" s="1"/>
  <c r="F93" i="16"/>
  <c r="I92"/>
  <c r="H92"/>
  <c r="G92"/>
  <c r="F92"/>
  <c r="I91"/>
  <c r="H91"/>
  <c r="G91"/>
  <c r="S90" i="1" s="1"/>
  <c r="F91" i="16"/>
  <c r="I90"/>
  <c r="H90"/>
  <c r="G90"/>
  <c r="S89" i="1" s="1"/>
  <c r="F90" i="16"/>
  <c r="I89"/>
  <c r="H89"/>
  <c r="G89"/>
  <c r="S88" i="1" s="1"/>
  <c r="F89" i="16"/>
  <c r="I88"/>
  <c r="H88"/>
  <c r="G88"/>
  <c r="S87" i="1" s="1"/>
  <c r="F88" i="16"/>
  <c r="I87"/>
  <c r="H87"/>
  <c r="G87"/>
  <c r="S86" i="1" s="1"/>
  <c r="F87" i="16"/>
  <c r="I86"/>
  <c r="H86"/>
  <c r="G86"/>
  <c r="S85" i="1" s="1"/>
  <c r="F86" i="16"/>
  <c r="I85"/>
  <c r="H85"/>
  <c r="G85"/>
  <c r="S84" i="1" s="1"/>
  <c r="F85" i="16"/>
  <c r="I84"/>
  <c r="H84"/>
  <c r="G84"/>
  <c r="F84"/>
  <c r="I83"/>
  <c r="H83"/>
  <c r="T82" i="1" s="1"/>
  <c r="G83" i="16"/>
  <c r="S82" i="1" s="1"/>
  <c r="F83" i="16"/>
  <c r="I82"/>
  <c r="H82"/>
  <c r="G82"/>
  <c r="F82"/>
  <c r="I81"/>
  <c r="H81"/>
  <c r="G81"/>
  <c r="F81"/>
  <c r="I80"/>
  <c r="H80"/>
  <c r="G80"/>
  <c r="F80"/>
  <c r="I79"/>
  <c r="H79"/>
  <c r="G79"/>
  <c r="S78" i="1" s="1"/>
  <c r="F79" i="16"/>
  <c r="I78"/>
  <c r="H78"/>
  <c r="T77" i="1" s="1"/>
  <c r="G78" i="16"/>
  <c r="F78"/>
  <c r="I77"/>
  <c r="H77"/>
  <c r="G77"/>
  <c r="S76" i="1" s="1"/>
  <c r="F77" i="16"/>
  <c r="I76"/>
  <c r="H76"/>
  <c r="G76"/>
  <c r="F76"/>
  <c r="I75"/>
  <c r="H75"/>
  <c r="T74" i="1" s="1"/>
  <c r="G75" i="16"/>
  <c r="S74" i="1" s="1"/>
  <c r="F75" i="16"/>
  <c r="I74"/>
  <c r="H74"/>
  <c r="G74"/>
  <c r="S73" i="1" s="1"/>
  <c r="F74" i="16"/>
  <c r="I73"/>
  <c r="H73"/>
  <c r="T72" i="1" s="1"/>
  <c r="G73" i="16"/>
  <c r="F73"/>
  <c r="I72"/>
  <c r="H72"/>
  <c r="G72"/>
  <c r="S71" i="1" s="1"/>
  <c r="F72" i="16"/>
  <c r="I71"/>
  <c r="H71"/>
  <c r="T70" i="1" s="1"/>
  <c r="G71" i="16"/>
  <c r="S70" i="1" s="1"/>
  <c r="F71" i="16"/>
  <c r="I70"/>
  <c r="H70"/>
  <c r="G70"/>
  <c r="F70"/>
  <c r="I69"/>
  <c r="H69"/>
  <c r="T68" i="1" s="1"/>
  <c r="G69" i="16"/>
  <c r="S68" i="1" s="1"/>
  <c r="F69" i="16"/>
  <c r="I68"/>
  <c r="H68"/>
  <c r="T67" i="1" s="1"/>
  <c r="G68" i="16"/>
  <c r="F68"/>
  <c r="I67"/>
  <c r="H67"/>
  <c r="G67"/>
  <c r="S66" i="1" s="1"/>
  <c r="F67" i="16"/>
  <c r="I66"/>
  <c r="H66"/>
  <c r="T65" i="1" s="1"/>
  <c r="G66" i="16"/>
  <c r="F66"/>
  <c r="I65"/>
  <c r="H65"/>
  <c r="T64" i="1" s="1"/>
  <c r="G65" i="16"/>
  <c r="S64" i="1" s="1"/>
  <c r="F65" i="16"/>
  <c r="I64"/>
  <c r="H64"/>
  <c r="T63" i="1" s="1"/>
  <c r="G64" i="16"/>
  <c r="F64"/>
  <c r="I63"/>
  <c r="H63"/>
  <c r="T62" i="1" s="1"/>
  <c r="G63" i="16"/>
  <c r="S62" i="1" s="1"/>
  <c r="F63" i="16"/>
  <c r="I62"/>
  <c r="H62"/>
  <c r="G62"/>
  <c r="S61" i="1" s="1"/>
  <c r="F62" i="16"/>
  <c r="I61"/>
  <c r="H61"/>
  <c r="T60" i="1" s="1"/>
  <c r="G61" i="16"/>
  <c r="S60" i="1" s="1"/>
  <c r="F61" i="16"/>
  <c r="I60"/>
  <c r="H60"/>
  <c r="T59" i="1" s="1"/>
  <c r="G60" i="16"/>
  <c r="F60"/>
  <c r="I59"/>
  <c r="H59"/>
  <c r="T58" i="1" s="1"/>
  <c r="G59" i="16"/>
  <c r="S58" i="1" s="1"/>
  <c r="F59" i="16"/>
  <c r="I58"/>
  <c r="H58"/>
  <c r="G58"/>
  <c r="F58"/>
  <c r="I57"/>
  <c r="H57"/>
  <c r="T56" i="1" s="1"/>
  <c r="G57" i="16"/>
  <c r="S56" i="1" s="1"/>
  <c r="F57" i="16"/>
  <c r="I56"/>
  <c r="H56"/>
  <c r="G56"/>
  <c r="F56"/>
  <c r="I55"/>
  <c r="H55"/>
  <c r="T54" i="1" s="1"/>
  <c r="G55" i="16"/>
  <c r="S54" i="1" s="1"/>
  <c r="F55" i="16"/>
  <c r="I54"/>
  <c r="H54"/>
  <c r="G54"/>
  <c r="S53" i="1" s="1"/>
  <c r="F54" i="16"/>
  <c r="I53"/>
  <c r="H53"/>
  <c r="T52" i="1" s="1"/>
  <c r="G53" i="16"/>
  <c r="S52" i="1" s="1"/>
  <c r="F53" i="16"/>
  <c r="I52"/>
  <c r="H52"/>
  <c r="G52"/>
  <c r="F52"/>
  <c r="I51"/>
  <c r="H51"/>
  <c r="T50" i="1" s="1"/>
  <c r="G51" i="16"/>
  <c r="S50" i="1" s="1"/>
  <c r="F51" i="16"/>
  <c r="I50"/>
  <c r="H50"/>
  <c r="G50"/>
  <c r="F50"/>
  <c r="I49"/>
  <c r="H49"/>
  <c r="G49"/>
  <c r="F49"/>
  <c r="I48"/>
  <c r="H48"/>
  <c r="G48"/>
  <c r="F48"/>
  <c r="I47"/>
  <c r="H47"/>
  <c r="G47"/>
  <c r="S46" i="1" s="1"/>
  <c r="F47" i="16"/>
  <c r="I46"/>
  <c r="H46"/>
  <c r="G46"/>
  <c r="S45" i="1" s="1"/>
  <c r="F46" i="16"/>
  <c r="I45"/>
  <c r="H45"/>
  <c r="T44" i="1" s="1"/>
  <c r="G45" i="16"/>
  <c r="S44" i="1" s="1"/>
  <c r="F45" i="16"/>
  <c r="I44"/>
  <c r="H44"/>
  <c r="T43" i="1" s="1"/>
  <c r="G44" i="16"/>
  <c r="F44"/>
  <c r="I43"/>
  <c r="H43"/>
  <c r="T42" i="1" s="1"/>
  <c r="G43" i="16"/>
  <c r="F43"/>
  <c r="I42"/>
  <c r="H42"/>
  <c r="G42"/>
  <c r="S41" i="1" s="1"/>
  <c r="F42" i="16"/>
  <c r="I41"/>
  <c r="H41"/>
  <c r="T40" i="1" s="1"/>
  <c r="G41" i="16"/>
  <c r="S40" i="1" s="1"/>
  <c r="F41" i="16"/>
  <c r="I40"/>
  <c r="H40"/>
  <c r="T39" i="1" s="1"/>
  <c r="G40" i="16"/>
  <c r="F40"/>
  <c r="I39"/>
  <c r="H39"/>
  <c r="G39"/>
  <c r="S38" i="1" s="1"/>
  <c r="F39" i="16"/>
  <c r="I38"/>
  <c r="H38"/>
  <c r="T37" i="1" s="1"/>
  <c r="G38" i="16"/>
  <c r="S37" i="1" s="1"/>
  <c r="F38" i="16"/>
  <c r="I37"/>
  <c r="H37"/>
  <c r="T36" i="1" s="1"/>
  <c r="G37" i="16"/>
  <c r="S36" i="1" s="1"/>
  <c r="F37" i="16"/>
  <c r="I36"/>
  <c r="H36"/>
  <c r="T35" i="1" s="1"/>
  <c r="G36" i="16"/>
  <c r="S35" i="1" s="1"/>
  <c r="F36" i="16"/>
  <c r="I35"/>
  <c r="H35"/>
  <c r="G35"/>
  <c r="F35"/>
  <c r="I34"/>
  <c r="H34"/>
  <c r="T33" i="1" s="1"/>
  <c r="G34" i="16"/>
  <c r="S33" i="1" s="1"/>
  <c r="F34" i="16"/>
  <c r="I33"/>
  <c r="H33"/>
  <c r="T32" i="1" s="1"/>
  <c r="G33" i="16"/>
  <c r="S32" i="1" s="1"/>
  <c r="F33" i="16"/>
  <c r="I32"/>
  <c r="H32"/>
  <c r="G32"/>
  <c r="F32"/>
  <c r="I31"/>
  <c r="H31"/>
  <c r="T30" i="1" s="1"/>
  <c r="G31" i="16"/>
  <c r="S30" i="1" s="1"/>
  <c r="F31" i="16"/>
  <c r="S43" i="1"/>
  <c r="S48"/>
  <c r="S72"/>
  <c r="S80"/>
  <c r="S104"/>
  <c r="S112"/>
  <c r="S136"/>
  <c r="S144"/>
  <c r="S168"/>
  <c r="S176"/>
  <c r="S200"/>
  <c r="S208"/>
  <c r="S232"/>
  <c r="S240"/>
  <c r="S264"/>
  <c r="F30" i="16"/>
  <c r="G30"/>
  <c r="S29" i="1" s="1"/>
  <c r="H30" i="16"/>
  <c r="I30"/>
  <c r="D32" i="14"/>
  <c r="I32"/>
  <c r="D33"/>
  <c r="I33"/>
  <c r="O31" i="1" s="1"/>
  <c r="D34" i="14"/>
  <c r="I34"/>
  <c r="D35"/>
  <c r="I35"/>
  <c r="D36"/>
  <c r="I36"/>
  <c r="D37"/>
  <c r="I37"/>
  <c r="D38"/>
  <c r="I38"/>
  <c r="D39"/>
  <c r="I39"/>
  <c r="D40"/>
  <c r="I40"/>
  <c r="D41"/>
  <c r="I41"/>
  <c r="O39" i="1" s="1"/>
  <c r="D42" i="14"/>
  <c r="I42"/>
  <c r="D43"/>
  <c r="I43"/>
  <c r="O41" i="1" s="1"/>
  <c r="D44" i="14"/>
  <c r="N42" i="1" s="1"/>
  <c r="I44" i="14"/>
  <c r="D45"/>
  <c r="I45"/>
  <c r="D46"/>
  <c r="I46"/>
  <c r="D47"/>
  <c r="I47"/>
  <c r="O45" i="1" s="1"/>
  <c r="D48" i="14"/>
  <c r="N46" i="1" s="1"/>
  <c r="I48" i="14"/>
  <c r="D49"/>
  <c r="I49"/>
  <c r="O47" i="1" s="1"/>
  <c r="D50" i="14"/>
  <c r="I50"/>
  <c r="D51"/>
  <c r="I51"/>
  <c r="O49" i="1" s="1"/>
  <c r="D52" i="14"/>
  <c r="I52"/>
  <c r="D53"/>
  <c r="I53"/>
  <c r="O51" i="1" s="1"/>
  <c r="D54" i="14"/>
  <c r="N52" i="1" s="1"/>
  <c r="I54" i="14"/>
  <c r="D55"/>
  <c r="I55"/>
  <c r="D56"/>
  <c r="I56"/>
  <c r="D57"/>
  <c r="I57"/>
  <c r="O55" i="1" s="1"/>
  <c r="D58" i="14"/>
  <c r="I58"/>
  <c r="D59"/>
  <c r="I59"/>
  <c r="O57" i="1" s="1"/>
  <c r="D60" i="14"/>
  <c r="I60"/>
  <c r="D61"/>
  <c r="I61"/>
  <c r="O59" i="1" s="1"/>
  <c r="D62" i="14"/>
  <c r="N60" i="1" s="1"/>
  <c r="I62" i="14"/>
  <c r="D63"/>
  <c r="I63"/>
  <c r="D64"/>
  <c r="N62" i="1" s="1"/>
  <c r="I64" i="14"/>
  <c r="D65"/>
  <c r="I65"/>
  <c r="O63" i="1" s="1"/>
  <c r="D66" i="14"/>
  <c r="N64" i="1" s="1"/>
  <c r="I66" i="14"/>
  <c r="D67"/>
  <c r="I67"/>
  <c r="O65" i="1" s="1"/>
  <c r="D68" i="14"/>
  <c r="I68"/>
  <c r="D69"/>
  <c r="I69"/>
  <c r="O67" i="1" s="1"/>
  <c r="D70" i="14"/>
  <c r="I70"/>
  <c r="D71"/>
  <c r="I71"/>
  <c r="O69" i="1" s="1"/>
  <c r="D72" i="14"/>
  <c r="N70" i="1" s="1"/>
  <c r="I72" i="14"/>
  <c r="D73"/>
  <c r="I73"/>
  <c r="D74"/>
  <c r="N72" i="1" s="1"/>
  <c r="I74" i="14"/>
  <c r="D75"/>
  <c r="I75"/>
  <c r="D76"/>
  <c r="N74" i="1" s="1"/>
  <c r="I76" i="14"/>
  <c r="D77"/>
  <c r="I77"/>
  <c r="O75" i="1" s="1"/>
  <c r="D78" i="14"/>
  <c r="I78"/>
  <c r="D79"/>
  <c r="I79"/>
  <c r="D80"/>
  <c r="I80"/>
  <c r="D81"/>
  <c r="I81"/>
  <c r="D82"/>
  <c r="I82"/>
  <c r="D83"/>
  <c r="I83"/>
  <c r="D84"/>
  <c r="I84"/>
  <c r="D85"/>
  <c r="I85"/>
  <c r="D86"/>
  <c r="N84" i="1" s="1"/>
  <c r="I86" i="14"/>
  <c r="D87"/>
  <c r="I87"/>
  <c r="D88"/>
  <c r="N86" i="1" s="1"/>
  <c r="I88" i="14"/>
  <c r="D89"/>
  <c r="I89"/>
  <c r="D90"/>
  <c r="N88" i="1" s="1"/>
  <c r="I90" i="14"/>
  <c r="D91"/>
  <c r="I91"/>
  <c r="D92"/>
  <c r="N90" i="1" s="1"/>
  <c r="I92" i="14"/>
  <c r="D93"/>
  <c r="I93"/>
  <c r="D94"/>
  <c r="I94"/>
  <c r="D95"/>
  <c r="I95"/>
  <c r="D96"/>
  <c r="I96"/>
  <c r="D97"/>
  <c r="I97"/>
  <c r="D98"/>
  <c r="I98"/>
  <c r="D99"/>
  <c r="I99"/>
  <c r="D100"/>
  <c r="I100"/>
  <c r="D101"/>
  <c r="I101"/>
  <c r="D102"/>
  <c r="N100" i="1" s="1"/>
  <c r="I102" i="14"/>
  <c r="D103"/>
  <c r="I103"/>
  <c r="D104"/>
  <c r="N102" i="1" s="1"/>
  <c r="I104" i="14"/>
  <c r="D105"/>
  <c r="I105"/>
  <c r="D106"/>
  <c r="I106"/>
  <c r="D107"/>
  <c r="I107"/>
  <c r="D108"/>
  <c r="I108"/>
  <c r="D109"/>
  <c r="I109"/>
  <c r="D110"/>
  <c r="I110"/>
  <c r="D111"/>
  <c r="I111"/>
  <c r="D112"/>
  <c r="I112"/>
  <c r="D113"/>
  <c r="I113"/>
  <c r="D114"/>
  <c r="I114"/>
  <c r="D115"/>
  <c r="I115"/>
  <c r="D116"/>
  <c r="I116"/>
  <c r="D117"/>
  <c r="I117"/>
  <c r="D118"/>
  <c r="I118"/>
  <c r="D119"/>
  <c r="I119"/>
  <c r="D120"/>
  <c r="I120"/>
  <c r="D121"/>
  <c r="I121"/>
  <c r="D122"/>
  <c r="I122"/>
  <c r="D123"/>
  <c r="I123"/>
  <c r="D124"/>
  <c r="I124"/>
  <c r="D125"/>
  <c r="I125"/>
  <c r="O123" i="1" s="1"/>
  <c r="D126" i="14"/>
  <c r="I126"/>
  <c r="D127"/>
  <c r="I127"/>
  <c r="D128"/>
  <c r="I128"/>
  <c r="D129"/>
  <c r="I129"/>
  <c r="O127" i="1" s="1"/>
  <c r="D130" i="14"/>
  <c r="I130"/>
  <c r="D131"/>
  <c r="I131"/>
  <c r="O129" i="1" s="1"/>
  <c r="D132" i="14"/>
  <c r="I132"/>
  <c r="D133"/>
  <c r="I133"/>
  <c r="O131" i="1" s="1"/>
  <c r="D134" i="14"/>
  <c r="I134"/>
  <c r="D135"/>
  <c r="I135"/>
  <c r="D136"/>
  <c r="I136"/>
  <c r="D137"/>
  <c r="I137"/>
  <c r="D138"/>
  <c r="I138"/>
  <c r="D139"/>
  <c r="I139"/>
  <c r="D140"/>
  <c r="I140"/>
  <c r="D141"/>
  <c r="I141"/>
  <c r="O139" i="1" s="1"/>
  <c r="D142" i="14"/>
  <c r="I142"/>
  <c r="D143"/>
  <c r="I143"/>
  <c r="D144"/>
  <c r="I144"/>
  <c r="D145"/>
  <c r="I145"/>
  <c r="D146"/>
  <c r="I146"/>
  <c r="D147"/>
  <c r="I147"/>
  <c r="D148"/>
  <c r="I148"/>
  <c r="D149"/>
  <c r="I149"/>
  <c r="D150"/>
  <c r="I150"/>
  <c r="D151"/>
  <c r="I151"/>
  <c r="D152"/>
  <c r="I152"/>
  <c r="D153"/>
  <c r="I153"/>
  <c r="D154"/>
  <c r="I154"/>
  <c r="D155"/>
  <c r="I155"/>
  <c r="D156"/>
  <c r="I156"/>
  <c r="D157"/>
  <c r="I157"/>
  <c r="D158"/>
  <c r="I158"/>
  <c r="D159"/>
  <c r="I159"/>
  <c r="D160"/>
  <c r="I160"/>
  <c r="D161"/>
  <c r="I161"/>
  <c r="D162"/>
  <c r="I162"/>
  <c r="D163"/>
  <c r="I163"/>
  <c r="D164"/>
  <c r="I164"/>
  <c r="D165"/>
  <c r="I165"/>
  <c r="D166"/>
  <c r="I166"/>
  <c r="D167"/>
  <c r="I167"/>
  <c r="D168"/>
  <c r="I168"/>
  <c r="D169"/>
  <c r="I169"/>
  <c r="D170"/>
  <c r="I170"/>
  <c r="D171"/>
  <c r="I171"/>
  <c r="D172"/>
  <c r="I172"/>
  <c r="D173"/>
  <c r="I173"/>
  <c r="D174"/>
  <c r="I174"/>
  <c r="D175"/>
  <c r="I175"/>
  <c r="D176"/>
  <c r="I176"/>
  <c r="D177"/>
  <c r="I177"/>
  <c r="D178"/>
  <c r="I178"/>
  <c r="D179"/>
  <c r="I179"/>
  <c r="D180"/>
  <c r="I180"/>
  <c r="D181"/>
  <c r="I181"/>
  <c r="D182"/>
  <c r="I182"/>
  <c r="D183"/>
  <c r="I183"/>
  <c r="D184"/>
  <c r="I184"/>
  <c r="D185"/>
  <c r="I185"/>
  <c r="D186"/>
  <c r="I186"/>
  <c r="D187"/>
  <c r="I187"/>
  <c r="D188"/>
  <c r="I188"/>
  <c r="D189"/>
  <c r="I189"/>
  <c r="D190"/>
  <c r="I190"/>
  <c r="D191"/>
  <c r="I191"/>
  <c r="D192"/>
  <c r="I192"/>
  <c r="D193"/>
  <c r="I193"/>
  <c r="D194"/>
  <c r="I194"/>
  <c r="D195"/>
  <c r="I195"/>
  <c r="D196"/>
  <c r="I196"/>
  <c r="D197"/>
  <c r="I197"/>
  <c r="D198"/>
  <c r="I198"/>
  <c r="D199"/>
  <c r="I199"/>
  <c r="D200"/>
  <c r="I200"/>
  <c r="D201"/>
  <c r="I201"/>
  <c r="D202"/>
  <c r="I202"/>
  <c r="D203"/>
  <c r="I203"/>
  <c r="D204"/>
  <c r="I204"/>
  <c r="D205"/>
  <c r="I205"/>
  <c r="D206"/>
  <c r="I206"/>
  <c r="D207"/>
  <c r="I207"/>
  <c r="D208"/>
  <c r="I208"/>
  <c r="D209"/>
  <c r="I209"/>
  <c r="D210"/>
  <c r="I210"/>
  <c r="D211"/>
  <c r="I211"/>
  <c r="D212"/>
  <c r="I212"/>
  <c r="D213"/>
  <c r="I213"/>
  <c r="D214"/>
  <c r="I214"/>
  <c r="D215"/>
  <c r="I215"/>
  <c r="D216"/>
  <c r="I216"/>
  <c r="D217"/>
  <c r="I217"/>
  <c r="D218"/>
  <c r="I218"/>
  <c r="D219"/>
  <c r="I219"/>
  <c r="D220"/>
  <c r="I220"/>
  <c r="D221"/>
  <c r="I221"/>
  <c r="D222"/>
  <c r="I222"/>
  <c r="D223"/>
  <c r="I223"/>
  <c r="D224"/>
  <c r="I224"/>
  <c r="D225"/>
  <c r="I225"/>
  <c r="D226"/>
  <c r="I226"/>
  <c r="D227"/>
  <c r="I227"/>
  <c r="D228"/>
  <c r="I228"/>
  <c r="D229"/>
  <c r="I229"/>
  <c r="D230"/>
  <c r="I230"/>
  <c r="D231"/>
  <c r="I231"/>
  <c r="D232"/>
  <c r="I232"/>
  <c r="D233"/>
  <c r="I233"/>
  <c r="D234"/>
  <c r="I234"/>
  <c r="D235"/>
  <c r="I235"/>
  <c r="D236"/>
  <c r="I236"/>
  <c r="D237"/>
  <c r="I237"/>
  <c r="D238"/>
  <c r="I238"/>
  <c r="D239"/>
  <c r="I239"/>
  <c r="D240"/>
  <c r="I240"/>
  <c r="D241"/>
  <c r="I241"/>
  <c r="D242"/>
  <c r="I242"/>
  <c r="D243"/>
  <c r="I243"/>
  <c r="D244"/>
  <c r="I244"/>
  <c r="D245"/>
  <c r="I245"/>
  <c r="D246"/>
  <c r="I246"/>
  <c r="D247"/>
  <c r="I247"/>
  <c r="D248"/>
  <c r="I248"/>
  <c r="D249"/>
  <c r="I249"/>
  <c r="J271" s="1"/>
  <c r="P269" i="1" s="1"/>
  <c r="D250" i="14"/>
  <c r="I250"/>
  <c r="D251"/>
  <c r="I251"/>
  <c r="D252"/>
  <c r="I252"/>
  <c r="D253"/>
  <c r="I253"/>
  <c r="D254"/>
  <c r="I254"/>
  <c r="D255"/>
  <c r="I255"/>
  <c r="D256"/>
  <c r="I256"/>
  <c r="D257"/>
  <c r="I257"/>
  <c r="D258"/>
  <c r="I258"/>
  <c r="D259"/>
  <c r="I259"/>
  <c r="D260"/>
  <c r="I260"/>
  <c r="D261"/>
  <c r="I261"/>
  <c r="D262"/>
  <c r="I262"/>
  <c r="D263"/>
  <c r="I263"/>
  <c r="D264"/>
  <c r="I264"/>
  <c r="D265"/>
  <c r="I265"/>
  <c r="D266"/>
  <c r="I266"/>
  <c r="D267"/>
  <c r="I267"/>
  <c r="D268"/>
  <c r="I268"/>
  <c r="D269"/>
  <c r="I269"/>
  <c r="J269" s="1"/>
  <c r="D270"/>
  <c r="I270"/>
  <c r="D31"/>
  <c r="I31"/>
  <c r="C31" i="12"/>
  <c r="G30" i="1" s="1"/>
  <c r="E31" i="12"/>
  <c r="H30" i="1" s="1"/>
  <c r="G31" i="12"/>
  <c r="I31"/>
  <c r="C32"/>
  <c r="G31" i="1" s="1"/>
  <c r="E32" i="12"/>
  <c r="H31" i="1" s="1"/>
  <c r="G32" i="12"/>
  <c r="I32"/>
  <c r="C33"/>
  <c r="G32" i="1" s="1"/>
  <c r="E33" i="12"/>
  <c r="H32" i="1" s="1"/>
  <c r="G33" i="12"/>
  <c r="I33"/>
  <c r="C34"/>
  <c r="G33" i="1" s="1"/>
  <c r="E34" i="12"/>
  <c r="H33" i="1" s="1"/>
  <c r="G34" i="12"/>
  <c r="I34"/>
  <c r="C35"/>
  <c r="G34" i="1" s="1"/>
  <c r="E35" i="12"/>
  <c r="H34" i="1" s="1"/>
  <c r="G35" i="12"/>
  <c r="I35"/>
  <c r="J34" i="1" s="1"/>
  <c r="C36" i="12"/>
  <c r="G35" i="1" s="1"/>
  <c r="E36" i="12"/>
  <c r="H35" i="1" s="1"/>
  <c r="G36" i="12"/>
  <c r="I36"/>
  <c r="J35" i="1" s="1"/>
  <c r="C37" i="12"/>
  <c r="G36" i="1" s="1"/>
  <c r="E37" i="12"/>
  <c r="H36" i="1" s="1"/>
  <c r="G37" i="12"/>
  <c r="I37"/>
  <c r="J36" i="1" s="1"/>
  <c r="C38" i="12"/>
  <c r="G37" i="1" s="1"/>
  <c r="E38" i="12"/>
  <c r="H37" i="1" s="1"/>
  <c r="G38" i="12"/>
  <c r="I38"/>
  <c r="C39"/>
  <c r="G38" i="1" s="1"/>
  <c r="E39" i="12"/>
  <c r="H38" i="1" s="1"/>
  <c r="G39" i="12"/>
  <c r="I39"/>
  <c r="J38" i="1" s="1"/>
  <c r="C40" i="12"/>
  <c r="G39" i="1" s="1"/>
  <c r="E40" i="12"/>
  <c r="H39" i="1" s="1"/>
  <c r="G40" i="12"/>
  <c r="I40"/>
  <c r="J39" i="1" s="1"/>
  <c r="C41" i="12"/>
  <c r="G40" i="1" s="1"/>
  <c r="E41" i="12"/>
  <c r="H40" i="1" s="1"/>
  <c r="G41" i="12"/>
  <c r="I41"/>
  <c r="C42"/>
  <c r="G41" i="1" s="1"/>
  <c r="E42" i="12"/>
  <c r="H41" i="1" s="1"/>
  <c r="G42" i="12"/>
  <c r="I42"/>
  <c r="C43"/>
  <c r="G42" i="1" s="1"/>
  <c r="E43" i="12"/>
  <c r="H42" i="1" s="1"/>
  <c r="G43" i="12"/>
  <c r="I43"/>
  <c r="J42" i="1" s="1"/>
  <c r="C44" i="12"/>
  <c r="G43" i="1" s="1"/>
  <c r="E44" i="12"/>
  <c r="H43" i="1" s="1"/>
  <c r="G44" i="12"/>
  <c r="I44"/>
  <c r="C45"/>
  <c r="G44" i="1" s="1"/>
  <c r="E45" i="12"/>
  <c r="H44" i="1" s="1"/>
  <c r="G45" i="12"/>
  <c r="I45"/>
  <c r="C46"/>
  <c r="G45" i="1" s="1"/>
  <c r="E46" i="12"/>
  <c r="H45" i="1" s="1"/>
  <c r="G46" i="12"/>
  <c r="I46"/>
  <c r="C47"/>
  <c r="G46" i="1" s="1"/>
  <c r="E47" i="12"/>
  <c r="H46" i="1" s="1"/>
  <c r="G47" i="12"/>
  <c r="I47"/>
  <c r="J46" i="1" s="1"/>
  <c r="C48" i="12"/>
  <c r="G47" i="1" s="1"/>
  <c r="E48" i="12"/>
  <c r="H47" i="1" s="1"/>
  <c r="G48" i="12"/>
  <c r="I48"/>
  <c r="C49"/>
  <c r="G48" i="1" s="1"/>
  <c r="E49" i="12"/>
  <c r="H48" i="1" s="1"/>
  <c r="G49" i="12"/>
  <c r="I49"/>
  <c r="J48" i="1" s="1"/>
  <c r="C50" i="12"/>
  <c r="G49" i="1" s="1"/>
  <c r="E50" i="12"/>
  <c r="H49" i="1" s="1"/>
  <c r="G50" i="12"/>
  <c r="I50"/>
  <c r="C51"/>
  <c r="G50" i="1" s="1"/>
  <c r="E51" i="12"/>
  <c r="H50" i="1" s="1"/>
  <c r="G51" i="12"/>
  <c r="I51"/>
  <c r="C52"/>
  <c r="G51" i="1" s="1"/>
  <c r="E52" i="12"/>
  <c r="H51" i="1" s="1"/>
  <c r="G52" i="12"/>
  <c r="I52"/>
  <c r="C53"/>
  <c r="G52" i="1" s="1"/>
  <c r="E53" i="12"/>
  <c r="H52" i="1" s="1"/>
  <c r="G53" i="12"/>
  <c r="I53"/>
  <c r="J52" i="1" s="1"/>
  <c r="C54" i="12"/>
  <c r="G53" i="1" s="1"/>
  <c r="E54" i="12"/>
  <c r="H53" i="1" s="1"/>
  <c r="G54" i="12"/>
  <c r="I54"/>
  <c r="C55"/>
  <c r="G54" i="1" s="1"/>
  <c r="E55" i="12"/>
  <c r="H54" i="1" s="1"/>
  <c r="G55" i="12"/>
  <c r="I55"/>
  <c r="C56"/>
  <c r="G55" i="1" s="1"/>
  <c r="E56" i="12"/>
  <c r="H55" i="1" s="1"/>
  <c r="G56" i="12"/>
  <c r="I56"/>
  <c r="C57"/>
  <c r="G56" i="1" s="1"/>
  <c r="E57" i="12"/>
  <c r="H56" i="1" s="1"/>
  <c r="G57" i="12"/>
  <c r="I57"/>
  <c r="C58"/>
  <c r="G57" i="1" s="1"/>
  <c r="E58" i="12"/>
  <c r="H57" i="1" s="1"/>
  <c r="G58" i="12"/>
  <c r="I58"/>
  <c r="C59"/>
  <c r="G58" i="1" s="1"/>
  <c r="E59" i="12"/>
  <c r="H58" i="1" s="1"/>
  <c r="G59" i="12"/>
  <c r="I59"/>
  <c r="C60"/>
  <c r="G59" i="1" s="1"/>
  <c r="E60" i="12"/>
  <c r="H59" i="1" s="1"/>
  <c r="G60" i="12"/>
  <c r="I60"/>
  <c r="J59" i="1" s="1"/>
  <c r="C61" i="12"/>
  <c r="G60" i="1" s="1"/>
  <c r="E61" i="12"/>
  <c r="H60" i="1" s="1"/>
  <c r="G61" i="12"/>
  <c r="I61"/>
  <c r="J60" i="1" s="1"/>
  <c r="C62" i="12"/>
  <c r="G61" i="1" s="1"/>
  <c r="E62" i="12"/>
  <c r="H61" i="1" s="1"/>
  <c r="G62" i="12"/>
  <c r="I62"/>
  <c r="C63"/>
  <c r="G62" i="1" s="1"/>
  <c r="E63" i="12"/>
  <c r="H62" i="1" s="1"/>
  <c r="G63" i="12"/>
  <c r="I63"/>
  <c r="J62" i="1" s="1"/>
  <c r="C64" i="12"/>
  <c r="G63" i="1" s="1"/>
  <c r="E64" i="12"/>
  <c r="H63" i="1" s="1"/>
  <c r="G64" i="12"/>
  <c r="I64"/>
  <c r="J63" i="1" s="1"/>
  <c r="C65" i="12"/>
  <c r="G64" i="1" s="1"/>
  <c r="E65" i="12"/>
  <c r="H64" i="1" s="1"/>
  <c r="G65" i="12"/>
  <c r="I65"/>
  <c r="J64" i="1" s="1"/>
  <c r="C66" i="12"/>
  <c r="G65" i="1" s="1"/>
  <c r="E66" i="12"/>
  <c r="H65" i="1" s="1"/>
  <c r="G66" i="12"/>
  <c r="I66"/>
  <c r="J65" i="1" s="1"/>
  <c r="C67" i="12"/>
  <c r="G66" i="1" s="1"/>
  <c r="E67" i="12"/>
  <c r="H66" i="1" s="1"/>
  <c r="G67" i="12"/>
  <c r="I67"/>
  <c r="C68"/>
  <c r="G67" i="1" s="1"/>
  <c r="E68" i="12"/>
  <c r="H67" i="1" s="1"/>
  <c r="G68" i="12"/>
  <c r="I68"/>
  <c r="J67" i="1" s="1"/>
  <c r="C69" i="12"/>
  <c r="G68" i="1" s="1"/>
  <c r="E69" i="12"/>
  <c r="H68" i="1" s="1"/>
  <c r="G69" i="12"/>
  <c r="I69"/>
  <c r="C70"/>
  <c r="G69" i="1" s="1"/>
  <c r="E70" i="12"/>
  <c r="H69" i="1" s="1"/>
  <c r="G70" i="12"/>
  <c r="I70"/>
  <c r="C71"/>
  <c r="G70" i="1" s="1"/>
  <c r="E71" i="12"/>
  <c r="H70" i="1" s="1"/>
  <c r="G71" i="12"/>
  <c r="I71"/>
  <c r="J70" i="1" s="1"/>
  <c r="C72" i="12"/>
  <c r="G71" i="1" s="1"/>
  <c r="E72" i="12"/>
  <c r="H71" i="1" s="1"/>
  <c r="G72" i="12"/>
  <c r="I72"/>
  <c r="C73"/>
  <c r="G72" i="1" s="1"/>
  <c r="E73" i="12"/>
  <c r="H72" i="1" s="1"/>
  <c r="G73" i="12"/>
  <c r="I73"/>
  <c r="J72" i="1" s="1"/>
  <c r="C74" i="12"/>
  <c r="G73" i="1" s="1"/>
  <c r="E74" i="12"/>
  <c r="H73" i="1" s="1"/>
  <c r="G74" i="12"/>
  <c r="I74"/>
  <c r="C75"/>
  <c r="G74" i="1" s="1"/>
  <c r="E75" i="12"/>
  <c r="H74" i="1" s="1"/>
  <c r="G75" i="12"/>
  <c r="I75"/>
  <c r="J74" i="1" s="1"/>
  <c r="C76" i="12"/>
  <c r="G75" i="1" s="1"/>
  <c r="E76" i="12"/>
  <c r="H75" i="1" s="1"/>
  <c r="G76" i="12"/>
  <c r="I76"/>
  <c r="C77"/>
  <c r="G76" i="1" s="1"/>
  <c r="E77" i="12"/>
  <c r="H76" i="1" s="1"/>
  <c r="G77" i="12"/>
  <c r="I77"/>
  <c r="J76" i="1" s="1"/>
  <c r="C78" i="12"/>
  <c r="G77" i="1" s="1"/>
  <c r="E78" i="12"/>
  <c r="H77" i="1" s="1"/>
  <c r="G78" i="12"/>
  <c r="I78"/>
  <c r="J77" i="1" s="1"/>
  <c r="C79" i="12"/>
  <c r="G78" i="1" s="1"/>
  <c r="E79" i="12"/>
  <c r="H78" i="1" s="1"/>
  <c r="G79" i="12"/>
  <c r="I79"/>
  <c r="C80"/>
  <c r="G79" i="1" s="1"/>
  <c r="E80" i="12"/>
  <c r="H79" i="1" s="1"/>
  <c r="G80" i="12"/>
  <c r="I80"/>
  <c r="C81"/>
  <c r="G80" i="1" s="1"/>
  <c r="E81" i="12"/>
  <c r="H80" i="1" s="1"/>
  <c r="G81" i="12"/>
  <c r="I81"/>
  <c r="C82"/>
  <c r="G81" i="1" s="1"/>
  <c r="E82" i="12"/>
  <c r="H81" i="1" s="1"/>
  <c r="G82" i="12"/>
  <c r="I82"/>
  <c r="C83"/>
  <c r="G82" i="1" s="1"/>
  <c r="E83" i="12"/>
  <c r="H82" i="1" s="1"/>
  <c r="G83" i="12"/>
  <c r="I83"/>
  <c r="C84"/>
  <c r="G83" i="1" s="1"/>
  <c r="E84" i="12"/>
  <c r="H83" i="1" s="1"/>
  <c r="G84" i="12"/>
  <c r="I84"/>
  <c r="C85"/>
  <c r="G84" i="1" s="1"/>
  <c r="E85" i="12"/>
  <c r="H84" i="1" s="1"/>
  <c r="G85" i="12"/>
  <c r="I85"/>
  <c r="J84" i="1" s="1"/>
  <c r="C86" i="12"/>
  <c r="G85" i="1" s="1"/>
  <c r="E86" i="12"/>
  <c r="H85" i="1" s="1"/>
  <c r="G86" i="12"/>
  <c r="I86"/>
  <c r="C87"/>
  <c r="G86" i="1" s="1"/>
  <c r="E87" i="12"/>
  <c r="H86" i="1" s="1"/>
  <c r="G87" i="12"/>
  <c r="I87"/>
  <c r="J86" i="1" s="1"/>
  <c r="C88" i="12"/>
  <c r="G87" i="1" s="1"/>
  <c r="E88" i="12"/>
  <c r="H87" i="1" s="1"/>
  <c r="G88" i="12"/>
  <c r="I88"/>
  <c r="C89"/>
  <c r="G88" i="1" s="1"/>
  <c r="E89" i="12"/>
  <c r="H88" i="1" s="1"/>
  <c r="G89" i="12"/>
  <c r="I89"/>
  <c r="J88" i="1" s="1"/>
  <c r="C90" i="12"/>
  <c r="G89" i="1" s="1"/>
  <c r="E90" i="12"/>
  <c r="H89" i="1" s="1"/>
  <c r="G90" i="12"/>
  <c r="I90"/>
  <c r="C91"/>
  <c r="G90" i="1" s="1"/>
  <c r="E91" i="12"/>
  <c r="H90" i="1" s="1"/>
  <c r="G91" i="12"/>
  <c r="I91"/>
  <c r="J90" i="1" s="1"/>
  <c r="C92" i="12"/>
  <c r="G91" i="1" s="1"/>
  <c r="E92" i="12"/>
  <c r="H91" i="1" s="1"/>
  <c r="G92" i="12"/>
  <c r="I92"/>
  <c r="C93"/>
  <c r="G92" i="1" s="1"/>
  <c r="E93" i="12"/>
  <c r="H92" i="1" s="1"/>
  <c r="G93" i="12"/>
  <c r="I93"/>
  <c r="C94"/>
  <c r="G93" i="1" s="1"/>
  <c r="E94" i="12"/>
  <c r="H93" i="1" s="1"/>
  <c r="G94" i="12"/>
  <c r="I94"/>
  <c r="J93" i="1" s="1"/>
  <c r="C95" i="12"/>
  <c r="G94" i="1" s="1"/>
  <c r="E95" i="12"/>
  <c r="H94" i="1" s="1"/>
  <c r="G95" i="12"/>
  <c r="I95"/>
  <c r="C96"/>
  <c r="G95" i="1" s="1"/>
  <c r="E96" i="12"/>
  <c r="H95" i="1" s="1"/>
  <c r="G96" i="12"/>
  <c r="I96"/>
  <c r="C97"/>
  <c r="G96" i="1" s="1"/>
  <c r="E97" i="12"/>
  <c r="H96" i="1" s="1"/>
  <c r="G97" i="12"/>
  <c r="I97"/>
  <c r="C98"/>
  <c r="G97" i="1" s="1"/>
  <c r="E98" i="12"/>
  <c r="H97" i="1" s="1"/>
  <c r="G98" i="12"/>
  <c r="I98"/>
  <c r="C99"/>
  <c r="G98" i="1" s="1"/>
  <c r="E99" i="12"/>
  <c r="H98" i="1" s="1"/>
  <c r="G99" i="12"/>
  <c r="I99"/>
  <c r="C100"/>
  <c r="G99" i="1" s="1"/>
  <c r="E100" i="12"/>
  <c r="H99" i="1" s="1"/>
  <c r="G100" i="12"/>
  <c r="I100"/>
  <c r="C101"/>
  <c r="G100" i="1" s="1"/>
  <c r="E101" i="12"/>
  <c r="H100" i="1" s="1"/>
  <c r="G101" i="12"/>
  <c r="I101"/>
  <c r="J100" i="1" s="1"/>
  <c r="C102" i="12"/>
  <c r="G101" i="1" s="1"/>
  <c r="E102" i="12"/>
  <c r="H101" i="1" s="1"/>
  <c r="G102" i="12"/>
  <c r="I102"/>
  <c r="C103"/>
  <c r="G102" i="1" s="1"/>
  <c r="E103" i="12"/>
  <c r="H102" i="1" s="1"/>
  <c r="G103" i="12"/>
  <c r="I103"/>
  <c r="J102" i="1" s="1"/>
  <c r="C104" i="12"/>
  <c r="G103" i="1" s="1"/>
  <c r="E104" i="12"/>
  <c r="H103" i="1" s="1"/>
  <c r="G104" i="12"/>
  <c r="I104"/>
  <c r="C105"/>
  <c r="G104" i="1" s="1"/>
  <c r="E105" i="12"/>
  <c r="H104" i="1" s="1"/>
  <c r="G105" i="12"/>
  <c r="I105"/>
  <c r="J104" i="1" s="1"/>
  <c r="C106" i="12"/>
  <c r="G105" i="1" s="1"/>
  <c r="E106" i="12"/>
  <c r="H105" i="1" s="1"/>
  <c r="G106" i="12"/>
  <c r="I106"/>
  <c r="C107"/>
  <c r="G106" i="1" s="1"/>
  <c r="E107" i="12"/>
  <c r="H106" i="1" s="1"/>
  <c r="G107" i="12"/>
  <c r="I107"/>
  <c r="J106" i="1" s="1"/>
  <c r="C108" i="12"/>
  <c r="G107" i="1" s="1"/>
  <c r="E108" i="12"/>
  <c r="H107" i="1" s="1"/>
  <c r="G108" i="12"/>
  <c r="I108"/>
  <c r="C109"/>
  <c r="G108" i="1" s="1"/>
  <c r="E109" i="12"/>
  <c r="H108" i="1" s="1"/>
  <c r="G109" i="12"/>
  <c r="I109"/>
  <c r="C110"/>
  <c r="G109" i="1" s="1"/>
  <c r="E110" i="12"/>
  <c r="H109" i="1" s="1"/>
  <c r="G110" i="12"/>
  <c r="I110"/>
  <c r="J109" i="1" s="1"/>
  <c r="C111" i="12"/>
  <c r="G110" i="1" s="1"/>
  <c r="E111" i="12"/>
  <c r="H110" i="1" s="1"/>
  <c r="G111" i="12"/>
  <c r="I111"/>
  <c r="C112"/>
  <c r="G111" i="1" s="1"/>
  <c r="E112" i="12"/>
  <c r="H111" i="1" s="1"/>
  <c r="G112" i="12"/>
  <c r="I112"/>
  <c r="C113"/>
  <c r="G112" i="1" s="1"/>
  <c r="E113" i="12"/>
  <c r="H112" i="1" s="1"/>
  <c r="G113" i="12"/>
  <c r="I113"/>
  <c r="C114"/>
  <c r="G113" i="1" s="1"/>
  <c r="E114" i="12"/>
  <c r="H113" i="1" s="1"/>
  <c r="G114" i="12"/>
  <c r="I114"/>
  <c r="C115"/>
  <c r="G114" i="1" s="1"/>
  <c r="E115" i="12"/>
  <c r="H114" i="1" s="1"/>
  <c r="G115" i="12"/>
  <c r="I115"/>
  <c r="C116"/>
  <c r="G115" i="1" s="1"/>
  <c r="E116" i="12"/>
  <c r="H115" i="1" s="1"/>
  <c r="G116" i="12"/>
  <c r="I116"/>
  <c r="C117"/>
  <c r="G116" i="1" s="1"/>
  <c r="E117" i="12"/>
  <c r="H116" i="1" s="1"/>
  <c r="G117" i="12"/>
  <c r="I117"/>
  <c r="J116" i="1" s="1"/>
  <c r="C118" i="12"/>
  <c r="G117" i="1" s="1"/>
  <c r="E118" i="12"/>
  <c r="H117" i="1" s="1"/>
  <c r="G118" i="12"/>
  <c r="I118"/>
  <c r="C119"/>
  <c r="G118" i="1" s="1"/>
  <c r="E119" i="12"/>
  <c r="H118" i="1" s="1"/>
  <c r="G119" i="12"/>
  <c r="I119"/>
  <c r="C120"/>
  <c r="G119" i="1" s="1"/>
  <c r="E120" i="12"/>
  <c r="H119" i="1" s="1"/>
  <c r="G120" i="12"/>
  <c r="I120"/>
  <c r="C121"/>
  <c r="G120" i="1" s="1"/>
  <c r="E121" i="12"/>
  <c r="H120" i="1" s="1"/>
  <c r="G121" i="12"/>
  <c r="I121"/>
  <c r="C122"/>
  <c r="G121" i="1" s="1"/>
  <c r="E122" i="12"/>
  <c r="H121" i="1" s="1"/>
  <c r="G122" i="12"/>
  <c r="I122"/>
  <c r="C123"/>
  <c r="G122" i="1" s="1"/>
  <c r="E123" i="12"/>
  <c r="H122" i="1" s="1"/>
  <c r="G123" i="12"/>
  <c r="I123"/>
  <c r="C124"/>
  <c r="G123" i="1" s="1"/>
  <c r="E124" i="12"/>
  <c r="H123" i="1" s="1"/>
  <c r="G124" i="12"/>
  <c r="I124"/>
  <c r="C125"/>
  <c r="G124" i="1" s="1"/>
  <c r="E125" i="12"/>
  <c r="H124" i="1" s="1"/>
  <c r="G125" i="12"/>
  <c r="I125"/>
  <c r="J124" i="1" s="1"/>
  <c r="C126" i="12"/>
  <c r="G125" i="1" s="1"/>
  <c r="E126" i="12"/>
  <c r="H125" i="1" s="1"/>
  <c r="G126" i="12"/>
  <c r="I126"/>
  <c r="C127"/>
  <c r="G126" i="1" s="1"/>
  <c r="E127" i="12"/>
  <c r="H126" i="1" s="1"/>
  <c r="G127" i="12"/>
  <c r="I127"/>
  <c r="J126" i="1" s="1"/>
  <c r="C128" i="12"/>
  <c r="G127" i="1" s="1"/>
  <c r="E128" i="12"/>
  <c r="H127" i="1" s="1"/>
  <c r="G128" i="12"/>
  <c r="I128"/>
  <c r="C129"/>
  <c r="G128" i="1" s="1"/>
  <c r="E129" i="12"/>
  <c r="H128" i="1" s="1"/>
  <c r="G129" i="12"/>
  <c r="I129"/>
  <c r="J128" i="1" s="1"/>
  <c r="C130" i="12"/>
  <c r="G129" i="1" s="1"/>
  <c r="E130" i="12"/>
  <c r="H129" i="1" s="1"/>
  <c r="G130" i="12"/>
  <c r="I130"/>
  <c r="C131"/>
  <c r="G130" i="1" s="1"/>
  <c r="E131" i="12"/>
  <c r="H130" i="1" s="1"/>
  <c r="G131" i="12"/>
  <c r="I131"/>
  <c r="C132"/>
  <c r="G131" i="1" s="1"/>
  <c r="E132" i="12"/>
  <c r="H131" i="1" s="1"/>
  <c r="G132" i="12"/>
  <c r="I132"/>
  <c r="C133"/>
  <c r="G132" i="1" s="1"/>
  <c r="E133" i="12"/>
  <c r="H132" i="1" s="1"/>
  <c r="G133" i="12"/>
  <c r="I133"/>
  <c r="C134"/>
  <c r="G133" i="1" s="1"/>
  <c r="E134" i="12"/>
  <c r="H133" i="1" s="1"/>
  <c r="G134" i="12"/>
  <c r="I134"/>
  <c r="C135"/>
  <c r="G134" i="1" s="1"/>
  <c r="E135" i="12"/>
  <c r="H134" i="1" s="1"/>
  <c r="G135" i="12"/>
  <c r="I135"/>
  <c r="C136"/>
  <c r="G135" i="1" s="1"/>
  <c r="E136" i="12"/>
  <c r="H135" i="1" s="1"/>
  <c r="G136" i="12"/>
  <c r="I136"/>
  <c r="C137"/>
  <c r="G136" i="1" s="1"/>
  <c r="E137" i="12"/>
  <c r="H136" i="1" s="1"/>
  <c r="G137" i="12"/>
  <c r="I137"/>
  <c r="C138"/>
  <c r="G137" i="1" s="1"/>
  <c r="E138" i="12"/>
  <c r="H137" i="1" s="1"/>
  <c r="G138" i="12"/>
  <c r="I138"/>
  <c r="C139"/>
  <c r="G138" i="1" s="1"/>
  <c r="E139" i="12"/>
  <c r="H138" i="1" s="1"/>
  <c r="G139" i="12"/>
  <c r="I139"/>
  <c r="C140"/>
  <c r="G139" i="1" s="1"/>
  <c r="E140" i="12"/>
  <c r="H139" i="1" s="1"/>
  <c r="G140" i="12"/>
  <c r="I140"/>
  <c r="C141"/>
  <c r="G140" i="1" s="1"/>
  <c r="E141" i="12"/>
  <c r="H140" i="1" s="1"/>
  <c r="G141" i="12"/>
  <c r="I141"/>
  <c r="C142"/>
  <c r="G141" i="1" s="1"/>
  <c r="E142" i="12"/>
  <c r="H141" i="1" s="1"/>
  <c r="G142" i="12"/>
  <c r="I142"/>
  <c r="C143"/>
  <c r="G142" i="1" s="1"/>
  <c r="E143" i="12"/>
  <c r="H142" i="1" s="1"/>
  <c r="G143" i="12"/>
  <c r="I143"/>
  <c r="C144"/>
  <c r="G143" i="1" s="1"/>
  <c r="E144" i="12"/>
  <c r="H143" i="1" s="1"/>
  <c r="G144" i="12"/>
  <c r="I144"/>
  <c r="C145"/>
  <c r="G144" i="1" s="1"/>
  <c r="E145" i="12"/>
  <c r="H144" i="1" s="1"/>
  <c r="G145" i="12"/>
  <c r="I145"/>
  <c r="C146"/>
  <c r="G145" i="1" s="1"/>
  <c r="E146" i="12"/>
  <c r="H145" i="1" s="1"/>
  <c r="G146" i="12"/>
  <c r="I146"/>
  <c r="C147"/>
  <c r="G146" i="1" s="1"/>
  <c r="E147" i="12"/>
  <c r="H146" i="1" s="1"/>
  <c r="G147" i="12"/>
  <c r="I147"/>
  <c r="C148"/>
  <c r="G147" i="1" s="1"/>
  <c r="E148" i="12"/>
  <c r="H147" i="1" s="1"/>
  <c r="G148" i="12"/>
  <c r="I148"/>
  <c r="C149"/>
  <c r="G148" i="1" s="1"/>
  <c r="E149" i="12"/>
  <c r="H148" i="1" s="1"/>
  <c r="G149" i="12"/>
  <c r="I149"/>
  <c r="C150"/>
  <c r="G149" i="1" s="1"/>
  <c r="E150" i="12"/>
  <c r="H149" i="1" s="1"/>
  <c r="G150" i="12"/>
  <c r="I150"/>
  <c r="C151"/>
  <c r="G150" i="1" s="1"/>
  <c r="E151" i="12"/>
  <c r="H150" i="1" s="1"/>
  <c r="G151" i="12"/>
  <c r="I151"/>
  <c r="C152"/>
  <c r="G151" i="1" s="1"/>
  <c r="E152" i="12"/>
  <c r="H151" i="1" s="1"/>
  <c r="G152" i="12"/>
  <c r="I152"/>
  <c r="C153"/>
  <c r="G152" i="1" s="1"/>
  <c r="E153" i="12"/>
  <c r="H152" i="1" s="1"/>
  <c r="G153" i="12"/>
  <c r="I153"/>
  <c r="C154"/>
  <c r="G153" i="1" s="1"/>
  <c r="E154" i="12"/>
  <c r="H153" i="1" s="1"/>
  <c r="G154" i="12"/>
  <c r="I154"/>
  <c r="C155"/>
  <c r="G154" i="1" s="1"/>
  <c r="E155" i="12"/>
  <c r="H154" i="1" s="1"/>
  <c r="G155" i="12"/>
  <c r="I155"/>
  <c r="C156"/>
  <c r="G155" i="1" s="1"/>
  <c r="E156" i="12"/>
  <c r="H155" i="1" s="1"/>
  <c r="G156" i="12"/>
  <c r="I156"/>
  <c r="C157"/>
  <c r="G156" i="1" s="1"/>
  <c r="E157" i="12"/>
  <c r="H156" i="1" s="1"/>
  <c r="G157" i="12"/>
  <c r="I157"/>
  <c r="C158"/>
  <c r="G157" i="1" s="1"/>
  <c r="E158" i="12"/>
  <c r="H157" i="1" s="1"/>
  <c r="G158" i="12"/>
  <c r="I158"/>
  <c r="C159"/>
  <c r="G158" i="1" s="1"/>
  <c r="E159" i="12"/>
  <c r="H158" i="1" s="1"/>
  <c r="G159" i="12"/>
  <c r="I159"/>
  <c r="C160"/>
  <c r="G159" i="1" s="1"/>
  <c r="E160" i="12"/>
  <c r="H159" i="1" s="1"/>
  <c r="G160" i="12"/>
  <c r="I160"/>
  <c r="C161"/>
  <c r="G160" i="1" s="1"/>
  <c r="E161" i="12"/>
  <c r="H160" i="1" s="1"/>
  <c r="G161" i="12"/>
  <c r="I161"/>
  <c r="C162"/>
  <c r="G161" i="1" s="1"/>
  <c r="E162" i="12"/>
  <c r="H161" i="1" s="1"/>
  <c r="G162" i="12"/>
  <c r="I162"/>
  <c r="C163"/>
  <c r="G162" i="1" s="1"/>
  <c r="E163" i="12"/>
  <c r="H162" i="1" s="1"/>
  <c r="G163" i="12"/>
  <c r="I163"/>
  <c r="C164"/>
  <c r="G163" i="1" s="1"/>
  <c r="E164" i="12"/>
  <c r="H163" i="1" s="1"/>
  <c r="G164" i="12"/>
  <c r="I164"/>
  <c r="C165"/>
  <c r="G164" i="1" s="1"/>
  <c r="E165" i="12"/>
  <c r="H164" i="1" s="1"/>
  <c r="G165" i="12"/>
  <c r="I165"/>
  <c r="C166"/>
  <c r="G165" i="1" s="1"/>
  <c r="E166" i="12"/>
  <c r="H165" i="1" s="1"/>
  <c r="G166" i="12"/>
  <c r="I166"/>
  <c r="C167"/>
  <c r="G166" i="1" s="1"/>
  <c r="E167" i="12"/>
  <c r="H166" i="1" s="1"/>
  <c r="G167" i="12"/>
  <c r="I167"/>
  <c r="C168"/>
  <c r="G167" i="1" s="1"/>
  <c r="E168" i="12"/>
  <c r="H167" i="1" s="1"/>
  <c r="G168" i="12"/>
  <c r="I168"/>
  <c r="C169"/>
  <c r="G168" i="1" s="1"/>
  <c r="E169" i="12"/>
  <c r="H168" i="1" s="1"/>
  <c r="G169" i="12"/>
  <c r="I169"/>
  <c r="C170"/>
  <c r="G169" i="1" s="1"/>
  <c r="E170" i="12"/>
  <c r="H169" i="1" s="1"/>
  <c r="G170" i="12"/>
  <c r="I170"/>
  <c r="C171"/>
  <c r="G170" i="1" s="1"/>
  <c r="E171" i="12"/>
  <c r="H170" i="1" s="1"/>
  <c r="G171" i="12"/>
  <c r="I171"/>
  <c r="C172"/>
  <c r="G171" i="1" s="1"/>
  <c r="E172" i="12"/>
  <c r="H171" i="1" s="1"/>
  <c r="G172" i="12"/>
  <c r="I172"/>
  <c r="C173"/>
  <c r="G172" i="1" s="1"/>
  <c r="E173" i="12"/>
  <c r="H172" i="1" s="1"/>
  <c r="G173" i="12"/>
  <c r="I173"/>
  <c r="C174"/>
  <c r="G173" i="1" s="1"/>
  <c r="E174" i="12"/>
  <c r="H173" i="1" s="1"/>
  <c r="G174" i="12"/>
  <c r="I174"/>
  <c r="C175"/>
  <c r="G174" i="1" s="1"/>
  <c r="E175" i="12"/>
  <c r="H174" i="1" s="1"/>
  <c r="G175" i="12"/>
  <c r="I175"/>
  <c r="C176"/>
  <c r="G175" i="1" s="1"/>
  <c r="E176" i="12"/>
  <c r="H175" i="1" s="1"/>
  <c r="G176" i="12"/>
  <c r="I176"/>
  <c r="C177"/>
  <c r="G176" i="1" s="1"/>
  <c r="E177" i="12"/>
  <c r="H176" i="1" s="1"/>
  <c r="G177" i="12"/>
  <c r="I177"/>
  <c r="C178"/>
  <c r="G177" i="1" s="1"/>
  <c r="E178" i="12"/>
  <c r="H177" i="1" s="1"/>
  <c r="G178" i="12"/>
  <c r="I178"/>
  <c r="C179"/>
  <c r="G178" i="1" s="1"/>
  <c r="E179" i="12"/>
  <c r="H178" i="1" s="1"/>
  <c r="G179" i="12"/>
  <c r="I179"/>
  <c r="C180"/>
  <c r="G179" i="1" s="1"/>
  <c r="E180" i="12"/>
  <c r="H179" i="1" s="1"/>
  <c r="G180" i="12"/>
  <c r="I180"/>
  <c r="C181"/>
  <c r="G180" i="1" s="1"/>
  <c r="E181" i="12"/>
  <c r="H180" i="1" s="1"/>
  <c r="G181" i="12"/>
  <c r="I181"/>
  <c r="C182"/>
  <c r="G181" i="1" s="1"/>
  <c r="E182" i="12"/>
  <c r="H181" i="1" s="1"/>
  <c r="G182" i="12"/>
  <c r="I182"/>
  <c r="C183"/>
  <c r="G182" i="1" s="1"/>
  <c r="E183" i="12"/>
  <c r="H182" i="1" s="1"/>
  <c r="G183" i="12"/>
  <c r="I183"/>
  <c r="C184"/>
  <c r="G183" i="1" s="1"/>
  <c r="E184" i="12"/>
  <c r="H183" i="1" s="1"/>
  <c r="G184" i="12"/>
  <c r="I184"/>
  <c r="C185"/>
  <c r="G184" i="1" s="1"/>
  <c r="E185" i="12"/>
  <c r="H184" i="1" s="1"/>
  <c r="G185" i="12"/>
  <c r="I185"/>
  <c r="C186"/>
  <c r="G185" i="1" s="1"/>
  <c r="E186" i="12"/>
  <c r="H185" i="1" s="1"/>
  <c r="G186" i="12"/>
  <c r="I186"/>
  <c r="C187"/>
  <c r="G186" i="1" s="1"/>
  <c r="E187" i="12"/>
  <c r="H186" i="1" s="1"/>
  <c r="G187" i="12"/>
  <c r="I187"/>
  <c r="C188"/>
  <c r="G187" i="1" s="1"/>
  <c r="E188" i="12"/>
  <c r="H187" i="1" s="1"/>
  <c r="G188" i="12"/>
  <c r="I188"/>
  <c r="C189"/>
  <c r="G188" i="1" s="1"/>
  <c r="E189" i="12"/>
  <c r="H188" i="1" s="1"/>
  <c r="G189" i="12"/>
  <c r="I189"/>
  <c r="C190"/>
  <c r="G189" i="1" s="1"/>
  <c r="E190" i="12"/>
  <c r="H189" i="1" s="1"/>
  <c r="G190" i="12"/>
  <c r="I190"/>
  <c r="C191"/>
  <c r="G190" i="1" s="1"/>
  <c r="E191" i="12"/>
  <c r="H190" i="1" s="1"/>
  <c r="G191" i="12"/>
  <c r="I191"/>
  <c r="C192"/>
  <c r="G191" i="1" s="1"/>
  <c r="E192" i="12"/>
  <c r="H191" i="1" s="1"/>
  <c r="G192" i="12"/>
  <c r="I192"/>
  <c r="C193"/>
  <c r="G192" i="1" s="1"/>
  <c r="E193" i="12"/>
  <c r="H192" i="1" s="1"/>
  <c r="G193" i="12"/>
  <c r="I193"/>
  <c r="C194"/>
  <c r="G193" i="1" s="1"/>
  <c r="E194" i="12"/>
  <c r="H193" i="1" s="1"/>
  <c r="G194" i="12"/>
  <c r="I194"/>
  <c r="C195"/>
  <c r="G194" i="1" s="1"/>
  <c r="E195" i="12"/>
  <c r="H194" i="1" s="1"/>
  <c r="G195" i="12"/>
  <c r="I195"/>
  <c r="C196"/>
  <c r="G195" i="1" s="1"/>
  <c r="E196" i="12"/>
  <c r="H195" i="1" s="1"/>
  <c r="G196" i="12"/>
  <c r="I196"/>
  <c r="C197"/>
  <c r="G196" i="1" s="1"/>
  <c r="E197" i="12"/>
  <c r="H196" i="1" s="1"/>
  <c r="G197" i="12"/>
  <c r="I197"/>
  <c r="C198"/>
  <c r="G197" i="1" s="1"/>
  <c r="E198" i="12"/>
  <c r="H197" i="1" s="1"/>
  <c r="G198" i="12"/>
  <c r="I198"/>
  <c r="C199"/>
  <c r="G198" i="1" s="1"/>
  <c r="E199" i="12"/>
  <c r="H198" i="1" s="1"/>
  <c r="G199" i="12"/>
  <c r="I199"/>
  <c r="C200"/>
  <c r="G199" i="1" s="1"/>
  <c r="E200" i="12"/>
  <c r="H199" i="1" s="1"/>
  <c r="G200" i="12"/>
  <c r="I200"/>
  <c r="C201"/>
  <c r="G200" i="1" s="1"/>
  <c r="E201" i="12"/>
  <c r="H200" i="1" s="1"/>
  <c r="G201" i="12"/>
  <c r="I201"/>
  <c r="C202"/>
  <c r="G201" i="1" s="1"/>
  <c r="E202" i="12"/>
  <c r="H201" i="1" s="1"/>
  <c r="G202" i="12"/>
  <c r="I202"/>
  <c r="C203"/>
  <c r="G202" i="1" s="1"/>
  <c r="E203" i="12"/>
  <c r="H202" i="1" s="1"/>
  <c r="G203" i="12"/>
  <c r="I203"/>
  <c r="C204"/>
  <c r="G203" i="1" s="1"/>
  <c r="E204" i="12"/>
  <c r="H203" i="1" s="1"/>
  <c r="G204" i="12"/>
  <c r="I204"/>
  <c r="C205"/>
  <c r="G204" i="1" s="1"/>
  <c r="E205" i="12"/>
  <c r="H204" i="1" s="1"/>
  <c r="G205" i="12"/>
  <c r="I205"/>
  <c r="C206"/>
  <c r="G205" i="1" s="1"/>
  <c r="E206" i="12"/>
  <c r="H205" i="1" s="1"/>
  <c r="G206" i="12"/>
  <c r="I206"/>
  <c r="C207"/>
  <c r="G206" i="1" s="1"/>
  <c r="E207" i="12"/>
  <c r="H206" i="1" s="1"/>
  <c r="G207" i="12"/>
  <c r="I207"/>
  <c r="C208"/>
  <c r="G207" i="1" s="1"/>
  <c r="E208" i="12"/>
  <c r="H207" i="1" s="1"/>
  <c r="G208" i="12"/>
  <c r="I208"/>
  <c r="C209"/>
  <c r="G208" i="1" s="1"/>
  <c r="E209" i="12"/>
  <c r="H208" i="1" s="1"/>
  <c r="G209" i="12"/>
  <c r="I209"/>
  <c r="C210"/>
  <c r="G209" i="1" s="1"/>
  <c r="E210" i="12"/>
  <c r="H209" i="1" s="1"/>
  <c r="G210" i="12"/>
  <c r="I210"/>
  <c r="C211"/>
  <c r="G210" i="1" s="1"/>
  <c r="E211" i="12"/>
  <c r="H210" i="1" s="1"/>
  <c r="G211" i="12"/>
  <c r="I211"/>
  <c r="C212"/>
  <c r="G211" i="1" s="1"/>
  <c r="E212" i="12"/>
  <c r="H211" i="1" s="1"/>
  <c r="G212" i="12"/>
  <c r="I212"/>
  <c r="C213"/>
  <c r="G212" i="1" s="1"/>
  <c r="E213" i="12"/>
  <c r="H212" i="1" s="1"/>
  <c r="G213" i="12"/>
  <c r="I213"/>
  <c r="C214"/>
  <c r="G213" i="1" s="1"/>
  <c r="E214" i="12"/>
  <c r="H213" i="1" s="1"/>
  <c r="G214" i="12"/>
  <c r="I214"/>
  <c r="C215"/>
  <c r="G214" i="1" s="1"/>
  <c r="E215" i="12"/>
  <c r="H214" i="1" s="1"/>
  <c r="G215" i="12"/>
  <c r="I215"/>
  <c r="C216"/>
  <c r="G215" i="1" s="1"/>
  <c r="E216" i="12"/>
  <c r="H215" i="1" s="1"/>
  <c r="G216" i="12"/>
  <c r="I216"/>
  <c r="C217"/>
  <c r="G216" i="1" s="1"/>
  <c r="E217" i="12"/>
  <c r="H216" i="1" s="1"/>
  <c r="G217" i="12"/>
  <c r="I217"/>
  <c r="C218"/>
  <c r="G217" i="1" s="1"/>
  <c r="E218" i="12"/>
  <c r="H217" i="1" s="1"/>
  <c r="G218" i="12"/>
  <c r="I218"/>
  <c r="C219"/>
  <c r="G218" i="1" s="1"/>
  <c r="E219" i="12"/>
  <c r="H218" i="1" s="1"/>
  <c r="G219" i="12"/>
  <c r="I219"/>
  <c r="C220"/>
  <c r="G219" i="1" s="1"/>
  <c r="E220" i="12"/>
  <c r="H219" i="1" s="1"/>
  <c r="G220" i="12"/>
  <c r="I220"/>
  <c r="C221"/>
  <c r="G220" i="1" s="1"/>
  <c r="E221" i="12"/>
  <c r="H220" i="1" s="1"/>
  <c r="G221" i="12"/>
  <c r="I221"/>
  <c r="C222"/>
  <c r="G221" i="1" s="1"/>
  <c r="E222" i="12"/>
  <c r="H221" i="1" s="1"/>
  <c r="G222" i="12"/>
  <c r="I222"/>
  <c r="C223"/>
  <c r="G222" i="1" s="1"/>
  <c r="E223" i="12"/>
  <c r="H222" i="1" s="1"/>
  <c r="G223" i="12"/>
  <c r="I223"/>
  <c r="C224"/>
  <c r="G223" i="1" s="1"/>
  <c r="E224" i="12"/>
  <c r="H223" i="1" s="1"/>
  <c r="G224" i="12"/>
  <c r="I224"/>
  <c r="C225"/>
  <c r="G224" i="1" s="1"/>
  <c r="E225" i="12"/>
  <c r="H224" i="1" s="1"/>
  <c r="G225" i="12"/>
  <c r="I225"/>
  <c r="C226"/>
  <c r="G225" i="1" s="1"/>
  <c r="E226" i="12"/>
  <c r="H225" i="1" s="1"/>
  <c r="G226" i="12"/>
  <c r="I226"/>
  <c r="C227"/>
  <c r="G226" i="1" s="1"/>
  <c r="E227" i="12"/>
  <c r="H226" i="1" s="1"/>
  <c r="G227" i="12"/>
  <c r="I227"/>
  <c r="C228"/>
  <c r="G227" i="1" s="1"/>
  <c r="E228" i="12"/>
  <c r="H227" i="1" s="1"/>
  <c r="G228" i="12"/>
  <c r="I228"/>
  <c r="C229"/>
  <c r="G228" i="1" s="1"/>
  <c r="E229" i="12"/>
  <c r="H228" i="1" s="1"/>
  <c r="G229" i="12"/>
  <c r="I229"/>
  <c r="C230"/>
  <c r="G229" i="1" s="1"/>
  <c r="E230" i="12"/>
  <c r="H229" i="1" s="1"/>
  <c r="G230" i="12"/>
  <c r="I230"/>
  <c r="C231"/>
  <c r="G230" i="1" s="1"/>
  <c r="E231" i="12"/>
  <c r="H230" i="1" s="1"/>
  <c r="G231" i="12"/>
  <c r="I231"/>
  <c r="C232"/>
  <c r="G231" i="1" s="1"/>
  <c r="E232" i="12"/>
  <c r="H231" i="1" s="1"/>
  <c r="G232" i="12"/>
  <c r="I232"/>
  <c r="C233"/>
  <c r="G232" i="1" s="1"/>
  <c r="E233" i="12"/>
  <c r="H232" i="1" s="1"/>
  <c r="G233" i="12"/>
  <c r="I233"/>
  <c r="C234"/>
  <c r="G233" i="1" s="1"/>
  <c r="E234" i="12"/>
  <c r="H233" i="1" s="1"/>
  <c r="G234" i="12"/>
  <c r="I234"/>
  <c r="C235"/>
  <c r="G234" i="1" s="1"/>
  <c r="E235" i="12"/>
  <c r="H234" i="1" s="1"/>
  <c r="G235" i="12"/>
  <c r="I235"/>
  <c r="C236"/>
  <c r="G235" i="1" s="1"/>
  <c r="E236" i="12"/>
  <c r="H235" i="1" s="1"/>
  <c r="G236" i="12"/>
  <c r="I236"/>
  <c r="C237"/>
  <c r="G236" i="1" s="1"/>
  <c r="E237" i="12"/>
  <c r="H236" i="1" s="1"/>
  <c r="G237" i="12"/>
  <c r="I237"/>
  <c r="C238"/>
  <c r="G237" i="1" s="1"/>
  <c r="E238" i="12"/>
  <c r="H237" i="1" s="1"/>
  <c r="G238" i="12"/>
  <c r="I238"/>
  <c r="C239"/>
  <c r="G238" i="1" s="1"/>
  <c r="E239" i="12"/>
  <c r="H238" i="1" s="1"/>
  <c r="G239" i="12"/>
  <c r="I239"/>
  <c r="C240"/>
  <c r="G239" i="1" s="1"/>
  <c r="E240" i="12"/>
  <c r="H239" i="1" s="1"/>
  <c r="G240" i="12"/>
  <c r="I240"/>
  <c r="C241"/>
  <c r="G240" i="1" s="1"/>
  <c r="E241" i="12"/>
  <c r="H240" i="1" s="1"/>
  <c r="G241" i="12"/>
  <c r="I241"/>
  <c r="C242"/>
  <c r="G241" i="1" s="1"/>
  <c r="E242" i="12"/>
  <c r="H241" i="1" s="1"/>
  <c r="G242" i="12"/>
  <c r="I242"/>
  <c r="C243"/>
  <c r="G242" i="1" s="1"/>
  <c r="E243" i="12"/>
  <c r="H242" i="1" s="1"/>
  <c r="G243" i="12"/>
  <c r="I243"/>
  <c r="C244"/>
  <c r="G243" i="1" s="1"/>
  <c r="E244" i="12"/>
  <c r="H243" i="1" s="1"/>
  <c r="G244" i="12"/>
  <c r="I244"/>
  <c r="C245"/>
  <c r="G244" i="1" s="1"/>
  <c r="E245" i="12"/>
  <c r="H244" i="1" s="1"/>
  <c r="G245" i="12"/>
  <c r="I245"/>
  <c r="C246"/>
  <c r="G245" i="1" s="1"/>
  <c r="E246" i="12"/>
  <c r="H245" i="1" s="1"/>
  <c r="G246" i="12"/>
  <c r="I246"/>
  <c r="C247"/>
  <c r="G246" i="1" s="1"/>
  <c r="E247" i="12"/>
  <c r="H246" i="1" s="1"/>
  <c r="G247" i="12"/>
  <c r="I247"/>
  <c r="C248"/>
  <c r="G247" i="1" s="1"/>
  <c r="E248" i="12"/>
  <c r="H247" i="1" s="1"/>
  <c r="G248" i="12"/>
  <c r="I248"/>
  <c r="C249"/>
  <c r="G248" i="1" s="1"/>
  <c r="E249" i="12"/>
  <c r="H248" i="1" s="1"/>
  <c r="G249" i="12"/>
  <c r="I249"/>
  <c r="C250"/>
  <c r="G249" i="1" s="1"/>
  <c r="E250" i="12"/>
  <c r="H249" i="1" s="1"/>
  <c r="G250" i="12"/>
  <c r="I250"/>
  <c r="C251"/>
  <c r="G250" i="1" s="1"/>
  <c r="E251" i="12"/>
  <c r="H250" i="1" s="1"/>
  <c r="G251" i="12"/>
  <c r="I251"/>
  <c r="C252"/>
  <c r="G251" i="1" s="1"/>
  <c r="E252" i="12"/>
  <c r="H251" i="1" s="1"/>
  <c r="G252" i="12"/>
  <c r="I252"/>
  <c r="C253"/>
  <c r="G252" i="1" s="1"/>
  <c r="E253" i="12"/>
  <c r="H252" i="1" s="1"/>
  <c r="G253" i="12"/>
  <c r="I253"/>
  <c r="C254"/>
  <c r="G253" i="1" s="1"/>
  <c r="E254" i="12"/>
  <c r="H253" i="1" s="1"/>
  <c r="G254" i="12"/>
  <c r="I254"/>
  <c r="C255"/>
  <c r="G254" i="1" s="1"/>
  <c r="E255" i="12"/>
  <c r="H254" i="1" s="1"/>
  <c r="G255" i="12"/>
  <c r="I255"/>
  <c r="C256"/>
  <c r="G255" i="1" s="1"/>
  <c r="E256" i="12"/>
  <c r="H255" i="1" s="1"/>
  <c r="G256" i="12"/>
  <c r="I256"/>
  <c r="C257"/>
  <c r="G256" i="1" s="1"/>
  <c r="E257" i="12"/>
  <c r="H256" i="1" s="1"/>
  <c r="G257" i="12"/>
  <c r="I257"/>
  <c r="C258"/>
  <c r="G257" i="1" s="1"/>
  <c r="E258" i="12"/>
  <c r="H257" i="1" s="1"/>
  <c r="G258" i="12"/>
  <c r="I258"/>
  <c r="C259"/>
  <c r="G258" i="1" s="1"/>
  <c r="E259" i="12"/>
  <c r="H258" i="1" s="1"/>
  <c r="G259" i="12"/>
  <c r="I259"/>
  <c r="C260"/>
  <c r="G259" i="1" s="1"/>
  <c r="E260" i="12"/>
  <c r="H259" i="1" s="1"/>
  <c r="G260" i="12"/>
  <c r="I260"/>
  <c r="C261"/>
  <c r="G260" i="1" s="1"/>
  <c r="E261" i="12"/>
  <c r="H260" i="1" s="1"/>
  <c r="G261" i="12"/>
  <c r="I261"/>
  <c r="C262"/>
  <c r="G261" i="1" s="1"/>
  <c r="E262" i="12"/>
  <c r="H261" i="1" s="1"/>
  <c r="G262" i="12"/>
  <c r="I262"/>
  <c r="C263"/>
  <c r="G262" i="1" s="1"/>
  <c r="E263" i="12"/>
  <c r="H262" i="1" s="1"/>
  <c r="G263" i="12"/>
  <c r="I263"/>
  <c r="C264"/>
  <c r="G263" i="1" s="1"/>
  <c r="E264" i="12"/>
  <c r="H263" i="1" s="1"/>
  <c r="G264" i="12"/>
  <c r="I264"/>
  <c r="C265"/>
  <c r="G264" i="1" s="1"/>
  <c r="E265" i="12"/>
  <c r="H264" i="1" s="1"/>
  <c r="G265" i="12"/>
  <c r="I265"/>
  <c r="C266"/>
  <c r="G265" i="1" s="1"/>
  <c r="E266" i="12"/>
  <c r="H265" i="1" s="1"/>
  <c r="G266" i="12"/>
  <c r="I266"/>
  <c r="C267"/>
  <c r="G266" i="1" s="1"/>
  <c r="E267" i="12"/>
  <c r="H266" i="1" s="1"/>
  <c r="G267" i="12"/>
  <c r="I267"/>
  <c r="C268"/>
  <c r="G267" i="1" s="1"/>
  <c r="E268" i="12"/>
  <c r="H267" i="1" s="1"/>
  <c r="G268" i="12"/>
  <c r="I268"/>
  <c r="C269"/>
  <c r="G268" i="1" s="1"/>
  <c r="E269" i="12"/>
  <c r="H268" i="1" s="1"/>
  <c r="G269" i="12"/>
  <c r="I269"/>
  <c r="J268" i="1" s="1"/>
  <c r="C30" i="12"/>
  <c r="G29" i="1" s="1"/>
  <c r="E30" i="12"/>
  <c r="H29" i="1" s="1"/>
  <c r="G30" i="12"/>
  <c r="I29" i="1" s="1"/>
  <c r="I30" i="12"/>
  <c r="J29" i="1"/>
  <c r="K29"/>
  <c r="L29"/>
  <c r="M29"/>
  <c r="N29"/>
  <c r="R29"/>
  <c r="T29"/>
  <c r="U29"/>
  <c r="V29"/>
  <c r="X29"/>
  <c r="Z29"/>
  <c r="AA29"/>
  <c r="AD29"/>
  <c r="AE29"/>
  <c r="AF29"/>
  <c r="I30"/>
  <c r="J30"/>
  <c r="K30"/>
  <c r="L30"/>
  <c r="M30"/>
  <c r="N30"/>
  <c r="R30"/>
  <c r="U30"/>
  <c r="V30"/>
  <c r="Y30"/>
  <c r="Z30"/>
  <c r="AA30"/>
  <c r="AD30"/>
  <c r="AE30"/>
  <c r="AF30"/>
  <c r="I31"/>
  <c r="J31"/>
  <c r="K31"/>
  <c r="L31"/>
  <c r="M31"/>
  <c r="N31"/>
  <c r="R31"/>
  <c r="S31"/>
  <c r="T31"/>
  <c r="U31"/>
  <c r="X31"/>
  <c r="Y31"/>
  <c r="Z31"/>
  <c r="AA31"/>
  <c r="AD31"/>
  <c r="AE31"/>
  <c r="AF31"/>
  <c r="I32"/>
  <c r="J32"/>
  <c r="K32"/>
  <c r="L32"/>
  <c r="M32"/>
  <c r="N32"/>
  <c r="R32"/>
  <c r="U32"/>
  <c r="V32"/>
  <c r="Y32"/>
  <c r="Z32"/>
  <c r="AA32"/>
  <c r="AD32"/>
  <c r="AE32"/>
  <c r="AF32"/>
  <c r="I33"/>
  <c r="J33"/>
  <c r="K33"/>
  <c r="L33"/>
  <c r="M33"/>
  <c r="N33"/>
  <c r="O33"/>
  <c r="R33"/>
  <c r="U33"/>
  <c r="V33"/>
  <c r="X33"/>
  <c r="Y33"/>
  <c r="AA33"/>
  <c r="AC33"/>
  <c r="AD33"/>
  <c r="AE33"/>
  <c r="AF33"/>
  <c r="I34"/>
  <c r="K34"/>
  <c r="L34"/>
  <c r="M34"/>
  <c r="N34"/>
  <c r="R34"/>
  <c r="S34"/>
  <c r="T34"/>
  <c r="U34"/>
  <c r="Y34"/>
  <c r="Z34"/>
  <c r="AA34"/>
  <c r="AD34"/>
  <c r="AE34"/>
  <c r="AF34"/>
  <c r="I35"/>
  <c r="K35"/>
  <c r="L35"/>
  <c r="M35"/>
  <c r="N35"/>
  <c r="O35"/>
  <c r="R35"/>
  <c r="U35"/>
  <c r="X35"/>
  <c r="Y35"/>
  <c r="AA35"/>
  <c r="AC35"/>
  <c r="AD35"/>
  <c r="AE35"/>
  <c r="AF35"/>
  <c r="I36"/>
  <c r="K36"/>
  <c r="L36"/>
  <c r="M36"/>
  <c r="N36"/>
  <c r="R36"/>
  <c r="U36"/>
  <c r="V36"/>
  <c r="Y36"/>
  <c r="Z36"/>
  <c r="AA36"/>
  <c r="AD36"/>
  <c r="AE36"/>
  <c r="AF36"/>
  <c r="I37"/>
  <c r="J37"/>
  <c r="K37"/>
  <c r="L37"/>
  <c r="M37"/>
  <c r="N37"/>
  <c r="O37"/>
  <c r="R37"/>
  <c r="U37"/>
  <c r="V37"/>
  <c r="X37"/>
  <c r="Y37"/>
  <c r="AA37"/>
  <c r="AC37"/>
  <c r="AD37"/>
  <c r="AE37"/>
  <c r="AF37"/>
  <c r="I38"/>
  <c r="K38"/>
  <c r="L38"/>
  <c r="M38"/>
  <c r="N38"/>
  <c r="R38"/>
  <c r="T38"/>
  <c r="U38"/>
  <c r="V38"/>
  <c r="Y38"/>
  <c r="Z38"/>
  <c r="AA38"/>
  <c r="AD38"/>
  <c r="AE38"/>
  <c r="AF38"/>
  <c r="I39"/>
  <c r="K39"/>
  <c r="L39"/>
  <c r="M39"/>
  <c r="N39"/>
  <c r="R39"/>
  <c r="S39"/>
  <c r="U39"/>
  <c r="V39"/>
  <c r="X39"/>
  <c r="Y39"/>
  <c r="AA39"/>
  <c r="AD39"/>
  <c r="AE39"/>
  <c r="AF39"/>
  <c r="I40"/>
  <c r="J40"/>
  <c r="K40"/>
  <c r="L40"/>
  <c r="M40"/>
  <c r="N40"/>
  <c r="R40"/>
  <c r="U40"/>
  <c r="V40"/>
  <c r="Y40"/>
  <c r="Z40"/>
  <c r="AA40"/>
  <c r="AD40"/>
  <c r="AE40"/>
  <c r="AF40"/>
  <c r="I41"/>
  <c r="J41"/>
  <c r="K41"/>
  <c r="L41"/>
  <c r="M41"/>
  <c r="N41"/>
  <c r="R41"/>
  <c r="T41"/>
  <c r="U41"/>
  <c r="V41"/>
  <c r="Y41"/>
  <c r="AA41"/>
  <c r="AD41"/>
  <c r="AE41"/>
  <c r="AF41"/>
  <c r="I42"/>
  <c r="K42"/>
  <c r="L42"/>
  <c r="M42"/>
  <c r="R42"/>
  <c r="S42"/>
  <c r="U42"/>
  <c r="V42"/>
  <c r="Y42"/>
  <c r="Z42"/>
  <c r="AA42"/>
  <c r="AD42"/>
  <c r="AE42"/>
  <c r="AF42"/>
  <c r="I43"/>
  <c r="J43"/>
  <c r="K43"/>
  <c r="L43"/>
  <c r="M43"/>
  <c r="N43"/>
  <c r="O43"/>
  <c r="R43"/>
  <c r="U43"/>
  <c r="X43"/>
  <c r="Y43"/>
  <c r="Z43"/>
  <c r="AA43"/>
  <c r="AD43"/>
  <c r="AE43"/>
  <c r="AF43"/>
  <c r="I44"/>
  <c r="J44"/>
  <c r="K44"/>
  <c r="L44"/>
  <c r="M44"/>
  <c r="N44"/>
  <c r="R44"/>
  <c r="U44"/>
  <c r="V44"/>
  <c r="Y44"/>
  <c r="Z44"/>
  <c r="AA44"/>
  <c r="AD44"/>
  <c r="AE44"/>
  <c r="AF44"/>
  <c r="I45"/>
  <c r="J45"/>
  <c r="K45"/>
  <c r="L45"/>
  <c r="M45"/>
  <c r="N45"/>
  <c r="R45"/>
  <c r="T45"/>
  <c r="U45"/>
  <c r="V45"/>
  <c r="X45"/>
  <c r="Y45"/>
  <c r="AA45"/>
  <c r="AC45"/>
  <c r="AD45"/>
  <c r="AE45"/>
  <c r="AF45"/>
  <c r="I46"/>
  <c r="K46"/>
  <c r="L46"/>
  <c r="M46"/>
  <c r="R46"/>
  <c r="T46"/>
  <c r="U46"/>
  <c r="X46"/>
  <c r="Y46"/>
  <c r="Z46"/>
  <c r="AD46"/>
  <c r="AE46"/>
  <c r="AF46"/>
  <c r="I47"/>
  <c r="J47"/>
  <c r="K47"/>
  <c r="L47"/>
  <c r="M47"/>
  <c r="N47"/>
  <c r="R47"/>
  <c r="S47"/>
  <c r="T47"/>
  <c r="U47"/>
  <c r="X47"/>
  <c r="Y47"/>
  <c r="AA47"/>
  <c r="AD47"/>
  <c r="AE47"/>
  <c r="AF47"/>
  <c r="I48"/>
  <c r="K48"/>
  <c r="L48"/>
  <c r="M48"/>
  <c r="N48"/>
  <c r="O48"/>
  <c r="R48"/>
  <c r="T48"/>
  <c r="U48"/>
  <c r="V48"/>
  <c r="X48"/>
  <c r="Y48"/>
  <c r="Z48"/>
  <c r="AD48"/>
  <c r="AE48"/>
  <c r="AF48"/>
  <c r="I49"/>
  <c r="J49"/>
  <c r="K49"/>
  <c r="L49"/>
  <c r="M49"/>
  <c r="N49"/>
  <c r="R49"/>
  <c r="S49"/>
  <c r="T49"/>
  <c r="U49"/>
  <c r="V49"/>
  <c r="X49"/>
  <c r="Y49"/>
  <c r="AA49"/>
  <c r="AD49"/>
  <c r="AE49"/>
  <c r="AF49"/>
  <c r="I50"/>
  <c r="J50"/>
  <c r="K50"/>
  <c r="L50"/>
  <c r="M50"/>
  <c r="N50"/>
  <c r="O50"/>
  <c r="R50"/>
  <c r="U50"/>
  <c r="V50"/>
  <c r="Y50"/>
  <c r="Z50"/>
  <c r="AA50"/>
  <c r="AD50"/>
  <c r="AE50"/>
  <c r="AF50"/>
  <c r="I51"/>
  <c r="J51"/>
  <c r="K51"/>
  <c r="L51"/>
  <c r="M51"/>
  <c r="N51"/>
  <c r="R51"/>
  <c r="S51"/>
  <c r="T51"/>
  <c r="U51"/>
  <c r="X51"/>
  <c r="Y51"/>
  <c r="AA51"/>
  <c r="AD51"/>
  <c r="AE51"/>
  <c r="AF51"/>
  <c r="I52"/>
  <c r="K52"/>
  <c r="L52"/>
  <c r="M52"/>
  <c r="O52"/>
  <c r="R52"/>
  <c r="U52"/>
  <c r="V52"/>
  <c r="Y52"/>
  <c r="Z52"/>
  <c r="AA52"/>
  <c r="AD52"/>
  <c r="AE52"/>
  <c r="AF52"/>
  <c r="I53"/>
  <c r="J53"/>
  <c r="K53"/>
  <c r="L53"/>
  <c r="M53"/>
  <c r="N53"/>
  <c r="O53"/>
  <c r="R53"/>
  <c r="T53"/>
  <c r="U53"/>
  <c r="V53"/>
  <c r="X53"/>
  <c r="Y53"/>
  <c r="Z53"/>
  <c r="AA53"/>
  <c r="AD53"/>
  <c r="AE53"/>
  <c r="AF53"/>
  <c r="I54"/>
  <c r="J54"/>
  <c r="K54"/>
  <c r="L54"/>
  <c r="M54"/>
  <c r="N54"/>
  <c r="O54"/>
  <c r="R54"/>
  <c r="U54"/>
  <c r="V54"/>
  <c r="Y54"/>
  <c r="Z54"/>
  <c r="AA54"/>
  <c r="AD54"/>
  <c r="AE54"/>
  <c r="AF54"/>
  <c r="I55"/>
  <c r="J55"/>
  <c r="K55"/>
  <c r="L55"/>
  <c r="M55"/>
  <c r="N55"/>
  <c r="R55"/>
  <c r="S55"/>
  <c r="T55"/>
  <c r="U55"/>
  <c r="X55"/>
  <c r="Y55"/>
  <c r="Z55"/>
  <c r="AA55"/>
  <c r="AD55"/>
  <c r="AE55"/>
  <c r="AF55"/>
  <c r="I56"/>
  <c r="J56"/>
  <c r="K56"/>
  <c r="L56"/>
  <c r="M56"/>
  <c r="N56"/>
  <c r="O56"/>
  <c r="R56"/>
  <c r="U56"/>
  <c r="V56"/>
  <c r="Y56"/>
  <c r="Z56"/>
  <c r="AA56"/>
  <c r="AD56"/>
  <c r="AE56"/>
  <c r="AF56"/>
  <c r="I57"/>
  <c r="J57"/>
  <c r="K57"/>
  <c r="L57"/>
  <c r="M57"/>
  <c r="N57"/>
  <c r="R57"/>
  <c r="S57"/>
  <c r="T57"/>
  <c r="U57"/>
  <c r="V57"/>
  <c r="X57"/>
  <c r="Y57"/>
  <c r="AA57"/>
  <c r="AC57"/>
  <c r="AD57"/>
  <c r="AE57"/>
  <c r="AF57"/>
  <c r="I58"/>
  <c r="J58"/>
  <c r="K58"/>
  <c r="L58"/>
  <c r="M58"/>
  <c r="N58"/>
  <c r="O58"/>
  <c r="R58"/>
  <c r="U58"/>
  <c r="V58"/>
  <c r="Y58"/>
  <c r="Z58"/>
  <c r="AA58"/>
  <c r="AC58"/>
  <c r="AD58"/>
  <c r="AE58"/>
  <c r="AF58"/>
  <c r="I59"/>
  <c r="K59"/>
  <c r="L59"/>
  <c r="M59"/>
  <c r="N59"/>
  <c r="R59"/>
  <c r="S59"/>
  <c r="U59"/>
  <c r="X59"/>
  <c r="Y59"/>
  <c r="AA59"/>
  <c r="AD59"/>
  <c r="AE59"/>
  <c r="AF59"/>
  <c r="I60"/>
  <c r="K60"/>
  <c r="L60"/>
  <c r="M60"/>
  <c r="O60"/>
  <c r="R60"/>
  <c r="U60"/>
  <c r="V60"/>
  <c r="Y60"/>
  <c r="Z60"/>
  <c r="AA60"/>
  <c r="AD60"/>
  <c r="AE60"/>
  <c r="AF60"/>
  <c r="I61"/>
  <c r="J61"/>
  <c r="K61"/>
  <c r="L61"/>
  <c r="M61"/>
  <c r="N61"/>
  <c r="O61"/>
  <c r="R61"/>
  <c r="T61"/>
  <c r="U61"/>
  <c r="V61"/>
  <c r="X61"/>
  <c r="Y61"/>
  <c r="AA61"/>
  <c r="AC61"/>
  <c r="AD61"/>
  <c r="AE61"/>
  <c r="AF61"/>
  <c r="I62"/>
  <c r="K62"/>
  <c r="L62"/>
  <c r="M62"/>
  <c r="O62"/>
  <c r="R62"/>
  <c r="U62"/>
  <c r="V62"/>
  <c r="X62"/>
  <c r="Y62"/>
  <c r="Z62"/>
  <c r="AA62"/>
  <c r="AB62"/>
  <c r="AD62"/>
  <c r="AE62"/>
  <c r="AF62"/>
  <c r="I63"/>
  <c r="K63"/>
  <c r="L63"/>
  <c r="M63"/>
  <c r="N63"/>
  <c r="R63"/>
  <c r="S63"/>
  <c r="U63"/>
  <c r="X63"/>
  <c r="Y63"/>
  <c r="AA63"/>
  <c r="AD63"/>
  <c r="AE63"/>
  <c r="AF63"/>
  <c r="I64"/>
  <c r="K64"/>
  <c r="L64"/>
  <c r="M64"/>
  <c r="O64"/>
  <c r="R64"/>
  <c r="U64"/>
  <c r="V64"/>
  <c r="X64"/>
  <c r="Y64"/>
  <c r="Z64"/>
  <c r="AA64"/>
  <c r="AB64"/>
  <c r="AD64"/>
  <c r="AE64"/>
  <c r="AF64"/>
  <c r="I65"/>
  <c r="K65"/>
  <c r="L65"/>
  <c r="M65"/>
  <c r="N65"/>
  <c r="R65"/>
  <c r="S65"/>
  <c r="U65"/>
  <c r="V65"/>
  <c r="X65"/>
  <c r="Y65"/>
  <c r="AA65"/>
  <c r="AC65"/>
  <c r="AD65"/>
  <c r="AE65"/>
  <c r="AF65"/>
  <c r="I66"/>
  <c r="J66"/>
  <c r="K66"/>
  <c r="L66"/>
  <c r="M66"/>
  <c r="N66"/>
  <c r="O66"/>
  <c r="R66"/>
  <c r="T66"/>
  <c r="U66"/>
  <c r="V66"/>
  <c r="Z66"/>
  <c r="AA66"/>
  <c r="AD66"/>
  <c r="AE66"/>
  <c r="AF66"/>
  <c r="I67"/>
  <c r="K67"/>
  <c r="L67"/>
  <c r="M67"/>
  <c r="N67"/>
  <c r="R67"/>
  <c r="S67"/>
  <c r="U67"/>
  <c r="X67"/>
  <c r="Y67"/>
  <c r="AA67"/>
  <c r="AD67"/>
  <c r="AE67"/>
  <c r="AF67"/>
  <c r="I68"/>
  <c r="J68"/>
  <c r="K68"/>
  <c r="L68"/>
  <c r="M68"/>
  <c r="N68"/>
  <c r="O68"/>
  <c r="R68"/>
  <c r="U68"/>
  <c r="V68"/>
  <c r="Y68"/>
  <c r="Z68"/>
  <c r="AA68"/>
  <c r="AD68"/>
  <c r="AE68"/>
  <c r="AF68"/>
  <c r="I69"/>
  <c r="J69"/>
  <c r="K69"/>
  <c r="L69"/>
  <c r="M69"/>
  <c r="N69"/>
  <c r="R69"/>
  <c r="S69"/>
  <c r="T69"/>
  <c r="U69"/>
  <c r="V69"/>
  <c r="X69"/>
  <c r="Y69"/>
  <c r="AA69"/>
  <c r="AD69"/>
  <c r="AE69"/>
  <c r="AF69"/>
  <c r="I70"/>
  <c r="K70"/>
  <c r="L70"/>
  <c r="M70"/>
  <c r="O70"/>
  <c r="R70"/>
  <c r="U70"/>
  <c r="V70"/>
  <c r="Y70"/>
  <c r="Z70"/>
  <c r="AA70"/>
  <c r="AD70"/>
  <c r="AE70"/>
  <c r="AF70"/>
  <c r="I71"/>
  <c r="J71"/>
  <c r="K71"/>
  <c r="L71"/>
  <c r="M71"/>
  <c r="N71"/>
  <c r="O71"/>
  <c r="R71"/>
  <c r="T71"/>
  <c r="U71"/>
  <c r="X71"/>
  <c r="Y71"/>
  <c r="Z71"/>
  <c r="AA71"/>
  <c r="AC71"/>
  <c r="AD71"/>
  <c r="AE71"/>
  <c r="AF71"/>
  <c r="I72"/>
  <c r="K72"/>
  <c r="L72"/>
  <c r="M72"/>
  <c r="O72"/>
  <c r="R72"/>
  <c r="U72"/>
  <c r="V72"/>
  <c r="Y72"/>
  <c r="Z72"/>
  <c r="AA72"/>
  <c r="AD72"/>
  <c r="AE72"/>
  <c r="AF72"/>
  <c r="I73"/>
  <c r="J73"/>
  <c r="K73"/>
  <c r="L73"/>
  <c r="M73"/>
  <c r="N73"/>
  <c r="O73"/>
  <c r="R73"/>
  <c r="T73"/>
  <c r="U73"/>
  <c r="V73"/>
  <c r="X73"/>
  <c r="Y73"/>
  <c r="AA73"/>
  <c r="AC73"/>
  <c r="AD73"/>
  <c r="AE73"/>
  <c r="AF73"/>
  <c r="I74"/>
  <c r="K74"/>
  <c r="L74"/>
  <c r="M74"/>
  <c r="O74"/>
  <c r="R74"/>
  <c r="U74"/>
  <c r="V74"/>
  <c r="Y74"/>
  <c r="Z74"/>
  <c r="AA74"/>
  <c r="AC74"/>
  <c r="AD74"/>
  <c r="AE74"/>
  <c r="AF74"/>
  <c r="I75"/>
  <c r="J75"/>
  <c r="K75"/>
  <c r="L75"/>
  <c r="M75"/>
  <c r="N75"/>
  <c r="R75"/>
  <c r="S75"/>
  <c r="T75"/>
  <c r="U75"/>
  <c r="X75"/>
  <c r="Y75"/>
  <c r="AA75"/>
  <c r="AD75"/>
  <c r="AE75"/>
  <c r="AF75"/>
  <c r="I76"/>
  <c r="K76"/>
  <c r="L76"/>
  <c r="M76"/>
  <c r="N76"/>
  <c r="O76"/>
  <c r="R76"/>
  <c r="T76"/>
  <c r="U76"/>
  <c r="V76"/>
  <c r="Y76"/>
  <c r="Z76"/>
  <c r="AA76"/>
  <c r="AD76"/>
  <c r="AE76"/>
  <c r="AF76"/>
  <c r="I77"/>
  <c r="K77"/>
  <c r="L77"/>
  <c r="M77"/>
  <c r="N77"/>
  <c r="O77"/>
  <c r="R77"/>
  <c r="S77"/>
  <c r="U77"/>
  <c r="V77"/>
  <c r="X77"/>
  <c r="Y77"/>
  <c r="AA77"/>
  <c r="AD77"/>
  <c r="AE77"/>
  <c r="AF77"/>
  <c r="I78"/>
  <c r="J78"/>
  <c r="K78"/>
  <c r="L78"/>
  <c r="M78"/>
  <c r="N78"/>
  <c r="O78"/>
  <c r="R78"/>
  <c r="T78"/>
  <c r="U78"/>
  <c r="X78"/>
  <c r="Y78"/>
  <c r="Z78"/>
  <c r="AA78"/>
  <c r="AB78"/>
  <c r="AD78"/>
  <c r="AE78"/>
  <c r="AF78"/>
  <c r="I79"/>
  <c r="J79"/>
  <c r="K79"/>
  <c r="L79"/>
  <c r="M79"/>
  <c r="N79"/>
  <c r="O79"/>
  <c r="R79"/>
  <c r="S79"/>
  <c r="T79"/>
  <c r="U79"/>
  <c r="X79"/>
  <c r="Y79"/>
  <c r="AA79"/>
  <c r="AD79"/>
  <c r="AE79"/>
  <c r="AF79"/>
  <c r="I80"/>
  <c r="J80"/>
  <c r="K80"/>
  <c r="L80"/>
  <c r="M80"/>
  <c r="N80"/>
  <c r="O80"/>
  <c r="R80"/>
  <c r="T80"/>
  <c r="U80"/>
  <c r="V80"/>
  <c r="X80"/>
  <c r="Y80"/>
  <c r="Z80"/>
  <c r="AA80"/>
  <c r="AB80"/>
  <c r="AD80"/>
  <c r="AE80"/>
  <c r="AF80"/>
  <c r="I81"/>
  <c r="J81"/>
  <c r="K81"/>
  <c r="L81"/>
  <c r="M81"/>
  <c r="N81"/>
  <c r="O81"/>
  <c r="R81"/>
  <c r="S81"/>
  <c r="T81"/>
  <c r="U81"/>
  <c r="V81"/>
  <c r="X81"/>
  <c r="Y81"/>
  <c r="AA81"/>
  <c r="AC81"/>
  <c r="AD81"/>
  <c r="AE81"/>
  <c r="AF81"/>
  <c r="I82"/>
  <c r="J82"/>
  <c r="K82"/>
  <c r="L82"/>
  <c r="M82"/>
  <c r="N82"/>
  <c r="O82"/>
  <c r="R82"/>
  <c r="U82"/>
  <c r="V82"/>
  <c r="Y82"/>
  <c r="Z82"/>
  <c r="AA82"/>
  <c r="AD82"/>
  <c r="AE82"/>
  <c r="AF82"/>
  <c r="I83"/>
  <c r="J83"/>
  <c r="K83"/>
  <c r="L83"/>
  <c r="M83"/>
  <c r="N83"/>
  <c r="O83"/>
  <c r="R83"/>
  <c r="S83"/>
  <c r="T83"/>
  <c r="U83"/>
  <c r="X83"/>
  <c r="Y83"/>
  <c r="AA83"/>
  <c r="AC83"/>
  <c r="AD83"/>
  <c r="AE83"/>
  <c r="AF83"/>
  <c r="I84"/>
  <c r="K84"/>
  <c r="L84"/>
  <c r="M84"/>
  <c r="O84"/>
  <c r="R84"/>
  <c r="T84"/>
  <c r="U84"/>
  <c r="V84"/>
  <c r="Y84"/>
  <c r="Z84"/>
  <c r="AA84"/>
  <c r="AD84"/>
  <c r="AE84"/>
  <c r="AF84"/>
  <c r="I85"/>
  <c r="J85"/>
  <c r="K85"/>
  <c r="L85"/>
  <c r="M85"/>
  <c r="N85"/>
  <c r="O85"/>
  <c r="R85"/>
  <c r="T85"/>
  <c r="U85"/>
  <c r="V85"/>
  <c r="X85"/>
  <c r="Y85"/>
  <c r="Z85"/>
  <c r="AA85"/>
  <c r="AD85"/>
  <c r="AE85"/>
  <c r="AF85"/>
  <c r="I86"/>
  <c r="K86"/>
  <c r="L86"/>
  <c r="M86"/>
  <c r="O86"/>
  <c r="R86"/>
  <c r="T86"/>
  <c r="U86"/>
  <c r="V86"/>
  <c r="Y86"/>
  <c r="Z86"/>
  <c r="AA86"/>
  <c r="AD86"/>
  <c r="AE86"/>
  <c r="AF86"/>
  <c r="I87"/>
  <c r="J87"/>
  <c r="K87"/>
  <c r="L87"/>
  <c r="M87"/>
  <c r="N87"/>
  <c r="O87"/>
  <c r="R87"/>
  <c r="T87"/>
  <c r="U87"/>
  <c r="X87"/>
  <c r="Y87"/>
  <c r="Z87"/>
  <c r="AA87"/>
  <c r="AC87"/>
  <c r="AD87"/>
  <c r="AE87"/>
  <c r="AF87"/>
  <c r="I88"/>
  <c r="K88"/>
  <c r="L88"/>
  <c r="M88"/>
  <c r="O88"/>
  <c r="R88"/>
  <c r="T88"/>
  <c r="U88"/>
  <c r="V88"/>
  <c r="Y88"/>
  <c r="Z88"/>
  <c r="AA88"/>
  <c r="AD88"/>
  <c r="AE88"/>
  <c r="AF88"/>
  <c r="I89"/>
  <c r="J89"/>
  <c r="K89"/>
  <c r="L89"/>
  <c r="M89"/>
  <c r="N89"/>
  <c r="O89"/>
  <c r="R89"/>
  <c r="T89"/>
  <c r="U89"/>
  <c r="V89"/>
  <c r="X89"/>
  <c r="Y89"/>
  <c r="AA89"/>
  <c r="AD89"/>
  <c r="AE89"/>
  <c r="AF89"/>
  <c r="I90"/>
  <c r="K90"/>
  <c r="L90"/>
  <c r="M90"/>
  <c r="O90"/>
  <c r="R90"/>
  <c r="T90"/>
  <c r="U90"/>
  <c r="V90"/>
  <c r="Y90"/>
  <c r="Z90"/>
  <c r="AA90"/>
  <c r="AD90"/>
  <c r="AE90"/>
  <c r="AF90"/>
  <c r="I91"/>
  <c r="J91"/>
  <c r="K91"/>
  <c r="L91"/>
  <c r="M91"/>
  <c r="N91"/>
  <c r="O91"/>
  <c r="R91"/>
  <c r="S91"/>
  <c r="T91"/>
  <c r="U91"/>
  <c r="X91"/>
  <c r="Y91"/>
  <c r="AA91"/>
  <c r="AD91"/>
  <c r="AE91"/>
  <c r="AF91"/>
  <c r="I92"/>
  <c r="J92"/>
  <c r="K92"/>
  <c r="L92"/>
  <c r="M92"/>
  <c r="N92"/>
  <c r="O92"/>
  <c r="R92"/>
  <c r="T92"/>
  <c r="U92"/>
  <c r="V92"/>
  <c r="Y92"/>
  <c r="Z92"/>
  <c r="AA92"/>
  <c r="AD92"/>
  <c r="AE92"/>
  <c r="AF92"/>
  <c r="I93"/>
  <c r="K93"/>
  <c r="L93"/>
  <c r="M93"/>
  <c r="N93"/>
  <c r="O93"/>
  <c r="R93"/>
  <c r="S93"/>
  <c r="U93"/>
  <c r="V93"/>
  <c r="X93"/>
  <c r="Y93"/>
  <c r="AA93"/>
  <c r="AD93"/>
  <c r="AE93"/>
  <c r="AF93"/>
  <c r="I94"/>
  <c r="J94"/>
  <c r="K94"/>
  <c r="L94"/>
  <c r="M94"/>
  <c r="N94"/>
  <c r="O94"/>
  <c r="R94"/>
  <c r="T94"/>
  <c r="U94"/>
  <c r="V94"/>
  <c r="X94"/>
  <c r="Y94"/>
  <c r="Z94"/>
  <c r="AA94"/>
  <c r="AD94"/>
  <c r="AE94"/>
  <c r="AF94"/>
  <c r="I95"/>
  <c r="J95"/>
  <c r="K95"/>
  <c r="L95"/>
  <c r="M95"/>
  <c r="N95"/>
  <c r="O95"/>
  <c r="R95"/>
  <c r="S95"/>
  <c r="T95"/>
  <c r="U95"/>
  <c r="X95"/>
  <c r="Y95"/>
  <c r="AA95"/>
  <c r="AD95"/>
  <c r="AE95"/>
  <c r="AF95"/>
  <c r="I96"/>
  <c r="J96"/>
  <c r="K96"/>
  <c r="L96"/>
  <c r="M96"/>
  <c r="N96"/>
  <c r="O96"/>
  <c r="R96"/>
  <c r="T96"/>
  <c r="U96"/>
  <c r="V96"/>
  <c r="X96"/>
  <c r="Y96"/>
  <c r="Z96"/>
  <c r="AA96"/>
  <c r="AD96"/>
  <c r="AE96"/>
  <c r="AF96"/>
  <c r="I97"/>
  <c r="J97"/>
  <c r="K97"/>
  <c r="L97"/>
  <c r="M97"/>
  <c r="N97"/>
  <c r="O97"/>
  <c r="R97"/>
  <c r="S97"/>
  <c r="T97"/>
  <c r="U97"/>
  <c r="V97"/>
  <c r="X97"/>
  <c r="Y97"/>
  <c r="AA97"/>
  <c r="AC97"/>
  <c r="AD97"/>
  <c r="AE97"/>
  <c r="AF97"/>
  <c r="I98"/>
  <c r="J98"/>
  <c r="K98"/>
  <c r="L98"/>
  <c r="M98"/>
  <c r="N98"/>
  <c r="O98"/>
  <c r="R98"/>
  <c r="U98"/>
  <c r="V98"/>
  <c r="Y98"/>
  <c r="Z98"/>
  <c r="AA98"/>
  <c r="AD98"/>
  <c r="AE98"/>
  <c r="AF98"/>
  <c r="I99"/>
  <c r="J99"/>
  <c r="K99"/>
  <c r="L99"/>
  <c r="M99"/>
  <c r="N99"/>
  <c r="O99"/>
  <c r="R99"/>
  <c r="S99"/>
  <c r="T99"/>
  <c r="U99"/>
  <c r="X99"/>
  <c r="Y99"/>
  <c r="AA99"/>
  <c r="AC99"/>
  <c r="AD99"/>
  <c r="AE99"/>
  <c r="AF99"/>
  <c r="I100"/>
  <c r="K100"/>
  <c r="L100"/>
  <c r="M100"/>
  <c r="O100"/>
  <c r="R100"/>
  <c r="T100"/>
  <c r="U100"/>
  <c r="V100"/>
  <c r="Y100"/>
  <c r="Z100"/>
  <c r="AA100"/>
  <c r="AD100"/>
  <c r="AE100"/>
  <c r="AF100"/>
  <c r="I101"/>
  <c r="J101"/>
  <c r="K101"/>
  <c r="L101"/>
  <c r="M101"/>
  <c r="N101"/>
  <c r="O101"/>
  <c r="R101"/>
  <c r="S101"/>
  <c r="T101"/>
  <c r="U101"/>
  <c r="V101"/>
  <c r="X101"/>
  <c r="Y101"/>
  <c r="AA101"/>
  <c r="AD101"/>
  <c r="AE101"/>
  <c r="AF101"/>
  <c r="I102"/>
  <c r="K102"/>
  <c r="L102"/>
  <c r="M102"/>
  <c r="O102"/>
  <c r="R102"/>
  <c r="T102"/>
  <c r="U102"/>
  <c r="V102"/>
  <c r="Y102"/>
  <c r="Z102"/>
  <c r="AA102"/>
  <c r="AD102"/>
  <c r="AE102"/>
  <c r="AF102"/>
  <c r="I103"/>
  <c r="J103"/>
  <c r="K103"/>
  <c r="L103"/>
  <c r="M103"/>
  <c r="N103"/>
  <c r="O103"/>
  <c r="R103"/>
  <c r="S103"/>
  <c r="T103"/>
  <c r="U103"/>
  <c r="X103"/>
  <c r="Y103"/>
  <c r="Z103"/>
  <c r="AA103"/>
  <c r="AD103"/>
  <c r="AE103"/>
  <c r="AF103"/>
  <c r="I104"/>
  <c r="K104"/>
  <c r="L104"/>
  <c r="M104"/>
  <c r="N104"/>
  <c r="O104"/>
  <c r="R104"/>
  <c r="T104"/>
  <c r="U104"/>
  <c r="V104"/>
  <c r="Y104"/>
  <c r="Z104"/>
  <c r="AA104"/>
  <c r="AD104"/>
  <c r="AE104"/>
  <c r="AF104"/>
  <c r="I105"/>
  <c r="J105"/>
  <c r="K105"/>
  <c r="L105"/>
  <c r="M105"/>
  <c r="N105"/>
  <c r="O105"/>
  <c r="R105"/>
  <c r="S105"/>
  <c r="T105"/>
  <c r="U105"/>
  <c r="V105"/>
  <c r="X105"/>
  <c r="Y105"/>
  <c r="AA105"/>
  <c r="AD105"/>
  <c r="AE105"/>
  <c r="AF105"/>
  <c r="I106"/>
  <c r="K106"/>
  <c r="L106"/>
  <c r="M106"/>
  <c r="N106"/>
  <c r="O106"/>
  <c r="R106"/>
  <c r="T106"/>
  <c r="U106"/>
  <c r="V106"/>
  <c r="Y106"/>
  <c r="Z106"/>
  <c r="AA106"/>
  <c r="AD106"/>
  <c r="AE106"/>
  <c r="AF106"/>
  <c r="I107"/>
  <c r="J107"/>
  <c r="K107"/>
  <c r="L107"/>
  <c r="M107"/>
  <c r="N107"/>
  <c r="O107"/>
  <c r="R107"/>
  <c r="S107"/>
  <c r="T107"/>
  <c r="U107"/>
  <c r="X107"/>
  <c r="Y107"/>
  <c r="AA107"/>
  <c r="AD107"/>
  <c r="AE107"/>
  <c r="AF107"/>
  <c r="I108"/>
  <c r="J108"/>
  <c r="K108"/>
  <c r="L108"/>
  <c r="M108"/>
  <c r="N108"/>
  <c r="O108"/>
  <c r="R108"/>
  <c r="T108"/>
  <c r="U108"/>
  <c r="V108"/>
  <c r="Y108"/>
  <c r="Z108"/>
  <c r="AA108"/>
  <c r="AD108"/>
  <c r="AE108"/>
  <c r="AF108"/>
  <c r="I109"/>
  <c r="K109"/>
  <c r="L109"/>
  <c r="M109"/>
  <c r="N109"/>
  <c r="O109"/>
  <c r="R109"/>
  <c r="S109"/>
  <c r="U109"/>
  <c r="V109"/>
  <c r="X109"/>
  <c r="Y109"/>
  <c r="AA109"/>
  <c r="AC109"/>
  <c r="AD109"/>
  <c r="AE109"/>
  <c r="AF109"/>
  <c r="I110"/>
  <c r="J110"/>
  <c r="K110"/>
  <c r="L110"/>
  <c r="M110"/>
  <c r="N110"/>
  <c r="O110"/>
  <c r="R110"/>
  <c r="T110"/>
  <c r="U110"/>
  <c r="V110"/>
  <c r="X110"/>
  <c r="Y110"/>
  <c r="Z110"/>
  <c r="AA110"/>
  <c r="AD110"/>
  <c r="AE110"/>
  <c r="AF110"/>
  <c r="I111"/>
  <c r="J111"/>
  <c r="K111"/>
  <c r="L111"/>
  <c r="M111"/>
  <c r="N111"/>
  <c r="O111"/>
  <c r="R111"/>
  <c r="S111"/>
  <c r="T111"/>
  <c r="U111"/>
  <c r="X111"/>
  <c r="Y111"/>
  <c r="AA111"/>
  <c r="AD111"/>
  <c r="AE111"/>
  <c r="AF111"/>
  <c r="I112"/>
  <c r="J112"/>
  <c r="K112"/>
  <c r="L112"/>
  <c r="M112"/>
  <c r="N112"/>
  <c r="O112"/>
  <c r="R112"/>
  <c r="T112"/>
  <c r="U112"/>
  <c r="V112"/>
  <c r="X112"/>
  <c r="Y112"/>
  <c r="Z112"/>
  <c r="AA112"/>
  <c r="AD112"/>
  <c r="AE112"/>
  <c r="AF112"/>
  <c r="I113"/>
  <c r="J113"/>
  <c r="K113"/>
  <c r="L113"/>
  <c r="M113"/>
  <c r="N113"/>
  <c r="O113"/>
  <c r="R113"/>
  <c r="S113"/>
  <c r="T113"/>
  <c r="U113"/>
  <c r="V113"/>
  <c r="X113"/>
  <c r="Y113"/>
  <c r="AA113"/>
  <c r="AC113"/>
  <c r="AD113"/>
  <c r="AE113"/>
  <c r="AF113"/>
  <c r="I114"/>
  <c r="J114"/>
  <c r="K114"/>
  <c r="L114"/>
  <c r="M114"/>
  <c r="N114"/>
  <c r="O114"/>
  <c r="R114"/>
  <c r="U114"/>
  <c r="V114"/>
  <c r="Y114"/>
  <c r="Z114"/>
  <c r="AA114"/>
  <c r="AD114"/>
  <c r="AE114"/>
  <c r="AF114"/>
  <c r="I115"/>
  <c r="J115"/>
  <c r="K115"/>
  <c r="L115"/>
  <c r="M115"/>
  <c r="N115"/>
  <c r="O115"/>
  <c r="R115"/>
  <c r="S115"/>
  <c r="T115"/>
  <c r="U115"/>
  <c r="X115"/>
  <c r="Y115"/>
  <c r="AA115"/>
  <c r="AD115"/>
  <c r="AE115"/>
  <c r="AF115"/>
  <c r="I116"/>
  <c r="K116"/>
  <c r="L116"/>
  <c r="M116"/>
  <c r="N116"/>
  <c r="O116"/>
  <c r="R116"/>
  <c r="T116"/>
  <c r="U116"/>
  <c r="V116"/>
  <c r="Y116"/>
  <c r="Z116"/>
  <c r="AA116"/>
  <c r="AD116"/>
  <c r="AE116"/>
  <c r="AF116"/>
  <c r="I117"/>
  <c r="J117"/>
  <c r="K117"/>
  <c r="L117"/>
  <c r="M117"/>
  <c r="N117"/>
  <c r="O117"/>
  <c r="R117"/>
  <c r="S117"/>
  <c r="T117"/>
  <c r="U117"/>
  <c r="V117"/>
  <c r="X117"/>
  <c r="Y117"/>
  <c r="Z117"/>
  <c r="AA117"/>
  <c r="AC117"/>
  <c r="AD117"/>
  <c r="AE117"/>
  <c r="AF117"/>
  <c r="I118"/>
  <c r="J118"/>
  <c r="K118"/>
  <c r="L118"/>
  <c r="M118"/>
  <c r="N118"/>
  <c r="O118"/>
  <c r="R118"/>
  <c r="U118"/>
  <c r="V118"/>
  <c r="Y118"/>
  <c r="Z118"/>
  <c r="AA118"/>
  <c r="AD118"/>
  <c r="AE118"/>
  <c r="AF118"/>
  <c r="I119"/>
  <c r="J119"/>
  <c r="K119"/>
  <c r="L119"/>
  <c r="M119"/>
  <c r="N119"/>
  <c r="O119"/>
  <c r="R119"/>
  <c r="S119"/>
  <c r="T119"/>
  <c r="U119"/>
  <c r="X119"/>
  <c r="Y119"/>
  <c r="Z119"/>
  <c r="AA119"/>
  <c r="AD119"/>
  <c r="AE119"/>
  <c r="AF119"/>
  <c r="I120"/>
  <c r="J120"/>
  <c r="K120"/>
  <c r="L120"/>
  <c r="M120"/>
  <c r="N120"/>
  <c r="O120"/>
  <c r="R120"/>
  <c r="U120"/>
  <c r="V120"/>
  <c r="Y120"/>
  <c r="Z120"/>
  <c r="AA120"/>
  <c r="AD120"/>
  <c r="AE120"/>
  <c r="AF120"/>
  <c r="I121"/>
  <c r="J121"/>
  <c r="K121"/>
  <c r="L121"/>
  <c r="M121"/>
  <c r="N121"/>
  <c r="O121"/>
  <c r="R121"/>
  <c r="S121"/>
  <c r="T121"/>
  <c r="U121"/>
  <c r="V121"/>
  <c r="X121"/>
  <c r="Y121"/>
  <c r="AA121"/>
  <c r="AC121"/>
  <c r="AD121"/>
  <c r="AE121"/>
  <c r="AF121"/>
  <c r="I122"/>
  <c r="J122"/>
  <c r="K122"/>
  <c r="L122"/>
  <c r="M122"/>
  <c r="N122"/>
  <c r="O122"/>
  <c r="R122"/>
  <c r="U122"/>
  <c r="V122"/>
  <c r="Y122"/>
  <c r="Z122"/>
  <c r="AA122"/>
  <c r="AC122"/>
  <c r="AD122"/>
  <c r="AE122"/>
  <c r="AF122"/>
  <c r="I123"/>
  <c r="J123"/>
  <c r="K123"/>
  <c r="L123"/>
  <c r="M123"/>
  <c r="N123"/>
  <c r="R123"/>
  <c r="S123"/>
  <c r="T123"/>
  <c r="U123"/>
  <c r="X123"/>
  <c r="Y123"/>
  <c r="AA123"/>
  <c r="AD123"/>
  <c r="AE123"/>
  <c r="AF123"/>
  <c r="I124"/>
  <c r="K124"/>
  <c r="L124"/>
  <c r="M124"/>
  <c r="N124"/>
  <c r="O124"/>
  <c r="R124"/>
  <c r="T124"/>
  <c r="U124"/>
  <c r="V124"/>
  <c r="Y124"/>
  <c r="Z124"/>
  <c r="AA124"/>
  <c r="AD124"/>
  <c r="AE124"/>
  <c r="AF124"/>
  <c r="I125"/>
  <c r="J125"/>
  <c r="K125"/>
  <c r="L125"/>
  <c r="M125"/>
  <c r="N125"/>
  <c r="O125"/>
  <c r="R125"/>
  <c r="S125"/>
  <c r="T125"/>
  <c r="U125"/>
  <c r="V125"/>
  <c r="X125"/>
  <c r="Y125"/>
  <c r="AA125"/>
  <c r="AC125"/>
  <c r="AD125"/>
  <c r="AE125"/>
  <c r="AF125"/>
  <c r="I126"/>
  <c r="K126"/>
  <c r="L126"/>
  <c r="M126"/>
  <c r="N126"/>
  <c r="O126"/>
  <c r="R126"/>
  <c r="T126"/>
  <c r="U126"/>
  <c r="V126"/>
  <c r="X126"/>
  <c r="Y126"/>
  <c r="Z126"/>
  <c r="AA126"/>
  <c r="AB126"/>
  <c r="AD126"/>
  <c r="AE126"/>
  <c r="AF126"/>
  <c r="I127"/>
  <c r="J127"/>
  <c r="K127"/>
  <c r="L127"/>
  <c r="M127"/>
  <c r="N127"/>
  <c r="R127"/>
  <c r="S127"/>
  <c r="T127"/>
  <c r="U127"/>
  <c r="X127"/>
  <c r="Y127"/>
  <c r="AA127"/>
  <c r="AD127"/>
  <c r="AE127"/>
  <c r="AF127"/>
  <c r="I128"/>
  <c r="K128"/>
  <c r="L128"/>
  <c r="M128"/>
  <c r="N128"/>
  <c r="O128"/>
  <c r="R128"/>
  <c r="T128"/>
  <c r="U128"/>
  <c r="V128"/>
  <c r="X128"/>
  <c r="Y128"/>
  <c r="Z128"/>
  <c r="AA128"/>
  <c r="AB128"/>
  <c r="AD128"/>
  <c r="AE128"/>
  <c r="AF128"/>
  <c r="I129"/>
  <c r="J129"/>
  <c r="K129"/>
  <c r="L129"/>
  <c r="M129"/>
  <c r="N129"/>
  <c r="R129"/>
  <c r="S129"/>
  <c r="T129"/>
  <c r="U129"/>
  <c r="V129"/>
  <c r="X129"/>
  <c r="Y129"/>
  <c r="AA129"/>
  <c r="AC129"/>
  <c r="AD129"/>
  <c r="AE129"/>
  <c r="AF129"/>
  <c r="I130"/>
  <c r="J130"/>
  <c r="K130"/>
  <c r="L130"/>
  <c r="M130"/>
  <c r="N130"/>
  <c r="O130"/>
  <c r="R130"/>
  <c r="T130"/>
  <c r="U130"/>
  <c r="V130"/>
  <c r="Y130"/>
  <c r="Z130"/>
  <c r="AA130"/>
  <c r="AD130"/>
  <c r="AE130"/>
  <c r="AF130"/>
  <c r="I131"/>
  <c r="J131"/>
  <c r="K131"/>
  <c r="L131"/>
  <c r="M131"/>
  <c r="N131"/>
  <c r="R131"/>
  <c r="S131"/>
  <c r="T131"/>
  <c r="U131"/>
  <c r="X131"/>
  <c r="Y131"/>
  <c r="AA131"/>
  <c r="AD131"/>
  <c r="AE131"/>
  <c r="AF131"/>
  <c r="I132"/>
  <c r="J132"/>
  <c r="K132"/>
  <c r="L132"/>
  <c r="M132"/>
  <c r="N132"/>
  <c r="O132"/>
  <c r="R132"/>
  <c r="U132"/>
  <c r="V132"/>
  <c r="Y132"/>
  <c r="Z132"/>
  <c r="AA132"/>
  <c r="AD132"/>
  <c r="AE132"/>
  <c r="AF132"/>
  <c r="I133"/>
  <c r="J133"/>
  <c r="K133"/>
  <c r="L133"/>
  <c r="M133"/>
  <c r="N133"/>
  <c r="O133"/>
  <c r="R133"/>
  <c r="S133"/>
  <c r="T133"/>
  <c r="U133"/>
  <c r="V133"/>
  <c r="X133"/>
  <c r="Y133"/>
  <c r="AA133"/>
  <c r="AC133"/>
  <c r="AD133"/>
  <c r="AE133"/>
  <c r="AF133"/>
  <c r="I134"/>
  <c r="J134"/>
  <c r="K134"/>
  <c r="L134"/>
  <c r="M134"/>
  <c r="N134"/>
  <c r="O134"/>
  <c r="R134"/>
  <c r="U134"/>
  <c r="V134"/>
  <c r="Y134"/>
  <c r="Z134"/>
  <c r="AA134"/>
  <c r="AD134"/>
  <c r="AE134"/>
  <c r="AF134"/>
  <c r="I135"/>
  <c r="J135"/>
  <c r="K135"/>
  <c r="L135"/>
  <c r="M135"/>
  <c r="N135"/>
  <c r="O135"/>
  <c r="R135"/>
  <c r="S135"/>
  <c r="T135"/>
  <c r="U135"/>
  <c r="X135"/>
  <c r="Y135"/>
  <c r="Z135"/>
  <c r="AA135"/>
  <c r="AC135"/>
  <c r="AD135"/>
  <c r="AE135"/>
  <c r="AF135"/>
  <c r="I136"/>
  <c r="J136"/>
  <c r="K136"/>
  <c r="L136"/>
  <c r="M136"/>
  <c r="N136"/>
  <c r="O136"/>
  <c r="R136"/>
  <c r="U136"/>
  <c r="V136"/>
  <c r="Y136"/>
  <c r="Z136"/>
  <c r="AA136"/>
  <c r="AD136"/>
  <c r="AE136"/>
  <c r="AF136"/>
  <c r="I137"/>
  <c r="J137"/>
  <c r="K137"/>
  <c r="L137"/>
  <c r="M137"/>
  <c r="N137"/>
  <c r="O137"/>
  <c r="R137"/>
  <c r="S137"/>
  <c r="T137"/>
  <c r="U137"/>
  <c r="V137"/>
  <c r="X137"/>
  <c r="Y137"/>
  <c r="AA137"/>
  <c r="AC137"/>
  <c r="AD137"/>
  <c r="AE137"/>
  <c r="AF137"/>
  <c r="I138"/>
  <c r="J138"/>
  <c r="K138"/>
  <c r="L138"/>
  <c r="M138"/>
  <c r="N138"/>
  <c r="O138"/>
  <c r="R138"/>
  <c r="U138"/>
  <c r="V138"/>
  <c r="Y138"/>
  <c r="Z138"/>
  <c r="AA138"/>
  <c r="AC138"/>
  <c r="AD138"/>
  <c r="AE138"/>
  <c r="AF138"/>
  <c r="I139"/>
  <c r="J139"/>
  <c r="K139"/>
  <c r="L139"/>
  <c r="M139"/>
  <c r="N139"/>
  <c r="R139"/>
  <c r="S139"/>
  <c r="T139"/>
  <c r="U139"/>
  <c r="X139"/>
  <c r="Y139"/>
  <c r="AA139"/>
  <c r="AD139"/>
  <c r="AE139"/>
  <c r="AF139"/>
  <c r="I140"/>
  <c r="J140"/>
  <c r="K140"/>
  <c r="L140"/>
  <c r="M140"/>
  <c r="N140"/>
  <c r="O140"/>
  <c r="R140"/>
  <c r="T140"/>
  <c r="U140"/>
  <c r="V140"/>
  <c r="Y140"/>
  <c r="Z140"/>
  <c r="AA140"/>
  <c r="AD140"/>
  <c r="AE140"/>
  <c r="AF140"/>
  <c r="I141"/>
  <c r="J141"/>
  <c r="K141"/>
  <c r="L141"/>
  <c r="M141"/>
  <c r="N141"/>
  <c r="O141"/>
  <c r="R141"/>
  <c r="S141"/>
  <c r="T141"/>
  <c r="U141"/>
  <c r="V141"/>
  <c r="X141"/>
  <c r="Y141"/>
  <c r="AA141"/>
  <c r="AD141"/>
  <c r="AE141"/>
  <c r="AF141"/>
  <c r="I142"/>
  <c r="J142"/>
  <c r="K142"/>
  <c r="L142"/>
  <c r="M142"/>
  <c r="N142"/>
  <c r="O142"/>
  <c r="R142"/>
  <c r="T142"/>
  <c r="U142"/>
  <c r="V142"/>
  <c r="X142"/>
  <c r="Y142"/>
  <c r="Z142"/>
  <c r="AA142"/>
  <c r="AB142"/>
  <c r="AD142"/>
  <c r="AE142"/>
  <c r="AF142"/>
  <c r="I143"/>
  <c r="J143"/>
  <c r="K143"/>
  <c r="L143"/>
  <c r="M143"/>
  <c r="N143"/>
  <c r="O143"/>
  <c r="R143"/>
  <c r="S143"/>
  <c r="T143"/>
  <c r="U143"/>
  <c r="X143"/>
  <c r="Y143"/>
  <c r="AA143"/>
  <c r="AD143"/>
  <c r="AE143"/>
  <c r="AF143"/>
  <c r="I144"/>
  <c r="J144"/>
  <c r="K144"/>
  <c r="L144"/>
  <c r="M144"/>
  <c r="N144"/>
  <c r="O144"/>
  <c r="R144"/>
  <c r="T144"/>
  <c r="U144"/>
  <c r="V144"/>
  <c r="X144"/>
  <c r="Y144"/>
  <c r="Z144"/>
  <c r="AA144"/>
  <c r="AB144"/>
  <c r="AD144"/>
  <c r="AE144"/>
  <c r="AF144"/>
  <c r="I145"/>
  <c r="J145"/>
  <c r="K145"/>
  <c r="L145"/>
  <c r="M145"/>
  <c r="N145"/>
  <c r="O145"/>
  <c r="R145"/>
  <c r="S145"/>
  <c r="T145"/>
  <c r="U145"/>
  <c r="V145"/>
  <c r="X145"/>
  <c r="Y145"/>
  <c r="AA145"/>
  <c r="AC145"/>
  <c r="AD145"/>
  <c r="AE145"/>
  <c r="AF145"/>
  <c r="I146"/>
  <c r="J146"/>
  <c r="K146"/>
  <c r="L146"/>
  <c r="M146"/>
  <c r="N146"/>
  <c r="O146"/>
  <c r="R146"/>
  <c r="T146"/>
  <c r="U146"/>
  <c r="V146"/>
  <c r="Y146"/>
  <c r="Z146"/>
  <c r="AA146"/>
  <c r="AD146"/>
  <c r="AE146"/>
  <c r="AF146"/>
  <c r="I147"/>
  <c r="J147"/>
  <c r="K147"/>
  <c r="L147"/>
  <c r="M147"/>
  <c r="N147"/>
  <c r="O147"/>
  <c r="R147"/>
  <c r="S147"/>
  <c r="T147"/>
  <c r="U147"/>
  <c r="X147"/>
  <c r="Y147"/>
  <c r="AA147"/>
  <c r="AC147"/>
  <c r="AD147"/>
  <c r="AE147"/>
  <c r="AF147"/>
  <c r="I148"/>
  <c r="J148"/>
  <c r="K148"/>
  <c r="L148"/>
  <c r="M148"/>
  <c r="N148"/>
  <c r="O148"/>
  <c r="R148"/>
  <c r="T148"/>
  <c r="U148"/>
  <c r="V148"/>
  <c r="Y148"/>
  <c r="Z148"/>
  <c r="AA148"/>
  <c r="AD148"/>
  <c r="AE148"/>
  <c r="AF148"/>
  <c r="I149"/>
  <c r="J149"/>
  <c r="K149"/>
  <c r="L149"/>
  <c r="M149"/>
  <c r="N149"/>
  <c r="O149"/>
  <c r="R149"/>
  <c r="S149"/>
  <c r="T149"/>
  <c r="U149"/>
  <c r="V149"/>
  <c r="X149"/>
  <c r="Y149"/>
  <c r="Z149"/>
  <c r="AA149"/>
  <c r="AD149"/>
  <c r="AE149"/>
  <c r="AF149"/>
  <c r="I150"/>
  <c r="J150"/>
  <c r="K150"/>
  <c r="L150"/>
  <c r="M150"/>
  <c r="N150"/>
  <c r="O150"/>
  <c r="R150"/>
  <c r="T150"/>
  <c r="U150"/>
  <c r="V150"/>
  <c r="Y150"/>
  <c r="Z150"/>
  <c r="AA150"/>
  <c r="AD150"/>
  <c r="AE150"/>
  <c r="AF150"/>
  <c r="I151"/>
  <c r="J151"/>
  <c r="K151"/>
  <c r="L151"/>
  <c r="M151"/>
  <c r="N151"/>
  <c r="O151"/>
  <c r="R151"/>
  <c r="S151"/>
  <c r="T151"/>
  <c r="U151"/>
  <c r="X151"/>
  <c r="Y151"/>
  <c r="Z151"/>
  <c r="AA151"/>
  <c r="AC151"/>
  <c r="AD151"/>
  <c r="AE151"/>
  <c r="AF151"/>
  <c r="I152"/>
  <c r="J152"/>
  <c r="K152"/>
  <c r="L152"/>
  <c r="M152"/>
  <c r="N152"/>
  <c r="O152"/>
  <c r="R152"/>
  <c r="T152"/>
  <c r="U152"/>
  <c r="V152"/>
  <c r="Y152"/>
  <c r="Z152"/>
  <c r="AA152"/>
  <c r="AD152"/>
  <c r="AE152"/>
  <c r="AF152"/>
  <c r="I153"/>
  <c r="J153"/>
  <c r="K153"/>
  <c r="L153"/>
  <c r="M153"/>
  <c r="N153"/>
  <c r="O153"/>
  <c r="R153"/>
  <c r="S153"/>
  <c r="T153"/>
  <c r="U153"/>
  <c r="V153"/>
  <c r="X153"/>
  <c r="Y153"/>
  <c r="AA153"/>
  <c r="AD153"/>
  <c r="AE153"/>
  <c r="AF153"/>
  <c r="I154"/>
  <c r="J154"/>
  <c r="K154"/>
  <c r="L154"/>
  <c r="M154"/>
  <c r="N154"/>
  <c r="O154"/>
  <c r="R154"/>
  <c r="T154"/>
  <c r="U154"/>
  <c r="V154"/>
  <c r="Y154"/>
  <c r="Z154"/>
  <c r="AA154"/>
  <c r="AD154"/>
  <c r="AE154"/>
  <c r="AF154"/>
  <c r="I155"/>
  <c r="J155"/>
  <c r="K155"/>
  <c r="L155"/>
  <c r="M155"/>
  <c r="N155"/>
  <c r="O155"/>
  <c r="R155"/>
  <c r="S155"/>
  <c r="T155"/>
  <c r="U155"/>
  <c r="X155"/>
  <c r="Y155"/>
  <c r="AA155"/>
  <c r="AD155"/>
  <c r="AE155"/>
  <c r="AF155"/>
  <c r="I156"/>
  <c r="J156"/>
  <c r="K156"/>
  <c r="L156"/>
  <c r="M156"/>
  <c r="N156"/>
  <c r="O156"/>
  <c r="R156"/>
  <c r="T156"/>
  <c r="U156"/>
  <c r="V156"/>
  <c r="Y156"/>
  <c r="Z156"/>
  <c r="AA156"/>
  <c r="AD156"/>
  <c r="AE156"/>
  <c r="AF156"/>
  <c r="I157"/>
  <c r="J157"/>
  <c r="K157"/>
  <c r="L157"/>
  <c r="M157"/>
  <c r="N157"/>
  <c r="O157"/>
  <c r="R157"/>
  <c r="S157"/>
  <c r="T157"/>
  <c r="U157"/>
  <c r="V157"/>
  <c r="X157"/>
  <c r="Y157"/>
  <c r="AA157"/>
  <c r="AD157"/>
  <c r="AE157"/>
  <c r="AF157"/>
  <c r="I158"/>
  <c r="J158"/>
  <c r="K158"/>
  <c r="L158"/>
  <c r="M158"/>
  <c r="N158"/>
  <c r="O158"/>
  <c r="R158"/>
  <c r="T158"/>
  <c r="U158"/>
  <c r="V158"/>
  <c r="X158"/>
  <c r="Y158"/>
  <c r="Z158"/>
  <c r="AA158"/>
  <c r="AD158"/>
  <c r="AE158"/>
  <c r="AF158"/>
  <c r="I159"/>
  <c r="J159"/>
  <c r="K159"/>
  <c r="L159"/>
  <c r="M159"/>
  <c r="N159"/>
  <c r="O159"/>
  <c r="R159"/>
  <c r="S159"/>
  <c r="T159"/>
  <c r="U159"/>
  <c r="X159"/>
  <c r="Y159"/>
  <c r="AA159"/>
  <c r="AD159"/>
  <c r="AE159"/>
  <c r="AF159"/>
  <c r="I160"/>
  <c r="J160"/>
  <c r="K160"/>
  <c r="L160"/>
  <c r="M160"/>
  <c r="N160"/>
  <c r="O160"/>
  <c r="R160"/>
  <c r="T160"/>
  <c r="U160"/>
  <c r="V160"/>
  <c r="X160"/>
  <c r="Y160"/>
  <c r="Z160"/>
  <c r="AA160"/>
  <c r="AD160"/>
  <c r="AE160"/>
  <c r="AF160"/>
  <c r="I161"/>
  <c r="J161"/>
  <c r="K161"/>
  <c r="L161"/>
  <c r="M161"/>
  <c r="N161"/>
  <c r="O161"/>
  <c r="R161"/>
  <c r="S161"/>
  <c r="T161"/>
  <c r="U161"/>
  <c r="V161"/>
  <c r="X161"/>
  <c r="Y161"/>
  <c r="AA161"/>
  <c r="AC161"/>
  <c r="AD161"/>
  <c r="AE161"/>
  <c r="AF161"/>
  <c r="I162"/>
  <c r="J162"/>
  <c r="K162"/>
  <c r="L162"/>
  <c r="M162"/>
  <c r="N162"/>
  <c r="O162"/>
  <c r="R162"/>
  <c r="T162"/>
  <c r="U162"/>
  <c r="V162"/>
  <c r="Y162"/>
  <c r="Z162"/>
  <c r="AA162"/>
  <c r="AD162"/>
  <c r="AE162"/>
  <c r="AF162"/>
  <c r="I163"/>
  <c r="J163"/>
  <c r="K163"/>
  <c r="L163"/>
  <c r="M163"/>
  <c r="N163"/>
  <c r="O163"/>
  <c r="R163"/>
  <c r="S163"/>
  <c r="T163"/>
  <c r="U163"/>
  <c r="X163"/>
  <c r="Y163"/>
  <c r="AA163"/>
  <c r="AC163"/>
  <c r="AD163"/>
  <c r="AE163"/>
  <c r="AF163"/>
  <c r="I164"/>
  <c r="J164"/>
  <c r="K164"/>
  <c r="L164"/>
  <c r="M164"/>
  <c r="N164"/>
  <c r="O164"/>
  <c r="R164"/>
  <c r="T164"/>
  <c r="U164"/>
  <c r="V164"/>
  <c r="Y164"/>
  <c r="Z164"/>
  <c r="AA164"/>
  <c r="AD164"/>
  <c r="AE164"/>
  <c r="AF164"/>
  <c r="I165"/>
  <c r="J165"/>
  <c r="K165"/>
  <c r="L165"/>
  <c r="M165"/>
  <c r="N165"/>
  <c r="O165"/>
  <c r="R165"/>
  <c r="S165"/>
  <c r="T165"/>
  <c r="U165"/>
  <c r="V165"/>
  <c r="X165"/>
  <c r="Y165"/>
  <c r="AA165"/>
  <c r="AD165"/>
  <c r="AE165"/>
  <c r="AF165"/>
  <c r="I166"/>
  <c r="J166"/>
  <c r="K166"/>
  <c r="L166"/>
  <c r="M166"/>
  <c r="N166"/>
  <c r="O166"/>
  <c r="R166"/>
  <c r="T166"/>
  <c r="U166"/>
  <c r="V166"/>
  <c r="Y166"/>
  <c r="Z166"/>
  <c r="AA166"/>
  <c r="AD166"/>
  <c r="AE166"/>
  <c r="AF166"/>
  <c r="I167"/>
  <c r="J167"/>
  <c r="K167"/>
  <c r="L167"/>
  <c r="M167"/>
  <c r="N167"/>
  <c r="O167"/>
  <c r="R167"/>
  <c r="S167"/>
  <c r="T167"/>
  <c r="U167"/>
  <c r="X167"/>
  <c r="Y167"/>
  <c r="Z167"/>
  <c r="AA167"/>
  <c r="AD167"/>
  <c r="AE167"/>
  <c r="AF167"/>
  <c r="I168"/>
  <c r="J168"/>
  <c r="K168"/>
  <c r="L168"/>
  <c r="M168"/>
  <c r="N168"/>
  <c r="O168"/>
  <c r="R168"/>
  <c r="T168"/>
  <c r="U168"/>
  <c r="V168"/>
  <c r="Y168"/>
  <c r="Z168"/>
  <c r="AA168"/>
  <c r="AD168"/>
  <c r="AE168"/>
  <c r="AF168"/>
  <c r="I169"/>
  <c r="J169"/>
  <c r="K169"/>
  <c r="L169"/>
  <c r="M169"/>
  <c r="N169"/>
  <c r="O169"/>
  <c r="R169"/>
  <c r="S169"/>
  <c r="T169"/>
  <c r="U169"/>
  <c r="V169"/>
  <c r="X169"/>
  <c r="Y169"/>
  <c r="AA169"/>
  <c r="AD169"/>
  <c r="AE169"/>
  <c r="AF169"/>
  <c r="I170"/>
  <c r="J170"/>
  <c r="K170"/>
  <c r="L170"/>
  <c r="M170"/>
  <c r="N170"/>
  <c r="O170"/>
  <c r="R170"/>
  <c r="T170"/>
  <c r="U170"/>
  <c r="V170"/>
  <c r="Y170"/>
  <c r="Z170"/>
  <c r="AA170"/>
  <c r="AD170"/>
  <c r="AE170"/>
  <c r="AF170"/>
  <c r="I171"/>
  <c r="J171"/>
  <c r="K171"/>
  <c r="L171"/>
  <c r="M171"/>
  <c r="N171"/>
  <c r="O171"/>
  <c r="R171"/>
  <c r="S171"/>
  <c r="T171"/>
  <c r="U171"/>
  <c r="X171"/>
  <c r="Y171"/>
  <c r="AA171"/>
  <c r="AD171"/>
  <c r="AE171"/>
  <c r="AF171"/>
  <c r="I172"/>
  <c r="J172"/>
  <c r="K172"/>
  <c r="L172"/>
  <c r="M172"/>
  <c r="N172"/>
  <c r="O172"/>
  <c r="R172"/>
  <c r="T172"/>
  <c r="U172"/>
  <c r="V172"/>
  <c r="Y172"/>
  <c r="Z172"/>
  <c r="AA172"/>
  <c r="AD172"/>
  <c r="AE172"/>
  <c r="AF172"/>
  <c r="I173"/>
  <c r="J173"/>
  <c r="K173"/>
  <c r="L173"/>
  <c r="M173"/>
  <c r="N173"/>
  <c r="O173"/>
  <c r="R173"/>
  <c r="S173"/>
  <c r="T173"/>
  <c r="U173"/>
  <c r="V173"/>
  <c r="X173"/>
  <c r="Y173"/>
  <c r="AA173"/>
  <c r="AC173"/>
  <c r="AD173"/>
  <c r="AE173"/>
  <c r="AF173"/>
  <c r="I174"/>
  <c r="J174"/>
  <c r="K174"/>
  <c r="L174"/>
  <c r="M174"/>
  <c r="N174"/>
  <c r="O174"/>
  <c r="R174"/>
  <c r="T174"/>
  <c r="U174"/>
  <c r="V174"/>
  <c r="X174"/>
  <c r="Y174"/>
  <c r="Z174"/>
  <c r="AA174"/>
  <c r="AD174"/>
  <c r="AE174"/>
  <c r="AF174"/>
  <c r="I175"/>
  <c r="J175"/>
  <c r="K175"/>
  <c r="L175"/>
  <c r="M175"/>
  <c r="N175"/>
  <c r="O175"/>
  <c r="R175"/>
  <c r="S175"/>
  <c r="T175"/>
  <c r="U175"/>
  <c r="X175"/>
  <c r="Y175"/>
  <c r="AA175"/>
  <c r="AD175"/>
  <c r="AE175"/>
  <c r="AF175"/>
  <c r="I176"/>
  <c r="J176"/>
  <c r="K176"/>
  <c r="L176"/>
  <c r="M176"/>
  <c r="N176"/>
  <c r="O176"/>
  <c r="R176"/>
  <c r="T176"/>
  <c r="U176"/>
  <c r="V176"/>
  <c r="X176"/>
  <c r="Y176"/>
  <c r="Z176"/>
  <c r="AA176"/>
  <c r="AD176"/>
  <c r="AE176"/>
  <c r="AF176"/>
  <c r="I177"/>
  <c r="J177"/>
  <c r="K177"/>
  <c r="L177"/>
  <c r="M177"/>
  <c r="N177"/>
  <c r="O177"/>
  <c r="R177"/>
  <c r="S177"/>
  <c r="T177"/>
  <c r="U177"/>
  <c r="V177"/>
  <c r="X177"/>
  <c r="Y177"/>
  <c r="AA177"/>
  <c r="AC177"/>
  <c r="AD177"/>
  <c r="AE177"/>
  <c r="AF177"/>
  <c r="I178"/>
  <c r="J178"/>
  <c r="K178"/>
  <c r="L178"/>
  <c r="M178"/>
  <c r="N178"/>
  <c r="O178"/>
  <c r="R178"/>
  <c r="T178"/>
  <c r="U178"/>
  <c r="V178"/>
  <c r="Y178"/>
  <c r="Z178"/>
  <c r="AA178"/>
  <c r="AD178"/>
  <c r="AE178"/>
  <c r="AF178"/>
  <c r="I179"/>
  <c r="J179"/>
  <c r="K179"/>
  <c r="L179"/>
  <c r="M179"/>
  <c r="N179"/>
  <c r="O179"/>
  <c r="R179"/>
  <c r="S179"/>
  <c r="T179"/>
  <c r="U179"/>
  <c r="X179"/>
  <c r="Y179"/>
  <c r="AA179"/>
  <c r="AD179"/>
  <c r="AE179"/>
  <c r="AF179"/>
  <c r="I180"/>
  <c r="J180"/>
  <c r="K180"/>
  <c r="L180"/>
  <c r="M180"/>
  <c r="N180"/>
  <c r="O180"/>
  <c r="R180"/>
  <c r="T180"/>
  <c r="U180"/>
  <c r="V180"/>
  <c r="Y180"/>
  <c r="Z180"/>
  <c r="AA180"/>
  <c r="AD180"/>
  <c r="AE180"/>
  <c r="AF180"/>
  <c r="I181"/>
  <c r="J181"/>
  <c r="K181"/>
  <c r="L181"/>
  <c r="M181"/>
  <c r="N181"/>
  <c r="O181"/>
  <c r="R181"/>
  <c r="S181"/>
  <c r="T181"/>
  <c r="U181"/>
  <c r="V181"/>
  <c r="X181"/>
  <c r="Y181"/>
  <c r="Z181"/>
  <c r="AA181"/>
  <c r="AC181"/>
  <c r="AD181"/>
  <c r="AE181"/>
  <c r="AF181"/>
  <c r="I182"/>
  <c r="J182"/>
  <c r="K182"/>
  <c r="L182"/>
  <c r="M182"/>
  <c r="N182"/>
  <c r="O182"/>
  <c r="R182"/>
  <c r="T182"/>
  <c r="U182"/>
  <c r="V182"/>
  <c r="Y182"/>
  <c r="Z182"/>
  <c r="AA182"/>
  <c r="AD182"/>
  <c r="AE182"/>
  <c r="AF182"/>
  <c r="I183"/>
  <c r="J183"/>
  <c r="K183"/>
  <c r="L183"/>
  <c r="M183"/>
  <c r="N183"/>
  <c r="O183"/>
  <c r="R183"/>
  <c r="S183"/>
  <c r="T183"/>
  <c r="U183"/>
  <c r="X183"/>
  <c r="Y183"/>
  <c r="Z183"/>
  <c r="AA183"/>
  <c r="AD183"/>
  <c r="AE183"/>
  <c r="AF183"/>
  <c r="I184"/>
  <c r="J184"/>
  <c r="K184"/>
  <c r="L184"/>
  <c r="M184"/>
  <c r="N184"/>
  <c r="O184"/>
  <c r="R184"/>
  <c r="T184"/>
  <c r="U184"/>
  <c r="V184"/>
  <c r="Y184"/>
  <c r="Z184"/>
  <c r="AA184"/>
  <c r="AD184"/>
  <c r="AE184"/>
  <c r="AF184"/>
  <c r="I185"/>
  <c r="J185"/>
  <c r="K185"/>
  <c r="L185"/>
  <c r="M185"/>
  <c r="N185"/>
  <c r="O185"/>
  <c r="R185"/>
  <c r="S185"/>
  <c r="T185"/>
  <c r="U185"/>
  <c r="V185"/>
  <c r="X185"/>
  <c r="Y185"/>
  <c r="AA185"/>
  <c r="AC185"/>
  <c r="AD185"/>
  <c r="AE185"/>
  <c r="AF185"/>
  <c r="I186"/>
  <c r="J186"/>
  <c r="K186"/>
  <c r="L186"/>
  <c r="M186"/>
  <c r="N186"/>
  <c r="O186"/>
  <c r="R186"/>
  <c r="T186"/>
  <c r="U186"/>
  <c r="V186"/>
  <c r="Y186"/>
  <c r="Z186"/>
  <c r="AA186"/>
  <c r="AD186"/>
  <c r="AE186"/>
  <c r="AF186"/>
  <c r="I187"/>
  <c r="J187"/>
  <c r="K187"/>
  <c r="L187"/>
  <c r="M187"/>
  <c r="N187"/>
  <c r="O187"/>
  <c r="R187"/>
  <c r="S187"/>
  <c r="T187"/>
  <c r="U187"/>
  <c r="X187"/>
  <c r="Y187"/>
  <c r="AA187"/>
  <c r="AC187"/>
  <c r="AD187"/>
  <c r="AE187"/>
  <c r="AF187"/>
  <c r="I188"/>
  <c r="J188"/>
  <c r="K188"/>
  <c r="L188"/>
  <c r="M188"/>
  <c r="N188"/>
  <c r="O188"/>
  <c r="R188"/>
  <c r="T188"/>
  <c r="U188"/>
  <c r="V188"/>
  <c r="Y188"/>
  <c r="Z188"/>
  <c r="AA188"/>
  <c r="AC188"/>
  <c r="AD188"/>
  <c r="AE188"/>
  <c r="AF188"/>
  <c r="I189"/>
  <c r="J189"/>
  <c r="K189"/>
  <c r="L189"/>
  <c r="M189"/>
  <c r="N189"/>
  <c r="O189"/>
  <c r="R189"/>
  <c r="S189"/>
  <c r="T189"/>
  <c r="U189"/>
  <c r="V189"/>
  <c r="X189"/>
  <c r="Y189"/>
  <c r="AA189"/>
  <c r="AD189"/>
  <c r="AE189"/>
  <c r="AF189"/>
  <c r="I190"/>
  <c r="J190"/>
  <c r="K190"/>
  <c r="L190"/>
  <c r="M190"/>
  <c r="N190"/>
  <c r="O190"/>
  <c r="R190"/>
  <c r="T190"/>
  <c r="U190"/>
  <c r="V190"/>
  <c r="X190"/>
  <c r="Y190"/>
  <c r="Z190"/>
  <c r="AA190"/>
  <c r="AB190"/>
  <c r="AD190"/>
  <c r="AE190"/>
  <c r="AF190"/>
  <c r="I191"/>
  <c r="J191"/>
  <c r="K191"/>
  <c r="L191"/>
  <c r="M191"/>
  <c r="N191"/>
  <c r="O191"/>
  <c r="R191"/>
  <c r="S191"/>
  <c r="T191"/>
  <c r="U191"/>
  <c r="X191"/>
  <c r="Y191"/>
  <c r="AA191"/>
  <c r="AC191"/>
  <c r="AD191"/>
  <c r="AE191"/>
  <c r="AF191"/>
  <c r="I192"/>
  <c r="J192"/>
  <c r="K192"/>
  <c r="L192"/>
  <c r="M192"/>
  <c r="N192"/>
  <c r="O192"/>
  <c r="R192"/>
  <c r="T192"/>
  <c r="U192"/>
  <c r="V192"/>
  <c r="X192"/>
  <c r="Y192"/>
  <c r="Z192"/>
  <c r="AA192"/>
  <c r="AB192"/>
  <c r="AD192"/>
  <c r="AE192"/>
  <c r="AF192"/>
  <c r="I193"/>
  <c r="J193"/>
  <c r="K193"/>
  <c r="L193"/>
  <c r="M193"/>
  <c r="N193"/>
  <c r="O193"/>
  <c r="R193"/>
  <c r="S193"/>
  <c r="T193"/>
  <c r="U193"/>
  <c r="V193"/>
  <c r="X193"/>
  <c r="Y193"/>
  <c r="AA193"/>
  <c r="AD193"/>
  <c r="AE193"/>
  <c r="AF193"/>
  <c r="I194"/>
  <c r="J194"/>
  <c r="K194"/>
  <c r="L194"/>
  <c r="M194"/>
  <c r="N194"/>
  <c r="O194"/>
  <c r="R194"/>
  <c r="T194"/>
  <c r="U194"/>
  <c r="V194"/>
  <c r="Y194"/>
  <c r="Z194"/>
  <c r="AA194"/>
  <c r="AD194"/>
  <c r="AE194"/>
  <c r="AF194"/>
  <c r="I195"/>
  <c r="J195"/>
  <c r="K195"/>
  <c r="L195"/>
  <c r="M195"/>
  <c r="N195"/>
  <c r="O195"/>
  <c r="R195"/>
  <c r="S195"/>
  <c r="T195"/>
  <c r="U195"/>
  <c r="X195"/>
  <c r="Y195"/>
  <c r="AA195"/>
  <c r="AD195"/>
  <c r="AE195"/>
  <c r="AF195"/>
  <c r="I196"/>
  <c r="J196"/>
  <c r="K196"/>
  <c r="L196"/>
  <c r="M196"/>
  <c r="N196"/>
  <c r="O196"/>
  <c r="R196"/>
  <c r="T196"/>
  <c r="U196"/>
  <c r="V196"/>
  <c r="Y196"/>
  <c r="Z196"/>
  <c r="AA196"/>
  <c r="AD196"/>
  <c r="AE196"/>
  <c r="AF196"/>
  <c r="I197"/>
  <c r="J197"/>
  <c r="K197"/>
  <c r="L197"/>
  <c r="M197"/>
  <c r="N197"/>
  <c r="O197"/>
  <c r="R197"/>
  <c r="S197"/>
  <c r="T197"/>
  <c r="U197"/>
  <c r="V197"/>
  <c r="X197"/>
  <c r="Y197"/>
  <c r="AA197"/>
  <c r="AC197"/>
  <c r="AD197"/>
  <c r="AE197"/>
  <c r="AF197"/>
  <c r="I198"/>
  <c r="J198"/>
  <c r="K198"/>
  <c r="L198"/>
  <c r="M198"/>
  <c r="N198"/>
  <c r="O198"/>
  <c r="R198"/>
  <c r="T198"/>
  <c r="U198"/>
  <c r="V198"/>
  <c r="Y198"/>
  <c r="Z198"/>
  <c r="AA198"/>
  <c r="AD198"/>
  <c r="AE198"/>
  <c r="AF198"/>
  <c r="I199"/>
  <c r="J199"/>
  <c r="K199"/>
  <c r="L199"/>
  <c r="M199"/>
  <c r="N199"/>
  <c r="O199"/>
  <c r="R199"/>
  <c r="S199"/>
  <c r="T199"/>
  <c r="U199"/>
  <c r="X199"/>
  <c r="Y199"/>
  <c r="Z199"/>
  <c r="AA199"/>
  <c r="AD199"/>
  <c r="AE199"/>
  <c r="AF199"/>
  <c r="I200"/>
  <c r="J200"/>
  <c r="K200"/>
  <c r="L200"/>
  <c r="M200"/>
  <c r="N200"/>
  <c r="O200"/>
  <c r="R200"/>
  <c r="T200"/>
  <c r="U200"/>
  <c r="V200"/>
  <c r="Y200"/>
  <c r="Z200"/>
  <c r="AA200"/>
  <c r="AD200"/>
  <c r="AE200"/>
  <c r="AF200"/>
  <c r="I201"/>
  <c r="J201"/>
  <c r="K201"/>
  <c r="L201"/>
  <c r="M201"/>
  <c r="N201"/>
  <c r="O201"/>
  <c r="R201"/>
  <c r="S201"/>
  <c r="T201"/>
  <c r="U201"/>
  <c r="V201"/>
  <c r="X201"/>
  <c r="Y201"/>
  <c r="AA201"/>
  <c r="AC201"/>
  <c r="AD201"/>
  <c r="AE201"/>
  <c r="AF201"/>
  <c r="I202"/>
  <c r="J202"/>
  <c r="K202"/>
  <c r="L202"/>
  <c r="M202"/>
  <c r="N202"/>
  <c r="O202"/>
  <c r="R202"/>
  <c r="T202"/>
  <c r="U202"/>
  <c r="V202"/>
  <c r="Y202"/>
  <c r="Z202"/>
  <c r="AA202"/>
  <c r="AD202"/>
  <c r="AE202"/>
  <c r="AF202"/>
  <c r="I203"/>
  <c r="J203"/>
  <c r="K203"/>
  <c r="L203"/>
  <c r="M203"/>
  <c r="N203"/>
  <c r="O203"/>
  <c r="R203"/>
  <c r="S203"/>
  <c r="T203"/>
  <c r="U203"/>
  <c r="X203"/>
  <c r="Y203"/>
  <c r="AA203"/>
  <c r="AD203"/>
  <c r="AE203"/>
  <c r="AF203"/>
  <c r="I204"/>
  <c r="J204"/>
  <c r="K204"/>
  <c r="L204"/>
  <c r="M204"/>
  <c r="N204"/>
  <c r="O204"/>
  <c r="R204"/>
  <c r="T204"/>
  <c r="U204"/>
  <c r="V204"/>
  <c r="Y204"/>
  <c r="Z204"/>
  <c r="AA204"/>
  <c r="AD204"/>
  <c r="AE204"/>
  <c r="AF204"/>
  <c r="I205"/>
  <c r="J205"/>
  <c r="K205"/>
  <c r="L205"/>
  <c r="M205"/>
  <c r="N205"/>
  <c r="O205"/>
  <c r="R205"/>
  <c r="S205"/>
  <c r="T205"/>
  <c r="U205"/>
  <c r="V205"/>
  <c r="X205"/>
  <c r="Y205"/>
  <c r="AA205"/>
  <c r="AC205"/>
  <c r="AD205"/>
  <c r="AE205"/>
  <c r="AF205"/>
  <c r="I206"/>
  <c r="J206"/>
  <c r="K206"/>
  <c r="L206"/>
  <c r="M206"/>
  <c r="N206"/>
  <c r="O206"/>
  <c r="R206"/>
  <c r="T206"/>
  <c r="U206"/>
  <c r="V206"/>
  <c r="X206"/>
  <c r="Y206"/>
  <c r="Z206"/>
  <c r="AA206"/>
  <c r="AB206"/>
  <c r="AD206"/>
  <c r="AE206"/>
  <c r="AF206"/>
  <c r="I207"/>
  <c r="J207"/>
  <c r="K207"/>
  <c r="L207"/>
  <c r="M207"/>
  <c r="N207"/>
  <c r="O207"/>
  <c r="R207"/>
  <c r="S207"/>
  <c r="T207"/>
  <c r="U207"/>
  <c r="X207"/>
  <c r="Y207"/>
  <c r="AA207"/>
  <c r="AC207"/>
  <c r="AD207"/>
  <c r="AE207"/>
  <c r="AF207"/>
  <c r="I208"/>
  <c r="J208"/>
  <c r="K208"/>
  <c r="L208"/>
  <c r="M208"/>
  <c r="N208"/>
  <c r="O208"/>
  <c r="R208"/>
  <c r="T208"/>
  <c r="U208"/>
  <c r="V208"/>
  <c r="X208"/>
  <c r="Y208"/>
  <c r="Z208"/>
  <c r="AA208"/>
  <c r="AD208"/>
  <c r="AE208"/>
  <c r="AF208"/>
  <c r="I209"/>
  <c r="J209"/>
  <c r="K209"/>
  <c r="L209"/>
  <c r="M209"/>
  <c r="N209"/>
  <c r="O209"/>
  <c r="R209"/>
  <c r="S209"/>
  <c r="T209"/>
  <c r="U209"/>
  <c r="V209"/>
  <c r="X209"/>
  <c r="Y209"/>
  <c r="AA209"/>
  <c r="AD209"/>
  <c r="AE209"/>
  <c r="AF209"/>
  <c r="I210"/>
  <c r="J210"/>
  <c r="K210"/>
  <c r="L210"/>
  <c r="M210"/>
  <c r="N210"/>
  <c r="O210"/>
  <c r="R210"/>
  <c r="T210"/>
  <c r="U210"/>
  <c r="V210"/>
  <c r="Y210"/>
  <c r="Z210"/>
  <c r="AA210"/>
  <c r="AD210"/>
  <c r="AE210"/>
  <c r="AF210"/>
  <c r="I211"/>
  <c r="J211"/>
  <c r="K211"/>
  <c r="L211"/>
  <c r="M211"/>
  <c r="N211"/>
  <c r="O211"/>
  <c r="R211"/>
  <c r="S211"/>
  <c r="T211"/>
  <c r="U211"/>
  <c r="X211"/>
  <c r="Y211"/>
  <c r="AA211"/>
  <c r="AC211"/>
  <c r="AD211"/>
  <c r="AE211"/>
  <c r="AF211"/>
  <c r="I212"/>
  <c r="J212"/>
  <c r="K212"/>
  <c r="L212"/>
  <c r="M212"/>
  <c r="N212"/>
  <c r="O212"/>
  <c r="R212"/>
  <c r="T212"/>
  <c r="U212"/>
  <c r="V212"/>
  <c r="Y212"/>
  <c r="Z212"/>
  <c r="AA212"/>
  <c r="AD212"/>
  <c r="AE212"/>
  <c r="AF212"/>
  <c r="I213"/>
  <c r="J213"/>
  <c r="K213"/>
  <c r="L213"/>
  <c r="M213"/>
  <c r="N213"/>
  <c r="O213"/>
  <c r="R213"/>
  <c r="S213"/>
  <c r="T213"/>
  <c r="U213"/>
  <c r="V213"/>
  <c r="X213"/>
  <c r="Y213"/>
  <c r="Z213"/>
  <c r="AA213"/>
  <c r="AD213"/>
  <c r="AE213"/>
  <c r="AF213"/>
  <c r="I214"/>
  <c r="J214"/>
  <c r="K214"/>
  <c r="L214"/>
  <c r="M214"/>
  <c r="N214"/>
  <c r="O214"/>
  <c r="R214"/>
  <c r="T214"/>
  <c r="U214"/>
  <c r="V214"/>
  <c r="Y214"/>
  <c r="Z214"/>
  <c r="AA214"/>
  <c r="AD214"/>
  <c r="AE214"/>
  <c r="AF214"/>
  <c r="I215"/>
  <c r="J215"/>
  <c r="K215"/>
  <c r="L215"/>
  <c r="M215"/>
  <c r="N215"/>
  <c r="O215"/>
  <c r="R215"/>
  <c r="S215"/>
  <c r="T215"/>
  <c r="U215"/>
  <c r="X215"/>
  <c r="Y215"/>
  <c r="Z215"/>
  <c r="AA215"/>
  <c r="AD215"/>
  <c r="AE215"/>
  <c r="AF215"/>
  <c r="I216"/>
  <c r="J216"/>
  <c r="K216"/>
  <c r="L216"/>
  <c r="M216"/>
  <c r="N216"/>
  <c r="O216"/>
  <c r="R216"/>
  <c r="T216"/>
  <c r="U216"/>
  <c r="V216"/>
  <c r="Y216"/>
  <c r="Z216"/>
  <c r="AA216"/>
  <c r="AD216"/>
  <c r="AE216"/>
  <c r="AF216"/>
  <c r="I217"/>
  <c r="J217"/>
  <c r="K217"/>
  <c r="L217"/>
  <c r="M217"/>
  <c r="N217"/>
  <c r="O217"/>
  <c r="R217"/>
  <c r="S217"/>
  <c r="T217"/>
  <c r="U217"/>
  <c r="V217"/>
  <c r="X217"/>
  <c r="Y217"/>
  <c r="AA217"/>
  <c r="AC217"/>
  <c r="AD217"/>
  <c r="AE217"/>
  <c r="AF217"/>
  <c r="I218"/>
  <c r="J218"/>
  <c r="K218"/>
  <c r="L218"/>
  <c r="M218"/>
  <c r="N218"/>
  <c r="O218"/>
  <c r="R218"/>
  <c r="T218"/>
  <c r="U218"/>
  <c r="V218"/>
  <c r="Y218"/>
  <c r="Z218"/>
  <c r="AA218"/>
  <c r="AD218"/>
  <c r="AE218"/>
  <c r="AF218"/>
  <c r="I219"/>
  <c r="J219"/>
  <c r="K219"/>
  <c r="L219"/>
  <c r="M219"/>
  <c r="N219"/>
  <c r="O219"/>
  <c r="R219"/>
  <c r="S219"/>
  <c r="T219"/>
  <c r="U219"/>
  <c r="X219"/>
  <c r="Y219"/>
  <c r="AA219"/>
  <c r="AD219"/>
  <c r="AE219"/>
  <c r="AF219"/>
  <c r="I220"/>
  <c r="J220"/>
  <c r="K220"/>
  <c r="L220"/>
  <c r="M220"/>
  <c r="N220"/>
  <c r="O220"/>
  <c r="R220"/>
  <c r="T220"/>
  <c r="U220"/>
  <c r="V220"/>
  <c r="Y220"/>
  <c r="Z220"/>
  <c r="AA220"/>
  <c r="AD220"/>
  <c r="AE220"/>
  <c r="AF220"/>
  <c r="I221"/>
  <c r="J221"/>
  <c r="K221"/>
  <c r="L221"/>
  <c r="M221"/>
  <c r="N221"/>
  <c r="O221"/>
  <c r="R221"/>
  <c r="S221"/>
  <c r="T221"/>
  <c r="U221"/>
  <c r="V221"/>
  <c r="X221"/>
  <c r="Y221"/>
  <c r="AA221"/>
  <c r="AC221"/>
  <c r="AD221"/>
  <c r="AE221"/>
  <c r="AF221"/>
  <c r="I222"/>
  <c r="J222"/>
  <c r="K222"/>
  <c r="L222"/>
  <c r="M222"/>
  <c r="N222"/>
  <c r="O222"/>
  <c r="R222"/>
  <c r="T222"/>
  <c r="U222"/>
  <c r="V222"/>
  <c r="X222"/>
  <c r="Y222"/>
  <c r="Z222"/>
  <c r="AA222"/>
  <c r="AB222"/>
  <c r="AD222"/>
  <c r="AE222"/>
  <c r="AF222"/>
  <c r="I223"/>
  <c r="J223"/>
  <c r="K223"/>
  <c r="L223"/>
  <c r="M223"/>
  <c r="N223"/>
  <c r="O223"/>
  <c r="R223"/>
  <c r="S223"/>
  <c r="T223"/>
  <c r="U223"/>
  <c r="X223"/>
  <c r="Y223"/>
  <c r="AA223"/>
  <c r="AC223"/>
  <c r="AD223"/>
  <c r="AE223"/>
  <c r="AF223"/>
  <c r="I224"/>
  <c r="J224"/>
  <c r="K224"/>
  <c r="L224"/>
  <c r="M224"/>
  <c r="N224"/>
  <c r="O224"/>
  <c r="R224"/>
  <c r="T224"/>
  <c r="U224"/>
  <c r="V224"/>
  <c r="X224"/>
  <c r="Y224"/>
  <c r="Z224"/>
  <c r="AA224"/>
  <c r="AD224"/>
  <c r="AE224"/>
  <c r="AF224"/>
  <c r="I225"/>
  <c r="J225"/>
  <c r="K225"/>
  <c r="L225"/>
  <c r="M225"/>
  <c r="N225"/>
  <c r="O225"/>
  <c r="R225"/>
  <c r="S225"/>
  <c r="T225"/>
  <c r="U225"/>
  <c r="V225"/>
  <c r="X225"/>
  <c r="Y225"/>
  <c r="AA225"/>
  <c r="AD225"/>
  <c r="AE225"/>
  <c r="AF225"/>
  <c r="I226"/>
  <c r="J226"/>
  <c r="K226"/>
  <c r="L226"/>
  <c r="M226"/>
  <c r="N226"/>
  <c r="O226"/>
  <c r="R226"/>
  <c r="T226"/>
  <c r="U226"/>
  <c r="V226"/>
  <c r="Y226"/>
  <c r="Z226"/>
  <c r="AA226"/>
  <c r="AD226"/>
  <c r="AE226"/>
  <c r="AF226"/>
  <c r="I227"/>
  <c r="J227"/>
  <c r="K227"/>
  <c r="L227"/>
  <c r="M227"/>
  <c r="N227"/>
  <c r="O227"/>
  <c r="R227"/>
  <c r="S227"/>
  <c r="T227"/>
  <c r="U227"/>
  <c r="X227"/>
  <c r="Y227"/>
  <c r="AA227"/>
  <c r="AC227"/>
  <c r="AD227"/>
  <c r="AE227"/>
  <c r="AF227"/>
  <c r="I228"/>
  <c r="J228"/>
  <c r="K228"/>
  <c r="L228"/>
  <c r="M228"/>
  <c r="N228"/>
  <c r="O228"/>
  <c r="R228"/>
  <c r="T228"/>
  <c r="U228"/>
  <c r="V228"/>
  <c r="Y228"/>
  <c r="Z228"/>
  <c r="AA228"/>
  <c r="AD228"/>
  <c r="AE228"/>
  <c r="AF228"/>
  <c r="I229"/>
  <c r="J229"/>
  <c r="K229"/>
  <c r="L229"/>
  <c r="M229"/>
  <c r="N229"/>
  <c r="O229"/>
  <c r="R229"/>
  <c r="S229"/>
  <c r="T229"/>
  <c r="U229"/>
  <c r="V229"/>
  <c r="X229"/>
  <c r="Y229"/>
  <c r="AA229"/>
  <c r="AC229"/>
  <c r="AD229"/>
  <c r="AE229"/>
  <c r="AF229"/>
  <c r="I230"/>
  <c r="J230"/>
  <c r="K230"/>
  <c r="L230"/>
  <c r="M230"/>
  <c r="N230"/>
  <c r="O230"/>
  <c r="R230"/>
  <c r="T230"/>
  <c r="U230"/>
  <c r="V230"/>
  <c r="Y230"/>
  <c r="Z230"/>
  <c r="AA230"/>
  <c r="AD230"/>
  <c r="AE230"/>
  <c r="AF230"/>
  <c r="I231"/>
  <c r="J231"/>
  <c r="K231"/>
  <c r="L231"/>
  <c r="M231"/>
  <c r="N231"/>
  <c r="O231"/>
  <c r="R231"/>
  <c r="S231"/>
  <c r="T231"/>
  <c r="U231"/>
  <c r="X231"/>
  <c r="Y231"/>
  <c r="Z231"/>
  <c r="AA231"/>
  <c r="AD231"/>
  <c r="AE231"/>
  <c r="AF231"/>
  <c r="I232"/>
  <c r="J232"/>
  <c r="K232"/>
  <c r="L232"/>
  <c r="M232"/>
  <c r="N232"/>
  <c r="O232"/>
  <c r="R232"/>
  <c r="T232"/>
  <c r="U232"/>
  <c r="V232"/>
  <c r="Y232"/>
  <c r="Z232"/>
  <c r="AA232"/>
  <c r="AD232"/>
  <c r="AE232"/>
  <c r="AF232"/>
  <c r="I233"/>
  <c r="J233"/>
  <c r="K233"/>
  <c r="L233"/>
  <c r="M233"/>
  <c r="N233"/>
  <c r="O233"/>
  <c r="R233"/>
  <c r="S233"/>
  <c r="T233"/>
  <c r="U233"/>
  <c r="V233"/>
  <c r="X233"/>
  <c r="Y233"/>
  <c r="AA233"/>
  <c r="AD233"/>
  <c r="AE233"/>
  <c r="AF233"/>
  <c r="I234"/>
  <c r="J234"/>
  <c r="K234"/>
  <c r="L234"/>
  <c r="M234"/>
  <c r="N234"/>
  <c r="O234"/>
  <c r="R234"/>
  <c r="T234"/>
  <c r="U234"/>
  <c r="V234"/>
  <c r="Y234"/>
  <c r="Z234"/>
  <c r="AA234"/>
  <c r="AD234"/>
  <c r="AE234"/>
  <c r="AF234"/>
  <c r="I235"/>
  <c r="J235"/>
  <c r="K235"/>
  <c r="L235"/>
  <c r="M235"/>
  <c r="N235"/>
  <c r="O235"/>
  <c r="R235"/>
  <c r="S235"/>
  <c r="T235"/>
  <c r="U235"/>
  <c r="X235"/>
  <c r="Y235"/>
  <c r="AA235"/>
  <c r="AD235"/>
  <c r="AE235"/>
  <c r="AF235"/>
  <c r="I236"/>
  <c r="J236"/>
  <c r="K236"/>
  <c r="L236"/>
  <c r="M236"/>
  <c r="N236"/>
  <c r="O236"/>
  <c r="R236"/>
  <c r="T236"/>
  <c r="U236"/>
  <c r="V236"/>
  <c r="Y236"/>
  <c r="Z236"/>
  <c r="AA236"/>
  <c r="AD236"/>
  <c r="AE236"/>
  <c r="AF236"/>
  <c r="I237"/>
  <c r="J237"/>
  <c r="K237"/>
  <c r="L237"/>
  <c r="M237"/>
  <c r="N237"/>
  <c r="O237"/>
  <c r="R237"/>
  <c r="S237"/>
  <c r="T237"/>
  <c r="U237"/>
  <c r="V237"/>
  <c r="X237"/>
  <c r="Y237"/>
  <c r="AA237"/>
  <c r="AD237"/>
  <c r="AE237"/>
  <c r="AF237"/>
  <c r="I238"/>
  <c r="J238"/>
  <c r="K238"/>
  <c r="L238"/>
  <c r="M238"/>
  <c r="N238"/>
  <c r="O238"/>
  <c r="R238"/>
  <c r="T238"/>
  <c r="U238"/>
  <c r="V238"/>
  <c r="X238"/>
  <c r="Y238"/>
  <c r="Z238"/>
  <c r="AA238"/>
  <c r="AB238"/>
  <c r="AD238"/>
  <c r="AE238"/>
  <c r="AF238"/>
  <c r="I239"/>
  <c r="J239"/>
  <c r="K239"/>
  <c r="L239"/>
  <c r="M239"/>
  <c r="N239"/>
  <c r="O239"/>
  <c r="R239"/>
  <c r="S239"/>
  <c r="T239"/>
  <c r="U239"/>
  <c r="X239"/>
  <c r="Y239"/>
  <c r="AA239"/>
  <c r="AC239"/>
  <c r="AD239"/>
  <c r="AE239"/>
  <c r="AF239"/>
  <c r="I240"/>
  <c r="J240"/>
  <c r="K240"/>
  <c r="L240"/>
  <c r="M240"/>
  <c r="N240"/>
  <c r="O240"/>
  <c r="R240"/>
  <c r="T240"/>
  <c r="U240"/>
  <c r="V240"/>
  <c r="X240"/>
  <c r="Y240"/>
  <c r="Z240"/>
  <c r="AA240"/>
  <c r="AD240"/>
  <c r="AE240"/>
  <c r="AF240"/>
  <c r="I241"/>
  <c r="J241"/>
  <c r="K241"/>
  <c r="L241"/>
  <c r="M241"/>
  <c r="N241"/>
  <c r="O241"/>
  <c r="R241"/>
  <c r="S241"/>
  <c r="T241"/>
  <c r="U241"/>
  <c r="V241"/>
  <c r="X241"/>
  <c r="Y241"/>
  <c r="AA241"/>
  <c r="AC241"/>
  <c r="AD241"/>
  <c r="AE241"/>
  <c r="AF241"/>
  <c r="I242"/>
  <c r="J242"/>
  <c r="K242"/>
  <c r="L242"/>
  <c r="M242"/>
  <c r="N242"/>
  <c r="O242"/>
  <c r="R242"/>
  <c r="T242"/>
  <c r="U242"/>
  <c r="V242"/>
  <c r="X242"/>
  <c r="Y242"/>
  <c r="Z242"/>
  <c r="AA242"/>
  <c r="AB242"/>
  <c r="AD242"/>
  <c r="AE242"/>
  <c r="AF242"/>
  <c r="I243"/>
  <c r="J243"/>
  <c r="K243"/>
  <c r="L243"/>
  <c r="M243"/>
  <c r="N243"/>
  <c r="O243"/>
  <c r="R243"/>
  <c r="S243"/>
  <c r="T243"/>
  <c r="U243"/>
  <c r="X243"/>
  <c r="Y243"/>
  <c r="Z243"/>
  <c r="AA243"/>
  <c r="AC243"/>
  <c r="AD243"/>
  <c r="AE243"/>
  <c r="AF243"/>
  <c r="I244"/>
  <c r="J244"/>
  <c r="K244"/>
  <c r="L244"/>
  <c r="M244"/>
  <c r="N244"/>
  <c r="O244"/>
  <c r="R244"/>
  <c r="T244"/>
  <c r="U244"/>
  <c r="V244"/>
  <c r="X244"/>
  <c r="Y244"/>
  <c r="Z244"/>
  <c r="AA244"/>
  <c r="AB244"/>
  <c r="AD244"/>
  <c r="AE244"/>
  <c r="AF244"/>
  <c r="I245"/>
  <c r="J245"/>
  <c r="K245"/>
  <c r="L245"/>
  <c r="M245"/>
  <c r="N245"/>
  <c r="O245"/>
  <c r="R245"/>
  <c r="S245"/>
  <c r="T245"/>
  <c r="U245"/>
  <c r="V245"/>
  <c r="X245"/>
  <c r="Y245"/>
  <c r="AA245"/>
  <c r="AC245"/>
  <c r="AD245"/>
  <c r="AE245"/>
  <c r="AF245"/>
  <c r="I246"/>
  <c r="J246"/>
  <c r="K246"/>
  <c r="L246"/>
  <c r="M246"/>
  <c r="N246"/>
  <c r="O246"/>
  <c r="R246"/>
  <c r="T246"/>
  <c r="U246"/>
  <c r="V246"/>
  <c r="X246"/>
  <c r="Y246"/>
  <c r="Z246"/>
  <c r="AA246"/>
  <c r="AB246"/>
  <c r="AD246"/>
  <c r="AE246"/>
  <c r="AF246"/>
  <c r="I247"/>
  <c r="J247"/>
  <c r="K247"/>
  <c r="L247"/>
  <c r="M247"/>
  <c r="N247"/>
  <c r="O247"/>
  <c r="R247"/>
  <c r="S247"/>
  <c r="T247"/>
  <c r="U247"/>
  <c r="X247"/>
  <c r="Y247"/>
  <c r="Z247"/>
  <c r="AA247"/>
  <c r="AD247"/>
  <c r="AE247"/>
  <c r="AF247"/>
  <c r="I248"/>
  <c r="J248"/>
  <c r="K248"/>
  <c r="L248"/>
  <c r="M248"/>
  <c r="N248"/>
  <c r="O248"/>
  <c r="R248"/>
  <c r="T248"/>
  <c r="U248"/>
  <c r="V248"/>
  <c r="X248"/>
  <c r="Y248"/>
  <c r="Z248"/>
  <c r="AA248"/>
  <c r="AB248"/>
  <c r="AD248"/>
  <c r="AE248"/>
  <c r="AF248"/>
  <c r="I249"/>
  <c r="J249"/>
  <c r="K249"/>
  <c r="L249"/>
  <c r="M249"/>
  <c r="N249"/>
  <c r="O249"/>
  <c r="R249"/>
  <c r="S249"/>
  <c r="T249"/>
  <c r="U249"/>
  <c r="V249"/>
  <c r="X249"/>
  <c r="Y249"/>
  <c r="Z249"/>
  <c r="AA249"/>
  <c r="AD249"/>
  <c r="AE249"/>
  <c r="AF249"/>
  <c r="I250"/>
  <c r="J250"/>
  <c r="K250"/>
  <c r="L250"/>
  <c r="M250"/>
  <c r="N250"/>
  <c r="O250"/>
  <c r="R250"/>
  <c r="T250"/>
  <c r="U250"/>
  <c r="V250"/>
  <c r="X250"/>
  <c r="Y250"/>
  <c r="Z250"/>
  <c r="AA250"/>
  <c r="AB250"/>
  <c r="AD250"/>
  <c r="AE250"/>
  <c r="AF250"/>
  <c r="I251"/>
  <c r="J251"/>
  <c r="K251"/>
  <c r="L251"/>
  <c r="M251"/>
  <c r="N251"/>
  <c r="O251"/>
  <c r="R251"/>
  <c r="S251"/>
  <c r="T251"/>
  <c r="U251"/>
  <c r="X251"/>
  <c r="Y251"/>
  <c r="Z251"/>
  <c r="AA251"/>
  <c r="AD251"/>
  <c r="AE251"/>
  <c r="AF251"/>
  <c r="I252"/>
  <c r="J252"/>
  <c r="K252"/>
  <c r="L252"/>
  <c r="M252"/>
  <c r="N252"/>
  <c r="O252"/>
  <c r="R252"/>
  <c r="T252"/>
  <c r="U252"/>
  <c r="V252"/>
  <c r="X252"/>
  <c r="Y252"/>
  <c r="Z252"/>
  <c r="AA252"/>
  <c r="AD252"/>
  <c r="AE252"/>
  <c r="AF252"/>
  <c r="I253"/>
  <c r="J253"/>
  <c r="K253"/>
  <c r="L253"/>
  <c r="M253"/>
  <c r="N253"/>
  <c r="O253"/>
  <c r="R253"/>
  <c r="S253"/>
  <c r="T253"/>
  <c r="U253"/>
  <c r="V253"/>
  <c r="X253"/>
  <c r="Y253"/>
  <c r="AA253"/>
  <c r="AD253"/>
  <c r="AE253"/>
  <c r="AF253"/>
  <c r="I254"/>
  <c r="J254"/>
  <c r="K254"/>
  <c r="L254"/>
  <c r="M254"/>
  <c r="N254"/>
  <c r="O254"/>
  <c r="R254"/>
  <c r="T254"/>
  <c r="U254"/>
  <c r="V254"/>
  <c r="X254"/>
  <c r="Y254"/>
  <c r="Z254"/>
  <c r="AA254"/>
  <c r="AB254"/>
  <c r="AD254"/>
  <c r="AE254"/>
  <c r="AF254"/>
  <c r="I255"/>
  <c r="J255"/>
  <c r="K255"/>
  <c r="L255"/>
  <c r="M255"/>
  <c r="N255"/>
  <c r="O255"/>
  <c r="R255"/>
  <c r="S255"/>
  <c r="T255"/>
  <c r="U255"/>
  <c r="X255"/>
  <c r="Y255"/>
  <c r="Z255"/>
  <c r="AA255"/>
  <c r="AC255"/>
  <c r="AD255"/>
  <c r="AE255"/>
  <c r="AF255"/>
  <c r="I256"/>
  <c r="J256"/>
  <c r="K256"/>
  <c r="L256"/>
  <c r="M256"/>
  <c r="N256"/>
  <c r="O256"/>
  <c r="R256"/>
  <c r="T256"/>
  <c r="U256"/>
  <c r="V256"/>
  <c r="X256"/>
  <c r="Y256"/>
  <c r="Z256"/>
  <c r="AA256"/>
  <c r="AC256"/>
  <c r="AD256"/>
  <c r="AE256"/>
  <c r="AF256"/>
  <c r="I257"/>
  <c r="J257"/>
  <c r="K257"/>
  <c r="L257"/>
  <c r="M257"/>
  <c r="N257"/>
  <c r="O257"/>
  <c r="R257"/>
  <c r="S257"/>
  <c r="T257"/>
  <c r="U257"/>
  <c r="V257"/>
  <c r="X257"/>
  <c r="Y257"/>
  <c r="AA257"/>
  <c r="AC257"/>
  <c r="AD257"/>
  <c r="AE257"/>
  <c r="AF257"/>
  <c r="I258"/>
  <c r="J258"/>
  <c r="K258"/>
  <c r="L258"/>
  <c r="M258"/>
  <c r="N258"/>
  <c r="O258"/>
  <c r="R258"/>
  <c r="T258"/>
  <c r="U258"/>
  <c r="V258"/>
  <c r="X258"/>
  <c r="Y258"/>
  <c r="Z258"/>
  <c r="AA258"/>
  <c r="AB258"/>
  <c r="AD258"/>
  <c r="AE258"/>
  <c r="AF258"/>
  <c r="I259"/>
  <c r="J259"/>
  <c r="K259"/>
  <c r="L259"/>
  <c r="M259"/>
  <c r="N259"/>
  <c r="O259"/>
  <c r="R259"/>
  <c r="S259"/>
  <c r="T259"/>
  <c r="U259"/>
  <c r="X259"/>
  <c r="Y259"/>
  <c r="Z259"/>
  <c r="AA259"/>
  <c r="AC259"/>
  <c r="AD259"/>
  <c r="AE259"/>
  <c r="AF259"/>
  <c r="I260"/>
  <c r="J260"/>
  <c r="K260"/>
  <c r="L260"/>
  <c r="M260"/>
  <c r="N260"/>
  <c r="O260"/>
  <c r="R260"/>
  <c r="T260"/>
  <c r="U260"/>
  <c r="V260"/>
  <c r="X260"/>
  <c r="Y260"/>
  <c r="Z260"/>
  <c r="AA260"/>
  <c r="AB260"/>
  <c r="AD260"/>
  <c r="AE260"/>
  <c r="AF260"/>
  <c r="I261"/>
  <c r="J261"/>
  <c r="K261"/>
  <c r="L261"/>
  <c r="M261"/>
  <c r="N261"/>
  <c r="O261"/>
  <c r="R261"/>
  <c r="S261"/>
  <c r="T261"/>
  <c r="U261"/>
  <c r="V261"/>
  <c r="X261"/>
  <c r="Y261"/>
  <c r="AA261"/>
  <c r="AC261"/>
  <c r="AD261"/>
  <c r="AE261"/>
  <c r="AF261"/>
  <c r="I262"/>
  <c r="J262"/>
  <c r="K262"/>
  <c r="L262"/>
  <c r="M262"/>
  <c r="N262"/>
  <c r="O262"/>
  <c r="R262"/>
  <c r="T262"/>
  <c r="U262"/>
  <c r="V262"/>
  <c r="X262"/>
  <c r="Y262"/>
  <c r="Z262"/>
  <c r="AA262"/>
  <c r="AB262"/>
  <c r="AD262"/>
  <c r="AE262"/>
  <c r="AF262"/>
  <c r="I263"/>
  <c r="J263"/>
  <c r="K263"/>
  <c r="L263"/>
  <c r="M263"/>
  <c r="N263"/>
  <c r="O263"/>
  <c r="R263"/>
  <c r="S263"/>
  <c r="T263"/>
  <c r="U263"/>
  <c r="X263"/>
  <c r="Y263"/>
  <c r="Z263"/>
  <c r="AA263"/>
  <c r="AD263"/>
  <c r="AE263"/>
  <c r="AF263"/>
  <c r="I264"/>
  <c r="J264"/>
  <c r="K264"/>
  <c r="L264"/>
  <c r="M264"/>
  <c r="N264"/>
  <c r="O264"/>
  <c r="R264"/>
  <c r="T264"/>
  <c r="U264"/>
  <c r="V264"/>
  <c r="X264"/>
  <c r="Y264"/>
  <c r="Z264"/>
  <c r="AA264"/>
  <c r="AB264"/>
  <c r="AD264"/>
  <c r="AE264"/>
  <c r="AF264"/>
  <c r="I265"/>
  <c r="J265"/>
  <c r="K265"/>
  <c r="L265"/>
  <c r="M265"/>
  <c r="N265"/>
  <c r="O265"/>
  <c r="R265"/>
  <c r="S265"/>
  <c r="T265"/>
  <c r="U265"/>
  <c r="V265"/>
  <c r="X265"/>
  <c r="Y265"/>
  <c r="Z265"/>
  <c r="AA265"/>
  <c r="AD265"/>
  <c r="AE265"/>
  <c r="AF265"/>
  <c r="I266"/>
  <c r="J266"/>
  <c r="K266"/>
  <c r="L266"/>
  <c r="M266"/>
  <c r="N266"/>
  <c r="O266"/>
  <c r="R266"/>
  <c r="T266"/>
  <c r="U266"/>
  <c r="V266"/>
  <c r="X266"/>
  <c r="Y266"/>
  <c r="Z266"/>
  <c r="AA266"/>
  <c r="AB266"/>
  <c r="AD266"/>
  <c r="AE266"/>
  <c r="AF266"/>
  <c r="I267"/>
  <c r="J267"/>
  <c r="K267"/>
  <c r="L267"/>
  <c r="M267"/>
  <c r="N267"/>
  <c r="O267"/>
  <c r="R267"/>
  <c r="S267"/>
  <c r="T267"/>
  <c r="U267"/>
  <c r="X267"/>
  <c r="Y267"/>
  <c r="Z267"/>
  <c r="AA267"/>
  <c r="AD267"/>
  <c r="AE267"/>
  <c r="AF267"/>
  <c r="I268"/>
  <c r="K268"/>
  <c r="L268"/>
  <c r="M268"/>
  <c r="N268"/>
  <c r="C11" i="11" s="1"/>
  <c r="O268" i="1"/>
  <c r="R268"/>
  <c r="T268"/>
  <c r="U268"/>
  <c r="X268"/>
  <c r="Y268"/>
  <c r="AA268"/>
  <c r="AD268"/>
  <c r="AE268"/>
  <c r="AF268"/>
  <c r="AA46" l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/>
  <c r="N218" i="18"/>
  <c r="AB217" i="1" s="1"/>
  <c r="Z217"/>
  <c r="Z209"/>
  <c r="N210" i="18"/>
  <c r="AB209" i="1" s="1"/>
  <c r="N174" i="18"/>
  <c r="AB173" i="1" s="1"/>
  <c r="Z173"/>
  <c r="N170" i="18"/>
  <c r="AB169" i="1" s="1"/>
  <c r="Z169"/>
  <c r="Z161"/>
  <c r="N162" i="18"/>
  <c r="AB161" i="1" s="1"/>
  <c r="N126" i="18"/>
  <c r="AB125" i="1" s="1"/>
  <c r="Z125"/>
  <c r="N122" i="18"/>
  <c r="AB121" i="1" s="1"/>
  <c r="Z121"/>
  <c r="Z113"/>
  <c r="N114" i="18"/>
  <c r="AB113" i="1" s="1"/>
  <c r="N74" i="18"/>
  <c r="AB73" i="1" s="1"/>
  <c r="Z73"/>
  <c r="Z65"/>
  <c r="N66" i="18"/>
  <c r="AB65" i="1" s="1"/>
  <c r="N62" i="18"/>
  <c r="AB61" i="1" s="1"/>
  <c r="Z61"/>
  <c r="N58" i="18"/>
  <c r="AB57" i="1" s="1"/>
  <c r="Z57"/>
  <c r="Z261"/>
  <c r="Z245"/>
  <c r="Z41"/>
  <c r="Z241"/>
  <c r="N242" i="18"/>
  <c r="AB241" i="1" s="1"/>
  <c r="N206" i="18"/>
  <c r="AB205" i="1" s="1"/>
  <c r="Z205"/>
  <c r="N202" i="18"/>
  <c r="AB201" i="1" s="1"/>
  <c r="Z201"/>
  <c r="Z193"/>
  <c r="N194" i="18"/>
  <c r="AB193" i="1" s="1"/>
  <c r="N158" i="18"/>
  <c r="AB157" i="1" s="1"/>
  <c r="Z157"/>
  <c r="N154" i="18"/>
  <c r="AB153" i="1" s="1"/>
  <c r="Z153"/>
  <c r="Z145"/>
  <c r="N146" i="18"/>
  <c r="AB145" i="1" s="1"/>
  <c r="N110" i="18"/>
  <c r="AB109" i="1" s="1"/>
  <c r="Z109"/>
  <c r="N106" i="18"/>
  <c r="AB105" i="1" s="1"/>
  <c r="Z105"/>
  <c r="Z97"/>
  <c r="N98" i="18"/>
  <c r="AB97" i="1" s="1"/>
  <c r="Z49"/>
  <c r="N50" i="18"/>
  <c r="AB49" i="1" s="1"/>
  <c r="Z253"/>
  <c r="N238" i="18"/>
  <c r="AB237" i="1" s="1"/>
  <c r="Z237"/>
  <c r="N234" i="18"/>
  <c r="AB233" i="1" s="1"/>
  <c r="Z233"/>
  <c r="Z225"/>
  <c r="N226" i="18"/>
  <c r="AB225" i="1" s="1"/>
  <c r="N190" i="18"/>
  <c r="AB189" i="1" s="1"/>
  <c r="Z189"/>
  <c r="N186" i="18"/>
  <c r="AB185" i="1" s="1"/>
  <c r="Z185"/>
  <c r="Z177"/>
  <c r="N178" i="18"/>
  <c r="AB177" i="1" s="1"/>
  <c r="N142" i="18"/>
  <c r="AB141" i="1" s="1"/>
  <c r="Z141"/>
  <c r="N138" i="18"/>
  <c r="AB137" i="1" s="1"/>
  <c r="Z137"/>
  <c r="Z129"/>
  <c r="N130" i="18"/>
  <c r="AB129" i="1" s="1"/>
  <c r="N94" i="18"/>
  <c r="AB93" i="1" s="1"/>
  <c r="Z93"/>
  <c r="N90" i="18"/>
  <c r="AB89" i="1" s="1"/>
  <c r="Z89"/>
  <c r="Z81"/>
  <c r="N82" i="18"/>
  <c r="AB81" i="1" s="1"/>
  <c r="N78" i="18"/>
  <c r="AB77" i="1" s="1"/>
  <c r="Z77"/>
  <c r="Z45"/>
  <c r="N46" i="18"/>
  <c r="AB45" i="1" s="1"/>
  <c r="N38" i="18"/>
  <c r="AB37" i="1" s="1"/>
  <c r="Z37"/>
  <c r="Z33"/>
  <c r="N34" i="18"/>
  <c r="AB33" i="1" s="1"/>
  <c r="N240" i="18"/>
  <c r="AB239" i="1" s="1"/>
  <c r="Z239"/>
  <c r="N236" i="18"/>
  <c r="AB235" i="1" s="1"/>
  <c r="Z235"/>
  <c r="Z227"/>
  <c r="N228" i="18"/>
  <c r="AB227" i="1" s="1"/>
  <c r="N224" i="18"/>
  <c r="AB223" i="1" s="1"/>
  <c r="Z223"/>
  <c r="N220" i="18"/>
  <c r="AB219" i="1" s="1"/>
  <c r="Z219"/>
  <c r="Z211"/>
  <c r="N212" i="18"/>
  <c r="AB211" i="1" s="1"/>
  <c r="N208" i="18"/>
  <c r="AB207" i="1" s="1"/>
  <c r="Z207"/>
  <c r="N204" i="18"/>
  <c r="AB203" i="1" s="1"/>
  <c r="Z203"/>
  <c r="Z195"/>
  <c r="N196" i="18"/>
  <c r="AB195" i="1" s="1"/>
  <c r="N192" i="18"/>
  <c r="AB191" i="1" s="1"/>
  <c r="Z191"/>
  <c r="N188" i="18"/>
  <c r="AB187" i="1" s="1"/>
  <c r="Z187"/>
  <c r="Z179"/>
  <c r="N180" i="18"/>
  <c r="AB179" i="1" s="1"/>
  <c r="N176" i="18"/>
  <c r="AB175" i="1" s="1"/>
  <c r="Z175"/>
  <c r="N172" i="18"/>
  <c r="AB171" i="1" s="1"/>
  <c r="Z171"/>
  <c r="Z163"/>
  <c r="N164" i="18"/>
  <c r="AB163" i="1" s="1"/>
  <c r="N160" i="18"/>
  <c r="AB159" i="1" s="1"/>
  <c r="Z159"/>
  <c r="N156" i="18"/>
  <c r="AB155" i="1" s="1"/>
  <c r="Z155"/>
  <c r="Z147"/>
  <c r="N148" i="18"/>
  <c r="AB147" i="1" s="1"/>
  <c r="N144" i="18"/>
  <c r="AB143" i="1" s="1"/>
  <c r="Z143"/>
  <c r="N140" i="18"/>
  <c r="AB139" i="1" s="1"/>
  <c r="Z139"/>
  <c r="Z131"/>
  <c r="N132" i="18"/>
  <c r="AB131" i="1" s="1"/>
  <c r="N128" i="18"/>
  <c r="AB127" i="1" s="1"/>
  <c r="Z127"/>
  <c r="N124" i="18"/>
  <c r="AB123" i="1" s="1"/>
  <c r="Z123"/>
  <c r="Z115"/>
  <c r="N116" i="18"/>
  <c r="AB115" i="1" s="1"/>
  <c r="N112" i="18"/>
  <c r="AB111" i="1" s="1"/>
  <c r="Z111"/>
  <c r="N108" i="18"/>
  <c r="AB107" i="1" s="1"/>
  <c r="Z107"/>
  <c r="Z99"/>
  <c r="N100" i="18"/>
  <c r="AB99" i="1" s="1"/>
  <c r="N96" i="18"/>
  <c r="AB95" i="1" s="1"/>
  <c r="Z95"/>
  <c r="N92" i="18"/>
  <c r="AB91" i="1" s="1"/>
  <c r="Z91"/>
  <c r="Z83"/>
  <c r="N84" i="18"/>
  <c r="AB83" i="1" s="1"/>
  <c r="N80" i="18"/>
  <c r="AB79" i="1" s="1"/>
  <c r="Z79"/>
  <c r="N76" i="18"/>
  <c r="AB75" i="1" s="1"/>
  <c r="Z75"/>
  <c r="Z67"/>
  <c r="N68" i="18"/>
  <c r="AB67" i="1" s="1"/>
  <c r="N64" i="18"/>
  <c r="AB63" i="1" s="1"/>
  <c r="Z63"/>
  <c r="N60" i="18"/>
  <c r="AB59" i="1" s="1"/>
  <c r="Z59"/>
  <c r="Z51"/>
  <c r="N52" i="18"/>
  <c r="AB51" i="1" s="1"/>
  <c r="N48" i="18"/>
  <c r="AB47" i="1" s="1"/>
  <c r="Z47"/>
  <c r="N40" i="18"/>
  <c r="AB39" i="1" s="1"/>
  <c r="Z39"/>
  <c r="N36" i="18"/>
  <c r="AB35" i="1" s="1"/>
  <c r="Z35"/>
  <c r="Z257"/>
  <c r="Z229"/>
  <c r="Z197"/>
  <c r="Z165"/>
  <c r="Z133"/>
  <c r="Z101"/>
  <c r="Z69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/>
  <c r="O44"/>
  <c r="O42"/>
  <c r="O40"/>
  <c r="O38"/>
  <c r="O36"/>
  <c r="O34"/>
  <c r="O32"/>
  <c r="O30"/>
  <c r="O29"/>
  <c r="AB26"/>
  <c r="AC26"/>
  <c r="Y27"/>
  <c r="AC27"/>
  <c r="D29" i="18"/>
  <c r="G29"/>
  <c r="J29"/>
  <c r="M29"/>
  <c r="O29" s="1"/>
  <c r="AC28" i="1" s="1"/>
  <c r="C29" i="17"/>
  <c r="W26" i="1"/>
  <c r="W27"/>
  <c r="F31" i="15"/>
  <c r="K31"/>
  <c r="F29" i="16"/>
  <c r="R28" i="1" s="1"/>
  <c r="G29" i="16"/>
  <c r="H29"/>
  <c r="T28" i="1" s="1"/>
  <c r="I29" i="16"/>
  <c r="U28" i="1" s="1"/>
  <c r="P26"/>
  <c r="Q26"/>
  <c r="P27"/>
  <c r="Q27"/>
  <c r="D30" i="14"/>
  <c r="N28" i="1" s="1"/>
  <c r="I30" i="14"/>
  <c r="C29" i="12"/>
  <c r="E29"/>
  <c r="H28" i="1" s="1"/>
  <c r="G29" i="12"/>
  <c r="I29"/>
  <c r="J28" i="1" s="1"/>
  <c r="C27"/>
  <c r="D27"/>
  <c r="E27"/>
  <c r="F27"/>
  <c r="G27"/>
  <c r="H27"/>
  <c r="I27"/>
  <c r="J27"/>
  <c r="K27"/>
  <c r="L27"/>
  <c r="M27"/>
  <c r="N27"/>
  <c r="O27"/>
  <c r="R27"/>
  <c r="S27"/>
  <c r="T27"/>
  <c r="U27"/>
  <c r="V27"/>
  <c r="X27"/>
  <c r="Z27"/>
  <c r="AA27"/>
  <c r="AB27"/>
  <c r="AD27"/>
  <c r="AE27"/>
  <c r="AF27"/>
  <c r="C28"/>
  <c r="D28"/>
  <c r="E28"/>
  <c r="F28"/>
  <c r="G28"/>
  <c r="I28"/>
  <c r="K28"/>
  <c r="L28"/>
  <c r="M28"/>
  <c r="O28"/>
  <c r="S28"/>
  <c r="V28"/>
  <c r="X28"/>
  <c r="Y28"/>
  <c r="Z28"/>
  <c r="AA28"/>
  <c r="AD28"/>
  <c r="AE28"/>
  <c r="AF28"/>
  <c r="C26"/>
  <c r="D26"/>
  <c r="E26"/>
  <c r="F26"/>
  <c r="G26"/>
  <c r="H26"/>
  <c r="I26"/>
  <c r="J26"/>
  <c r="K26"/>
  <c r="L26"/>
  <c r="M26"/>
  <c r="N26"/>
  <c r="O26"/>
  <c r="R26"/>
  <c r="S26"/>
  <c r="T26"/>
  <c r="U26"/>
  <c r="V26"/>
  <c r="X26"/>
  <c r="Y26"/>
  <c r="Z26"/>
  <c r="AD26"/>
  <c r="AE26"/>
  <c r="AF26"/>
  <c r="K31" i="14" l="1"/>
  <c r="Q29" i="1" s="1"/>
  <c r="N29" i="18"/>
  <c r="AB28" i="1" s="1"/>
  <c r="AA26"/>
  <c r="L31" i="15"/>
  <c r="W28" i="1" s="1"/>
  <c r="D26" i="18"/>
  <c r="G26"/>
  <c r="J26"/>
  <c r="N26" s="1"/>
  <c r="AB25" i="1" s="1"/>
  <c r="M26" i="18"/>
  <c r="O26" s="1"/>
  <c r="AC25" i="1" s="1"/>
  <c r="C26" i="17"/>
  <c r="F28" i="15"/>
  <c r="K28"/>
  <c r="F26" i="16"/>
  <c r="G26"/>
  <c r="H26"/>
  <c r="I26"/>
  <c r="U25" i="1" s="1"/>
  <c r="D27" i="14"/>
  <c r="I27"/>
  <c r="C26" i="12"/>
  <c r="E26"/>
  <c r="G26"/>
  <c r="I26"/>
  <c r="C25" i="1"/>
  <c r="D25"/>
  <c r="E25"/>
  <c r="F25"/>
  <c r="G25"/>
  <c r="H25"/>
  <c r="I25"/>
  <c r="J25"/>
  <c r="K25"/>
  <c r="L25"/>
  <c r="M25"/>
  <c r="N25"/>
  <c r="O25"/>
  <c r="R25"/>
  <c r="S25"/>
  <c r="T25"/>
  <c r="V25"/>
  <c r="X25"/>
  <c r="Y25"/>
  <c r="AD25"/>
  <c r="AE25"/>
  <c r="AF25"/>
  <c r="K30" i="14" l="1"/>
  <c r="Q28" i="1" s="1"/>
  <c r="AA25"/>
  <c r="Z25"/>
  <c r="L28" i="15"/>
  <c r="W25" i="1" s="1"/>
  <c r="D25" i="18"/>
  <c r="G25"/>
  <c r="J25"/>
  <c r="M25"/>
  <c r="O25" s="1"/>
  <c r="AC24" i="1" s="1"/>
  <c r="C25" i="17"/>
  <c r="F27" i="15"/>
  <c r="K27"/>
  <c r="F25" i="16"/>
  <c r="G25"/>
  <c r="H25"/>
  <c r="I25"/>
  <c r="U24" i="1" s="1"/>
  <c r="D26" i="14"/>
  <c r="I26"/>
  <c r="C25" i="12"/>
  <c r="E25"/>
  <c r="G25"/>
  <c r="I25"/>
  <c r="J24" i="1" s="1"/>
  <c r="C24"/>
  <c r="D24"/>
  <c r="E24"/>
  <c r="F24"/>
  <c r="G24"/>
  <c r="H24"/>
  <c r="I24"/>
  <c r="K24"/>
  <c r="L24"/>
  <c r="M24"/>
  <c r="N24"/>
  <c r="R24"/>
  <c r="S24"/>
  <c r="T24"/>
  <c r="V24"/>
  <c r="X24"/>
  <c r="Y24"/>
  <c r="Z24"/>
  <c r="AD24"/>
  <c r="AE24"/>
  <c r="AF24"/>
  <c r="K27" i="14" l="1"/>
  <c r="Q25" i="1" s="1"/>
  <c r="N25" i="18"/>
  <c r="AB24" i="1" s="1"/>
  <c r="AA24"/>
  <c r="L27" i="15"/>
  <c r="W24" i="1" s="1"/>
  <c r="O24"/>
  <c r="C24" i="12"/>
  <c r="G23" i="1" s="1"/>
  <c r="E24" i="12"/>
  <c r="H23" i="1" s="1"/>
  <c r="G24" i="12"/>
  <c r="I24"/>
  <c r="J23" i="1" s="1"/>
  <c r="D24" i="18"/>
  <c r="G24"/>
  <c r="Y23" i="1" s="1"/>
  <c r="J24" i="18"/>
  <c r="M24"/>
  <c r="C24" i="17"/>
  <c r="F26" i="15"/>
  <c r="K26"/>
  <c r="F24" i="16"/>
  <c r="G24"/>
  <c r="H24"/>
  <c r="I24"/>
  <c r="U23" i="1" s="1"/>
  <c r="D25" i="14"/>
  <c r="I25"/>
  <c r="K26" s="1"/>
  <c r="Q24" i="1" s="1"/>
  <c r="C23"/>
  <c r="D23"/>
  <c r="E23"/>
  <c r="F23"/>
  <c r="I23"/>
  <c r="K23"/>
  <c r="L23"/>
  <c r="M23"/>
  <c r="N23"/>
  <c r="O23"/>
  <c r="R23"/>
  <c r="S23"/>
  <c r="T23"/>
  <c r="V23"/>
  <c r="X23"/>
  <c r="AD23"/>
  <c r="AE23"/>
  <c r="AF23"/>
  <c r="O24" i="18" l="1"/>
  <c r="AC23" i="1" s="1"/>
  <c r="N24" i="18"/>
  <c r="AB23" i="1" s="1"/>
  <c r="AA23"/>
  <c r="Z23"/>
  <c r="L26" i="15"/>
  <c r="W23" i="1" s="1"/>
  <c r="D23" i="18"/>
  <c r="G23"/>
  <c r="J23"/>
  <c r="N23" s="1"/>
  <c r="AB22" i="1" s="1"/>
  <c r="M23" i="18"/>
  <c r="O23" s="1"/>
  <c r="AC22" i="1" s="1"/>
  <c r="C23" i="17"/>
  <c r="F25" i="15"/>
  <c r="K25"/>
  <c r="F23" i="16"/>
  <c r="R22" i="1" s="1"/>
  <c r="G23" i="16"/>
  <c r="H23"/>
  <c r="T22" i="1" s="1"/>
  <c r="I23" i="16"/>
  <c r="U22" i="1" s="1"/>
  <c r="D24" i="14"/>
  <c r="N22" i="1" s="1"/>
  <c r="I24" i="14"/>
  <c r="C23" i="12"/>
  <c r="E23"/>
  <c r="G23"/>
  <c r="I23"/>
  <c r="C22" i="1"/>
  <c r="D22"/>
  <c r="E22"/>
  <c r="F22"/>
  <c r="G22"/>
  <c r="H22"/>
  <c r="I22"/>
  <c r="J22"/>
  <c r="K22"/>
  <c r="L22"/>
  <c r="M22"/>
  <c r="S22"/>
  <c r="V22"/>
  <c r="X22"/>
  <c r="Y22"/>
  <c r="AD22"/>
  <c r="AE22"/>
  <c r="AF22"/>
  <c r="AA22" l="1"/>
  <c r="K25" i="14"/>
  <c r="Q23" i="1" s="1"/>
  <c r="Z22"/>
  <c r="L25" i="15"/>
  <c r="W22" i="1" s="1"/>
  <c r="O22"/>
  <c r="D19" i="18"/>
  <c r="X18" i="1" s="1"/>
  <c r="G19" i="18"/>
  <c r="J19"/>
  <c r="M19"/>
  <c r="O19" s="1"/>
  <c r="AC18" i="1" s="1"/>
  <c r="N19" i="18"/>
  <c r="AB18" i="1" s="1"/>
  <c r="AB19"/>
  <c r="AA19"/>
  <c r="AB20"/>
  <c r="AC20"/>
  <c r="D22" i="18"/>
  <c r="G22"/>
  <c r="Y21" i="1" s="1"/>
  <c r="J22" i="18"/>
  <c r="N22" s="1"/>
  <c r="AB21" i="1" s="1"/>
  <c r="M22" i="18"/>
  <c r="O22" s="1"/>
  <c r="AC21" i="1" s="1"/>
  <c r="C19" i="17"/>
  <c r="C22"/>
  <c r="V21" i="1"/>
  <c r="F21" i="15"/>
  <c r="K21"/>
  <c r="F24"/>
  <c r="K24"/>
  <c r="F19" i="16"/>
  <c r="G19"/>
  <c r="H19"/>
  <c r="I19"/>
  <c r="F20"/>
  <c r="G20"/>
  <c r="H20"/>
  <c r="I20"/>
  <c r="U19" i="1" s="1"/>
  <c r="F21" i="16"/>
  <c r="G21"/>
  <c r="H21"/>
  <c r="I21"/>
  <c r="U20" i="1" s="1"/>
  <c r="F22" i="16"/>
  <c r="G22"/>
  <c r="S21" i="1" s="1"/>
  <c r="H22" i="16"/>
  <c r="I22"/>
  <c r="D20" i="14"/>
  <c r="I20"/>
  <c r="D23"/>
  <c r="N21" i="1" s="1"/>
  <c r="I23" i="14"/>
  <c r="C19" i="12"/>
  <c r="E19"/>
  <c r="G19"/>
  <c r="I18" i="1" s="1"/>
  <c r="I19" i="12"/>
  <c r="J18" i="1" s="1"/>
  <c r="J20"/>
  <c r="C22" i="12"/>
  <c r="E22"/>
  <c r="G22"/>
  <c r="I21" i="1" s="1"/>
  <c r="I22" i="12"/>
  <c r="C19" i="1"/>
  <c r="D19"/>
  <c r="E19"/>
  <c r="F19"/>
  <c r="G19"/>
  <c r="H19"/>
  <c r="I19"/>
  <c r="J19"/>
  <c r="K19"/>
  <c r="L19"/>
  <c r="M19"/>
  <c r="N19"/>
  <c r="O19"/>
  <c r="Q19"/>
  <c r="R19"/>
  <c r="S19"/>
  <c r="T19"/>
  <c r="V19"/>
  <c r="X19"/>
  <c r="Y19"/>
  <c r="Z19"/>
  <c r="AD19"/>
  <c r="AE19"/>
  <c r="AF19"/>
  <c r="C20"/>
  <c r="D20"/>
  <c r="E20"/>
  <c r="F20"/>
  <c r="G20"/>
  <c r="H20"/>
  <c r="I20"/>
  <c r="K20"/>
  <c r="L20"/>
  <c r="M20"/>
  <c r="N20"/>
  <c r="R20"/>
  <c r="S20"/>
  <c r="T20"/>
  <c r="V20"/>
  <c r="X20"/>
  <c r="Y20"/>
  <c r="AD20"/>
  <c r="AE20"/>
  <c r="AF20"/>
  <c r="C21"/>
  <c r="D21"/>
  <c r="E21"/>
  <c r="F21"/>
  <c r="G21"/>
  <c r="H21"/>
  <c r="J21"/>
  <c r="K21"/>
  <c r="L21"/>
  <c r="M21"/>
  <c r="O21"/>
  <c r="R21"/>
  <c r="T21"/>
  <c r="U21"/>
  <c r="X21"/>
  <c r="AA21"/>
  <c r="AD21"/>
  <c r="AE21"/>
  <c r="AF21"/>
  <c r="C18"/>
  <c r="D18"/>
  <c r="E18"/>
  <c r="F18"/>
  <c r="G18"/>
  <c r="H18"/>
  <c r="K18"/>
  <c r="L18"/>
  <c r="M18"/>
  <c r="N18"/>
  <c r="O18"/>
  <c r="R18"/>
  <c r="S18"/>
  <c r="T18"/>
  <c r="U18"/>
  <c r="V18"/>
  <c r="Y18"/>
  <c r="Z18"/>
  <c r="AD18"/>
  <c r="AE18"/>
  <c r="AF18"/>
  <c r="K23" i="14" l="1"/>
  <c r="Q21" i="1" s="1"/>
  <c r="K24" i="14"/>
  <c r="Q22" i="1" s="1"/>
  <c r="L24" i="15"/>
  <c r="W21" i="1" s="1"/>
  <c r="AA18"/>
  <c r="Z21"/>
  <c r="Z20"/>
  <c r="AC19"/>
  <c r="AA20"/>
  <c r="W20"/>
  <c r="L21" i="15"/>
  <c r="W18" i="1" s="1"/>
  <c r="W19"/>
  <c r="P20"/>
  <c r="O20"/>
  <c r="Q20"/>
  <c r="P19"/>
  <c r="F18" i="16"/>
  <c r="G18"/>
  <c r="H18"/>
  <c r="I18"/>
  <c r="D18" i="18" l="1"/>
  <c r="G18"/>
  <c r="Y17" i="1" s="1"/>
  <c r="J18" i="18"/>
  <c r="N18" s="1"/>
  <c r="AB17" i="1" s="1"/>
  <c r="M18" i="18"/>
  <c r="O18" s="1"/>
  <c r="AC17" i="1" s="1"/>
  <c r="C18" i="17"/>
  <c r="V17" i="1" s="1"/>
  <c r="F20" i="15"/>
  <c r="K20"/>
  <c r="D19" i="14"/>
  <c r="I19"/>
  <c r="C18" i="12"/>
  <c r="E18"/>
  <c r="G18"/>
  <c r="I18"/>
  <c r="J17" i="1" s="1"/>
  <c r="C17"/>
  <c r="D17"/>
  <c r="E17"/>
  <c r="F17"/>
  <c r="G17"/>
  <c r="H17"/>
  <c r="I17"/>
  <c r="K17"/>
  <c r="L17"/>
  <c r="M17"/>
  <c r="N17"/>
  <c r="O17"/>
  <c r="R17"/>
  <c r="S17"/>
  <c r="T17"/>
  <c r="U17"/>
  <c r="X17"/>
  <c r="AD17"/>
  <c r="AE17"/>
  <c r="AF17"/>
  <c r="K20" i="14" l="1"/>
  <c r="Q18" i="1" s="1"/>
  <c r="Z17"/>
  <c r="L20" i="15"/>
  <c r="W17" i="1" s="1"/>
  <c r="AA17"/>
  <c r="AB12"/>
  <c r="AC12"/>
  <c r="X13"/>
  <c r="AC13"/>
  <c r="AB13"/>
  <c r="AB14"/>
  <c r="AA14"/>
  <c r="AC15"/>
  <c r="D17" i="18"/>
  <c r="G17"/>
  <c r="J17"/>
  <c r="M17"/>
  <c r="O17" s="1"/>
  <c r="AC16" i="1" s="1"/>
  <c r="C17" i="17"/>
  <c r="W12" i="1"/>
  <c r="W13"/>
  <c r="W14"/>
  <c r="F19" i="15"/>
  <c r="K19"/>
  <c r="U13" i="1"/>
  <c r="U14"/>
  <c r="U15"/>
  <c r="F17" i="16"/>
  <c r="G17"/>
  <c r="H17"/>
  <c r="T16" i="1" s="1"/>
  <c r="I17" i="16"/>
  <c r="U16" i="1" s="1"/>
  <c r="Q13"/>
  <c r="Q14"/>
  <c r="Q15"/>
  <c r="D18" i="14"/>
  <c r="I18"/>
  <c r="K19" s="1"/>
  <c r="Q17" i="1" s="1"/>
  <c r="N13"/>
  <c r="N15"/>
  <c r="N14"/>
  <c r="O16"/>
  <c r="J13"/>
  <c r="J15"/>
  <c r="C17" i="12"/>
  <c r="E17"/>
  <c r="G17"/>
  <c r="I17"/>
  <c r="J16" i="1" s="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X12"/>
  <c r="Y12"/>
  <c r="Z12"/>
  <c r="AA12"/>
  <c r="AD12"/>
  <c r="AE12"/>
  <c r="AF12"/>
  <c r="C13"/>
  <c r="D13"/>
  <c r="E13"/>
  <c r="F13"/>
  <c r="G13"/>
  <c r="H13"/>
  <c r="I13"/>
  <c r="K13"/>
  <c r="L13"/>
  <c r="M13"/>
  <c r="O13"/>
  <c r="R13"/>
  <c r="S13"/>
  <c r="T13"/>
  <c r="V13"/>
  <c r="Z13"/>
  <c r="AA13"/>
  <c r="AD13"/>
  <c r="AE13"/>
  <c r="AF13"/>
  <c r="C14"/>
  <c r="D14"/>
  <c r="E14"/>
  <c r="F14"/>
  <c r="G14"/>
  <c r="H14"/>
  <c r="I14"/>
  <c r="J14"/>
  <c r="K14"/>
  <c r="L14"/>
  <c r="M14"/>
  <c r="O14"/>
  <c r="R14"/>
  <c r="S14"/>
  <c r="T14"/>
  <c r="V14"/>
  <c r="X14"/>
  <c r="Y14"/>
  <c r="Z14"/>
  <c r="AD14"/>
  <c r="AE14"/>
  <c r="AF14"/>
  <c r="C15"/>
  <c r="D15"/>
  <c r="E15"/>
  <c r="F15"/>
  <c r="G15"/>
  <c r="H15"/>
  <c r="I15"/>
  <c r="K15"/>
  <c r="L15"/>
  <c r="M15"/>
  <c r="O15"/>
  <c r="R15"/>
  <c r="S15"/>
  <c r="T15"/>
  <c r="V15"/>
  <c r="W15"/>
  <c r="X15"/>
  <c r="Y15"/>
  <c r="Z15"/>
  <c r="AA15"/>
  <c r="AB15"/>
  <c r="AD15"/>
  <c r="AE15"/>
  <c r="AF15"/>
  <c r="C16"/>
  <c r="D16"/>
  <c r="E16"/>
  <c r="F16"/>
  <c r="G16"/>
  <c r="H16"/>
  <c r="I16"/>
  <c r="K16"/>
  <c r="L16"/>
  <c r="M16"/>
  <c r="N16"/>
  <c r="R16"/>
  <c r="S16"/>
  <c r="V16"/>
  <c r="X16"/>
  <c r="Y16"/>
  <c r="AD16"/>
  <c r="AE16"/>
  <c r="AF16"/>
  <c r="N17" i="18" l="1"/>
  <c r="AB16" i="1" s="1"/>
  <c r="L19" i="15"/>
  <c r="W16" i="1" s="1"/>
  <c r="AA16"/>
  <c r="Z16"/>
  <c r="Y13"/>
  <c r="AC14"/>
  <c r="Q12"/>
  <c r="D12" i="18"/>
  <c r="X11" i="1" s="1"/>
  <c r="G12" i="18"/>
  <c r="Y11" i="1" s="1"/>
  <c r="J12" i="18"/>
  <c r="M12"/>
  <c r="O12" s="1"/>
  <c r="AC11" i="1" s="1"/>
  <c r="C12" i="17"/>
  <c r="F14" i="15"/>
  <c r="K14"/>
  <c r="F12" i="16"/>
  <c r="G12"/>
  <c r="S11" i="1" s="1"/>
  <c r="H12" i="16"/>
  <c r="T11" i="1" s="1"/>
  <c r="I12" i="16"/>
  <c r="U11" i="1" s="1"/>
  <c r="D13" i="14"/>
  <c r="N11" i="1" s="1"/>
  <c r="I13" i="14"/>
  <c r="K18" s="1"/>
  <c r="Q16" i="1" s="1"/>
  <c r="C12" i="12"/>
  <c r="G11" i="1" s="1"/>
  <c r="E12" i="12"/>
  <c r="H11" i="1" s="1"/>
  <c r="G12" i="12"/>
  <c r="I12"/>
  <c r="C11" i="1"/>
  <c r="D11"/>
  <c r="E11"/>
  <c r="F11"/>
  <c r="I11"/>
  <c r="J11"/>
  <c r="K11"/>
  <c r="L11"/>
  <c r="M11"/>
  <c r="O11"/>
  <c r="R11"/>
  <c r="V11"/>
  <c r="Z11"/>
  <c r="AD11"/>
  <c r="AE11"/>
  <c r="AF11"/>
  <c r="N12" i="18" l="1"/>
  <c r="AB11" i="1" s="1"/>
  <c r="L14" i="15"/>
  <c r="W11" i="1" s="1"/>
  <c r="AA11"/>
  <c r="D11" i="18"/>
  <c r="X10" i="1" s="1"/>
  <c r="G11" i="18"/>
  <c r="Y10" i="1" s="1"/>
  <c r="J11" i="18"/>
  <c r="M11"/>
  <c r="O11" s="1"/>
  <c r="AC10" i="1" s="1"/>
  <c r="C11" i="17"/>
  <c r="F13" i="15"/>
  <c r="K13"/>
  <c r="D12" i="14"/>
  <c r="N10" i="1" s="1"/>
  <c r="I12" i="14"/>
  <c r="K13" s="1"/>
  <c r="Q11" i="1" s="1"/>
  <c r="F11" i="16"/>
  <c r="G11"/>
  <c r="H11"/>
  <c r="I11"/>
  <c r="U10" i="1" s="1"/>
  <c r="C11" i="12"/>
  <c r="E11"/>
  <c r="G11"/>
  <c r="I11"/>
  <c r="C10" i="1"/>
  <c r="D10"/>
  <c r="E10"/>
  <c r="F10"/>
  <c r="G10"/>
  <c r="H10"/>
  <c r="I10"/>
  <c r="J10"/>
  <c r="K10"/>
  <c r="L10"/>
  <c r="M10"/>
  <c r="O10"/>
  <c r="R10"/>
  <c r="S10"/>
  <c r="T10"/>
  <c r="V10"/>
  <c r="Z10"/>
  <c r="AD10"/>
  <c r="AE10"/>
  <c r="AF10"/>
  <c r="N11" i="18" l="1"/>
  <c r="AB10" i="1" s="1"/>
  <c r="AA10"/>
  <c r="L13" i="15"/>
  <c r="W10" i="1" s="1"/>
  <c r="D10" i="18"/>
  <c r="X9" i="1" s="1"/>
  <c r="G10" i="18"/>
  <c r="J10"/>
  <c r="M10"/>
  <c r="AA9" i="1" s="1"/>
  <c r="C10" i="17"/>
  <c r="F12" i="15"/>
  <c r="K12"/>
  <c r="F10" i="16"/>
  <c r="G10"/>
  <c r="H10"/>
  <c r="I10"/>
  <c r="U9" i="1" s="1"/>
  <c r="D11" i="14"/>
  <c r="I11"/>
  <c r="C10" i="12"/>
  <c r="E10"/>
  <c r="G10"/>
  <c r="I10"/>
  <c r="C9" i="1"/>
  <c r="D9"/>
  <c r="E9"/>
  <c r="F9"/>
  <c r="G9"/>
  <c r="H9"/>
  <c r="I9"/>
  <c r="J9"/>
  <c r="K9"/>
  <c r="L9"/>
  <c r="M9"/>
  <c r="N9"/>
  <c r="R9"/>
  <c r="S9"/>
  <c r="T9"/>
  <c r="V9"/>
  <c r="Y9"/>
  <c r="AD9"/>
  <c r="AE9"/>
  <c r="AF9"/>
  <c r="N10" i="18" l="1"/>
  <c r="AB9" i="1" s="1"/>
  <c r="K12" i="14"/>
  <c r="Q10" i="1" s="1"/>
  <c r="O10" i="18"/>
  <c r="AC9" i="1" s="1"/>
  <c r="Z9"/>
  <c r="L12" i="15"/>
  <c r="W9" i="1" s="1"/>
  <c r="O9"/>
  <c r="D9" i="18"/>
  <c r="G9"/>
  <c r="J9"/>
  <c r="N9" s="1"/>
  <c r="AB8" i="1" s="1"/>
  <c r="M9" i="18"/>
  <c r="C9" i="17"/>
  <c r="F11" i="15"/>
  <c r="K11"/>
  <c r="F9" i="16"/>
  <c r="G9"/>
  <c r="H9"/>
  <c r="I9"/>
  <c r="D10" i="14"/>
  <c r="N8" i="1" s="1"/>
  <c r="I10" i="14"/>
  <c r="K11" s="1"/>
  <c r="Q9" i="1" s="1"/>
  <c r="C9" i="12"/>
  <c r="E9"/>
  <c r="H8" i="1" s="1"/>
  <c r="G9" i="12"/>
  <c r="I8" i="1" s="1"/>
  <c r="I9" i="12"/>
  <c r="C8" i="1"/>
  <c r="D8"/>
  <c r="E8"/>
  <c r="F8"/>
  <c r="G8"/>
  <c r="J8"/>
  <c r="K8"/>
  <c r="L8"/>
  <c r="M8"/>
  <c r="O8"/>
  <c r="R8"/>
  <c r="S8"/>
  <c r="T8"/>
  <c r="U8"/>
  <c r="V8"/>
  <c r="X8"/>
  <c r="Y8"/>
  <c r="Z8"/>
  <c r="AD8"/>
  <c r="AE8"/>
  <c r="AF8"/>
  <c r="O9" i="18" l="1"/>
  <c r="AC8" i="1" s="1"/>
  <c r="AA8"/>
  <c r="L11" i="15"/>
  <c r="W8" i="1" s="1"/>
  <c r="AC6"/>
  <c r="D8" i="18"/>
  <c r="X7" i="1" s="1"/>
  <c r="G8" i="18"/>
  <c r="Y7" i="1" s="1"/>
  <c r="J8" i="18"/>
  <c r="M8"/>
  <c r="C8" i="17"/>
  <c r="F10" i="15"/>
  <c r="K10"/>
  <c r="U6" i="1"/>
  <c r="F8" i="16"/>
  <c r="R7" i="1" s="1"/>
  <c r="G8" i="16"/>
  <c r="S7" i="1" s="1"/>
  <c r="H8" i="16"/>
  <c r="T7" i="1" s="1"/>
  <c r="I8" i="16"/>
  <c r="U7" i="1" s="1"/>
  <c r="P6"/>
  <c r="D9" i="14"/>
  <c r="I9"/>
  <c r="O7" i="1" s="1"/>
  <c r="J6"/>
  <c r="C8" i="12"/>
  <c r="G7" i="1" s="1"/>
  <c r="E8" i="12"/>
  <c r="G8"/>
  <c r="I8"/>
  <c r="J7" i="1" s="1"/>
  <c r="C6"/>
  <c r="D6"/>
  <c r="E6"/>
  <c r="F6"/>
  <c r="G6"/>
  <c r="H6"/>
  <c r="I6"/>
  <c r="K6"/>
  <c r="L6"/>
  <c r="M6"/>
  <c r="N6"/>
  <c r="O6"/>
  <c r="Q6"/>
  <c r="R6"/>
  <c r="S6"/>
  <c r="T6"/>
  <c r="V6"/>
  <c r="W6"/>
  <c r="X6"/>
  <c r="Y6"/>
  <c r="Z6"/>
  <c r="AA6"/>
  <c r="AB6"/>
  <c r="AD6"/>
  <c r="AE6"/>
  <c r="AF6"/>
  <c r="C7"/>
  <c r="D7"/>
  <c r="E7"/>
  <c r="F7"/>
  <c r="H7"/>
  <c r="I7"/>
  <c r="K7"/>
  <c r="L7"/>
  <c r="M7"/>
  <c r="N7"/>
  <c r="V7"/>
  <c r="AA7"/>
  <c r="AD7"/>
  <c r="AE7"/>
  <c r="AF7"/>
  <c r="N8" i="18" l="1"/>
  <c r="AB7" i="1" s="1"/>
  <c r="K10" i="14"/>
  <c r="Q8" i="1" s="1"/>
  <c r="Z7"/>
  <c r="O8" i="18"/>
  <c r="AC7" i="1" s="1"/>
  <c r="L10" i="15"/>
  <c r="W7" i="1" s="1"/>
  <c r="AD4"/>
  <c r="AE4"/>
  <c r="AF4"/>
  <c r="AD5"/>
  <c r="AE5"/>
  <c r="AF5"/>
  <c r="AF3"/>
  <c r="AE3"/>
  <c r="AD3"/>
  <c r="M3"/>
  <c r="L3"/>
  <c r="K3"/>
  <c r="C4"/>
  <c r="D4"/>
  <c r="E4"/>
  <c r="F4"/>
  <c r="C5"/>
  <c r="D5"/>
  <c r="E5"/>
  <c r="F5"/>
  <c r="F3"/>
  <c r="E3"/>
  <c r="D3"/>
  <c r="C3"/>
  <c r="D6" i="18"/>
  <c r="X5" i="1" s="1"/>
  <c r="G6" i="18"/>
  <c r="Y5" i="1" s="1"/>
  <c r="J6" i="18"/>
  <c r="M6"/>
  <c r="AA5" i="1" s="1"/>
  <c r="C5" i="17"/>
  <c r="V4" i="1" s="1"/>
  <c r="C6" i="17"/>
  <c r="V5" i="1" s="1"/>
  <c r="F7" i="15"/>
  <c r="K7"/>
  <c r="F8"/>
  <c r="K8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/>
  <c r="O5"/>
  <c r="O4"/>
  <c r="J7" i="11"/>
  <c r="M11"/>
  <c r="L11"/>
  <c r="K11"/>
  <c r="J11"/>
  <c r="I11"/>
  <c r="H11"/>
  <c r="G11"/>
  <c r="F11"/>
  <c r="E11"/>
  <c r="D11"/>
  <c r="M7"/>
  <c r="L7"/>
  <c r="K7"/>
  <c r="I7"/>
  <c r="H7"/>
  <c r="G7"/>
  <c r="F7"/>
  <c r="E7"/>
  <c r="D7"/>
  <c r="C7"/>
  <c r="O6" i="18"/>
  <c r="AC5" i="1" s="1"/>
  <c r="L8" i="15"/>
  <c r="W5" i="1" s="1"/>
  <c r="L7" i="15"/>
  <c r="W4" i="1" s="1"/>
  <c r="K7" i="14"/>
  <c r="Q5" i="1" s="1"/>
  <c r="K5"/>
  <c r="L5"/>
  <c r="M5"/>
  <c r="C5" i="12"/>
  <c r="G4" i="1" s="1"/>
  <c r="E5" i="12"/>
  <c r="H4" i="1" s="1"/>
  <c r="G5" i="12"/>
  <c r="I4" i="1" s="1"/>
  <c r="I5" i="12"/>
  <c r="J4" i="1" s="1"/>
  <c r="K4"/>
  <c r="L4"/>
  <c r="M4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/>
  <c r="L6" s="1"/>
  <c r="W3" i="1" s="1"/>
  <c r="I4" i="14" l="1"/>
  <c r="D4"/>
  <c r="D5"/>
  <c r="N3" i="1" s="1"/>
  <c r="I5" i="14"/>
  <c r="O3" i="1" s="1"/>
  <c r="E4" i="12"/>
  <c r="H3" i="1" s="1"/>
  <c r="C4" i="12"/>
  <c r="G3" i="1" s="1"/>
  <c r="J18" i="14" l="1"/>
  <c r="J266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/>
  <c r="P13"/>
  <c r="P14"/>
  <c r="P15"/>
  <c r="P16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<sst xmlns="http://schemas.openxmlformats.org/spreadsheetml/2006/main" count="234" uniqueCount="155">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</sst>
</file>

<file path=xl/styles.xml><?xml version="1.0" encoding="utf-8"?>
<styleSheet xmlns="http://schemas.openxmlformats.org/spreadsheetml/2006/main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524"/>
  <ax:ocxPr ax:name="_ExtentY" ax:value="1524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662831105"/>
  <ax:ocxPr ax:name="CurrentDate" ax:value="4306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/>
  <dimension ref="B5:M14"/>
  <sheetViews>
    <sheetView tabSelected="1" topLeftCell="B1" zoomScale="110" zoomScaleNormal="110" workbookViewId="0">
      <selection activeCell="F15" sqref="F15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106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43060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93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10779.24</v>
      </c>
      <c r="D7" s="37">
        <f>VLOOKUP($B$6,資料整合一覽!$B$3:$AF$500,3,FALSE)</f>
        <v>114.69</v>
      </c>
      <c r="E7" s="38">
        <f>VLOOKUP($B$6,資料整合一覽!$B$3:$AF$500,4,FALSE)</f>
        <v>1.0800000000000001E-2</v>
      </c>
      <c r="F7" s="36" t="str">
        <f>VLOOKUP($B$6,資料整合一覽!$B$3:$AF$500,5,FALSE)</f>
        <v>1366.38億</v>
      </c>
      <c r="G7" s="39">
        <f>VLOOKUP($B$6,資料整合一覽!$B$3:$AF$500,6,FALSE)</f>
        <v>1.7642399</v>
      </c>
      <c r="H7" s="37">
        <f>VLOOKUP($B$6,資料整合一覽!$B$3:$AF$500,7,FALSE)</f>
        <v>43.509708660000001</v>
      </c>
      <c r="I7" s="37">
        <f>VLOOKUP($B$6,資料整合一覽!$B$3:$AF$500,8,FALSE)</f>
        <v>-2.2717500300000002</v>
      </c>
      <c r="J7" s="37">
        <f>VLOOKUP($B$6,資料整合一覽!$B$3:$AF$500,9,FALSE)</f>
        <v>76.566122210000003</v>
      </c>
      <c r="K7" s="40">
        <f>VLOOKUP($B$6,資料整合一覽!$B$3:$AF$500,10,FALSE)</f>
        <v>29.960999999999999</v>
      </c>
      <c r="L7" s="41">
        <f>VLOOKUP($B$6,資料整合一覽!$B$3:$AF$500,11,FALSE)</f>
        <v>-9.9000000000000005E-2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103</v>
      </c>
      <c r="D10" s="58" t="s">
        <v>104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105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-340.5</v>
      </c>
      <c r="D11" s="29">
        <f>VLOOKUP($B$6,資料整合一覽!$B$3:$AF$500,14,FALSE)</f>
        <v>46220</v>
      </c>
      <c r="E11" s="67">
        <f>VLOOKUP($B$6,資料整合一覽!$B$3:$AF$500,17,FALSE)</f>
        <v>-8.6859999999999999</v>
      </c>
      <c r="F11" s="67">
        <f>VLOOKUP($B$6,資料整合一覽!$B$3:$AF$500,18,FALSE)</f>
        <v>-0.59609999999999996</v>
      </c>
      <c r="G11" s="67">
        <f>VLOOKUP($B$6,資料整合一覽!$B$3:$AF$500,19,FALSE)</f>
        <v>60.628399999999999</v>
      </c>
      <c r="H11" s="67">
        <f>VLOOKUP($B$6,資料整合一覽!$B$3:$AF$500,20,FALSE)</f>
        <v>17.381399999999999</v>
      </c>
      <c r="I11" s="42">
        <f>VLOOKUP($B$6,資料整合一覽!$B$3:$AF$500,21,FALSE)</f>
        <v>1.9141999999999999</v>
      </c>
      <c r="J11" s="44">
        <f>VLOOKUP($B$6,資料整合一覽!$B$3:$AF$500,22,FALSE)</f>
        <v>-8.1722632938451945E-2</v>
      </c>
      <c r="K11" s="38">
        <f>VLOOKUP($B$6,資料整合一覽!$B$3:$AF$500,29,FALSE)</f>
        <v>6.8999999999999999E-3</v>
      </c>
      <c r="L11" s="38">
        <f>VLOOKUP($B$6,資料整合一覽!$B$3:$AF$500,30,FALSE)</f>
        <v>1.06E-2</v>
      </c>
      <c r="M11" s="38">
        <f>VLOOKUP($B$6,資料整合一覽!$B$3:$AF$500,31,FALSE)</f>
        <v>1.14E-2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  <controls>
    <control shapeId="22529" r:id="rId3" name="DTPicker1"/>
  </controls>
</worksheet>
</file>

<file path=xl/worksheets/sheet10.xml><?xml version="1.0" encoding="utf-8"?>
<worksheet xmlns="http://schemas.openxmlformats.org/spreadsheetml/2006/main" xmlns:r="http://schemas.openxmlformats.org/officeDocument/2006/relationships">
  <sheetPr codeName="工作表10"/>
  <dimension ref="A1:O282"/>
  <sheetViews>
    <sheetView zoomScale="80" zoomScaleNormal="80" workbookViewId="0">
      <pane ySplit="3" topLeftCell="A281" activePane="bottomLeft" state="frozen"/>
      <selection pane="bottomLeft" activeCell="L287" sqref="L28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86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" si="150">B282-C282</f>
        <v>2894</v>
      </c>
      <c r="E282" s="10">
        <v>64918</v>
      </c>
      <c r="F282" s="10">
        <v>53158</v>
      </c>
      <c r="G282" s="28">
        <f t="shared" ref="G282" si="151">E282-F282</f>
        <v>11760</v>
      </c>
      <c r="H282" s="10">
        <v>46844</v>
      </c>
      <c r="I282" s="10">
        <v>43303</v>
      </c>
      <c r="J282" s="27">
        <f t="shared" ref="J282" si="152">H282-I282</f>
        <v>3541</v>
      </c>
      <c r="K282" s="10">
        <v>65810</v>
      </c>
      <c r="L282" s="10">
        <v>54986</v>
      </c>
      <c r="M282" s="28">
        <f t="shared" ref="M282" si="153">K282-L282</f>
        <v>10824</v>
      </c>
      <c r="N282" s="27">
        <f t="shared" ref="N282" si="154">J282-D282</f>
        <v>647</v>
      </c>
      <c r="O282" s="28">
        <f t="shared" ref="O282" si="155">M282-G282</f>
        <v>-936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工作表11"/>
  <dimension ref="A1:J282"/>
  <sheetViews>
    <sheetView zoomScaleNormal="100" workbookViewId="0">
      <pane ySplit="3" topLeftCell="A281" activePane="bottomLeft" state="frozen"/>
      <selection pane="bottomLeft" activeCell="N293" sqref="N293:N294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87</v>
      </c>
      <c r="C1" s="152"/>
      <c r="D1" s="153"/>
      <c r="E1" s="151" t="s">
        <v>88</v>
      </c>
      <c r="F1" s="152"/>
      <c r="G1" s="153"/>
      <c r="H1" s="151" t="s">
        <v>89</v>
      </c>
      <c r="I1" s="152"/>
      <c r="J1" s="153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 ht="16.2">
      <c r="A3" s="16" t="s">
        <v>40</v>
      </c>
      <c r="B3" s="154" t="s">
        <v>147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93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VLOOKUP($B268,三大美股走勢!$A$4:$J$500,4,FALSE)</f>
        <v>3.5000000000000001E-3</v>
      </c>
      <c r="AE268" s="36">
        <f>VLOOKUP($B268,三大美股走勢!$A$4:$J$500,7,FALSE)</f>
        <v>-0.02</v>
      </c>
      <c r="AF268" s="36">
        <f>VLOOKUP($B268,三大美股走勢!$A$4:$J$500,10,FALSE)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VLOOKUP($B269,三大美股走勢!$A$4:$J$500,4,FALSE)</f>
        <v>-4.3E-3</v>
      </c>
      <c r="AE269" s="36">
        <f>VLOOKUP($B269,三大美股走勢!$A$4:$J$500,7,FALSE)</f>
        <v>-5.7999999999999996E-3</v>
      </c>
      <c r="AF269" s="36">
        <f>VLOOKUP($B269,三大美股走勢!$A$4:$J$500,10,FALSE)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VLOOKUP($B270,三大美股走勢!$A$4:$J$500,4,FALSE)</f>
        <v>-1.6999999999999999E-3</v>
      </c>
      <c r="AE270" s="36">
        <f>VLOOKUP($B270,三大美股走勢!$A$4:$J$500,7,FALSE)</f>
        <v>1E-4</v>
      </c>
      <c r="AF270" s="36">
        <f>VLOOKUP($B270,三大美股走勢!$A$4:$J$500,10,FALSE)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VLOOKUP($B271,三大美股走勢!$A$4:$J$500,4,FALSE)</f>
        <v>0</v>
      </c>
      <c r="AE271" s="36">
        <f>VLOOKUP($B271,三大美股走勢!$A$4:$J$500,7,FALSE)</f>
        <v>0</v>
      </c>
      <c r="AF271" s="36">
        <f>VLOOKUP($B271,三大美股走勢!$A$4:$J$500,10,FALSE)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VLOOKUP($B272,三大美股走勢!$A$4:$J$500,4,FALSE)</f>
        <v>0</v>
      </c>
      <c r="AE272" s="36">
        <f>VLOOKUP($B272,三大美股走勢!$A$4:$J$500,7,FALSE)</f>
        <v>0</v>
      </c>
      <c r="AF272" s="36">
        <f>VLOOKUP($B272,三大美股走勢!$A$4:$J$500,10,FALSE)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VLOOKUP($B273,三大美股走勢!$A$4:$J$500,4,FALSE)</f>
        <v>6.9999999999999999E-4</v>
      </c>
      <c r="AE273" s="36">
        <f>VLOOKUP($B273,三大美股走勢!$A$4:$J$500,7,FALSE)</f>
        <v>1E-4</v>
      </c>
      <c r="AF273" s="36">
        <f>VLOOKUP($B273,三大美股走勢!$A$4:$J$500,10,FALSE)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VLOOKUP($B274,三大美股走勢!$A$4:$J$500,4,FALSE)</f>
        <v>-1.2999999999999999E-3</v>
      </c>
      <c r="AE274" s="36">
        <f>VLOOKUP($B274,三大美股走勢!$A$4:$J$500,7,FALSE)</f>
        <v>-2.8999999999999998E-3</v>
      </c>
      <c r="AF274" s="36">
        <f>VLOOKUP($B274,三大美股走勢!$A$4:$J$500,10,FALSE)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VLOOKUP($B275,三大美股走勢!$A$4:$J$500,4,FALSE)</f>
        <v>-5.8999999999999999E-3</v>
      </c>
      <c r="AE275" s="36">
        <f>VLOOKUP($B275,三大美股走勢!$A$4:$J$500,7,FALSE)</f>
        <v>-4.7000000000000002E-3</v>
      </c>
      <c r="AF275" s="36">
        <f>VLOOKUP($B275,三大美股走勢!$A$4:$J$500,10,FALSE)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VLOOKUP($B276,三大美股走勢!$A$4:$J$500,4,FALSE)</f>
        <v>8.0000000000000002E-3</v>
      </c>
      <c r="AE276" s="36">
        <f>VLOOKUP($B276,三大美股走勢!$A$4:$J$500,7,FALSE)</f>
        <v>1.2999999999999999E-2</v>
      </c>
      <c r="AF276" s="36">
        <f>VLOOKUP($B276,三大美股走勢!$A$4:$J$500,10,FALSE)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VLOOKUP($B277,三大美股走勢!$A$4:$J$500,4,FALSE)</f>
        <v>-4.3E-3</v>
      </c>
      <c r="AE277" s="36">
        <f>VLOOKUP($B277,三大美股走勢!$A$4:$J$500,7,FALSE)</f>
        <v>-1.5E-3</v>
      </c>
      <c r="AF277" s="36">
        <f>VLOOKUP($B277,三大美股走勢!$A$4:$J$500,10,FALSE)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VLOOKUP($B278,三大美股走勢!$A$4:$J$500,4,FALSE)</f>
        <v>0</v>
      </c>
      <c r="AE278" s="36">
        <f>VLOOKUP($B278,三大美股走勢!$A$4:$J$500,7,FALSE)</f>
        <v>0</v>
      </c>
      <c r="AF278" s="36">
        <f>VLOOKUP($B278,三大美股走勢!$A$4:$J$500,10,FALSE)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VLOOKUP($B279,三大美股走勢!$A$4:$J$500,4,FALSE)</f>
        <v>0</v>
      </c>
      <c r="AE279" s="36">
        <f>VLOOKUP($B279,三大美股走勢!$A$4:$J$500,7,FALSE)</f>
        <v>0</v>
      </c>
      <c r="AF279" s="36">
        <f>VLOOKUP($B279,三大美股走勢!$A$4:$J$500,10,FALSE)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VLOOKUP($B280,三大美股走勢!$A$4:$J$500,4,FALSE)</f>
        <v>3.0999999999999999E-3</v>
      </c>
      <c r="AE280" s="36">
        <f>VLOOKUP($B280,三大美股走勢!$A$4:$J$500,7,FALSE)</f>
        <v>1.1999999999999999E-3</v>
      </c>
      <c r="AF280" s="36">
        <f>VLOOKUP($B280,三大美股走勢!$A$4:$J$500,10,FALSE)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0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VLOOKUP($B281,三大美股走勢!$A$4:$J$500,4,FALSE)</f>
        <v>6.8999999999999999E-3</v>
      </c>
      <c r="AE281" s="36">
        <f>VLOOKUP($B281,三大美股走勢!$A$4:$J$500,7,FALSE)</f>
        <v>1.06E-2</v>
      </c>
      <c r="AF281" s="36">
        <f>VLOOKUP($B281,三大美股走勢!$A$4:$J$500,10,FALSE)</f>
        <v>1.14E-2</v>
      </c>
    </row>
    <row r="282" spans="2:32">
      <c r="B282" s="35">
        <v>43061</v>
      </c>
      <c r="C282" s="36" t="e">
        <f>VLOOKUP($B282,大盤與近月台指!$A$4:$I$499,2,FALSE)</f>
        <v>#N/A</v>
      </c>
      <c r="D282" s="37" t="e">
        <f>VLOOKUP($B282,大盤與近月台指!$A$4:$I$499,3,FALSE)</f>
        <v>#N/A</v>
      </c>
      <c r="E282" s="38" t="e">
        <f>VLOOKUP($B282,大盤與近月台指!$A$4:$I$499,4,FALSE)</f>
        <v>#N/A</v>
      </c>
      <c r="F282" s="36" t="e">
        <f>VLOOKUP($B282,大盤與近月台指!$A$4:$I$499,5,FALSE)</f>
        <v>#N/A</v>
      </c>
      <c r="G282" s="52" t="e">
        <f>VLOOKUP($B282,三大法人買賣超!$A$4:$I$500,3,FALSE)</f>
        <v>#N/A</v>
      </c>
      <c r="H282" s="37" t="e">
        <f>VLOOKUP($B282,三大法人買賣超!$A$4:$I$500,5,FALSE)</f>
        <v>#N/A</v>
      </c>
      <c r="I282" s="29" t="e">
        <f>VLOOKUP($B282,三大法人買賣超!$A$4:$I$500,7,FALSE)</f>
        <v>#N/A</v>
      </c>
      <c r="J282" s="29" t="e">
        <f>VLOOKUP($B282,三大法人買賣超!$A$4:$I$500,9,FALSE)</f>
        <v>#N/A</v>
      </c>
      <c r="K282" s="40">
        <f>新台幣匯率美元指數!B283</f>
        <v>0</v>
      </c>
      <c r="L282" s="41">
        <f>新台幣匯率美元指數!C283</f>
        <v>0</v>
      </c>
      <c r="M282" s="42">
        <f>新台幣匯率美元指數!D283</f>
        <v>0</v>
      </c>
      <c r="N282" s="29" t="e">
        <f>VLOOKUP($B282,期貨未平倉口數!$A$4:$M$499,4,FALSE)</f>
        <v>#N/A</v>
      </c>
      <c r="O282" s="29" t="e">
        <f>VLOOKUP($B282,期貨未平倉口數!$A$4:$M$499,9,FALSE)</f>
        <v>#N/A</v>
      </c>
      <c r="P282" s="29" t="e">
        <f>VLOOKUP($B282,期貨未平倉口數!$A$4:$M$499,10,FALSE)</f>
        <v>#N/A</v>
      </c>
      <c r="Q282" s="29" t="e">
        <f>VLOOKUP($B282,期貨未平倉口數!$A$4:$M$499,11,FALSE)</f>
        <v>#N/A</v>
      </c>
      <c r="R282" s="67" t="e">
        <f>VLOOKUP($B282,選擇權未平倉餘額!$A$4:$I$500,6,FALSE)</f>
        <v>#N/A</v>
      </c>
      <c r="S282" s="67" t="e">
        <f>VLOOKUP($B282,選擇權未平倉餘額!$A$4:$I$500,7,FALSE)</f>
        <v>#N/A</v>
      </c>
      <c r="T282" s="67" t="e">
        <f>VLOOKUP($B282,選擇權未平倉餘額!$A$4:$I$500,8,FALSE)</f>
        <v>#N/A</v>
      </c>
      <c r="U282" s="67" t="e">
        <f>VLOOKUP($B282,選擇權未平倉餘額!$A$4:$I$500,9,FALSE)</f>
        <v>#N/A</v>
      </c>
      <c r="V282" s="42" t="e">
        <f>VLOOKUP($B282,臺指選擇權P_C_Ratios!$A$4:$C$500,3,FALSE)</f>
        <v>#N/A</v>
      </c>
      <c r="W282" s="44" t="e">
        <f>VLOOKUP($B282,散戶多空比!$A$6:$L$500,12,FALSE)</f>
        <v>#N/A</v>
      </c>
      <c r="X282" s="43" t="e">
        <f>VLOOKUP($B282,期貨大額交易人未沖銷部位!$A$4:$O$499,4,FALSE)</f>
        <v>#N/A</v>
      </c>
      <c r="Y282" s="43" t="e">
        <f>VLOOKUP($B282,期貨大額交易人未沖銷部位!$A$4:$O$499,7,FALSE)</f>
        <v>#N/A</v>
      </c>
      <c r="Z282" s="43" t="e">
        <f>VLOOKUP($B282,期貨大額交易人未沖銷部位!$A$4:$O$499,10,FALSE)</f>
        <v>#N/A</v>
      </c>
      <c r="AA282" s="43" t="e">
        <f>VLOOKUP($B282,期貨大額交易人未沖銷部位!$A$4:$O$499,13,FALSE)</f>
        <v>#N/A</v>
      </c>
      <c r="AB282" s="43" t="e">
        <f>VLOOKUP($B282,期貨大額交易人未沖銷部位!$A$4:$O$499,14,FALSE)</f>
        <v>#N/A</v>
      </c>
      <c r="AC282" s="43" t="e">
        <f>VLOOKUP($B282,期貨大額交易人未沖銷部位!$A$4:$O$499,15,FALSE)</f>
        <v>#N/A</v>
      </c>
      <c r="AD282" s="36" t="e">
        <f>VLOOKUP($B282,三大美股走勢!$A$4:$J$500,4,FALSE)</f>
        <v>#N/A</v>
      </c>
      <c r="AE282" s="36" t="e">
        <f>VLOOKUP($B282,三大美股走勢!$A$4:$J$500,7,FALSE)</f>
        <v>#N/A</v>
      </c>
      <c r="AF282" s="36" t="e">
        <f>VLOOKUP($B282,三大美股走勢!$A$4:$J$500,10,FALSE)</f>
        <v>#N/A</v>
      </c>
    </row>
    <row r="283" spans="2:32">
      <c r="B283" s="35">
        <v>43062</v>
      </c>
      <c r="C283" s="36" t="e">
        <f>VLOOKUP($B283,大盤與近月台指!$A$4:$I$499,2,FALSE)</f>
        <v>#N/A</v>
      </c>
      <c r="D283" s="37" t="e">
        <f>VLOOKUP($B283,大盤與近月台指!$A$4:$I$499,3,FALSE)</f>
        <v>#N/A</v>
      </c>
      <c r="E283" s="38" t="e">
        <f>VLOOKUP($B283,大盤與近月台指!$A$4:$I$499,4,FALSE)</f>
        <v>#N/A</v>
      </c>
      <c r="F283" s="36" t="e">
        <f>VLOOKUP($B283,大盤與近月台指!$A$4:$I$499,5,FALSE)</f>
        <v>#N/A</v>
      </c>
      <c r="G283" s="52" t="e">
        <f>VLOOKUP($B283,三大法人買賣超!$A$4:$I$500,3,FALSE)</f>
        <v>#N/A</v>
      </c>
      <c r="H283" s="37" t="e">
        <f>VLOOKUP($B283,三大法人買賣超!$A$4:$I$500,5,FALSE)</f>
        <v>#N/A</v>
      </c>
      <c r="I283" s="29" t="e">
        <f>VLOOKUP($B283,三大法人買賣超!$A$4:$I$500,7,FALSE)</f>
        <v>#N/A</v>
      </c>
      <c r="J283" s="29" t="e">
        <f>VLOOKUP($B283,三大法人買賣超!$A$4:$I$500,9,FALSE)</f>
        <v>#N/A</v>
      </c>
      <c r="K283" s="40">
        <f>新台幣匯率美元指數!B284</f>
        <v>0</v>
      </c>
      <c r="L283" s="41">
        <f>新台幣匯率美元指數!C284</f>
        <v>0</v>
      </c>
      <c r="M283" s="42">
        <f>新台幣匯率美元指數!D284</f>
        <v>0</v>
      </c>
      <c r="N283" s="29" t="e">
        <f>VLOOKUP($B283,期貨未平倉口數!$A$4:$M$499,4,FALSE)</f>
        <v>#N/A</v>
      </c>
      <c r="O283" s="29" t="e">
        <f>VLOOKUP($B283,期貨未平倉口數!$A$4:$M$499,9,FALSE)</f>
        <v>#N/A</v>
      </c>
      <c r="P283" s="29" t="e">
        <f>VLOOKUP($B283,期貨未平倉口數!$A$4:$M$499,10,FALSE)</f>
        <v>#N/A</v>
      </c>
      <c r="Q283" s="29" t="e">
        <f>VLOOKUP($B283,期貨未平倉口數!$A$4:$M$499,11,FALSE)</f>
        <v>#N/A</v>
      </c>
      <c r="R283" s="67" t="e">
        <f>VLOOKUP($B283,選擇權未平倉餘額!$A$4:$I$500,6,FALSE)</f>
        <v>#N/A</v>
      </c>
      <c r="S283" s="67" t="e">
        <f>VLOOKUP($B283,選擇權未平倉餘額!$A$4:$I$500,7,FALSE)</f>
        <v>#N/A</v>
      </c>
      <c r="T283" s="67" t="e">
        <f>VLOOKUP($B283,選擇權未平倉餘額!$A$4:$I$500,8,FALSE)</f>
        <v>#N/A</v>
      </c>
      <c r="U283" s="67" t="e">
        <f>VLOOKUP($B283,選擇權未平倉餘額!$A$4:$I$500,9,FALSE)</f>
        <v>#N/A</v>
      </c>
      <c r="V283" s="42" t="e">
        <f>VLOOKUP($B283,臺指選擇權P_C_Ratios!$A$4:$C$500,3,FALSE)</f>
        <v>#N/A</v>
      </c>
      <c r="W283" s="44" t="e">
        <f>VLOOKUP($B283,散戶多空比!$A$6:$L$500,12,FALSE)</f>
        <v>#N/A</v>
      </c>
      <c r="X283" s="43" t="e">
        <f>VLOOKUP($B283,期貨大額交易人未沖銷部位!$A$4:$O$499,4,FALSE)</f>
        <v>#N/A</v>
      </c>
      <c r="Y283" s="43" t="e">
        <f>VLOOKUP($B283,期貨大額交易人未沖銷部位!$A$4:$O$499,7,FALSE)</f>
        <v>#N/A</v>
      </c>
      <c r="Z283" s="43" t="e">
        <f>VLOOKUP($B283,期貨大額交易人未沖銷部位!$A$4:$O$499,10,FALSE)</f>
        <v>#N/A</v>
      </c>
      <c r="AA283" s="43" t="e">
        <f>VLOOKUP($B283,期貨大額交易人未沖銷部位!$A$4:$O$499,13,FALSE)</f>
        <v>#N/A</v>
      </c>
      <c r="AB283" s="43" t="e">
        <f>VLOOKUP($B283,期貨大額交易人未沖銷部位!$A$4:$O$499,14,FALSE)</f>
        <v>#N/A</v>
      </c>
      <c r="AC283" s="43" t="e">
        <f>VLOOKUP($B283,期貨大額交易人未沖銷部位!$A$4:$O$499,15,FALSE)</f>
        <v>#N/A</v>
      </c>
      <c r="AD283" s="36" t="e">
        <f>VLOOKUP($B283,三大美股走勢!$A$4:$J$500,4,FALSE)</f>
        <v>#N/A</v>
      </c>
      <c r="AE283" s="36" t="e">
        <f>VLOOKUP($B283,三大美股走勢!$A$4:$J$500,7,FALSE)</f>
        <v>#N/A</v>
      </c>
      <c r="AF283" s="36" t="e">
        <f>VLOOKUP($B283,三大美股走勢!$A$4:$J$500,10,FALSE)</f>
        <v>#N/A</v>
      </c>
    </row>
    <row r="284" spans="2:32">
      <c r="B284" s="35">
        <v>43063</v>
      </c>
      <c r="C284" s="36" t="e">
        <f>VLOOKUP($B284,大盤與近月台指!$A$4:$I$499,2,FALSE)</f>
        <v>#N/A</v>
      </c>
      <c r="D284" s="37" t="e">
        <f>VLOOKUP($B284,大盤與近月台指!$A$4:$I$499,3,FALSE)</f>
        <v>#N/A</v>
      </c>
      <c r="E284" s="38" t="e">
        <f>VLOOKUP($B284,大盤與近月台指!$A$4:$I$499,4,FALSE)</f>
        <v>#N/A</v>
      </c>
      <c r="F284" s="36" t="e">
        <f>VLOOKUP($B284,大盤與近月台指!$A$4:$I$499,5,FALSE)</f>
        <v>#N/A</v>
      </c>
      <c r="G284" s="52" t="e">
        <f>VLOOKUP($B284,三大法人買賣超!$A$4:$I$500,3,FALSE)</f>
        <v>#N/A</v>
      </c>
      <c r="H284" s="37" t="e">
        <f>VLOOKUP($B284,三大法人買賣超!$A$4:$I$500,5,FALSE)</f>
        <v>#N/A</v>
      </c>
      <c r="I284" s="29" t="e">
        <f>VLOOKUP($B284,三大法人買賣超!$A$4:$I$500,7,FALSE)</f>
        <v>#N/A</v>
      </c>
      <c r="J284" s="29" t="e">
        <f>VLOOKUP($B284,三大法人買賣超!$A$4:$I$500,9,FALSE)</f>
        <v>#N/A</v>
      </c>
      <c r="K284" s="40">
        <f>新台幣匯率美元指數!B285</f>
        <v>0</v>
      </c>
      <c r="L284" s="41">
        <f>新台幣匯率美元指數!C285</f>
        <v>0</v>
      </c>
      <c r="M284" s="42">
        <f>新台幣匯率美元指數!D285</f>
        <v>0</v>
      </c>
      <c r="N284" s="29" t="e">
        <f>VLOOKUP($B284,期貨未平倉口數!$A$4:$M$499,4,FALSE)</f>
        <v>#N/A</v>
      </c>
      <c r="O284" s="29" t="e">
        <f>VLOOKUP($B284,期貨未平倉口數!$A$4:$M$499,9,FALSE)</f>
        <v>#N/A</v>
      </c>
      <c r="P284" s="29" t="e">
        <f>VLOOKUP($B284,期貨未平倉口數!$A$4:$M$499,10,FALSE)</f>
        <v>#N/A</v>
      </c>
      <c r="Q284" s="29" t="e">
        <f>VLOOKUP($B284,期貨未平倉口數!$A$4:$M$499,11,FALSE)</f>
        <v>#N/A</v>
      </c>
      <c r="R284" s="67" t="e">
        <f>VLOOKUP($B284,選擇權未平倉餘額!$A$4:$I$500,6,FALSE)</f>
        <v>#N/A</v>
      </c>
      <c r="S284" s="67" t="e">
        <f>VLOOKUP($B284,選擇權未平倉餘額!$A$4:$I$500,7,FALSE)</f>
        <v>#N/A</v>
      </c>
      <c r="T284" s="67" t="e">
        <f>VLOOKUP($B284,選擇權未平倉餘額!$A$4:$I$500,8,FALSE)</f>
        <v>#N/A</v>
      </c>
      <c r="U284" s="67" t="e">
        <f>VLOOKUP($B284,選擇權未平倉餘額!$A$4:$I$500,9,FALSE)</f>
        <v>#N/A</v>
      </c>
      <c r="V284" s="42" t="e">
        <f>VLOOKUP($B284,臺指選擇權P_C_Ratios!$A$4:$C$500,3,FALSE)</f>
        <v>#N/A</v>
      </c>
      <c r="W284" s="44" t="e">
        <f>VLOOKUP($B284,散戶多空比!$A$6:$L$500,12,FALSE)</f>
        <v>#N/A</v>
      </c>
      <c r="X284" s="43" t="e">
        <f>VLOOKUP($B284,期貨大額交易人未沖銷部位!$A$4:$O$499,4,FALSE)</f>
        <v>#N/A</v>
      </c>
      <c r="Y284" s="43" t="e">
        <f>VLOOKUP($B284,期貨大額交易人未沖銷部位!$A$4:$O$499,7,FALSE)</f>
        <v>#N/A</v>
      </c>
      <c r="Z284" s="43" t="e">
        <f>VLOOKUP($B284,期貨大額交易人未沖銷部位!$A$4:$O$499,10,FALSE)</f>
        <v>#N/A</v>
      </c>
      <c r="AA284" s="43" t="e">
        <f>VLOOKUP($B284,期貨大額交易人未沖銷部位!$A$4:$O$499,13,FALSE)</f>
        <v>#N/A</v>
      </c>
      <c r="AB284" s="43" t="e">
        <f>VLOOKUP($B284,期貨大額交易人未沖銷部位!$A$4:$O$499,14,FALSE)</f>
        <v>#N/A</v>
      </c>
      <c r="AC284" s="43" t="e">
        <f>VLOOKUP($B284,期貨大額交易人未沖銷部位!$A$4:$O$499,15,FALSE)</f>
        <v>#N/A</v>
      </c>
      <c r="AD284" s="36" t="e">
        <f>VLOOKUP($B284,三大美股走勢!$A$4:$J$500,4,FALSE)</f>
        <v>#N/A</v>
      </c>
      <c r="AE284" s="36" t="e">
        <f>VLOOKUP($B284,三大美股走勢!$A$4:$J$500,7,FALSE)</f>
        <v>#N/A</v>
      </c>
      <c r="AF284" s="36" t="e">
        <f>VLOOKUP($B284,三大美股走勢!$A$4:$J$500,10,FALSE)</f>
        <v>#N/A</v>
      </c>
    </row>
    <row r="285" spans="2:32">
      <c r="B285" s="35">
        <v>43064</v>
      </c>
      <c r="C285" s="36" t="e">
        <f>VLOOKUP($B285,大盤與近月台指!$A$4:$I$499,2,FALSE)</f>
        <v>#N/A</v>
      </c>
      <c r="D285" s="37" t="e">
        <f>VLOOKUP($B285,大盤與近月台指!$A$4:$I$499,3,FALSE)</f>
        <v>#N/A</v>
      </c>
      <c r="E285" s="38" t="e">
        <f>VLOOKUP($B285,大盤與近月台指!$A$4:$I$499,4,FALSE)</f>
        <v>#N/A</v>
      </c>
      <c r="F285" s="36" t="e">
        <f>VLOOKUP($B285,大盤與近月台指!$A$4:$I$499,5,FALSE)</f>
        <v>#N/A</v>
      </c>
      <c r="G285" s="52" t="e">
        <f>VLOOKUP($B285,三大法人買賣超!$A$4:$I$500,3,FALSE)</f>
        <v>#N/A</v>
      </c>
      <c r="H285" s="37" t="e">
        <f>VLOOKUP($B285,三大法人買賣超!$A$4:$I$500,5,FALSE)</f>
        <v>#N/A</v>
      </c>
      <c r="I285" s="29" t="e">
        <f>VLOOKUP($B285,三大法人買賣超!$A$4:$I$500,7,FALSE)</f>
        <v>#N/A</v>
      </c>
      <c r="J285" s="29" t="e">
        <f>VLOOKUP($B285,三大法人買賣超!$A$4:$I$500,9,FALSE)</f>
        <v>#N/A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 t="e">
        <f>VLOOKUP($B285,期貨未平倉口數!$A$4:$M$499,4,FALSE)</f>
        <v>#N/A</v>
      </c>
      <c r="O285" s="29" t="e">
        <f>VLOOKUP($B285,期貨未平倉口數!$A$4:$M$499,9,FALSE)</f>
        <v>#N/A</v>
      </c>
      <c r="P285" s="29" t="e">
        <f>VLOOKUP($B285,期貨未平倉口數!$A$4:$M$499,10,FALSE)</f>
        <v>#N/A</v>
      </c>
      <c r="Q285" s="29" t="e">
        <f>VLOOKUP($B285,期貨未平倉口數!$A$4:$M$499,11,FALSE)</f>
        <v>#N/A</v>
      </c>
      <c r="R285" s="67" t="e">
        <f>VLOOKUP($B285,選擇權未平倉餘額!$A$4:$I$500,6,FALSE)</f>
        <v>#N/A</v>
      </c>
      <c r="S285" s="67" t="e">
        <f>VLOOKUP($B285,選擇權未平倉餘額!$A$4:$I$500,7,FALSE)</f>
        <v>#N/A</v>
      </c>
      <c r="T285" s="67" t="e">
        <f>VLOOKUP($B285,選擇權未平倉餘額!$A$4:$I$500,8,FALSE)</f>
        <v>#N/A</v>
      </c>
      <c r="U285" s="67" t="e">
        <f>VLOOKUP($B285,選擇權未平倉餘額!$A$4:$I$500,9,FALSE)</f>
        <v>#N/A</v>
      </c>
      <c r="V285" s="42" t="e">
        <f>VLOOKUP($B285,臺指選擇權P_C_Ratios!$A$4:$C$500,3,FALSE)</f>
        <v>#N/A</v>
      </c>
      <c r="W285" s="44" t="e">
        <f>VLOOKUP($B285,散戶多空比!$A$6:$L$500,12,FALSE)</f>
        <v>#N/A</v>
      </c>
      <c r="X285" s="43" t="e">
        <f>VLOOKUP($B285,期貨大額交易人未沖銷部位!$A$4:$O$499,4,FALSE)</f>
        <v>#N/A</v>
      </c>
      <c r="Y285" s="43" t="e">
        <f>VLOOKUP($B285,期貨大額交易人未沖銷部位!$A$4:$O$499,7,FALSE)</f>
        <v>#N/A</v>
      </c>
      <c r="Z285" s="43" t="e">
        <f>VLOOKUP($B285,期貨大額交易人未沖銷部位!$A$4:$O$499,10,FALSE)</f>
        <v>#N/A</v>
      </c>
      <c r="AA285" s="43" t="e">
        <f>VLOOKUP($B285,期貨大額交易人未沖銷部位!$A$4:$O$499,13,FALSE)</f>
        <v>#N/A</v>
      </c>
      <c r="AB285" s="43" t="e">
        <f>VLOOKUP($B285,期貨大額交易人未沖銷部位!$A$4:$O$499,14,FALSE)</f>
        <v>#N/A</v>
      </c>
      <c r="AC285" s="43" t="e">
        <f>VLOOKUP($B285,期貨大額交易人未沖銷部位!$A$4:$O$499,15,FALSE)</f>
        <v>#N/A</v>
      </c>
      <c r="AD285" s="36" t="e">
        <f>VLOOKUP($B285,三大美股走勢!$A$4:$J$500,4,FALSE)</f>
        <v>#N/A</v>
      </c>
      <c r="AE285" s="36" t="e">
        <f>VLOOKUP($B285,三大美股走勢!$A$4:$J$500,7,FALSE)</f>
        <v>#N/A</v>
      </c>
      <c r="AF285" s="36" t="e">
        <f>VLOOKUP($B285,三大美股走勢!$A$4:$J$500,10,FALSE)</f>
        <v>#N/A</v>
      </c>
    </row>
    <row r="286" spans="2:32">
      <c r="B286" s="35">
        <v>43065</v>
      </c>
      <c r="C286" s="36" t="e">
        <f>VLOOKUP($B286,大盤與近月台指!$A$4:$I$499,2,FALSE)</f>
        <v>#N/A</v>
      </c>
      <c r="D286" s="37" t="e">
        <f>VLOOKUP($B286,大盤與近月台指!$A$4:$I$499,3,FALSE)</f>
        <v>#N/A</v>
      </c>
      <c r="E286" s="38" t="e">
        <f>VLOOKUP($B286,大盤與近月台指!$A$4:$I$499,4,FALSE)</f>
        <v>#N/A</v>
      </c>
      <c r="F286" s="36" t="e">
        <f>VLOOKUP($B286,大盤與近月台指!$A$4:$I$499,5,FALSE)</f>
        <v>#N/A</v>
      </c>
      <c r="G286" s="52" t="e">
        <f>VLOOKUP($B286,三大法人買賣超!$A$4:$I$500,3,FALSE)</f>
        <v>#N/A</v>
      </c>
      <c r="H286" s="37" t="e">
        <f>VLOOKUP($B286,三大法人買賣超!$A$4:$I$500,5,FALSE)</f>
        <v>#N/A</v>
      </c>
      <c r="I286" s="29" t="e">
        <f>VLOOKUP($B286,三大法人買賣超!$A$4:$I$500,7,FALSE)</f>
        <v>#N/A</v>
      </c>
      <c r="J286" s="29" t="e">
        <f>VLOOKUP($B286,三大法人買賣超!$A$4:$I$500,9,FALSE)</f>
        <v>#N/A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 t="e">
        <f>VLOOKUP($B286,期貨未平倉口數!$A$4:$M$499,4,FALSE)</f>
        <v>#N/A</v>
      </c>
      <c r="O286" s="29" t="e">
        <f>VLOOKUP($B286,期貨未平倉口數!$A$4:$M$499,9,FALSE)</f>
        <v>#N/A</v>
      </c>
      <c r="P286" s="29" t="e">
        <f>VLOOKUP($B286,期貨未平倉口數!$A$4:$M$499,10,FALSE)</f>
        <v>#N/A</v>
      </c>
      <c r="Q286" s="29" t="e">
        <f>VLOOKUP($B286,期貨未平倉口數!$A$4:$M$499,11,FALSE)</f>
        <v>#N/A</v>
      </c>
      <c r="R286" s="67" t="e">
        <f>VLOOKUP($B286,選擇權未平倉餘額!$A$4:$I$500,6,FALSE)</f>
        <v>#N/A</v>
      </c>
      <c r="S286" s="67" t="e">
        <f>VLOOKUP($B286,選擇權未平倉餘額!$A$4:$I$500,7,FALSE)</f>
        <v>#N/A</v>
      </c>
      <c r="T286" s="67" t="e">
        <f>VLOOKUP($B286,選擇權未平倉餘額!$A$4:$I$500,8,FALSE)</f>
        <v>#N/A</v>
      </c>
      <c r="U286" s="67" t="e">
        <f>VLOOKUP($B286,選擇權未平倉餘額!$A$4:$I$500,9,FALSE)</f>
        <v>#N/A</v>
      </c>
      <c r="V286" s="42" t="e">
        <f>VLOOKUP($B286,臺指選擇權P_C_Ratios!$A$4:$C$500,3,FALSE)</f>
        <v>#N/A</v>
      </c>
      <c r="W286" s="44" t="e">
        <f>VLOOKUP($B286,散戶多空比!$A$6:$L$500,12,FALSE)</f>
        <v>#N/A</v>
      </c>
      <c r="X286" s="43" t="e">
        <f>VLOOKUP($B286,期貨大額交易人未沖銷部位!$A$4:$O$499,4,FALSE)</f>
        <v>#N/A</v>
      </c>
      <c r="Y286" s="43" t="e">
        <f>VLOOKUP($B286,期貨大額交易人未沖銷部位!$A$4:$O$499,7,FALSE)</f>
        <v>#N/A</v>
      </c>
      <c r="Z286" s="43" t="e">
        <f>VLOOKUP($B286,期貨大額交易人未沖銷部位!$A$4:$O$499,10,FALSE)</f>
        <v>#N/A</v>
      </c>
      <c r="AA286" s="43" t="e">
        <f>VLOOKUP($B286,期貨大額交易人未沖銷部位!$A$4:$O$499,13,FALSE)</f>
        <v>#N/A</v>
      </c>
      <c r="AB286" s="43" t="e">
        <f>VLOOKUP($B286,期貨大額交易人未沖銷部位!$A$4:$O$499,14,FALSE)</f>
        <v>#N/A</v>
      </c>
      <c r="AC286" s="43" t="e">
        <f>VLOOKUP($B286,期貨大額交易人未沖銷部位!$A$4:$O$499,15,FALSE)</f>
        <v>#N/A</v>
      </c>
      <c r="AD286" s="36" t="e">
        <f>VLOOKUP($B286,三大美股走勢!$A$4:$J$500,4,FALSE)</f>
        <v>#N/A</v>
      </c>
      <c r="AE286" s="36" t="e">
        <f>VLOOKUP($B286,三大美股走勢!$A$4:$J$500,7,FALSE)</f>
        <v>#N/A</v>
      </c>
      <c r="AF286" s="36" t="e">
        <f>VLOOKUP($B286,三大美股走勢!$A$4:$J$500,10,FALSE)</f>
        <v>#N/A</v>
      </c>
    </row>
    <row r="287" spans="2:32">
      <c r="B287" s="35">
        <v>43066</v>
      </c>
      <c r="C287" s="36" t="e">
        <f>VLOOKUP($B287,大盤與近月台指!$A$4:$I$499,2,FALSE)</f>
        <v>#N/A</v>
      </c>
      <c r="D287" s="37" t="e">
        <f>VLOOKUP($B287,大盤與近月台指!$A$4:$I$499,3,FALSE)</f>
        <v>#N/A</v>
      </c>
      <c r="E287" s="38" t="e">
        <f>VLOOKUP($B287,大盤與近月台指!$A$4:$I$499,4,FALSE)</f>
        <v>#N/A</v>
      </c>
      <c r="F287" s="36" t="e">
        <f>VLOOKUP($B287,大盤與近月台指!$A$4:$I$499,5,FALSE)</f>
        <v>#N/A</v>
      </c>
      <c r="G287" s="52" t="e">
        <f>VLOOKUP($B287,三大法人買賣超!$A$4:$I$500,3,FALSE)</f>
        <v>#N/A</v>
      </c>
      <c r="H287" s="37" t="e">
        <f>VLOOKUP($B287,三大法人買賣超!$A$4:$I$500,5,FALSE)</f>
        <v>#N/A</v>
      </c>
      <c r="I287" s="29" t="e">
        <f>VLOOKUP($B287,三大法人買賣超!$A$4:$I$500,7,FALSE)</f>
        <v>#N/A</v>
      </c>
      <c r="J287" s="29" t="e">
        <f>VLOOKUP($B287,三大法人買賣超!$A$4:$I$500,9,FALSE)</f>
        <v>#N/A</v>
      </c>
      <c r="K287" s="40">
        <f>新台幣匯率美元指數!B288</f>
        <v>0</v>
      </c>
      <c r="L287" s="41">
        <f>新台幣匯率美元指數!C288</f>
        <v>0</v>
      </c>
      <c r="M287" s="42">
        <f>新台幣匯率美元指數!D288</f>
        <v>0</v>
      </c>
      <c r="N287" s="29" t="e">
        <f>VLOOKUP($B287,期貨未平倉口數!$A$4:$M$499,4,FALSE)</f>
        <v>#N/A</v>
      </c>
      <c r="O287" s="29" t="e">
        <f>VLOOKUP($B287,期貨未平倉口數!$A$4:$M$499,9,FALSE)</f>
        <v>#N/A</v>
      </c>
      <c r="P287" s="29" t="e">
        <f>VLOOKUP($B287,期貨未平倉口數!$A$4:$M$499,10,FALSE)</f>
        <v>#N/A</v>
      </c>
      <c r="Q287" s="29" t="e">
        <f>VLOOKUP($B287,期貨未平倉口數!$A$4:$M$499,11,FALSE)</f>
        <v>#N/A</v>
      </c>
      <c r="R287" s="67" t="e">
        <f>VLOOKUP($B287,選擇權未平倉餘額!$A$4:$I$500,6,FALSE)</f>
        <v>#N/A</v>
      </c>
      <c r="S287" s="67" t="e">
        <f>VLOOKUP($B287,選擇權未平倉餘額!$A$4:$I$500,7,FALSE)</f>
        <v>#N/A</v>
      </c>
      <c r="T287" s="67" t="e">
        <f>VLOOKUP($B287,選擇權未平倉餘額!$A$4:$I$500,8,FALSE)</f>
        <v>#N/A</v>
      </c>
      <c r="U287" s="67" t="e">
        <f>VLOOKUP($B287,選擇權未平倉餘額!$A$4:$I$500,9,FALSE)</f>
        <v>#N/A</v>
      </c>
      <c r="V287" s="42" t="e">
        <f>VLOOKUP($B287,臺指選擇權P_C_Ratios!$A$4:$C$500,3,FALSE)</f>
        <v>#N/A</v>
      </c>
      <c r="W287" s="44" t="e">
        <f>VLOOKUP($B287,散戶多空比!$A$6:$L$500,12,FALSE)</f>
        <v>#N/A</v>
      </c>
      <c r="X287" s="43" t="e">
        <f>VLOOKUP($B287,期貨大額交易人未沖銷部位!$A$4:$O$499,4,FALSE)</f>
        <v>#N/A</v>
      </c>
      <c r="Y287" s="43" t="e">
        <f>VLOOKUP($B287,期貨大額交易人未沖銷部位!$A$4:$O$499,7,FALSE)</f>
        <v>#N/A</v>
      </c>
      <c r="Z287" s="43" t="e">
        <f>VLOOKUP($B287,期貨大額交易人未沖銷部位!$A$4:$O$499,10,FALSE)</f>
        <v>#N/A</v>
      </c>
      <c r="AA287" s="43" t="e">
        <f>VLOOKUP($B287,期貨大額交易人未沖銷部位!$A$4:$O$499,13,FALSE)</f>
        <v>#N/A</v>
      </c>
      <c r="AB287" s="43" t="e">
        <f>VLOOKUP($B287,期貨大額交易人未沖銷部位!$A$4:$O$499,14,FALSE)</f>
        <v>#N/A</v>
      </c>
      <c r="AC287" s="43" t="e">
        <f>VLOOKUP($B287,期貨大額交易人未沖銷部位!$A$4:$O$499,15,FALSE)</f>
        <v>#N/A</v>
      </c>
      <c r="AD287" s="36" t="e">
        <f>VLOOKUP($B287,三大美股走勢!$A$4:$J$500,4,FALSE)</f>
        <v>#N/A</v>
      </c>
      <c r="AE287" s="36" t="e">
        <f>VLOOKUP($B287,三大美股走勢!$A$4:$J$500,7,FALSE)</f>
        <v>#N/A</v>
      </c>
      <c r="AF287" s="36" t="e">
        <f>VLOOKUP($B287,三大美股走勢!$A$4:$J$500,10,FALSE)</f>
        <v>#N/A</v>
      </c>
    </row>
    <row r="288" spans="2:32">
      <c r="B288" s="35">
        <v>43067</v>
      </c>
      <c r="C288" s="36" t="e">
        <f>VLOOKUP($B288,大盤與近月台指!$A$4:$I$499,2,FALSE)</f>
        <v>#N/A</v>
      </c>
      <c r="D288" s="37" t="e">
        <f>VLOOKUP($B288,大盤與近月台指!$A$4:$I$499,3,FALSE)</f>
        <v>#N/A</v>
      </c>
      <c r="E288" s="38" t="e">
        <f>VLOOKUP($B288,大盤與近月台指!$A$4:$I$499,4,FALSE)</f>
        <v>#N/A</v>
      </c>
      <c r="F288" s="36" t="e">
        <f>VLOOKUP($B288,大盤與近月台指!$A$4:$I$499,5,FALSE)</f>
        <v>#N/A</v>
      </c>
      <c r="G288" s="52" t="e">
        <f>VLOOKUP($B288,三大法人買賣超!$A$4:$I$500,3,FALSE)</f>
        <v>#N/A</v>
      </c>
      <c r="H288" s="37" t="e">
        <f>VLOOKUP($B288,三大法人買賣超!$A$4:$I$500,5,FALSE)</f>
        <v>#N/A</v>
      </c>
      <c r="I288" s="29" t="e">
        <f>VLOOKUP($B288,三大法人買賣超!$A$4:$I$500,7,FALSE)</f>
        <v>#N/A</v>
      </c>
      <c r="J288" s="29" t="e">
        <f>VLOOKUP($B288,三大法人買賣超!$A$4:$I$500,9,FALSE)</f>
        <v>#N/A</v>
      </c>
      <c r="K288" s="40">
        <f>新台幣匯率美元指數!B289</f>
        <v>0</v>
      </c>
      <c r="L288" s="41">
        <f>新台幣匯率美元指數!C289</f>
        <v>0</v>
      </c>
      <c r="M288" s="42">
        <f>新台幣匯率美元指數!D289</f>
        <v>0</v>
      </c>
      <c r="N288" s="29" t="e">
        <f>VLOOKUP($B288,期貨未平倉口數!$A$4:$M$499,4,FALSE)</f>
        <v>#N/A</v>
      </c>
      <c r="O288" s="29" t="e">
        <f>VLOOKUP($B288,期貨未平倉口數!$A$4:$M$499,9,FALSE)</f>
        <v>#N/A</v>
      </c>
      <c r="P288" s="29" t="e">
        <f>VLOOKUP($B288,期貨未平倉口數!$A$4:$M$499,10,FALSE)</f>
        <v>#N/A</v>
      </c>
      <c r="Q288" s="29" t="e">
        <f>VLOOKUP($B288,期貨未平倉口數!$A$4:$M$499,11,FALSE)</f>
        <v>#N/A</v>
      </c>
      <c r="R288" s="67" t="e">
        <f>VLOOKUP($B288,選擇權未平倉餘額!$A$4:$I$500,6,FALSE)</f>
        <v>#N/A</v>
      </c>
      <c r="S288" s="67" t="e">
        <f>VLOOKUP($B288,選擇權未平倉餘額!$A$4:$I$500,7,FALSE)</f>
        <v>#N/A</v>
      </c>
      <c r="T288" s="67" t="e">
        <f>VLOOKUP($B288,選擇權未平倉餘額!$A$4:$I$500,8,FALSE)</f>
        <v>#N/A</v>
      </c>
      <c r="U288" s="67" t="e">
        <f>VLOOKUP($B288,選擇權未平倉餘額!$A$4:$I$500,9,FALSE)</f>
        <v>#N/A</v>
      </c>
      <c r="V288" s="42" t="e">
        <f>VLOOKUP($B288,臺指選擇權P_C_Ratios!$A$4:$C$500,3,FALSE)</f>
        <v>#N/A</v>
      </c>
      <c r="W288" s="44" t="e">
        <f>VLOOKUP($B288,散戶多空比!$A$6:$L$500,12,FALSE)</f>
        <v>#N/A</v>
      </c>
      <c r="X288" s="43" t="e">
        <f>VLOOKUP($B288,期貨大額交易人未沖銷部位!$A$4:$O$499,4,FALSE)</f>
        <v>#N/A</v>
      </c>
      <c r="Y288" s="43" t="e">
        <f>VLOOKUP($B288,期貨大額交易人未沖銷部位!$A$4:$O$499,7,FALSE)</f>
        <v>#N/A</v>
      </c>
      <c r="Z288" s="43" t="e">
        <f>VLOOKUP($B288,期貨大額交易人未沖銷部位!$A$4:$O$499,10,FALSE)</f>
        <v>#N/A</v>
      </c>
      <c r="AA288" s="43" t="e">
        <f>VLOOKUP($B288,期貨大額交易人未沖銷部位!$A$4:$O$499,13,FALSE)</f>
        <v>#N/A</v>
      </c>
      <c r="AB288" s="43" t="e">
        <f>VLOOKUP($B288,期貨大額交易人未沖銷部位!$A$4:$O$499,14,FALSE)</f>
        <v>#N/A</v>
      </c>
      <c r="AC288" s="43" t="e">
        <f>VLOOKUP($B288,期貨大額交易人未沖銷部位!$A$4:$O$499,15,FALSE)</f>
        <v>#N/A</v>
      </c>
      <c r="AD288" s="36" t="e">
        <f>VLOOKUP($B288,三大美股走勢!$A$4:$J$500,4,FALSE)</f>
        <v>#N/A</v>
      </c>
      <c r="AE288" s="36" t="e">
        <f>VLOOKUP($B288,三大美股走勢!$A$4:$J$500,7,FALSE)</f>
        <v>#N/A</v>
      </c>
      <c r="AF288" s="36" t="e">
        <f>VLOOKUP($B288,三大美股走勢!$A$4:$J$500,10,FALSE)</f>
        <v>#N/A</v>
      </c>
    </row>
    <row r="289" spans="2:32">
      <c r="B289" s="35">
        <v>43068</v>
      </c>
      <c r="C289" s="36" t="e">
        <f>VLOOKUP($B289,大盤與近月台指!$A$4:$I$499,2,FALSE)</f>
        <v>#N/A</v>
      </c>
      <c r="D289" s="37" t="e">
        <f>VLOOKUP($B289,大盤與近月台指!$A$4:$I$499,3,FALSE)</f>
        <v>#N/A</v>
      </c>
      <c r="E289" s="38" t="e">
        <f>VLOOKUP($B289,大盤與近月台指!$A$4:$I$499,4,FALSE)</f>
        <v>#N/A</v>
      </c>
      <c r="F289" s="36" t="e">
        <f>VLOOKUP($B289,大盤與近月台指!$A$4:$I$499,5,FALSE)</f>
        <v>#N/A</v>
      </c>
      <c r="G289" s="52" t="e">
        <f>VLOOKUP($B289,三大法人買賣超!$A$4:$I$500,3,FALSE)</f>
        <v>#N/A</v>
      </c>
      <c r="H289" s="37" t="e">
        <f>VLOOKUP($B289,三大法人買賣超!$A$4:$I$500,5,FALSE)</f>
        <v>#N/A</v>
      </c>
      <c r="I289" s="29" t="e">
        <f>VLOOKUP($B289,三大法人買賣超!$A$4:$I$500,7,FALSE)</f>
        <v>#N/A</v>
      </c>
      <c r="J289" s="29" t="e">
        <f>VLOOKUP($B289,三大法人買賣超!$A$4:$I$500,9,FALSE)</f>
        <v>#N/A</v>
      </c>
      <c r="K289" s="40">
        <f>新台幣匯率美元指數!B290</f>
        <v>0</v>
      </c>
      <c r="L289" s="41">
        <f>新台幣匯率美元指數!C290</f>
        <v>0</v>
      </c>
      <c r="M289" s="42">
        <f>新台幣匯率美元指數!D290</f>
        <v>0</v>
      </c>
      <c r="N289" s="29" t="e">
        <f>VLOOKUP($B289,期貨未平倉口數!$A$4:$M$499,4,FALSE)</f>
        <v>#N/A</v>
      </c>
      <c r="O289" s="29" t="e">
        <f>VLOOKUP($B289,期貨未平倉口數!$A$4:$M$499,9,FALSE)</f>
        <v>#N/A</v>
      </c>
      <c r="P289" s="29" t="e">
        <f>VLOOKUP($B289,期貨未平倉口數!$A$4:$M$499,10,FALSE)</f>
        <v>#N/A</v>
      </c>
      <c r="Q289" s="29" t="e">
        <f>VLOOKUP($B289,期貨未平倉口數!$A$4:$M$499,11,FALSE)</f>
        <v>#N/A</v>
      </c>
      <c r="R289" s="67" t="e">
        <f>VLOOKUP($B289,選擇權未平倉餘額!$A$4:$I$500,6,FALSE)</f>
        <v>#N/A</v>
      </c>
      <c r="S289" s="67" t="e">
        <f>VLOOKUP($B289,選擇權未平倉餘額!$A$4:$I$500,7,FALSE)</f>
        <v>#N/A</v>
      </c>
      <c r="T289" s="67" t="e">
        <f>VLOOKUP($B289,選擇權未平倉餘額!$A$4:$I$500,8,FALSE)</f>
        <v>#N/A</v>
      </c>
      <c r="U289" s="67" t="e">
        <f>VLOOKUP($B289,選擇權未平倉餘額!$A$4:$I$500,9,FALSE)</f>
        <v>#N/A</v>
      </c>
      <c r="V289" s="42" t="e">
        <f>VLOOKUP($B289,臺指選擇權P_C_Ratios!$A$4:$C$500,3,FALSE)</f>
        <v>#N/A</v>
      </c>
      <c r="W289" s="44" t="e">
        <f>VLOOKUP($B289,散戶多空比!$A$6:$L$500,12,FALSE)</f>
        <v>#N/A</v>
      </c>
      <c r="X289" s="43" t="e">
        <f>VLOOKUP($B289,期貨大額交易人未沖銷部位!$A$4:$O$499,4,FALSE)</f>
        <v>#N/A</v>
      </c>
      <c r="Y289" s="43" t="e">
        <f>VLOOKUP($B289,期貨大額交易人未沖銷部位!$A$4:$O$499,7,FALSE)</f>
        <v>#N/A</v>
      </c>
      <c r="Z289" s="43" t="e">
        <f>VLOOKUP($B289,期貨大額交易人未沖銷部位!$A$4:$O$499,10,FALSE)</f>
        <v>#N/A</v>
      </c>
      <c r="AA289" s="43" t="e">
        <f>VLOOKUP($B289,期貨大額交易人未沖銷部位!$A$4:$O$499,13,FALSE)</f>
        <v>#N/A</v>
      </c>
      <c r="AB289" s="43" t="e">
        <f>VLOOKUP($B289,期貨大額交易人未沖銷部位!$A$4:$O$499,14,FALSE)</f>
        <v>#N/A</v>
      </c>
      <c r="AC289" s="43" t="e">
        <f>VLOOKUP($B289,期貨大額交易人未沖銷部位!$A$4:$O$499,15,FALSE)</f>
        <v>#N/A</v>
      </c>
      <c r="AD289" s="36" t="e">
        <f>VLOOKUP($B289,三大美股走勢!$A$4:$J$500,4,FALSE)</f>
        <v>#N/A</v>
      </c>
      <c r="AE289" s="36" t="e">
        <f>VLOOKUP($B289,三大美股走勢!$A$4:$J$500,7,FALSE)</f>
        <v>#N/A</v>
      </c>
      <c r="AF289" s="36" t="e">
        <f>VLOOKUP($B289,三大美股走勢!$A$4:$J$500,10,FALSE)</f>
        <v>#N/A</v>
      </c>
    </row>
    <row r="290" spans="2:32">
      <c r="B290" s="35">
        <v>43069</v>
      </c>
      <c r="C290" s="36" t="e">
        <f>VLOOKUP($B290,大盤與近月台指!$A$4:$I$499,2,FALSE)</f>
        <v>#N/A</v>
      </c>
      <c r="D290" s="37" t="e">
        <f>VLOOKUP($B290,大盤與近月台指!$A$4:$I$499,3,FALSE)</f>
        <v>#N/A</v>
      </c>
      <c r="E290" s="38" t="e">
        <f>VLOOKUP($B290,大盤與近月台指!$A$4:$I$499,4,FALSE)</f>
        <v>#N/A</v>
      </c>
      <c r="F290" s="36" t="e">
        <f>VLOOKUP($B290,大盤與近月台指!$A$4:$I$499,5,FALSE)</f>
        <v>#N/A</v>
      </c>
      <c r="G290" s="52" t="e">
        <f>VLOOKUP($B290,三大法人買賣超!$A$4:$I$500,3,FALSE)</f>
        <v>#N/A</v>
      </c>
      <c r="H290" s="37" t="e">
        <f>VLOOKUP($B290,三大法人買賣超!$A$4:$I$500,5,FALSE)</f>
        <v>#N/A</v>
      </c>
      <c r="I290" s="29" t="e">
        <f>VLOOKUP($B290,三大法人買賣超!$A$4:$I$500,7,FALSE)</f>
        <v>#N/A</v>
      </c>
      <c r="J290" s="29" t="e">
        <f>VLOOKUP($B290,三大法人買賣超!$A$4:$I$500,9,FALSE)</f>
        <v>#N/A</v>
      </c>
      <c r="K290" s="40">
        <f>新台幣匯率美元指數!B291</f>
        <v>0</v>
      </c>
      <c r="L290" s="41">
        <f>新台幣匯率美元指數!C291</f>
        <v>0</v>
      </c>
      <c r="M290" s="42">
        <f>新台幣匯率美元指數!D291</f>
        <v>0</v>
      </c>
      <c r="N290" s="29" t="e">
        <f>VLOOKUP($B290,期貨未平倉口數!$A$4:$M$499,4,FALSE)</f>
        <v>#N/A</v>
      </c>
      <c r="O290" s="29" t="e">
        <f>VLOOKUP($B290,期貨未平倉口數!$A$4:$M$499,9,FALSE)</f>
        <v>#N/A</v>
      </c>
      <c r="P290" s="29" t="e">
        <f>VLOOKUP($B290,期貨未平倉口數!$A$4:$M$499,10,FALSE)</f>
        <v>#N/A</v>
      </c>
      <c r="Q290" s="29" t="e">
        <f>VLOOKUP($B290,期貨未平倉口數!$A$4:$M$499,11,FALSE)</f>
        <v>#N/A</v>
      </c>
      <c r="R290" s="67" t="e">
        <f>VLOOKUP($B290,選擇權未平倉餘額!$A$4:$I$500,6,FALSE)</f>
        <v>#N/A</v>
      </c>
      <c r="S290" s="67" t="e">
        <f>VLOOKUP($B290,選擇權未平倉餘額!$A$4:$I$500,7,FALSE)</f>
        <v>#N/A</v>
      </c>
      <c r="T290" s="67" t="e">
        <f>VLOOKUP($B290,選擇權未平倉餘額!$A$4:$I$500,8,FALSE)</f>
        <v>#N/A</v>
      </c>
      <c r="U290" s="67" t="e">
        <f>VLOOKUP($B290,選擇權未平倉餘額!$A$4:$I$500,9,FALSE)</f>
        <v>#N/A</v>
      </c>
      <c r="V290" s="42" t="e">
        <f>VLOOKUP($B290,臺指選擇權P_C_Ratios!$A$4:$C$500,3,FALSE)</f>
        <v>#N/A</v>
      </c>
      <c r="W290" s="44" t="e">
        <f>VLOOKUP($B290,散戶多空比!$A$6:$L$500,12,FALSE)</f>
        <v>#N/A</v>
      </c>
      <c r="X290" s="43" t="e">
        <f>VLOOKUP($B290,期貨大額交易人未沖銷部位!$A$4:$O$499,4,FALSE)</f>
        <v>#N/A</v>
      </c>
      <c r="Y290" s="43" t="e">
        <f>VLOOKUP($B290,期貨大額交易人未沖銷部位!$A$4:$O$499,7,FALSE)</f>
        <v>#N/A</v>
      </c>
      <c r="Z290" s="43" t="e">
        <f>VLOOKUP($B290,期貨大額交易人未沖銷部位!$A$4:$O$499,10,FALSE)</f>
        <v>#N/A</v>
      </c>
      <c r="AA290" s="43" t="e">
        <f>VLOOKUP($B290,期貨大額交易人未沖銷部位!$A$4:$O$499,13,FALSE)</f>
        <v>#N/A</v>
      </c>
      <c r="AB290" s="43" t="e">
        <f>VLOOKUP($B290,期貨大額交易人未沖銷部位!$A$4:$O$499,14,FALSE)</f>
        <v>#N/A</v>
      </c>
      <c r="AC290" s="43" t="e">
        <f>VLOOKUP($B290,期貨大額交易人未沖銷部位!$A$4:$O$499,15,FALSE)</f>
        <v>#N/A</v>
      </c>
      <c r="AD290" s="36" t="e">
        <f>VLOOKUP($B290,三大美股走勢!$A$4:$J$500,4,FALSE)</f>
        <v>#N/A</v>
      </c>
      <c r="AE290" s="36" t="e">
        <f>VLOOKUP($B290,三大美股走勢!$A$4:$J$500,7,FALSE)</f>
        <v>#N/A</v>
      </c>
      <c r="AF290" s="36" t="e">
        <f>VLOOKUP($B290,三大美股走勢!$A$4:$J$500,10,FALSE)</f>
        <v>#N/A</v>
      </c>
    </row>
    <row r="291" spans="2:32">
      <c r="B291" s="35">
        <v>43070</v>
      </c>
      <c r="C291" s="36" t="e">
        <f>VLOOKUP($B291,大盤與近月台指!$A$4:$I$499,2,FALSE)</f>
        <v>#N/A</v>
      </c>
      <c r="D291" s="37" t="e">
        <f>VLOOKUP($B291,大盤與近月台指!$A$4:$I$499,3,FALSE)</f>
        <v>#N/A</v>
      </c>
      <c r="E291" s="38" t="e">
        <f>VLOOKUP($B291,大盤與近月台指!$A$4:$I$499,4,FALSE)</f>
        <v>#N/A</v>
      </c>
      <c r="F291" s="36" t="e">
        <f>VLOOKUP($B291,大盤與近月台指!$A$4:$I$499,5,FALSE)</f>
        <v>#N/A</v>
      </c>
      <c r="G291" s="52" t="e">
        <f>VLOOKUP($B291,三大法人買賣超!$A$4:$I$500,3,FALSE)</f>
        <v>#N/A</v>
      </c>
      <c r="H291" s="37" t="e">
        <f>VLOOKUP($B291,三大法人買賣超!$A$4:$I$500,5,FALSE)</f>
        <v>#N/A</v>
      </c>
      <c r="I291" s="29" t="e">
        <f>VLOOKUP($B291,三大法人買賣超!$A$4:$I$500,7,FALSE)</f>
        <v>#N/A</v>
      </c>
      <c r="J291" s="29" t="e">
        <f>VLOOKUP($B291,三大法人買賣超!$A$4:$I$500,9,FALSE)</f>
        <v>#N/A</v>
      </c>
      <c r="K291" s="40">
        <f>新台幣匯率美元指數!B292</f>
        <v>0</v>
      </c>
      <c r="L291" s="41">
        <f>新台幣匯率美元指數!C292</f>
        <v>0</v>
      </c>
      <c r="M291" s="42">
        <f>新台幣匯率美元指數!D292</f>
        <v>0</v>
      </c>
      <c r="N291" s="29" t="e">
        <f>VLOOKUP($B291,期貨未平倉口數!$A$4:$M$499,4,FALSE)</f>
        <v>#N/A</v>
      </c>
      <c r="O291" s="29" t="e">
        <f>VLOOKUP($B291,期貨未平倉口數!$A$4:$M$499,9,FALSE)</f>
        <v>#N/A</v>
      </c>
      <c r="P291" s="29" t="e">
        <f>VLOOKUP($B291,期貨未平倉口數!$A$4:$M$499,10,FALSE)</f>
        <v>#N/A</v>
      </c>
      <c r="Q291" s="29" t="e">
        <f>VLOOKUP($B291,期貨未平倉口數!$A$4:$M$499,11,FALSE)</f>
        <v>#N/A</v>
      </c>
      <c r="R291" s="67" t="e">
        <f>VLOOKUP($B291,選擇權未平倉餘額!$A$4:$I$500,6,FALSE)</f>
        <v>#N/A</v>
      </c>
      <c r="S291" s="67" t="e">
        <f>VLOOKUP($B291,選擇權未平倉餘額!$A$4:$I$500,7,FALSE)</f>
        <v>#N/A</v>
      </c>
      <c r="T291" s="67" t="e">
        <f>VLOOKUP($B291,選擇權未平倉餘額!$A$4:$I$500,8,FALSE)</f>
        <v>#N/A</v>
      </c>
      <c r="U291" s="67" t="e">
        <f>VLOOKUP($B291,選擇權未平倉餘額!$A$4:$I$500,9,FALSE)</f>
        <v>#N/A</v>
      </c>
      <c r="V291" s="42" t="e">
        <f>VLOOKUP($B291,臺指選擇權P_C_Ratios!$A$4:$C$500,3,FALSE)</f>
        <v>#N/A</v>
      </c>
      <c r="W291" s="44" t="e">
        <f>VLOOKUP($B291,散戶多空比!$A$6:$L$500,12,FALSE)</f>
        <v>#N/A</v>
      </c>
      <c r="X291" s="43" t="e">
        <f>VLOOKUP($B291,期貨大額交易人未沖銷部位!$A$4:$O$499,4,FALSE)</f>
        <v>#N/A</v>
      </c>
      <c r="Y291" s="43" t="e">
        <f>VLOOKUP($B291,期貨大額交易人未沖銷部位!$A$4:$O$499,7,FALSE)</f>
        <v>#N/A</v>
      </c>
      <c r="Z291" s="43" t="e">
        <f>VLOOKUP($B291,期貨大額交易人未沖銷部位!$A$4:$O$499,10,FALSE)</f>
        <v>#N/A</v>
      </c>
      <c r="AA291" s="43" t="e">
        <f>VLOOKUP($B291,期貨大額交易人未沖銷部位!$A$4:$O$499,13,FALSE)</f>
        <v>#N/A</v>
      </c>
      <c r="AB291" s="43" t="e">
        <f>VLOOKUP($B291,期貨大額交易人未沖銷部位!$A$4:$O$499,14,FALSE)</f>
        <v>#N/A</v>
      </c>
      <c r="AC291" s="43" t="e">
        <f>VLOOKUP($B291,期貨大額交易人未沖銷部位!$A$4:$O$499,15,FALSE)</f>
        <v>#N/A</v>
      </c>
      <c r="AD291" s="36" t="e">
        <f>VLOOKUP($B291,三大美股走勢!$A$4:$J$500,4,FALSE)</f>
        <v>#N/A</v>
      </c>
      <c r="AE291" s="36" t="e">
        <f>VLOOKUP($B291,三大美股走勢!$A$4:$J$500,7,FALSE)</f>
        <v>#N/A</v>
      </c>
      <c r="AF291" s="36" t="e">
        <f>VLOOKUP($B291,三大美股走勢!$A$4:$J$500,10,FALSE)</f>
        <v>#N/A</v>
      </c>
    </row>
    <row r="292" spans="2:32">
      <c r="B292" s="35">
        <v>43071</v>
      </c>
      <c r="C292" s="36" t="e">
        <f>VLOOKUP($B292,大盤與近月台指!$A$4:$I$499,2,FALSE)</f>
        <v>#N/A</v>
      </c>
      <c r="D292" s="37" t="e">
        <f>VLOOKUP($B292,大盤與近月台指!$A$4:$I$499,3,FALSE)</f>
        <v>#N/A</v>
      </c>
      <c r="E292" s="38" t="e">
        <f>VLOOKUP($B292,大盤與近月台指!$A$4:$I$499,4,FALSE)</f>
        <v>#N/A</v>
      </c>
      <c r="F292" s="36" t="e">
        <f>VLOOKUP($B292,大盤與近月台指!$A$4:$I$499,5,FALSE)</f>
        <v>#N/A</v>
      </c>
      <c r="G292" s="52" t="e">
        <f>VLOOKUP($B292,三大法人買賣超!$A$4:$I$500,3,FALSE)</f>
        <v>#N/A</v>
      </c>
      <c r="H292" s="37" t="e">
        <f>VLOOKUP($B292,三大法人買賣超!$A$4:$I$500,5,FALSE)</f>
        <v>#N/A</v>
      </c>
      <c r="I292" s="29" t="e">
        <f>VLOOKUP($B292,三大法人買賣超!$A$4:$I$500,7,FALSE)</f>
        <v>#N/A</v>
      </c>
      <c r="J292" s="29" t="e">
        <f>VLOOKUP($B292,三大法人買賣超!$A$4:$I$500,9,FALSE)</f>
        <v>#N/A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 t="e">
        <f>VLOOKUP($B292,期貨未平倉口數!$A$4:$M$499,4,FALSE)</f>
        <v>#N/A</v>
      </c>
      <c r="O292" s="29" t="e">
        <f>VLOOKUP($B292,期貨未平倉口數!$A$4:$M$499,9,FALSE)</f>
        <v>#N/A</v>
      </c>
      <c r="P292" s="29" t="e">
        <f>VLOOKUP($B292,期貨未平倉口數!$A$4:$M$499,10,FALSE)</f>
        <v>#N/A</v>
      </c>
      <c r="Q292" s="29" t="e">
        <f>VLOOKUP($B292,期貨未平倉口數!$A$4:$M$499,11,FALSE)</f>
        <v>#N/A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 t="e">
        <f>VLOOKUP($B292,臺指選擇權P_C_Ratios!$A$4:$C$500,3,FALSE)</f>
        <v>#N/A</v>
      </c>
      <c r="W292" s="44" t="e">
        <f>VLOOKUP($B292,散戶多空比!$A$6:$L$500,12,FALSE)</f>
        <v>#N/A</v>
      </c>
      <c r="X292" s="43" t="e">
        <f>VLOOKUP($B292,期貨大額交易人未沖銷部位!$A$4:$O$499,4,FALSE)</f>
        <v>#N/A</v>
      </c>
      <c r="Y292" s="43" t="e">
        <f>VLOOKUP($B292,期貨大額交易人未沖銷部位!$A$4:$O$499,7,FALSE)</f>
        <v>#N/A</v>
      </c>
      <c r="Z292" s="43" t="e">
        <f>VLOOKUP($B292,期貨大額交易人未沖銷部位!$A$4:$O$499,10,FALSE)</f>
        <v>#N/A</v>
      </c>
      <c r="AA292" s="43" t="e">
        <f>VLOOKUP($B292,期貨大額交易人未沖銷部位!$A$4:$O$499,13,FALSE)</f>
        <v>#N/A</v>
      </c>
      <c r="AB292" s="43" t="e">
        <f>VLOOKUP($B292,期貨大額交易人未沖銷部位!$A$4:$O$499,14,FALSE)</f>
        <v>#N/A</v>
      </c>
      <c r="AC292" s="43" t="e">
        <f>VLOOKUP($B292,期貨大額交易人未沖銷部位!$A$4:$O$499,15,FALSE)</f>
        <v>#N/A</v>
      </c>
      <c r="AD292" s="36" t="e">
        <f>VLOOKUP($B292,三大美股走勢!$A$4:$J$500,4,FALSE)</f>
        <v>#N/A</v>
      </c>
      <c r="AE292" s="36" t="e">
        <f>VLOOKUP($B292,三大美股走勢!$A$4:$J$500,7,FALSE)</f>
        <v>#N/A</v>
      </c>
      <c r="AF292" s="36" t="e">
        <f>VLOOKUP($B292,三大美股走勢!$A$4:$J$500,10,FALSE)</f>
        <v>#N/A</v>
      </c>
    </row>
    <row r="293" spans="2:32">
      <c r="B293" s="35">
        <v>43072</v>
      </c>
      <c r="C293" s="36" t="e">
        <f>VLOOKUP($B293,大盤與近月台指!$A$4:$I$499,2,FALSE)</f>
        <v>#N/A</v>
      </c>
      <c r="D293" s="37" t="e">
        <f>VLOOKUP($B293,大盤與近月台指!$A$4:$I$499,3,FALSE)</f>
        <v>#N/A</v>
      </c>
      <c r="E293" s="38" t="e">
        <f>VLOOKUP($B293,大盤與近月台指!$A$4:$I$499,4,FALSE)</f>
        <v>#N/A</v>
      </c>
      <c r="F293" s="36" t="e">
        <f>VLOOKUP($B293,大盤與近月台指!$A$4:$I$499,5,FALSE)</f>
        <v>#N/A</v>
      </c>
      <c r="G293" s="52" t="e">
        <f>VLOOKUP($B293,三大法人買賣超!$A$4:$I$500,3,FALSE)</f>
        <v>#N/A</v>
      </c>
      <c r="H293" s="37" t="e">
        <f>VLOOKUP($B293,三大法人買賣超!$A$4:$I$500,5,FALSE)</f>
        <v>#N/A</v>
      </c>
      <c r="I293" s="29" t="e">
        <f>VLOOKUP($B293,三大法人買賣超!$A$4:$I$500,7,FALSE)</f>
        <v>#N/A</v>
      </c>
      <c r="J293" s="29" t="e">
        <f>VLOOKUP($B293,三大法人買賣超!$A$4:$I$500,9,FALSE)</f>
        <v>#N/A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 t="e">
        <f>VLOOKUP($B293,期貨未平倉口數!$A$4:$M$499,4,FALSE)</f>
        <v>#N/A</v>
      </c>
      <c r="O293" s="29" t="e">
        <f>VLOOKUP($B293,期貨未平倉口數!$A$4:$M$499,9,FALSE)</f>
        <v>#N/A</v>
      </c>
      <c r="P293" s="29" t="e">
        <f>VLOOKUP($B293,期貨未平倉口數!$A$4:$M$499,10,FALSE)</f>
        <v>#N/A</v>
      </c>
      <c r="Q293" s="29" t="e">
        <f>VLOOKUP($B293,期貨未平倉口數!$A$4:$M$499,11,FALSE)</f>
        <v>#N/A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 t="e">
        <f>VLOOKUP($B293,臺指選擇權P_C_Ratios!$A$4:$C$500,3,FALSE)</f>
        <v>#N/A</v>
      </c>
      <c r="W293" s="44" t="e">
        <f>VLOOKUP($B293,散戶多空比!$A$6:$L$500,12,FALSE)</f>
        <v>#N/A</v>
      </c>
      <c r="X293" s="43" t="e">
        <f>VLOOKUP($B293,期貨大額交易人未沖銷部位!$A$4:$O$499,4,FALSE)</f>
        <v>#N/A</v>
      </c>
      <c r="Y293" s="43" t="e">
        <f>VLOOKUP($B293,期貨大額交易人未沖銷部位!$A$4:$O$499,7,FALSE)</f>
        <v>#N/A</v>
      </c>
      <c r="Z293" s="43" t="e">
        <f>VLOOKUP($B293,期貨大額交易人未沖銷部位!$A$4:$O$499,10,FALSE)</f>
        <v>#N/A</v>
      </c>
      <c r="AA293" s="43" t="e">
        <f>VLOOKUP($B293,期貨大額交易人未沖銷部位!$A$4:$O$499,13,FALSE)</f>
        <v>#N/A</v>
      </c>
      <c r="AB293" s="43" t="e">
        <f>VLOOKUP($B293,期貨大額交易人未沖銷部位!$A$4:$O$499,14,FALSE)</f>
        <v>#N/A</v>
      </c>
      <c r="AC293" s="43" t="e">
        <f>VLOOKUP($B293,期貨大額交易人未沖銷部位!$A$4:$O$499,15,FALSE)</f>
        <v>#N/A</v>
      </c>
      <c r="AD293" s="36" t="e">
        <f>VLOOKUP($B293,三大美股走勢!$A$4:$J$500,4,FALSE)</f>
        <v>#N/A</v>
      </c>
      <c r="AE293" s="36" t="e">
        <f>VLOOKUP($B293,三大美股走勢!$A$4:$J$500,7,FALSE)</f>
        <v>#N/A</v>
      </c>
      <c r="AF293" s="36" t="e">
        <f>VLOOKUP($B293,三大美股走勢!$A$4:$J$500,10,FALSE)</f>
        <v>#N/A</v>
      </c>
    </row>
    <row r="294" spans="2:32">
      <c r="B294" s="35">
        <v>43073</v>
      </c>
      <c r="C294" s="36" t="e">
        <f>VLOOKUP($B294,大盤與近月台指!$A$4:$I$499,2,FALSE)</f>
        <v>#N/A</v>
      </c>
      <c r="D294" s="37" t="e">
        <f>VLOOKUP($B294,大盤與近月台指!$A$4:$I$499,3,FALSE)</f>
        <v>#N/A</v>
      </c>
      <c r="E294" s="38" t="e">
        <f>VLOOKUP($B294,大盤與近月台指!$A$4:$I$499,4,FALSE)</f>
        <v>#N/A</v>
      </c>
      <c r="F294" s="36" t="e">
        <f>VLOOKUP($B294,大盤與近月台指!$A$4:$I$499,5,FALSE)</f>
        <v>#N/A</v>
      </c>
      <c r="G294" s="52" t="e">
        <f>VLOOKUP($B294,三大法人買賣超!$A$4:$I$500,3,FALSE)</f>
        <v>#N/A</v>
      </c>
      <c r="H294" s="37" t="e">
        <f>VLOOKUP($B294,三大法人買賣超!$A$4:$I$500,5,FALSE)</f>
        <v>#N/A</v>
      </c>
      <c r="I294" s="29" t="e">
        <f>VLOOKUP($B294,三大法人買賣超!$A$4:$I$500,7,FALSE)</f>
        <v>#N/A</v>
      </c>
      <c r="J294" s="29" t="e">
        <f>VLOOKUP($B294,三大法人買賣超!$A$4:$I$500,9,FALSE)</f>
        <v>#N/A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0</v>
      </c>
      <c r="N294" s="29" t="e">
        <f>VLOOKUP($B294,期貨未平倉口數!$A$4:$M$499,4,FALSE)</f>
        <v>#N/A</v>
      </c>
      <c r="O294" s="29" t="e">
        <f>VLOOKUP($B294,期貨未平倉口數!$A$4:$M$499,9,FALSE)</f>
        <v>#N/A</v>
      </c>
      <c r="P294" s="29" t="e">
        <f>VLOOKUP($B294,期貨未平倉口數!$A$4:$M$499,10,FALSE)</f>
        <v>#N/A</v>
      </c>
      <c r="Q294" s="29" t="e">
        <f>VLOOKUP($B294,期貨未平倉口數!$A$4:$M$499,11,FALSE)</f>
        <v>#N/A</v>
      </c>
      <c r="R294" s="67" t="e">
        <f>VLOOKUP($B294,選擇權未平倉餘額!$A$4:$I$500,6,FALSE)</f>
        <v>#N/A</v>
      </c>
      <c r="S294" s="67" t="e">
        <f>VLOOKUP($B294,選擇權未平倉餘額!$A$4:$I$500,7,FALSE)</f>
        <v>#N/A</v>
      </c>
      <c r="T294" s="67" t="e">
        <f>VLOOKUP($B294,選擇權未平倉餘額!$A$4:$I$500,8,FALSE)</f>
        <v>#N/A</v>
      </c>
      <c r="U294" s="67" t="e">
        <f>VLOOKUP($B294,選擇權未平倉餘額!$A$4:$I$500,9,FALSE)</f>
        <v>#N/A</v>
      </c>
      <c r="V294" s="42" t="e">
        <f>VLOOKUP($B294,臺指選擇權P_C_Ratios!$A$4:$C$500,3,FALSE)</f>
        <v>#N/A</v>
      </c>
      <c r="W294" s="44" t="e">
        <f>VLOOKUP($B294,散戶多空比!$A$6:$L$500,12,FALSE)</f>
        <v>#N/A</v>
      </c>
      <c r="X294" s="43" t="e">
        <f>VLOOKUP($B294,期貨大額交易人未沖銷部位!$A$4:$O$499,4,FALSE)</f>
        <v>#N/A</v>
      </c>
      <c r="Y294" s="43" t="e">
        <f>VLOOKUP($B294,期貨大額交易人未沖銷部位!$A$4:$O$499,7,FALSE)</f>
        <v>#N/A</v>
      </c>
      <c r="Z294" s="43" t="e">
        <f>VLOOKUP($B294,期貨大額交易人未沖銷部位!$A$4:$O$499,10,FALSE)</f>
        <v>#N/A</v>
      </c>
      <c r="AA294" s="43" t="e">
        <f>VLOOKUP($B294,期貨大額交易人未沖銷部位!$A$4:$O$499,13,FALSE)</f>
        <v>#N/A</v>
      </c>
      <c r="AB294" s="43" t="e">
        <f>VLOOKUP($B294,期貨大額交易人未沖銷部位!$A$4:$O$499,14,FALSE)</f>
        <v>#N/A</v>
      </c>
      <c r="AC294" s="43" t="e">
        <f>VLOOKUP($B294,期貨大額交易人未沖銷部位!$A$4:$O$499,15,FALSE)</f>
        <v>#N/A</v>
      </c>
      <c r="AD294" s="36" t="e">
        <f>VLOOKUP($B294,三大美股走勢!$A$4:$J$500,4,FALSE)</f>
        <v>#N/A</v>
      </c>
      <c r="AE294" s="36" t="e">
        <f>VLOOKUP($B294,三大美股走勢!$A$4:$J$500,7,FALSE)</f>
        <v>#N/A</v>
      </c>
      <c r="AF294" s="36" t="e">
        <f>VLOOKUP($B294,三大美股走勢!$A$4:$J$500,10,FALSE)</f>
        <v>#N/A</v>
      </c>
    </row>
    <row r="295" spans="2:32">
      <c r="B295" s="35">
        <v>43074</v>
      </c>
      <c r="C295" s="36" t="e">
        <f>VLOOKUP($B295,大盤與近月台指!$A$4:$I$499,2,FALSE)</f>
        <v>#N/A</v>
      </c>
      <c r="D295" s="37" t="e">
        <f>VLOOKUP($B295,大盤與近月台指!$A$4:$I$499,3,FALSE)</f>
        <v>#N/A</v>
      </c>
      <c r="E295" s="38" t="e">
        <f>VLOOKUP($B295,大盤與近月台指!$A$4:$I$499,4,FALSE)</f>
        <v>#N/A</v>
      </c>
      <c r="F295" s="36" t="e">
        <f>VLOOKUP($B295,大盤與近月台指!$A$4:$I$499,5,FALSE)</f>
        <v>#N/A</v>
      </c>
      <c r="G295" s="52" t="e">
        <f>VLOOKUP($B295,三大法人買賣超!$A$4:$I$500,3,FALSE)</f>
        <v>#N/A</v>
      </c>
      <c r="H295" s="37" t="e">
        <f>VLOOKUP($B295,三大法人買賣超!$A$4:$I$500,5,FALSE)</f>
        <v>#N/A</v>
      </c>
      <c r="I295" s="29" t="e">
        <f>VLOOKUP($B295,三大法人買賣超!$A$4:$I$500,7,FALSE)</f>
        <v>#N/A</v>
      </c>
      <c r="J295" s="29" t="e">
        <f>VLOOKUP($B295,三大法人買賣超!$A$4:$I$500,9,FALSE)</f>
        <v>#N/A</v>
      </c>
      <c r="K295" s="40">
        <f>新台幣匯率美元指數!B296</f>
        <v>0</v>
      </c>
      <c r="L295" s="41">
        <f>新台幣匯率美元指數!C296</f>
        <v>0</v>
      </c>
      <c r="M295" s="42">
        <f>新台幣匯率美元指數!D296</f>
        <v>0</v>
      </c>
      <c r="N295" s="29" t="e">
        <f>VLOOKUP($B295,期貨未平倉口數!$A$4:$M$499,4,FALSE)</f>
        <v>#N/A</v>
      </c>
      <c r="O295" s="29" t="e">
        <f>VLOOKUP($B295,期貨未平倉口數!$A$4:$M$499,9,FALSE)</f>
        <v>#N/A</v>
      </c>
      <c r="P295" s="29" t="e">
        <f>VLOOKUP($B295,期貨未平倉口數!$A$4:$M$499,10,FALSE)</f>
        <v>#N/A</v>
      </c>
      <c r="Q295" s="29" t="e">
        <f>VLOOKUP($B295,期貨未平倉口數!$A$4:$M$499,11,FALSE)</f>
        <v>#N/A</v>
      </c>
      <c r="R295" s="67" t="e">
        <f>VLOOKUP($B295,選擇權未平倉餘額!$A$4:$I$500,6,FALSE)</f>
        <v>#N/A</v>
      </c>
      <c r="S295" s="67" t="e">
        <f>VLOOKUP($B295,選擇權未平倉餘額!$A$4:$I$500,7,FALSE)</f>
        <v>#N/A</v>
      </c>
      <c r="T295" s="67" t="e">
        <f>VLOOKUP($B295,選擇權未平倉餘額!$A$4:$I$500,8,FALSE)</f>
        <v>#N/A</v>
      </c>
      <c r="U295" s="67" t="e">
        <f>VLOOKUP($B295,選擇權未平倉餘額!$A$4:$I$500,9,FALSE)</f>
        <v>#N/A</v>
      </c>
      <c r="V295" s="42" t="e">
        <f>VLOOKUP($B295,臺指選擇權P_C_Ratios!$A$4:$C$500,3,FALSE)</f>
        <v>#N/A</v>
      </c>
      <c r="W295" s="44" t="e">
        <f>VLOOKUP($B295,散戶多空比!$A$6:$L$500,12,FALSE)</f>
        <v>#N/A</v>
      </c>
      <c r="X295" s="43" t="e">
        <f>VLOOKUP($B295,期貨大額交易人未沖銷部位!$A$4:$O$499,4,FALSE)</f>
        <v>#N/A</v>
      </c>
      <c r="Y295" s="43" t="e">
        <f>VLOOKUP($B295,期貨大額交易人未沖銷部位!$A$4:$O$499,7,FALSE)</f>
        <v>#N/A</v>
      </c>
      <c r="Z295" s="43" t="e">
        <f>VLOOKUP($B295,期貨大額交易人未沖銷部位!$A$4:$O$499,10,FALSE)</f>
        <v>#N/A</v>
      </c>
      <c r="AA295" s="43" t="e">
        <f>VLOOKUP($B295,期貨大額交易人未沖銷部位!$A$4:$O$499,13,FALSE)</f>
        <v>#N/A</v>
      </c>
      <c r="AB295" s="43" t="e">
        <f>VLOOKUP($B295,期貨大額交易人未沖銷部位!$A$4:$O$499,14,FALSE)</f>
        <v>#N/A</v>
      </c>
      <c r="AC295" s="43" t="e">
        <f>VLOOKUP($B295,期貨大額交易人未沖銷部位!$A$4:$O$499,15,FALSE)</f>
        <v>#N/A</v>
      </c>
      <c r="AD295" s="36" t="e">
        <f>VLOOKUP($B295,三大美股走勢!$A$4:$J$500,4,FALSE)</f>
        <v>#N/A</v>
      </c>
      <c r="AE295" s="36" t="e">
        <f>VLOOKUP($B295,三大美股走勢!$A$4:$J$500,7,FALSE)</f>
        <v>#N/A</v>
      </c>
      <c r="AF295" s="36" t="e">
        <f>VLOOKUP($B295,三大美股走勢!$A$4:$J$500,10,FALSE)</f>
        <v>#N/A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VLOOKUP($B296,三大美股走勢!$A$4:$J$500,4,FALSE)</f>
        <v>#N/A</v>
      </c>
      <c r="AE296" s="36" t="e">
        <f>VLOOKUP($B296,三大美股走勢!$A$4:$J$500,7,FALSE)</f>
        <v>#N/A</v>
      </c>
      <c r="AF296" s="36" t="e">
        <f>VLOOKUP($B296,三大美股走勢!$A$4:$J$500,10,FALSE)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VLOOKUP($B297,三大美股走勢!$A$4:$J$500,4,FALSE)</f>
        <v>#N/A</v>
      </c>
      <c r="AE297" s="36" t="e">
        <f>VLOOKUP($B297,三大美股走勢!$A$4:$J$500,7,FALSE)</f>
        <v>#N/A</v>
      </c>
      <c r="AF297" s="36" t="e">
        <f>VLOOKUP($B297,三大美股走勢!$A$4:$J$500,10,FALSE)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VLOOKUP($B298,三大美股走勢!$A$4:$J$500,4,FALSE)</f>
        <v>#N/A</v>
      </c>
      <c r="AE298" s="36" t="e">
        <f>VLOOKUP($B298,三大美股走勢!$A$4:$J$500,7,FALSE)</f>
        <v>#N/A</v>
      </c>
      <c r="AF298" s="36" t="e">
        <f>VLOOKUP($B298,三大美股走勢!$A$4:$J$500,10,FALSE)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VLOOKUP($B299,三大美股走勢!$A$4:$J$500,4,FALSE)</f>
        <v>#N/A</v>
      </c>
      <c r="AE299" s="36" t="e">
        <f>VLOOKUP($B299,三大美股走勢!$A$4:$J$500,7,FALSE)</f>
        <v>#N/A</v>
      </c>
      <c r="AF299" s="36" t="e">
        <f>VLOOKUP($B299,三大美股走勢!$A$4:$J$500,10,FALSE)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VLOOKUP($B300,三大美股走勢!$A$4:$J$500,4,FALSE)</f>
        <v>#N/A</v>
      </c>
      <c r="AE300" s="36" t="e">
        <f>VLOOKUP($B300,三大美股走勢!$A$4:$J$500,7,FALSE)</f>
        <v>#N/A</v>
      </c>
      <c r="AF300" s="36" t="e">
        <f>VLOOKUP($B300,三大美股走勢!$A$4:$J$500,10,FALSE)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VLOOKUP($B301,三大美股走勢!$A$4:$J$500,4,FALSE)</f>
        <v>#N/A</v>
      </c>
      <c r="AE301" s="36" t="e">
        <f>VLOOKUP($B301,三大美股走勢!$A$4:$J$500,7,FALSE)</f>
        <v>#N/A</v>
      </c>
      <c r="AF301" s="36" t="e">
        <f>VLOOKUP($B301,三大美股走勢!$A$4:$J$500,10,FALSE)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VLOOKUP($B302,三大美股走勢!$A$4:$J$500,4,FALSE)</f>
        <v>#N/A</v>
      </c>
      <c r="AE302" s="36" t="e">
        <f>VLOOKUP($B302,三大美股走勢!$A$4:$J$500,7,FALSE)</f>
        <v>#N/A</v>
      </c>
      <c r="AF302" s="36" t="e">
        <f>VLOOKUP($B302,三大美股走勢!$A$4:$J$500,10,FALSE)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VLOOKUP($B303,三大美股走勢!$A$4:$J$500,4,FALSE)</f>
        <v>#N/A</v>
      </c>
      <c r="AE303" s="36" t="e">
        <f>VLOOKUP($B303,三大美股走勢!$A$4:$J$500,7,FALSE)</f>
        <v>#N/A</v>
      </c>
      <c r="AF303" s="36" t="e">
        <f>VLOOKUP($B303,三大美股走勢!$A$4:$J$500,10,FALSE)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VLOOKUP($B304,三大美股走勢!$A$4:$J$500,4,FALSE)</f>
        <v>#N/A</v>
      </c>
      <c r="AE304" s="36" t="e">
        <f>VLOOKUP($B304,三大美股走勢!$A$4:$J$500,7,FALSE)</f>
        <v>#N/A</v>
      </c>
      <c r="AF304" s="36" t="e">
        <f>VLOOKUP($B304,三大美股走勢!$A$4:$J$500,10,FALSE)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VLOOKUP($B305,三大美股走勢!$A$4:$J$500,4,FALSE)</f>
        <v>#N/A</v>
      </c>
      <c r="AE305" s="36" t="e">
        <f>VLOOKUP($B305,三大美股走勢!$A$4:$J$500,7,FALSE)</f>
        <v>#N/A</v>
      </c>
      <c r="AF305" s="36" t="e">
        <f>VLOOKUP($B305,三大美股走勢!$A$4:$J$500,10,FALSE)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VLOOKUP($B306,三大美股走勢!$A$4:$J$500,4,FALSE)</f>
        <v>#N/A</v>
      </c>
      <c r="AE306" s="36" t="e">
        <f>VLOOKUP($B306,三大美股走勢!$A$4:$J$500,7,FALSE)</f>
        <v>#N/A</v>
      </c>
      <c r="AF306" s="36" t="e">
        <f>VLOOKUP($B306,三大美股走勢!$A$4:$J$500,10,FALSE)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VLOOKUP($B307,三大美股走勢!$A$4:$J$500,4,FALSE)</f>
        <v>#N/A</v>
      </c>
      <c r="AE307" s="36" t="e">
        <f>VLOOKUP($B307,三大美股走勢!$A$4:$J$500,7,FALSE)</f>
        <v>#N/A</v>
      </c>
      <c r="AF307" s="36" t="e">
        <f>VLOOKUP($B307,三大美股走勢!$A$4:$J$500,10,FALSE)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VLOOKUP($B308,三大美股走勢!$A$4:$J$500,4,FALSE)</f>
        <v>#N/A</v>
      </c>
      <c r="AE308" s="36" t="e">
        <f>VLOOKUP($B308,三大美股走勢!$A$4:$J$500,7,FALSE)</f>
        <v>#N/A</v>
      </c>
      <c r="AF308" s="36" t="e">
        <f>VLOOKUP($B308,三大美股走勢!$A$4:$J$500,10,FALSE)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VLOOKUP($B309,三大美股走勢!$A$4:$J$500,4,FALSE)</f>
        <v>#N/A</v>
      </c>
      <c r="AE309" s="36" t="e">
        <f>VLOOKUP($B309,三大美股走勢!$A$4:$J$500,7,FALSE)</f>
        <v>#N/A</v>
      </c>
      <c r="AF309" s="36" t="e">
        <f>VLOOKUP($B309,三大美股走勢!$A$4:$J$500,10,FALSE)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VLOOKUP($B310,三大美股走勢!$A$4:$J$500,4,FALSE)</f>
        <v>#N/A</v>
      </c>
      <c r="AE310" s="36" t="e">
        <f>VLOOKUP($B310,三大美股走勢!$A$4:$J$500,7,FALSE)</f>
        <v>#N/A</v>
      </c>
      <c r="AF310" s="36" t="e">
        <f>VLOOKUP($B310,三大美股走勢!$A$4:$J$500,10,FALSE)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VLOOKUP($B311,三大美股走勢!$A$4:$J$500,4,FALSE)</f>
        <v>#N/A</v>
      </c>
      <c r="AE311" s="36" t="e">
        <f>VLOOKUP($B311,三大美股走勢!$A$4:$J$500,7,FALSE)</f>
        <v>#N/A</v>
      </c>
      <c r="AF311" s="36" t="e">
        <f>VLOOKUP($B311,三大美股走勢!$A$4:$J$500,10,FALSE)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VLOOKUP($B312,三大美股走勢!$A$4:$J$500,4,FALSE)</f>
        <v>#N/A</v>
      </c>
      <c r="AE312" s="36" t="e">
        <f>VLOOKUP($B312,三大美股走勢!$A$4:$J$500,7,FALSE)</f>
        <v>#N/A</v>
      </c>
      <c r="AF312" s="36" t="e">
        <f>VLOOKUP($B312,三大美股走勢!$A$4:$J$500,10,FALSE)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VLOOKUP($B313,三大美股走勢!$A$4:$J$500,4,FALSE)</f>
        <v>#N/A</v>
      </c>
      <c r="AE313" s="36" t="e">
        <f>VLOOKUP($B313,三大美股走勢!$A$4:$J$500,7,FALSE)</f>
        <v>#N/A</v>
      </c>
      <c r="AF313" s="36" t="e">
        <f>VLOOKUP($B313,三大美股走勢!$A$4:$J$500,10,FALSE)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VLOOKUP($B314,三大美股走勢!$A$4:$J$500,4,FALSE)</f>
        <v>#N/A</v>
      </c>
      <c r="AE314" s="36" t="e">
        <f>VLOOKUP($B314,三大美股走勢!$A$4:$J$500,7,FALSE)</f>
        <v>#N/A</v>
      </c>
      <c r="AF314" s="36" t="e">
        <f>VLOOKUP($B314,三大美股走勢!$A$4:$J$500,10,FALSE)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VLOOKUP($B315,三大美股走勢!$A$4:$J$500,4,FALSE)</f>
        <v>#N/A</v>
      </c>
      <c r="AE315" s="36" t="e">
        <f>VLOOKUP($B315,三大美股走勢!$A$4:$J$500,7,FALSE)</f>
        <v>#N/A</v>
      </c>
      <c r="AF315" s="36" t="e">
        <f>VLOOKUP($B315,三大美股走勢!$A$4:$J$500,10,FALSE)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VLOOKUP($B316,三大美股走勢!$A$4:$J$500,4,FALSE)</f>
        <v>#N/A</v>
      </c>
      <c r="AE316" s="36" t="e">
        <f>VLOOKUP($B316,三大美股走勢!$A$4:$J$500,7,FALSE)</f>
        <v>#N/A</v>
      </c>
      <c r="AF316" s="36" t="e">
        <f>VLOOKUP($B316,三大美股走勢!$A$4:$J$500,10,FALSE)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VLOOKUP($B317,三大美股走勢!$A$4:$J$500,4,FALSE)</f>
        <v>#N/A</v>
      </c>
      <c r="AE317" s="36" t="e">
        <f>VLOOKUP($B317,三大美股走勢!$A$4:$J$500,7,FALSE)</f>
        <v>#N/A</v>
      </c>
      <c r="AF317" s="36" t="e">
        <f>VLOOKUP($B317,三大美股走勢!$A$4:$J$500,10,FALSE)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VLOOKUP($B318,三大美股走勢!$A$4:$J$500,4,FALSE)</f>
        <v>#N/A</v>
      </c>
      <c r="AE318" s="36" t="e">
        <f>VLOOKUP($B318,三大美股走勢!$A$4:$J$500,7,FALSE)</f>
        <v>#N/A</v>
      </c>
      <c r="AF318" s="36" t="e">
        <f>VLOOKUP($B318,三大美股走勢!$A$4:$J$500,10,FALSE)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VLOOKUP($B319,三大美股走勢!$A$4:$J$500,4,FALSE)</f>
        <v>#N/A</v>
      </c>
      <c r="AE319" s="36" t="e">
        <f>VLOOKUP($B319,三大美股走勢!$A$4:$J$500,7,FALSE)</f>
        <v>#N/A</v>
      </c>
      <c r="AF319" s="36" t="e">
        <f>VLOOKUP($B319,三大美股走勢!$A$4:$J$500,10,FALSE)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VLOOKUP($B320,三大美股走勢!$A$4:$J$500,4,FALSE)</f>
        <v>#N/A</v>
      </c>
      <c r="AE320" s="36" t="e">
        <f>VLOOKUP($B320,三大美股走勢!$A$4:$J$500,7,FALSE)</f>
        <v>#N/A</v>
      </c>
      <c r="AF320" s="36" t="e">
        <f>VLOOKUP($B320,三大美股走勢!$A$4:$J$500,10,FALSE)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VLOOKUP($B321,三大美股走勢!$A$4:$J$500,4,FALSE)</f>
        <v>#N/A</v>
      </c>
      <c r="AE321" s="36" t="e">
        <f>VLOOKUP($B321,三大美股走勢!$A$4:$J$500,7,FALSE)</f>
        <v>#N/A</v>
      </c>
      <c r="AF321" s="36" t="e">
        <f>VLOOKUP($B321,三大美股走勢!$A$4:$J$500,10,FALSE)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VLOOKUP($B322,三大美股走勢!$A$4:$J$500,4,FALSE)</f>
        <v>#N/A</v>
      </c>
      <c r="AE322" s="36" t="e">
        <f>VLOOKUP($B322,三大美股走勢!$A$4:$J$500,7,FALSE)</f>
        <v>#N/A</v>
      </c>
      <c r="AF322" s="36" t="e">
        <f>VLOOKUP($B322,三大美股走勢!$A$4:$J$500,10,FALSE)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VLOOKUP($B323,三大美股走勢!$A$4:$J$500,4,FALSE)</f>
        <v>#N/A</v>
      </c>
      <c r="AE323" s="36" t="e">
        <f>VLOOKUP($B323,三大美股走勢!$A$4:$J$500,7,FALSE)</f>
        <v>#N/A</v>
      </c>
      <c r="AF323" s="36" t="e">
        <f>VLOOKUP($B323,三大美股走勢!$A$4:$J$500,10,FALSE)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VLOOKUP($B324,三大美股走勢!$A$4:$J$500,4,FALSE)</f>
        <v>#N/A</v>
      </c>
      <c r="AE324" s="36" t="e">
        <f>VLOOKUP($B324,三大美股走勢!$A$4:$J$500,7,FALSE)</f>
        <v>#N/A</v>
      </c>
      <c r="AF324" s="36" t="e">
        <f>VLOOKUP($B324,三大美股走勢!$A$4:$J$500,10,FALSE)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VLOOKUP($B325,三大美股走勢!$A$4:$J$500,4,FALSE)</f>
        <v>#N/A</v>
      </c>
      <c r="AE325" s="36" t="e">
        <f>VLOOKUP($B325,三大美股走勢!$A$4:$J$500,7,FALSE)</f>
        <v>#N/A</v>
      </c>
      <c r="AF325" s="36" t="e">
        <f>VLOOKUP($B325,三大美股走勢!$A$4:$J$500,10,FALSE)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VLOOKUP($B326,三大美股走勢!$A$4:$J$500,4,FALSE)</f>
        <v>#N/A</v>
      </c>
      <c r="AE326" s="36" t="e">
        <f>VLOOKUP($B326,三大美股走勢!$A$4:$J$500,7,FALSE)</f>
        <v>#N/A</v>
      </c>
      <c r="AF326" s="36" t="e">
        <f>VLOOKUP($B326,三大美股走勢!$A$4:$J$500,10,FALSE)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VLOOKUP($B327,三大美股走勢!$A$4:$J$500,4,FALSE)</f>
        <v>#N/A</v>
      </c>
      <c r="AE327" s="36" t="e">
        <f>VLOOKUP($B327,三大美股走勢!$A$4:$J$500,7,FALSE)</f>
        <v>#N/A</v>
      </c>
      <c r="AF327" s="36" t="e">
        <f>VLOOKUP($B327,三大美股走勢!$A$4:$J$500,10,FALSE)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VLOOKUP($B328,三大美股走勢!$A$4:$J$500,4,FALSE)</f>
        <v>#N/A</v>
      </c>
      <c r="AE328" s="36" t="e">
        <f>VLOOKUP($B328,三大美股走勢!$A$4:$J$500,7,FALSE)</f>
        <v>#N/A</v>
      </c>
      <c r="AF328" s="36" t="e">
        <f>VLOOKUP($B328,三大美股走勢!$A$4:$J$500,10,FALSE)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VLOOKUP($B329,三大美股走勢!$A$4:$J$500,4,FALSE)</f>
        <v>#N/A</v>
      </c>
      <c r="AE329" s="36" t="e">
        <f>VLOOKUP($B329,三大美股走勢!$A$4:$J$500,7,FALSE)</f>
        <v>#N/A</v>
      </c>
      <c r="AF329" s="36" t="e">
        <f>VLOOKUP($B329,三大美股走勢!$A$4:$J$500,10,FALSE)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VLOOKUP($B330,三大美股走勢!$A$4:$J$500,4,FALSE)</f>
        <v>#N/A</v>
      </c>
      <c r="AE330" s="36" t="e">
        <f>VLOOKUP($B330,三大美股走勢!$A$4:$J$500,7,FALSE)</f>
        <v>#N/A</v>
      </c>
      <c r="AF330" s="36" t="e">
        <f>VLOOKUP($B330,三大美股走勢!$A$4:$J$500,10,FALSE)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VLOOKUP($B331,三大美股走勢!$A$4:$J$500,4,FALSE)</f>
        <v>#N/A</v>
      </c>
      <c r="AE331" s="36" t="e">
        <f>VLOOKUP($B331,三大美股走勢!$A$4:$J$500,7,FALSE)</f>
        <v>#N/A</v>
      </c>
      <c r="AF331" s="36" t="e">
        <f>VLOOKUP($B331,三大美股走勢!$A$4:$J$500,10,FALSE)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VLOOKUP($B332,三大美股走勢!$A$4:$J$500,4,FALSE)</f>
        <v>#N/A</v>
      </c>
      <c r="AE332" s="36" t="e">
        <f>VLOOKUP($B332,三大美股走勢!$A$4:$J$500,7,FALSE)</f>
        <v>#N/A</v>
      </c>
      <c r="AF332" s="36" t="e">
        <f>VLOOKUP($B332,三大美股走勢!$A$4:$J$500,10,FALSE)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VLOOKUP($B333,三大美股走勢!$A$4:$J$500,4,FALSE)</f>
        <v>#N/A</v>
      </c>
      <c r="AE333" s="36" t="e">
        <f>VLOOKUP($B333,三大美股走勢!$A$4:$J$500,7,FALSE)</f>
        <v>#N/A</v>
      </c>
      <c r="AF333" s="36" t="e">
        <f>VLOOKUP($B333,三大美股走勢!$A$4:$J$500,10,FALSE)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VLOOKUP($B334,三大美股走勢!$A$4:$J$500,4,FALSE)</f>
        <v>#N/A</v>
      </c>
      <c r="AE334" s="36" t="e">
        <f>VLOOKUP($B334,三大美股走勢!$A$4:$J$500,7,FALSE)</f>
        <v>#N/A</v>
      </c>
      <c r="AF334" s="36" t="e">
        <f>VLOOKUP($B334,三大美股走勢!$A$4:$J$500,10,FALSE)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VLOOKUP($B335,三大美股走勢!$A$4:$J$500,4,FALSE)</f>
        <v>#N/A</v>
      </c>
      <c r="AE335" s="36" t="e">
        <f>VLOOKUP($B335,三大美股走勢!$A$4:$J$500,7,FALSE)</f>
        <v>#N/A</v>
      </c>
      <c r="AF335" s="36" t="e">
        <f>VLOOKUP($B335,三大美股走勢!$A$4:$J$500,10,FALSE)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VLOOKUP($B336,三大美股走勢!$A$4:$J$500,4,FALSE)</f>
        <v>#N/A</v>
      </c>
      <c r="AE336" s="36" t="e">
        <f>VLOOKUP($B336,三大美股走勢!$A$4:$J$500,7,FALSE)</f>
        <v>#N/A</v>
      </c>
      <c r="AF336" s="36" t="e">
        <f>VLOOKUP($B336,三大美股走勢!$A$4:$J$500,10,FALSE)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VLOOKUP($B337,三大美股走勢!$A$4:$J$500,4,FALSE)</f>
        <v>#N/A</v>
      </c>
      <c r="AE337" s="36" t="e">
        <f>VLOOKUP($B337,三大美股走勢!$A$4:$J$500,7,FALSE)</f>
        <v>#N/A</v>
      </c>
      <c r="AF337" s="36" t="e">
        <f>VLOOKUP($B337,三大美股走勢!$A$4:$J$500,10,FALSE)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VLOOKUP($B338,三大美股走勢!$A$4:$J$500,4,FALSE)</f>
        <v>#N/A</v>
      </c>
      <c r="AE338" s="36" t="e">
        <f>VLOOKUP($B338,三大美股走勢!$A$4:$J$500,7,FALSE)</f>
        <v>#N/A</v>
      </c>
      <c r="AF338" s="36" t="e">
        <f>VLOOKUP($B338,三大美股走勢!$A$4:$J$500,10,FALSE)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VLOOKUP($B339,三大美股走勢!$A$4:$J$500,4,FALSE)</f>
        <v>#N/A</v>
      </c>
      <c r="AE339" s="36" t="e">
        <f>VLOOKUP($B339,三大美股走勢!$A$4:$J$500,7,FALSE)</f>
        <v>#N/A</v>
      </c>
      <c r="AF339" s="36" t="e">
        <f>VLOOKUP($B339,三大美股走勢!$A$4:$J$500,10,FALSE)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VLOOKUP($B340,三大美股走勢!$A$4:$J$500,4,FALSE)</f>
        <v>#N/A</v>
      </c>
      <c r="AE340" s="36" t="e">
        <f>VLOOKUP($B340,三大美股走勢!$A$4:$J$500,7,FALSE)</f>
        <v>#N/A</v>
      </c>
      <c r="AF340" s="36" t="e">
        <f>VLOOKUP($B340,三大美股走勢!$A$4:$J$500,10,FALSE)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VLOOKUP($B341,三大美股走勢!$A$4:$J$500,4,FALSE)</f>
        <v>#N/A</v>
      </c>
      <c r="AE341" s="36" t="e">
        <f>VLOOKUP($B341,三大美股走勢!$A$4:$J$500,7,FALSE)</f>
        <v>#N/A</v>
      </c>
      <c r="AF341" s="36" t="e">
        <f>VLOOKUP($B341,三大美股走勢!$A$4:$J$500,10,FALSE)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VLOOKUP($B342,三大美股走勢!$A$4:$J$500,4,FALSE)</f>
        <v>#N/A</v>
      </c>
      <c r="AE342" s="36" t="e">
        <f>VLOOKUP($B342,三大美股走勢!$A$4:$J$500,7,FALSE)</f>
        <v>#N/A</v>
      </c>
      <c r="AF342" s="36" t="e">
        <f>VLOOKUP($B342,三大美股走勢!$A$4:$J$500,10,FALSE)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VLOOKUP($B343,三大美股走勢!$A$4:$J$500,4,FALSE)</f>
        <v>#N/A</v>
      </c>
      <c r="AE343" s="36" t="e">
        <f>VLOOKUP($B343,三大美股走勢!$A$4:$J$500,7,FALSE)</f>
        <v>#N/A</v>
      </c>
      <c r="AF343" s="36" t="e">
        <f>VLOOKUP($B343,三大美股走勢!$A$4:$J$500,10,FALSE)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VLOOKUP($B344,三大美股走勢!$A$4:$J$500,4,FALSE)</f>
        <v>#N/A</v>
      </c>
      <c r="AE344" s="36" t="e">
        <f>VLOOKUP($B344,三大美股走勢!$A$4:$J$500,7,FALSE)</f>
        <v>#N/A</v>
      </c>
      <c r="AF344" s="36" t="e">
        <f>VLOOKUP($B344,三大美股走勢!$A$4:$J$500,10,FALSE)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VLOOKUP($B345,三大美股走勢!$A$4:$J$500,4,FALSE)</f>
        <v>#N/A</v>
      </c>
      <c r="AE345" s="36" t="e">
        <f>VLOOKUP($B345,三大美股走勢!$A$4:$J$500,7,FALSE)</f>
        <v>#N/A</v>
      </c>
      <c r="AF345" s="36" t="e">
        <f>VLOOKUP($B345,三大美股走勢!$A$4:$J$500,10,FALSE)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VLOOKUP($B346,三大美股走勢!$A$4:$J$500,4,FALSE)</f>
        <v>#N/A</v>
      </c>
      <c r="AE346" s="36" t="e">
        <f>VLOOKUP($B346,三大美股走勢!$A$4:$J$500,7,FALSE)</f>
        <v>#N/A</v>
      </c>
      <c r="AF346" s="36" t="e">
        <f>VLOOKUP($B346,三大美股走勢!$A$4:$J$500,10,FALSE)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VLOOKUP($B347,三大美股走勢!$A$4:$J$500,4,FALSE)</f>
        <v>#N/A</v>
      </c>
      <c r="AE347" s="36" t="e">
        <f>VLOOKUP($B347,三大美股走勢!$A$4:$J$500,7,FALSE)</f>
        <v>#N/A</v>
      </c>
      <c r="AF347" s="36" t="e">
        <f>VLOOKUP($B347,三大美股走勢!$A$4:$J$500,10,FALSE)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VLOOKUP($B348,三大美股走勢!$A$4:$J$500,4,FALSE)</f>
        <v>#N/A</v>
      </c>
      <c r="AE348" s="36" t="e">
        <f>VLOOKUP($B348,三大美股走勢!$A$4:$J$500,7,FALSE)</f>
        <v>#N/A</v>
      </c>
      <c r="AF348" s="36" t="e">
        <f>VLOOKUP($B348,三大美股走勢!$A$4:$J$500,10,FALSE)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VLOOKUP($B349,三大美股走勢!$A$4:$J$500,4,FALSE)</f>
        <v>#N/A</v>
      </c>
      <c r="AE349" s="36" t="e">
        <f>VLOOKUP($B349,三大美股走勢!$A$4:$J$500,7,FALSE)</f>
        <v>#N/A</v>
      </c>
      <c r="AF349" s="36" t="e">
        <f>VLOOKUP($B349,三大美股走勢!$A$4:$J$500,10,FALSE)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VLOOKUP($B350,三大美股走勢!$A$4:$J$500,4,FALSE)</f>
        <v>#N/A</v>
      </c>
      <c r="AE350" s="36" t="e">
        <f>VLOOKUP($B350,三大美股走勢!$A$4:$J$500,7,FALSE)</f>
        <v>#N/A</v>
      </c>
      <c r="AF350" s="36" t="e">
        <f>VLOOKUP($B350,三大美股走勢!$A$4:$J$500,10,FALSE)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VLOOKUP($B351,三大美股走勢!$A$4:$J$500,4,FALSE)</f>
        <v>#N/A</v>
      </c>
      <c r="AE351" s="36" t="e">
        <f>VLOOKUP($B351,三大美股走勢!$A$4:$J$500,7,FALSE)</f>
        <v>#N/A</v>
      </c>
      <c r="AF351" s="36" t="e">
        <f>VLOOKUP($B351,三大美股走勢!$A$4:$J$500,10,FALSE)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VLOOKUP($B352,三大美股走勢!$A$4:$J$500,4,FALSE)</f>
        <v>#N/A</v>
      </c>
      <c r="AE352" s="36" t="e">
        <f>VLOOKUP($B352,三大美股走勢!$A$4:$J$500,7,FALSE)</f>
        <v>#N/A</v>
      </c>
      <c r="AF352" s="36" t="e">
        <f>VLOOKUP($B352,三大美股走勢!$A$4:$J$500,10,FALSE)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VLOOKUP($B353,三大美股走勢!$A$4:$J$500,4,FALSE)</f>
        <v>#N/A</v>
      </c>
      <c r="AE353" s="36" t="e">
        <f>VLOOKUP($B353,三大美股走勢!$A$4:$J$500,7,FALSE)</f>
        <v>#N/A</v>
      </c>
      <c r="AF353" s="36" t="e">
        <f>VLOOKUP($B353,三大美股走勢!$A$4:$J$500,10,FALSE)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VLOOKUP($B354,三大美股走勢!$A$4:$J$500,4,FALSE)</f>
        <v>#N/A</v>
      </c>
      <c r="AE354" s="36" t="e">
        <f>VLOOKUP($B354,三大美股走勢!$A$4:$J$500,7,FALSE)</f>
        <v>#N/A</v>
      </c>
      <c r="AF354" s="36" t="e">
        <f>VLOOKUP($B354,三大美股走勢!$A$4:$J$500,10,FALSE)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VLOOKUP($B355,三大美股走勢!$A$4:$J$500,4,FALSE)</f>
        <v>#N/A</v>
      </c>
      <c r="AE355" s="36" t="e">
        <f>VLOOKUP($B355,三大美股走勢!$A$4:$J$500,7,FALSE)</f>
        <v>#N/A</v>
      </c>
      <c r="AF355" s="36" t="e">
        <f>VLOOKUP($B355,三大美股走勢!$A$4:$J$500,10,FALSE)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VLOOKUP($B356,三大美股走勢!$A$4:$J$500,4,FALSE)</f>
        <v>#N/A</v>
      </c>
      <c r="AE356" s="36" t="e">
        <f>VLOOKUP($B356,三大美股走勢!$A$4:$J$500,7,FALSE)</f>
        <v>#N/A</v>
      </c>
      <c r="AF356" s="36" t="e">
        <f>VLOOKUP($B356,三大美股走勢!$A$4:$J$500,10,FALSE)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VLOOKUP($B357,三大美股走勢!$A$4:$J$500,4,FALSE)</f>
        <v>#N/A</v>
      </c>
      <c r="AE357" s="36" t="e">
        <f>VLOOKUP($B357,三大美股走勢!$A$4:$J$500,7,FALSE)</f>
        <v>#N/A</v>
      </c>
      <c r="AF357" s="36" t="e">
        <f>VLOOKUP($B357,三大美股走勢!$A$4:$J$500,10,FALSE)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VLOOKUP($B358,三大美股走勢!$A$4:$J$500,4,FALSE)</f>
        <v>#N/A</v>
      </c>
      <c r="AE358" s="36" t="e">
        <f>VLOOKUP($B358,三大美股走勢!$A$4:$J$500,7,FALSE)</f>
        <v>#N/A</v>
      </c>
      <c r="AF358" s="36" t="e">
        <f>VLOOKUP($B358,三大美股走勢!$A$4:$J$500,10,FALSE)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VLOOKUP($B359,三大美股走勢!$A$4:$J$500,4,FALSE)</f>
        <v>#N/A</v>
      </c>
      <c r="AE359" s="36" t="e">
        <f>VLOOKUP($B359,三大美股走勢!$A$4:$J$500,7,FALSE)</f>
        <v>#N/A</v>
      </c>
      <c r="AF359" s="36" t="e">
        <f>VLOOKUP($B359,三大美股走勢!$A$4:$J$500,10,FALSE)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VLOOKUP($B360,三大美股走勢!$A$4:$J$500,4,FALSE)</f>
        <v>#N/A</v>
      </c>
      <c r="AE360" s="36" t="e">
        <f>VLOOKUP($B360,三大美股走勢!$A$4:$J$500,7,FALSE)</f>
        <v>#N/A</v>
      </c>
      <c r="AF360" s="36" t="e">
        <f>VLOOKUP($B360,三大美股走勢!$A$4:$J$500,10,FALSE)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VLOOKUP($B361,三大美股走勢!$A$4:$J$500,4,FALSE)</f>
        <v>#N/A</v>
      </c>
      <c r="AE361" s="36" t="e">
        <f>VLOOKUP($B361,三大美股走勢!$A$4:$J$500,7,FALSE)</f>
        <v>#N/A</v>
      </c>
      <c r="AF361" s="36" t="e">
        <f>VLOOKUP($B361,三大美股走勢!$A$4:$J$500,10,FALSE)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VLOOKUP($B362,三大美股走勢!$A$4:$J$500,4,FALSE)</f>
        <v>#N/A</v>
      </c>
      <c r="AE362" s="36" t="e">
        <f>VLOOKUP($B362,三大美股走勢!$A$4:$J$500,7,FALSE)</f>
        <v>#N/A</v>
      </c>
      <c r="AF362" s="36" t="e">
        <f>VLOOKUP($B362,三大美股走勢!$A$4:$J$500,10,FALSE)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VLOOKUP($B363,三大美股走勢!$A$4:$J$500,4,FALSE)</f>
        <v>#N/A</v>
      </c>
      <c r="AE363" s="36" t="e">
        <f>VLOOKUP($B363,三大美股走勢!$A$4:$J$500,7,FALSE)</f>
        <v>#N/A</v>
      </c>
      <c r="AF363" s="36" t="e">
        <f>VLOOKUP($B363,三大美股走勢!$A$4:$J$500,10,FALSE)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VLOOKUP($B364,三大美股走勢!$A$4:$J$500,4,FALSE)</f>
        <v>#N/A</v>
      </c>
      <c r="AE364" s="36" t="e">
        <f>VLOOKUP($B364,三大美股走勢!$A$4:$J$500,7,FALSE)</f>
        <v>#N/A</v>
      </c>
      <c r="AF364" s="36" t="e">
        <f>VLOOKUP($B364,三大美股走勢!$A$4:$J$500,10,FALSE)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VLOOKUP($B365,三大美股走勢!$A$4:$J$500,4,FALSE)</f>
        <v>#N/A</v>
      </c>
      <c r="AE365" s="36" t="e">
        <f>VLOOKUP($B365,三大美股走勢!$A$4:$J$500,7,FALSE)</f>
        <v>#N/A</v>
      </c>
      <c r="AF365" s="36" t="e">
        <f>VLOOKUP($B365,三大美股走勢!$A$4:$J$500,10,FALSE)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VLOOKUP($B366,三大美股走勢!$A$4:$J$500,4,FALSE)</f>
        <v>#N/A</v>
      </c>
      <c r="AE366" s="36" t="e">
        <f>VLOOKUP($B366,三大美股走勢!$A$4:$J$500,7,FALSE)</f>
        <v>#N/A</v>
      </c>
      <c r="AF366" s="36" t="e">
        <f>VLOOKUP($B366,三大美股走勢!$A$4:$J$500,10,FALSE)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VLOOKUP($B367,三大美股走勢!$A$4:$J$500,4,FALSE)</f>
        <v>#N/A</v>
      </c>
      <c r="AE367" s="36" t="e">
        <f>VLOOKUP($B367,三大美股走勢!$A$4:$J$500,7,FALSE)</f>
        <v>#N/A</v>
      </c>
      <c r="AF367" s="36" t="e">
        <f>VLOOKUP($B367,三大美股走勢!$A$4:$J$500,10,FALSE)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VLOOKUP($B368,三大美股走勢!$A$4:$J$500,4,FALSE)</f>
        <v>#N/A</v>
      </c>
      <c r="AE368" s="36" t="e">
        <f>VLOOKUP($B368,三大美股走勢!$A$4:$J$500,7,FALSE)</f>
        <v>#N/A</v>
      </c>
      <c r="AF368" s="36" t="e">
        <f>VLOOKUP($B368,三大美股走勢!$A$4:$J$500,10,FALSE)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VLOOKUP($B369,三大美股走勢!$A$4:$J$500,4,FALSE)</f>
        <v>#N/A</v>
      </c>
      <c r="AE369" s="36" t="e">
        <f>VLOOKUP($B369,三大美股走勢!$A$4:$J$500,7,FALSE)</f>
        <v>#N/A</v>
      </c>
      <c r="AF369" s="36" t="e">
        <f>VLOOKUP($B369,三大美股走勢!$A$4:$J$500,10,FALSE)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VLOOKUP($B370,三大美股走勢!$A$4:$J$500,4,FALSE)</f>
        <v>#N/A</v>
      </c>
      <c r="AE370" s="36" t="e">
        <f>VLOOKUP($B370,三大美股走勢!$A$4:$J$500,7,FALSE)</f>
        <v>#N/A</v>
      </c>
      <c r="AF370" s="36" t="e">
        <f>VLOOKUP($B370,三大美股走勢!$A$4:$J$500,10,FALSE)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VLOOKUP($B371,三大美股走勢!$A$4:$J$500,4,FALSE)</f>
        <v>#N/A</v>
      </c>
      <c r="AE371" s="36" t="e">
        <f>VLOOKUP($B371,三大美股走勢!$A$4:$J$500,7,FALSE)</f>
        <v>#N/A</v>
      </c>
      <c r="AF371" s="36" t="e">
        <f>VLOOKUP($B371,三大美股走勢!$A$4:$J$500,10,FALSE)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VLOOKUP($B372,三大美股走勢!$A$4:$J$500,4,FALSE)</f>
        <v>#N/A</v>
      </c>
      <c r="AE372" s="36" t="e">
        <f>VLOOKUP($B372,三大美股走勢!$A$4:$J$500,7,FALSE)</f>
        <v>#N/A</v>
      </c>
      <c r="AF372" s="36" t="e">
        <f>VLOOKUP($B372,三大美股走勢!$A$4:$J$500,10,FALSE)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VLOOKUP($B373,三大美股走勢!$A$4:$J$500,4,FALSE)</f>
        <v>#N/A</v>
      </c>
      <c r="AE373" s="36" t="e">
        <f>VLOOKUP($B373,三大美股走勢!$A$4:$J$500,7,FALSE)</f>
        <v>#N/A</v>
      </c>
      <c r="AF373" s="36" t="e">
        <f>VLOOKUP($B373,三大美股走勢!$A$4:$J$500,10,FALSE)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VLOOKUP($B374,三大美股走勢!$A$4:$J$500,4,FALSE)</f>
        <v>#N/A</v>
      </c>
      <c r="AE374" s="36" t="e">
        <f>VLOOKUP($B374,三大美股走勢!$A$4:$J$500,7,FALSE)</f>
        <v>#N/A</v>
      </c>
      <c r="AF374" s="36" t="e">
        <f>VLOOKUP($B374,三大美股走勢!$A$4:$J$500,10,FALSE)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VLOOKUP($B375,三大美股走勢!$A$4:$J$500,4,FALSE)</f>
        <v>#N/A</v>
      </c>
      <c r="AE375" s="36" t="e">
        <f>VLOOKUP($B375,三大美股走勢!$A$4:$J$500,7,FALSE)</f>
        <v>#N/A</v>
      </c>
      <c r="AF375" s="36" t="e">
        <f>VLOOKUP($B375,三大美股走勢!$A$4:$J$500,10,FALSE)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VLOOKUP($B376,三大美股走勢!$A$4:$J$500,4,FALSE)</f>
        <v>#N/A</v>
      </c>
      <c r="AE376" s="36" t="e">
        <f>VLOOKUP($B376,三大美股走勢!$A$4:$J$500,7,FALSE)</f>
        <v>#N/A</v>
      </c>
      <c r="AF376" s="36" t="e">
        <f>VLOOKUP($B376,三大美股走勢!$A$4:$J$500,10,FALSE)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VLOOKUP($B377,三大美股走勢!$A$4:$J$500,4,FALSE)</f>
        <v>#N/A</v>
      </c>
      <c r="AE377" s="36" t="e">
        <f>VLOOKUP($B377,三大美股走勢!$A$4:$J$500,7,FALSE)</f>
        <v>#N/A</v>
      </c>
      <c r="AF377" s="36" t="e">
        <f>VLOOKUP($B377,三大美股走勢!$A$4:$J$500,10,FALSE)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VLOOKUP($B378,三大美股走勢!$A$4:$J$500,4,FALSE)</f>
        <v>#N/A</v>
      </c>
      <c r="AE378" s="36" t="e">
        <f>VLOOKUP($B378,三大美股走勢!$A$4:$J$500,7,FALSE)</f>
        <v>#N/A</v>
      </c>
      <c r="AF378" s="36" t="e">
        <f>VLOOKUP($B378,三大美股走勢!$A$4:$J$500,10,FALSE)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VLOOKUP($B379,三大美股走勢!$A$4:$J$500,4,FALSE)</f>
        <v>#N/A</v>
      </c>
      <c r="AE379" s="36" t="e">
        <f>VLOOKUP($B379,三大美股走勢!$A$4:$J$500,7,FALSE)</f>
        <v>#N/A</v>
      </c>
      <c r="AF379" s="36" t="e">
        <f>VLOOKUP($B379,三大美股走勢!$A$4:$J$500,10,FALSE)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VLOOKUP($B380,三大美股走勢!$A$4:$J$500,4,FALSE)</f>
        <v>#N/A</v>
      </c>
      <c r="AE380" s="36" t="e">
        <f>VLOOKUP($B380,三大美股走勢!$A$4:$J$500,7,FALSE)</f>
        <v>#N/A</v>
      </c>
      <c r="AF380" s="36" t="e">
        <f>VLOOKUP($B380,三大美股走勢!$A$4:$J$500,10,FALSE)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VLOOKUP($B381,三大美股走勢!$A$4:$J$500,4,FALSE)</f>
        <v>#N/A</v>
      </c>
      <c r="AE381" s="36" t="e">
        <f>VLOOKUP($B381,三大美股走勢!$A$4:$J$500,7,FALSE)</f>
        <v>#N/A</v>
      </c>
      <c r="AF381" s="36" t="e">
        <f>VLOOKUP($B381,三大美股走勢!$A$4:$J$500,10,FALSE)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VLOOKUP($B382,三大美股走勢!$A$4:$J$500,4,FALSE)</f>
        <v>#N/A</v>
      </c>
      <c r="AE382" s="36" t="e">
        <f>VLOOKUP($B382,三大美股走勢!$A$4:$J$500,7,FALSE)</f>
        <v>#N/A</v>
      </c>
      <c r="AF382" s="36" t="e">
        <f>VLOOKUP($B382,三大美股走勢!$A$4:$J$500,10,FALSE)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VLOOKUP($B383,三大美股走勢!$A$4:$J$500,4,FALSE)</f>
        <v>#N/A</v>
      </c>
      <c r="AE383" s="36" t="e">
        <f>VLOOKUP($B383,三大美股走勢!$A$4:$J$500,7,FALSE)</f>
        <v>#N/A</v>
      </c>
      <c r="AF383" s="36" t="e">
        <f>VLOOKUP($B383,三大美股走勢!$A$4:$J$500,10,FALSE)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VLOOKUP($B384,三大美股走勢!$A$4:$J$500,4,FALSE)</f>
        <v>#N/A</v>
      </c>
      <c r="AE384" s="36" t="e">
        <f>VLOOKUP($B384,三大美股走勢!$A$4:$J$500,7,FALSE)</f>
        <v>#N/A</v>
      </c>
      <c r="AF384" s="36" t="e">
        <f>VLOOKUP($B384,三大美股走勢!$A$4:$J$500,10,FALSE)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VLOOKUP($B385,三大美股走勢!$A$4:$J$500,4,FALSE)</f>
        <v>#N/A</v>
      </c>
      <c r="AE385" s="36" t="e">
        <f>VLOOKUP($B385,三大美股走勢!$A$4:$J$500,7,FALSE)</f>
        <v>#N/A</v>
      </c>
      <c r="AF385" s="36" t="e">
        <f>VLOOKUP($B385,三大美股走勢!$A$4:$J$500,10,FALSE)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VLOOKUP($B386,三大美股走勢!$A$4:$J$500,4,FALSE)</f>
        <v>#N/A</v>
      </c>
      <c r="AE386" s="36" t="e">
        <f>VLOOKUP($B386,三大美股走勢!$A$4:$J$500,7,FALSE)</f>
        <v>#N/A</v>
      </c>
      <c r="AF386" s="36" t="e">
        <f>VLOOKUP($B386,三大美股走勢!$A$4:$J$500,10,FALSE)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VLOOKUP($B387,三大美股走勢!$A$4:$J$500,4,FALSE)</f>
        <v>#N/A</v>
      </c>
      <c r="AE387" s="36" t="e">
        <f>VLOOKUP($B387,三大美股走勢!$A$4:$J$500,7,FALSE)</f>
        <v>#N/A</v>
      </c>
      <c r="AF387" s="36" t="e">
        <f>VLOOKUP($B387,三大美股走勢!$A$4:$J$500,10,FALSE)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VLOOKUP($B388,三大美股走勢!$A$4:$J$500,4,FALSE)</f>
        <v>#N/A</v>
      </c>
      <c r="AE388" s="36" t="e">
        <f>VLOOKUP($B388,三大美股走勢!$A$4:$J$500,7,FALSE)</f>
        <v>#N/A</v>
      </c>
      <c r="AF388" s="36" t="e">
        <f>VLOOKUP($B388,三大美股走勢!$A$4:$J$500,10,FALSE)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VLOOKUP($B389,三大美股走勢!$A$4:$J$500,4,FALSE)</f>
        <v>#N/A</v>
      </c>
      <c r="AE389" s="36" t="e">
        <f>VLOOKUP($B389,三大美股走勢!$A$4:$J$500,7,FALSE)</f>
        <v>#N/A</v>
      </c>
      <c r="AF389" s="36" t="e">
        <f>VLOOKUP($B389,三大美股走勢!$A$4:$J$500,10,FALSE)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VLOOKUP($B390,三大美股走勢!$A$4:$J$500,4,FALSE)</f>
        <v>#N/A</v>
      </c>
      <c r="AE390" s="36" t="e">
        <f>VLOOKUP($B390,三大美股走勢!$A$4:$J$500,7,FALSE)</f>
        <v>#N/A</v>
      </c>
      <c r="AF390" s="36" t="e">
        <f>VLOOKUP($B390,三大美股走勢!$A$4:$J$500,10,FALSE)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VLOOKUP($B391,三大美股走勢!$A$4:$J$500,4,FALSE)</f>
        <v>#N/A</v>
      </c>
      <c r="AE391" s="36" t="e">
        <f>VLOOKUP($B391,三大美股走勢!$A$4:$J$500,7,FALSE)</f>
        <v>#N/A</v>
      </c>
      <c r="AF391" s="36" t="e">
        <f>VLOOKUP($B391,三大美股走勢!$A$4:$J$500,10,FALSE)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VLOOKUP($B392,三大美股走勢!$A$4:$J$500,4,FALSE)</f>
        <v>#N/A</v>
      </c>
      <c r="AE392" s="36" t="e">
        <f>VLOOKUP($B392,三大美股走勢!$A$4:$J$500,7,FALSE)</f>
        <v>#N/A</v>
      </c>
      <c r="AF392" s="36" t="e">
        <f>VLOOKUP($B392,三大美股走勢!$A$4:$J$500,10,FALSE)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VLOOKUP($B393,三大美股走勢!$A$4:$J$500,4,FALSE)</f>
        <v>#N/A</v>
      </c>
      <c r="AE393" s="36" t="e">
        <f>VLOOKUP($B393,三大美股走勢!$A$4:$J$500,7,FALSE)</f>
        <v>#N/A</v>
      </c>
      <c r="AF393" s="36" t="e">
        <f>VLOOKUP($B393,三大美股走勢!$A$4:$J$500,10,FALSE)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VLOOKUP($B394,三大美股走勢!$A$4:$J$500,4,FALSE)</f>
        <v>#N/A</v>
      </c>
      <c r="AE394" s="36" t="e">
        <f>VLOOKUP($B394,三大美股走勢!$A$4:$J$500,7,FALSE)</f>
        <v>#N/A</v>
      </c>
      <c r="AF394" s="36" t="e">
        <f>VLOOKUP($B394,三大美股走勢!$A$4:$J$500,10,FALSE)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VLOOKUP($B395,三大美股走勢!$A$4:$J$500,4,FALSE)</f>
        <v>#N/A</v>
      </c>
      <c r="AE395" s="36" t="e">
        <f>VLOOKUP($B395,三大美股走勢!$A$4:$J$500,7,FALSE)</f>
        <v>#N/A</v>
      </c>
      <c r="AF395" s="36" t="e">
        <f>VLOOKUP($B395,三大美股走勢!$A$4:$J$500,10,FALSE)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VLOOKUP($B396,三大美股走勢!$A$4:$J$500,4,FALSE)</f>
        <v>#N/A</v>
      </c>
      <c r="AE396" s="36" t="e">
        <f>VLOOKUP($B396,三大美股走勢!$A$4:$J$500,7,FALSE)</f>
        <v>#N/A</v>
      </c>
      <c r="AF396" s="36" t="e">
        <f>VLOOKUP($B396,三大美股走勢!$A$4:$J$500,10,FALSE)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VLOOKUP($B397,三大美股走勢!$A$4:$J$500,4,FALSE)</f>
        <v>#N/A</v>
      </c>
      <c r="AE397" s="36" t="e">
        <f>VLOOKUP($B397,三大美股走勢!$A$4:$J$500,7,FALSE)</f>
        <v>#N/A</v>
      </c>
      <c r="AF397" s="36" t="e">
        <f>VLOOKUP($B397,三大美股走勢!$A$4:$J$500,10,FALSE)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VLOOKUP($B398,三大美股走勢!$A$4:$J$500,4,FALSE)</f>
        <v>#N/A</v>
      </c>
      <c r="AE398" s="36" t="e">
        <f>VLOOKUP($B398,三大美股走勢!$A$4:$J$500,7,FALSE)</f>
        <v>#N/A</v>
      </c>
      <c r="AF398" s="36" t="e">
        <f>VLOOKUP($B398,三大美股走勢!$A$4:$J$500,10,FALSE)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VLOOKUP($B399,三大美股走勢!$A$4:$J$500,4,FALSE)</f>
        <v>#N/A</v>
      </c>
      <c r="AE399" s="36" t="e">
        <f>VLOOKUP($B399,三大美股走勢!$A$4:$J$500,7,FALSE)</f>
        <v>#N/A</v>
      </c>
      <c r="AF399" s="36" t="e">
        <f>VLOOKUP($B399,三大美股走勢!$A$4:$J$500,10,FALSE)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VLOOKUP($B400,三大美股走勢!$A$4:$J$500,4,FALSE)</f>
        <v>#N/A</v>
      </c>
      <c r="AE400" s="36" t="e">
        <f>VLOOKUP($B400,三大美股走勢!$A$4:$J$500,7,FALSE)</f>
        <v>#N/A</v>
      </c>
      <c r="AF400" s="36" t="e">
        <f>VLOOKUP($B400,三大美股走勢!$A$4:$J$500,10,FALSE)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VLOOKUP($B401,三大美股走勢!$A$4:$J$500,4,FALSE)</f>
        <v>#N/A</v>
      </c>
      <c r="AE401" s="36" t="e">
        <f>VLOOKUP($B401,三大美股走勢!$A$4:$J$500,7,FALSE)</f>
        <v>#N/A</v>
      </c>
      <c r="AF401" s="36" t="e">
        <f>VLOOKUP($B401,三大美股走勢!$A$4:$J$500,10,FALSE)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VLOOKUP($B402,三大美股走勢!$A$4:$J$500,4,FALSE)</f>
        <v>#N/A</v>
      </c>
      <c r="AE402" s="36" t="e">
        <f>VLOOKUP($B402,三大美股走勢!$A$4:$J$500,7,FALSE)</f>
        <v>#N/A</v>
      </c>
      <c r="AF402" s="36" t="e">
        <f>VLOOKUP($B402,三大美股走勢!$A$4:$J$500,10,FALSE)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VLOOKUP($B403,三大美股走勢!$A$4:$J$500,4,FALSE)</f>
        <v>#N/A</v>
      </c>
      <c r="AE403" s="36" t="e">
        <f>VLOOKUP($B403,三大美股走勢!$A$4:$J$500,7,FALSE)</f>
        <v>#N/A</v>
      </c>
      <c r="AF403" s="36" t="e">
        <f>VLOOKUP($B403,三大美股走勢!$A$4:$J$500,10,FALSE)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VLOOKUP($B404,三大美股走勢!$A$4:$J$500,4,FALSE)</f>
        <v>#N/A</v>
      </c>
      <c r="AE404" s="36" t="e">
        <f>VLOOKUP($B404,三大美股走勢!$A$4:$J$500,7,FALSE)</f>
        <v>#N/A</v>
      </c>
      <c r="AF404" s="36" t="e">
        <f>VLOOKUP($B404,三大美股走勢!$A$4:$J$500,10,FALSE)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VLOOKUP($B405,三大美股走勢!$A$4:$J$500,4,FALSE)</f>
        <v>#N/A</v>
      </c>
      <c r="AE405" s="36" t="e">
        <f>VLOOKUP($B405,三大美股走勢!$A$4:$J$500,7,FALSE)</f>
        <v>#N/A</v>
      </c>
      <c r="AF405" s="36" t="e">
        <f>VLOOKUP($B405,三大美股走勢!$A$4:$J$500,10,FALSE)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VLOOKUP($B406,三大美股走勢!$A$4:$J$500,4,FALSE)</f>
        <v>#N/A</v>
      </c>
      <c r="AE406" s="36" t="e">
        <f>VLOOKUP($B406,三大美股走勢!$A$4:$J$500,7,FALSE)</f>
        <v>#N/A</v>
      </c>
      <c r="AF406" s="36" t="e">
        <f>VLOOKUP($B406,三大美股走勢!$A$4:$J$500,10,FALSE)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VLOOKUP($B407,三大美股走勢!$A$4:$J$500,4,FALSE)</f>
        <v>#N/A</v>
      </c>
      <c r="AE407" s="36" t="e">
        <f>VLOOKUP($B407,三大美股走勢!$A$4:$J$500,7,FALSE)</f>
        <v>#N/A</v>
      </c>
      <c r="AF407" s="36" t="e">
        <f>VLOOKUP($B407,三大美股走勢!$A$4:$J$500,10,FALSE)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VLOOKUP($B408,三大美股走勢!$A$4:$J$500,4,FALSE)</f>
        <v>#N/A</v>
      </c>
      <c r="AE408" s="36" t="e">
        <f>VLOOKUP($B408,三大美股走勢!$A$4:$J$500,7,FALSE)</f>
        <v>#N/A</v>
      </c>
      <c r="AF408" s="36" t="e">
        <f>VLOOKUP($B408,三大美股走勢!$A$4:$J$500,10,FALSE)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VLOOKUP($B409,三大美股走勢!$A$4:$J$500,4,FALSE)</f>
        <v>#N/A</v>
      </c>
      <c r="AE409" s="36" t="e">
        <f>VLOOKUP($B409,三大美股走勢!$A$4:$J$500,7,FALSE)</f>
        <v>#N/A</v>
      </c>
      <c r="AF409" s="36" t="e">
        <f>VLOOKUP($B409,三大美股走勢!$A$4:$J$500,10,FALSE)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VLOOKUP($B410,三大美股走勢!$A$4:$J$500,4,FALSE)</f>
        <v>#N/A</v>
      </c>
      <c r="AE410" s="36" t="e">
        <f>VLOOKUP($B410,三大美股走勢!$A$4:$J$500,7,FALSE)</f>
        <v>#N/A</v>
      </c>
      <c r="AF410" s="36" t="e">
        <f>VLOOKUP($B410,三大美股走勢!$A$4:$J$500,10,FALSE)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VLOOKUP($B411,三大美股走勢!$A$4:$J$500,4,FALSE)</f>
        <v>#N/A</v>
      </c>
      <c r="AE411" s="36" t="e">
        <f>VLOOKUP($B411,三大美股走勢!$A$4:$J$500,7,FALSE)</f>
        <v>#N/A</v>
      </c>
      <c r="AF411" s="36" t="e">
        <f>VLOOKUP($B411,三大美股走勢!$A$4:$J$500,10,FALSE)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VLOOKUP($B412,三大美股走勢!$A$4:$J$500,4,FALSE)</f>
        <v>#N/A</v>
      </c>
      <c r="AE412" s="36" t="e">
        <f>VLOOKUP($B412,三大美股走勢!$A$4:$J$500,7,FALSE)</f>
        <v>#N/A</v>
      </c>
      <c r="AF412" s="36" t="e">
        <f>VLOOKUP($B412,三大美股走勢!$A$4:$J$500,10,FALSE)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VLOOKUP($B413,三大美股走勢!$A$4:$J$500,4,FALSE)</f>
        <v>#N/A</v>
      </c>
      <c r="AE413" s="36" t="e">
        <f>VLOOKUP($B413,三大美股走勢!$A$4:$J$500,7,FALSE)</f>
        <v>#N/A</v>
      </c>
      <c r="AF413" s="36" t="e">
        <f>VLOOKUP($B413,三大美股走勢!$A$4:$J$500,10,FALSE)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VLOOKUP($B414,三大美股走勢!$A$4:$J$500,4,FALSE)</f>
        <v>#N/A</v>
      </c>
      <c r="AE414" s="36" t="e">
        <f>VLOOKUP($B414,三大美股走勢!$A$4:$J$500,7,FALSE)</f>
        <v>#N/A</v>
      </c>
      <c r="AF414" s="36" t="e">
        <f>VLOOKUP($B414,三大美股走勢!$A$4:$J$500,10,FALSE)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VLOOKUP($B415,三大美股走勢!$A$4:$J$500,4,FALSE)</f>
        <v>#N/A</v>
      </c>
      <c r="AE415" s="36" t="e">
        <f>VLOOKUP($B415,三大美股走勢!$A$4:$J$500,7,FALSE)</f>
        <v>#N/A</v>
      </c>
      <c r="AF415" s="36" t="e">
        <f>VLOOKUP($B415,三大美股走勢!$A$4:$J$500,10,FALSE)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VLOOKUP($B416,三大美股走勢!$A$4:$J$500,4,FALSE)</f>
        <v>#N/A</v>
      </c>
      <c r="AE416" s="36" t="e">
        <f>VLOOKUP($B416,三大美股走勢!$A$4:$J$500,7,FALSE)</f>
        <v>#N/A</v>
      </c>
      <c r="AF416" s="36" t="e">
        <f>VLOOKUP($B416,三大美股走勢!$A$4:$J$500,10,FALSE)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VLOOKUP($B417,三大美股走勢!$A$4:$J$500,4,FALSE)</f>
        <v>#N/A</v>
      </c>
      <c r="AE417" s="36" t="e">
        <f>VLOOKUP($B417,三大美股走勢!$A$4:$J$500,7,FALSE)</f>
        <v>#N/A</v>
      </c>
      <c r="AF417" s="36" t="e">
        <f>VLOOKUP($B417,三大美股走勢!$A$4:$J$500,10,FALSE)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VLOOKUP($B418,三大美股走勢!$A$4:$J$500,4,FALSE)</f>
        <v>#N/A</v>
      </c>
      <c r="AE418" s="36" t="e">
        <f>VLOOKUP($B418,三大美股走勢!$A$4:$J$500,7,FALSE)</f>
        <v>#N/A</v>
      </c>
      <c r="AF418" s="36" t="e">
        <f>VLOOKUP($B418,三大美股走勢!$A$4:$J$500,10,FALSE)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VLOOKUP($B419,三大美股走勢!$A$4:$J$500,4,FALSE)</f>
        <v>#N/A</v>
      </c>
      <c r="AE419" s="36" t="e">
        <f>VLOOKUP($B419,三大美股走勢!$A$4:$J$500,7,FALSE)</f>
        <v>#N/A</v>
      </c>
      <c r="AF419" s="36" t="e">
        <f>VLOOKUP($B419,三大美股走勢!$A$4:$J$500,10,FALSE)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VLOOKUP($B420,三大美股走勢!$A$4:$J$500,4,FALSE)</f>
        <v>#N/A</v>
      </c>
      <c r="AE420" s="36" t="e">
        <f>VLOOKUP($B420,三大美股走勢!$A$4:$J$500,7,FALSE)</f>
        <v>#N/A</v>
      </c>
      <c r="AF420" s="36" t="e">
        <f>VLOOKUP($B420,三大美股走勢!$A$4:$J$500,10,FALSE)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VLOOKUP($B421,三大美股走勢!$A$4:$J$500,4,FALSE)</f>
        <v>#N/A</v>
      </c>
      <c r="AE421" s="36" t="e">
        <f>VLOOKUP($B421,三大美股走勢!$A$4:$J$500,7,FALSE)</f>
        <v>#N/A</v>
      </c>
      <c r="AF421" s="36" t="e">
        <f>VLOOKUP($B421,三大美股走勢!$A$4:$J$500,10,FALSE)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VLOOKUP($B422,三大美股走勢!$A$4:$J$500,4,FALSE)</f>
        <v>#N/A</v>
      </c>
      <c r="AE422" s="36" t="e">
        <f>VLOOKUP($B422,三大美股走勢!$A$4:$J$500,7,FALSE)</f>
        <v>#N/A</v>
      </c>
      <c r="AF422" s="36" t="e">
        <f>VLOOKUP($B422,三大美股走勢!$A$4:$J$500,10,FALSE)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VLOOKUP($B423,三大美股走勢!$A$4:$J$500,4,FALSE)</f>
        <v>#N/A</v>
      </c>
      <c r="AE423" s="36" t="e">
        <f>VLOOKUP($B423,三大美股走勢!$A$4:$J$500,7,FALSE)</f>
        <v>#N/A</v>
      </c>
      <c r="AF423" s="36" t="e">
        <f>VLOOKUP($B423,三大美股走勢!$A$4:$J$500,10,FALSE)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VLOOKUP($B424,三大美股走勢!$A$4:$J$500,4,FALSE)</f>
        <v>#N/A</v>
      </c>
      <c r="AE424" s="36" t="e">
        <f>VLOOKUP($B424,三大美股走勢!$A$4:$J$500,7,FALSE)</f>
        <v>#N/A</v>
      </c>
      <c r="AF424" s="36" t="e">
        <f>VLOOKUP($B424,三大美股走勢!$A$4:$J$500,10,FALSE)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VLOOKUP($B425,三大美股走勢!$A$4:$J$500,4,FALSE)</f>
        <v>#N/A</v>
      </c>
      <c r="AE425" s="36" t="e">
        <f>VLOOKUP($B425,三大美股走勢!$A$4:$J$500,7,FALSE)</f>
        <v>#N/A</v>
      </c>
      <c r="AF425" s="36" t="e">
        <f>VLOOKUP($B425,三大美股走勢!$A$4:$J$500,10,FALSE)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VLOOKUP($B426,三大美股走勢!$A$4:$J$500,4,FALSE)</f>
        <v>#N/A</v>
      </c>
      <c r="AE426" s="36" t="e">
        <f>VLOOKUP($B426,三大美股走勢!$A$4:$J$500,7,FALSE)</f>
        <v>#N/A</v>
      </c>
      <c r="AF426" s="36" t="e">
        <f>VLOOKUP($B426,三大美股走勢!$A$4:$J$500,10,FALSE)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VLOOKUP($B427,三大美股走勢!$A$4:$J$500,4,FALSE)</f>
        <v>#N/A</v>
      </c>
      <c r="AE427" s="36" t="e">
        <f>VLOOKUP($B427,三大美股走勢!$A$4:$J$500,7,FALSE)</f>
        <v>#N/A</v>
      </c>
      <c r="AF427" s="36" t="e">
        <f>VLOOKUP($B427,三大美股走勢!$A$4:$J$500,10,FALSE)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VLOOKUP($B428,三大美股走勢!$A$4:$J$500,4,FALSE)</f>
        <v>#N/A</v>
      </c>
      <c r="AE428" s="36" t="e">
        <f>VLOOKUP($B428,三大美股走勢!$A$4:$J$500,7,FALSE)</f>
        <v>#N/A</v>
      </c>
      <c r="AF428" s="36" t="e">
        <f>VLOOKUP($B428,三大美股走勢!$A$4:$J$500,10,FALSE)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VLOOKUP($B429,三大美股走勢!$A$4:$J$500,4,FALSE)</f>
        <v>#N/A</v>
      </c>
      <c r="AE429" s="36" t="e">
        <f>VLOOKUP($B429,三大美股走勢!$A$4:$J$500,7,FALSE)</f>
        <v>#N/A</v>
      </c>
      <c r="AF429" s="36" t="e">
        <f>VLOOKUP($B429,三大美股走勢!$A$4:$J$500,10,FALSE)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VLOOKUP($B430,三大美股走勢!$A$4:$J$500,4,FALSE)</f>
        <v>#N/A</v>
      </c>
      <c r="AE430" s="36" t="e">
        <f>VLOOKUP($B430,三大美股走勢!$A$4:$J$500,7,FALSE)</f>
        <v>#N/A</v>
      </c>
      <c r="AF430" s="36" t="e">
        <f>VLOOKUP($B430,三大美股走勢!$A$4:$J$500,10,FALSE)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VLOOKUP($B431,三大美股走勢!$A$4:$J$500,4,FALSE)</f>
        <v>#N/A</v>
      </c>
      <c r="AE431" s="36" t="e">
        <f>VLOOKUP($B431,三大美股走勢!$A$4:$J$500,7,FALSE)</f>
        <v>#N/A</v>
      </c>
      <c r="AF431" s="36" t="e">
        <f>VLOOKUP($B431,三大美股走勢!$A$4:$J$500,10,FALSE)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VLOOKUP($B432,三大美股走勢!$A$4:$J$500,4,FALSE)</f>
        <v>#N/A</v>
      </c>
      <c r="AE432" s="36" t="e">
        <f>VLOOKUP($B432,三大美股走勢!$A$4:$J$500,7,FALSE)</f>
        <v>#N/A</v>
      </c>
      <c r="AF432" s="36" t="e">
        <f>VLOOKUP($B432,三大美股走勢!$A$4:$J$500,10,FALSE)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VLOOKUP($B433,三大美股走勢!$A$4:$J$500,4,FALSE)</f>
        <v>#N/A</v>
      </c>
      <c r="AE433" s="36" t="e">
        <f>VLOOKUP($B433,三大美股走勢!$A$4:$J$500,7,FALSE)</f>
        <v>#N/A</v>
      </c>
      <c r="AF433" s="36" t="e">
        <f>VLOOKUP($B433,三大美股走勢!$A$4:$J$500,10,FALSE)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VLOOKUP($B434,三大美股走勢!$A$4:$J$500,4,FALSE)</f>
        <v>#N/A</v>
      </c>
      <c r="AE434" s="36" t="e">
        <f>VLOOKUP($B434,三大美股走勢!$A$4:$J$500,7,FALSE)</f>
        <v>#N/A</v>
      </c>
      <c r="AF434" s="36" t="e">
        <f>VLOOKUP($B434,三大美股走勢!$A$4:$J$500,10,FALSE)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VLOOKUP($B435,三大美股走勢!$A$4:$J$500,4,FALSE)</f>
        <v>#N/A</v>
      </c>
      <c r="AE435" s="36" t="e">
        <f>VLOOKUP($B435,三大美股走勢!$A$4:$J$500,7,FALSE)</f>
        <v>#N/A</v>
      </c>
      <c r="AF435" s="36" t="e">
        <f>VLOOKUP($B435,三大美股走勢!$A$4:$J$500,10,FALSE)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VLOOKUP($B436,三大美股走勢!$A$4:$J$500,4,FALSE)</f>
        <v>#N/A</v>
      </c>
      <c r="AE436" s="36" t="e">
        <f>VLOOKUP($B436,三大美股走勢!$A$4:$J$500,7,FALSE)</f>
        <v>#N/A</v>
      </c>
      <c r="AF436" s="36" t="e">
        <f>VLOOKUP($B436,三大美股走勢!$A$4:$J$500,10,FALSE)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VLOOKUP($B437,三大美股走勢!$A$4:$J$500,4,FALSE)</f>
        <v>#N/A</v>
      </c>
      <c r="AE437" s="36" t="e">
        <f>VLOOKUP($B437,三大美股走勢!$A$4:$J$500,7,FALSE)</f>
        <v>#N/A</v>
      </c>
      <c r="AF437" s="36" t="e">
        <f>VLOOKUP($B437,三大美股走勢!$A$4:$J$500,10,FALSE)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VLOOKUP($B438,三大美股走勢!$A$4:$J$500,4,FALSE)</f>
        <v>#N/A</v>
      </c>
      <c r="AE438" s="36" t="e">
        <f>VLOOKUP($B438,三大美股走勢!$A$4:$J$500,7,FALSE)</f>
        <v>#N/A</v>
      </c>
      <c r="AF438" s="36" t="e">
        <f>VLOOKUP($B438,三大美股走勢!$A$4:$J$500,10,FALSE)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VLOOKUP($B439,三大美股走勢!$A$4:$J$500,4,FALSE)</f>
        <v>#N/A</v>
      </c>
      <c r="AE439" s="36" t="e">
        <f>VLOOKUP($B439,三大美股走勢!$A$4:$J$500,7,FALSE)</f>
        <v>#N/A</v>
      </c>
      <c r="AF439" s="36" t="e">
        <f>VLOOKUP($B439,三大美股走勢!$A$4:$J$500,10,FALSE)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VLOOKUP($B440,三大美股走勢!$A$4:$J$500,4,FALSE)</f>
        <v>#N/A</v>
      </c>
      <c r="AE440" s="36" t="e">
        <f>VLOOKUP($B440,三大美股走勢!$A$4:$J$500,7,FALSE)</f>
        <v>#N/A</v>
      </c>
      <c r="AF440" s="36" t="e">
        <f>VLOOKUP($B440,三大美股走勢!$A$4:$J$500,10,FALSE)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VLOOKUP($B441,三大美股走勢!$A$4:$J$500,4,FALSE)</f>
        <v>#N/A</v>
      </c>
      <c r="AE441" s="36" t="e">
        <f>VLOOKUP($B441,三大美股走勢!$A$4:$J$500,7,FALSE)</f>
        <v>#N/A</v>
      </c>
      <c r="AF441" s="36" t="e">
        <f>VLOOKUP($B441,三大美股走勢!$A$4:$J$500,10,FALSE)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VLOOKUP($B442,三大美股走勢!$A$4:$J$500,4,FALSE)</f>
        <v>#N/A</v>
      </c>
      <c r="AE442" s="36" t="e">
        <f>VLOOKUP($B442,三大美股走勢!$A$4:$J$500,7,FALSE)</f>
        <v>#N/A</v>
      </c>
      <c r="AF442" s="36" t="e">
        <f>VLOOKUP($B442,三大美股走勢!$A$4:$J$500,10,FALSE)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VLOOKUP($B443,三大美股走勢!$A$4:$J$500,4,FALSE)</f>
        <v>#N/A</v>
      </c>
      <c r="AE443" s="36" t="e">
        <f>VLOOKUP($B443,三大美股走勢!$A$4:$J$500,7,FALSE)</f>
        <v>#N/A</v>
      </c>
      <c r="AF443" s="36" t="e">
        <f>VLOOKUP($B443,三大美股走勢!$A$4:$J$500,10,FALSE)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VLOOKUP($B444,三大美股走勢!$A$4:$J$500,4,FALSE)</f>
        <v>#N/A</v>
      </c>
      <c r="AE444" s="36" t="e">
        <f>VLOOKUP($B444,三大美股走勢!$A$4:$J$500,7,FALSE)</f>
        <v>#N/A</v>
      </c>
      <c r="AF444" s="36" t="e">
        <f>VLOOKUP($B444,三大美股走勢!$A$4:$J$500,10,FALSE)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VLOOKUP($B445,三大美股走勢!$A$4:$J$500,4,FALSE)</f>
        <v>#N/A</v>
      </c>
      <c r="AE445" s="36" t="e">
        <f>VLOOKUP($B445,三大美股走勢!$A$4:$J$500,7,FALSE)</f>
        <v>#N/A</v>
      </c>
      <c r="AF445" s="36" t="e">
        <f>VLOOKUP($B445,三大美股走勢!$A$4:$J$500,10,FALSE)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VLOOKUP($B446,三大美股走勢!$A$4:$J$500,4,FALSE)</f>
        <v>#N/A</v>
      </c>
      <c r="AE446" s="36" t="e">
        <f>VLOOKUP($B446,三大美股走勢!$A$4:$J$500,7,FALSE)</f>
        <v>#N/A</v>
      </c>
      <c r="AF446" s="36" t="e">
        <f>VLOOKUP($B446,三大美股走勢!$A$4:$J$500,10,FALSE)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VLOOKUP($B447,三大美股走勢!$A$4:$J$500,4,FALSE)</f>
        <v>#N/A</v>
      </c>
      <c r="AE447" s="36" t="e">
        <f>VLOOKUP($B447,三大美股走勢!$A$4:$J$500,7,FALSE)</f>
        <v>#N/A</v>
      </c>
      <c r="AF447" s="36" t="e">
        <f>VLOOKUP($B447,三大美股走勢!$A$4:$J$500,10,FALSE)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VLOOKUP($B448,三大美股走勢!$A$4:$J$500,4,FALSE)</f>
        <v>#N/A</v>
      </c>
      <c r="AE448" s="36" t="e">
        <f>VLOOKUP($B448,三大美股走勢!$A$4:$J$500,7,FALSE)</f>
        <v>#N/A</v>
      </c>
      <c r="AF448" s="36" t="e">
        <f>VLOOKUP($B448,三大美股走勢!$A$4:$J$500,10,FALSE)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VLOOKUP($B449,三大美股走勢!$A$4:$J$500,4,FALSE)</f>
        <v>#N/A</v>
      </c>
      <c r="AE449" s="36" t="e">
        <f>VLOOKUP($B449,三大美股走勢!$A$4:$J$500,7,FALSE)</f>
        <v>#N/A</v>
      </c>
      <c r="AF449" s="36" t="e">
        <f>VLOOKUP($B449,三大美股走勢!$A$4:$J$500,10,FALSE)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工作表3">
    <tabColor rgb="FF00B0F0"/>
  </sheetPr>
  <dimension ref="A1:I282"/>
  <sheetViews>
    <sheetView workbookViewId="0">
      <pane ySplit="3" topLeftCell="A275" activePane="bottomLeft" state="frozen"/>
      <selection pane="bottomLeft" activeCell="G286" sqref="G286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94</v>
      </c>
      <c r="F4" s="75">
        <v>9772</v>
      </c>
      <c r="G4" s="23">
        <v>-29</v>
      </c>
      <c r="H4" s="47">
        <v>-3.0000000000000001E-3</v>
      </c>
      <c r="I4" s="45" t="s">
        <v>98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95</v>
      </c>
      <c r="F5" s="75">
        <v>9762</v>
      </c>
      <c r="G5" s="23">
        <v>-8</v>
      </c>
      <c r="H5" s="47">
        <v>-8.0000000000000004E-4</v>
      </c>
      <c r="I5" s="45" t="s">
        <v>96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99</v>
      </c>
      <c r="F6" s="75">
        <v>9788</v>
      </c>
      <c r="G6" s="23">
        <v>25</v>
      </c>
      <c r="H6" s="47">
        <v>2.5999999999999999E-3</v>
      </c>
      <c r="I6" s="45" t="s">
        <v>97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107</v>
      </c>
      <c r="F8" s="75">
        <v>9766</v>
      </c>
      <c r="G8" s="23">
        <v>-20</v>
      </c>
      <c r="H8" s="47">
        <v>-2E-3</v>
      </c>
      <c r="I8" s="45" t="s">
        <v>108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109</v>
      </c>
      <c r="F9" s="75">
        <v>9766</v>
      </c>
      <c r="G9" s="23">
        <v>0</v>
      </c>
      <c r="H9" s="47">
        <v>0</v>
      </c>
      <c r="I9" s="45" t="s">
        <v>110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111</v>
      </c>
      <c r="F10" s="75">
        <v>9783</v>
      </c>
      <c r="G10" s="23">
        <v>16</v>
      </c>
      <c r="H10" s="47">
        <v>1.6000000000000001E-3</v>
      </c>
      <c r="I10" s="45" t="s">
        <v>112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113</v>
      </c>
      <c r="F11" s="75">
        <v>9772</v>
      </c>
      <c r="G11" s="23">
        <v>-11</v>
      </c>
      <c r="H11" s="47">
        <v>-1.1000000000000001E-3</v>
      </c>
      <c r="I11" s="45" t="s">
        <v>114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115</v>
      </c>
      <c r="F12" s="75">
        <v>9761</v>
      </c>
      <c r="G12" s="23">
        <v>-12</v>
      </c>
      <c r="H12" s="47">
        <v>-1.1999999999999999E-3</v>
      </c>
      <c r="I12" s="45" t="s">
        <v>116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117</v>
      </c>
      <c r="F17" s="75">
        <v>9682</v>
      </c>
      <c r="G17" s="23">
        <v>-78</v>
      </c>
      <c r="H17" s="47">
        <v>-8.0000000000000002E-3</v>
      </c>
      <c r="I17" s="45" t="s">
        <v>118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119</v>
      </c>
      <c r="F18" s="75">
        <v>9691</v>
      </c>
      <c r="G18" s="23">
        <v>8</v>
      </c>
      <c r="H18" s="47">
        <v>8.0000000000000004E-4</v>
      </c>
      <c r="I18" s="45" t="s">
        <v>120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121</v>
      </c>
      <c r="F19" s="75">
        <v>9629</v>
      </c>
      <c r="G19" s="23">
        <v>-62</v>
      </c>
      <c r="H19" s="47">
        <v>-6.4000000000000003E-3</v>
      </c>
      <c r="I19" s="45" t="s">
        <v>122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123</v>
      </c>
      <c r="F22" s="75">
        <v>9683</v>
      </c>
      <c r="G22" s="23">
        <v>53</v>
      </c>
      <c r="H22" s="47">
        <v>5.4999999999999997E-3</v>
      </c>
      <c r="I22" s="45" t="s">
        <v>124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125</v>
      </c>
      <c r="F23" s="75">
        <v>9727</v>
      </c>
      <c r="G23" s="23">
        <v>45</v>
      </c>
      <c r="H23" s="47">
        <v>4.5999999999999999E-3</v>
      </c>
      <c r="I23" s="45" t="s">
        <v>126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127</v>
      </c>
      <c r="F24" s="75">
        <v>9748</v>
      </c>
      <c r="G24" s="23">
        <v>20</v>
      </c>
      <c r="H24" s="47">
        <v>2.0999999999999999E-3</v>
      </c>
      <c r="I24" s="45" t="s">
        <v>128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129</v>
      </c>
      <c r="F25" s="75">
        <v>9652</v>
      </c>
      <c r="G25" s="23">
        <v>-94</v>
      </c>
      <c r="H25" s="47">
        <v>-9.5999999999999992E-3</v>
      </c>
      <c r="I25" s="45" t="s">
        <v>130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131</v>
      </c>
      <c r="F26" s="75">
        <v>9625</v>
      </c>
      <c r="G26" s="23">
        <v>-24</v>
      </c>
      <c r="H26" s="47">
        <v>-2.5000000000000001E-3</v>
      </c>
      <c r="I26" s="45" t="s">
        <v>132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133</v>
      </c>
      <c r="F269" s="75">
        <v>10801</v>
      </c>
      <c r="G269" s="23">
        <v>-4</v>
      </c>
      <c r="H269" s="47">
        <v>-4.0000000000000002E-4</v>
      </c>
      <c r="I269" s="45" t="s">
        <v>134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136</v>
      </c>
      <c r="F270" s="75">
        <v>10692</v>
      </c>
      <c r="G270" s="23">
        <v>-30</v>
      </c>
      <c r="H270" s="47">
        <v>-2.8E-3</v>
      </c>
      <c r="I270" s="45" t="s">
        <v>137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138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139</v>
      </c>
      <c r="F274" s="75">
        <v>10668</v>
      </c>
      <c r="G274" s="23">
        <v>-23</v>
      </c>
      <c r="H274" s="47">
        <v>-2.2000000000000001E-3</v>
      </c>
      <c r="I274" s="45" t="s">
        <v>140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141</v>
      </c>
      <c r="F275" s="75">
        <v>10666</v>
      </c>
      <c r="G275" s="23">
        <v>-18</v>
      </c>
      <c r="H275" s="47">
        <v>-1.6999999999999999E-3</v>
      </c>
      <c r="I275" s="45" t="s">
        <v>142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143</v>
      </c>
      <c r="F276" s="75">
        <v>10577</v>
      </c>
      <c r="G276" s="23">
        <v>-25</v>
      </c>
      <c r="H276" s="47">
        <v>-2.3999999999999998E-3</v>
      </c>
      <c r="I276" s="45" t="s">
        <v>144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145</v>
      </c>
      <c r="F277" s="75">
        <v>10627</v>
      </c>
      <c r="G277" s="23">
        <v>10</v>
      </c>
      <c r="H277" s="47">
        <v>8.9999999999999998E-4</v>
      </c>
      <c r="I277" s="45" t="s">
        <v>146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148</v>
      </c>
      <c r="F278" s="75">
        <v>10725</v>
      </c>
      <c r="G278" s="23">
        <v>22</v>
      </c>
      <c r="H278" s="47">
        <v>2.0999999999999999E-3</v>
      </c>
      <c r="I278" s="45" t="s">
        <v>149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150</v>
      </c>
      <c r="F281" s="75">
        <v>10676</v>
      </c>
      <c r="G281" s="23">
        <v>10</v>
      </c>
      <c r="H281" s="47">
        <v>8.9999999999999998E-4</v>
      </c>
      <c r="I281" s="45" t="s">
        <v>151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153</v>
      </c>
      <c r="F282" s="75">
        <v>10832</v>
      </c>
      <c r="G282" s="23">
        <v>47</v>
      </c>
      <c r="H282" s="47">
        <v>4.4000000000000003E-3</v>
      </c>
      <c r="I282" s="45" t="s">
        <v>154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工作表4">
    <tabColor rgb="FFFF0000"/>
  </sheetPr>
  <dimension ref="A1:I282"/>
  <sheetViews>
    <sheetView workbookViewId="0">
      <pane ySplit="3" topLeftCell="A280" activePane="bottomLeft" state="frozen"/>
      <selection pane="bottomLeft" activeCell="D286" sqref="D286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100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135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" si="100">B282/100000000</f>
        <v>1.7642399</v>
      </c>
      <c r="D282" s="49">
        <v>4350970866</v>
      </c>
      <c r="E282" s="10">
        <f t="shared" ref="E282" si="101">D282/100000000</f>
        <v>43.509708660000001</v>
      </c>
      <c r="F282" s="49">
        <v>-227175003</v>
      </c>
      <c r="G282" s="10">
        <f t="shared" ref="G282" si="102">F282/100000000</f>
        <v>-2.2717500300000002</v>
      </c>
      <c r="H282" s="49">
        <v>7656612221</v>
      </c>
      <c r="I282" s="10">
        <f t="shared" ref="I282" si="103">H282/100000000</f>
        <v>76.566122210000003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工作表5"/>
  <dimension ref="A1:D282"/>
  <sheetViews>
    <sheetView workbookViewId="0">
      <pane ySplit="3" topLeftCell="A279" activePane="bottomLeft" state="frozen"/>
      <selection pane="bottomLeft" activeCell="C297" sqref="C297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152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工作表6">
    <tabColor rgb="FF92D050"/>
  </sheetPr>
  <dimension ref="A1:M283"/>
  <sheetViews>
    <sheetView zoomScale="85" zoomScaleNormal="85" workbookViewId="0">
      <pane ySplit="3" topLeftCell="A282" activePane="bottomLeft" state="frozen"/>
      <selection pane="bottomLeft" activeCell="M283" sqref="M28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101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工作表7">
    <tabColor rgb="FFFF99FF"/>
  </sheetPr>
  <dimension ref="A1:I282"/>
  <sheetViews>
    <sheetView zoomScale="85" zoomScaleNormal="85" workbookViewId="0">
      <pane ySplit="3" topLeftCell="A280" activePane="bottomLeft" state="frozen"/>
      <selection pane="bottomLeft" activeCell="F286" sqref="F286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92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" si="107">B282/10000</f>
        <v>-8.6859999999999999</v>
      </c>
      <c r="G282" s="24">
        <f t="shared" ref="G282" si="108">C282/10000</f>
        <v>-0.59609999999999996</v>
      </c>
      <c r="H282" s="24">
        <f t="shared" ref="H282" si="109">D282/10000</f>
        <v>60.628399999999999</v>
      </c>
      <c r="I282" s="24">
        <f t="shared" ref="I282" si="110">E282/10000</f>
        <v>17.381399999999999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工作表8"/>
  <dimension ref="A1:L284"/>
  <sheetViews>
    <sheetView zoomScale="85" zoomScaleNormal="85" workbookViewId="0">
      <pane xSplit="1" ySplit="4" topLeftCell="B278" activePane="bottomRight" state="frozen"/>
      <selection pane="topRight" activeCell="B1" sqref="B1"/>
      <selection pane="bottomLeft" activeCell="A5" sqref="A5"/>
      <selection pane="bottomRight" activeCell="J285" sqref="J285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102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" si="73">B284-SUM(H284:J284)</f>
        <v>35608</v>
      </c>
      <c r="L284" s="22">
        <f t="shared" ref="L284" si="74">(F284-K284)/B284</f>
        <v>-8.1722632938451945E-2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工作表9">
    <tabColor theme="5" tint="0.59999389629810485"/>
  </sheetPr>
  <dimension ref="A1:C282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B282" sqref="B282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" si="25">B282/100</f>
        <v>1.9141999999999999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2017-02-16T12:02:36Z</dcterms:created>
  <dcterms:modified xsi:type="dcterms:W3CDTF">2017-11-22T05:00:38Z</dcterms:modified>
</cp:coreProperties>
</file>