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4C4C4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7.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7.5" customWidth="1" min="15" max="15"/>
    <col width="15" customWidth="1" min="16" max="16"/>
    <col width="15" customWidth="1" min="17" max="17"/>
    <col width="15" customWidth="1" min="18" max="18"/>
  </cols>
  <sheetData>
    <row r="1" ht="60" customHeight="1">
      <c r="A1" s="1">
        <f> "邱玟碩"&amp;CHAR(10)&amp;"111403016"</f>
        <v/>
      </c>
      <c r="B1" s="1">
        <f> "黎力誠"&amp;CHAR(10)&amp;"111403030"</f>
        <v/>
      </c>
      <c r="C1" s="1">
        <f> "潘煜棋"&amp;CHAR(10)&amp;"111403017"</f>
        <v/>
      </c>
      <c r="D1" s="2">
        <f> "1"</f>
        <v/>
      </c>
      <c r="E1" s="1">
        <f> "林成璋"&amp;CHAR(10)&amp;"111403052"</f>
        <v/>
      </c>
      <c r="F1" s="1">
        <f> "王品涵"&amp;CHAR(10)&amp;"111403508"</f>
        <v/>
      </c>
      <c r="G1" s="1">
        <f> "吳帛軒"&amp;CHAR(10)&amp;"111403540"</f>
        <v/>
      </c>
      <c r="H1" s="1">
        <f> "胡立洋"&amp;CHAR(10)&amp;"111403022"</f>
        <v/>
      </c>
      <c r="I1" s="1">
        <f> "施品辰"&amp;CHAR(10)&amp;"111403531"</f>
        <v/>
      </c>
      <c r="J1" s="1">
        <f> "邱筱筑"&amp;CHAR(10)&amp;"110403032"</f>
        <v/>
      </c>
      <c r="K1" s="1">
        <f> "徐?皓"&amp;CHAR(10)&amp;"111403519"</f>
        <v/>
      </c>
      <c r="L1" s="1">
        <f> "古政緯"&amp;CHAR(10)&amp;"111403051"</f>
        <v/>
      </c>
      <c r="M1" s="1">
        <f> "李名業"&amp;CHAR(10)&amp;"111403015"</f>
        <v/>
      </c>
      <c r="N1" s="1">
        <f> "呂紹晨"&amp;CHAR(10)&amp;"111403549"</f>
        <v/>
      </c>
      <c r="O1" s="2">
        <f> "1"</f>
        <v/>
      </c>
      <c r="P1" s="1">
        <f> "謝竣宇"&amp;CHAR(10)&amp;"111403046"</f>
        <v/>
      </c>
      <c r="Q1" s="1">
        <f> "趙以婷"&amp;CHAR(10)&amp;"111403534"</f>
        <v/>
      </c>
      <c r="R1" s="1">
        <f> "蔡正中"&amp;CHAR(10)&amp;"111403013"</f>
        <v/>
      </c>
    </row>
    <row r="2" ht="60" customHeight="1">
      <c r="A2" s="1">
        <f> "王寶春"&amp;CHAR(10)&amp;"111403011"</f>
        <v/>
      </c>
      <c r="B2" s="1">
        <f> "范凱崴"&amp;CHAR(10)&amp;"110403564"</f>
        <v/>
      </c>
      <c r="C2" s="1">
        <f> "楊瑞文"&amp;CHAR(10)&amp;"111403029"</f>
        <v/>
      </c>
      <c r="D2" s="2">
        <f> "2"</f>
        <v/>
      </c>
      <c r="E2" s="1">
        <f> "李介翔"&amp;CHAR(10)&amp;"111403541"</f>
        <v/>
      </c>
      <c r="F2" s="1">
        <f> "謝曉琪"&amp;CHAR(10)&amp;"110102505"</f>
        <v/>
      </c>
      <c r="G2" s="1">
        <f> "侯舜心"&amp;CHAR(10)&amp;"111403532"</f>
        <v/>
      </c>
      <c r="H2" s="1">
        <f> "詹惟凱"&amp;CHAR(10)&amp;"111403545"</f>
        <v/>
      </c>
      <c r="I2" s="1">
        <f> </f>
        <v/>
      </c>
      <c r="J2" s="1">
        <f> "張景棠"&amp;CHAR(10)&amp;"111403050"</f>
        <v/>
      </c>
      <c r="K2" s="1">
        <f> </f>
        <v/>
      </c>
      <c r="L2" s="1">
        <f> "戴廷安"&amp;CHAR(10)&amp;"111403056"</f>
        <v/>
      </c>
      <c r="M2" s="1">
        <f> </f>
        <v/>
      </c>
      <c r="N2" s="1">
        <f> "梁修瑜"&amp;CHAR(10)&amp;"111403058"</f>
        <v/>
      </c>
      <c r="O2" s="2">
        <f> "2"</f>
        <v/>
      </c>
      <c r="P2" s="1">
        <f> "簡嘉妤"&amp;CHAR(10)&amp;"111403012"</f>
        <v/>
      </c>
      <c r="Q2" s="1">
        <f> </f>
        <v/>
      </c>
      <c r="R2" s="1">
        <f> "許庭珊"&amp;CHAR(10)&amp;"111403502"</f>
        <v/>
      </c>
    </row>
    <row r="3" ht="60" customHeight="1">
      <c r="A3" s="1">
        <f> "戴光禧"&amp;CHAR(10)&amp;"111403049"</f>
        <v/>
      </c>
      <c r="B3" s="1">
        <f> </f>
        <v/>
      </c>
      <c r="C3" s="1">
        <f> "施孟甫"&amp;CHAR(10)&amp;"111403524"</f>
        <v/>
      </c>
      <c r="D3" s="2">
        <f> "3"</f>
        <v/>
      </c>
      <c r="E3" s="1">
        <f> "呂蕎安"&amp;CHAR(10)&amp;"111403506"</f>
        <v/>
      </c>
      <c r="F3" s="1">
        <f> </f>
        <v/>
      </c>
      <c r="G3" s="1">
        <f> "陳冠霖"&amp;CHAR(10)&amp;"111403521"</f>
        <v/>
      </c>
      <c r="H3" s="1">
        <f> </f>
        <v/>
      </c>
      <c r="I3" s="1">
        <f> "林楷鈞"&amp;CHAR(10)&amp;"111403028"</f>
        <v/>
      </c>
      <c r="J3" s="1">
        <f> </f>
        <v/>
      </c>
      <c r="K3" s="1">
        <f> "賴佑昇"&amp;CHAR(10)&amp;"110403048"</f>
        <v/>
      </c>
      <c r="L3" s="1">
        <f> </f>
        <v/>
      </c>
      <c r="M3" s="1">
        <f> "陳昱翔"&amp;CHAR(10)&amp;"111403525"</f>
        <v/>
      </c>
      <c r="N3" s="1">
        <f> </f>
        <v/>
      </c>
      <c r="O3" s="2">
        <f> "3"</f>
        <v/>
      </c>
      <c r="P3" s="1">
        <f> </f>
        <v/>
      </c>
      <c r="Q3" s="1">
        <f> "陳乙蓁"&amp;CHAR(10)&amp;"111403535"</f>
        <v/>
      </c>
      <c r="R3" s="1">
        <f> </f>
        <v/>
      </c>
    </row>
    <row r="4" ht="60" customHeight="1">
      <c r="A4" s="1">
        <f> </f>
        <v/>
      </c>
      <c r="B4" s="1">
        <f> "何冠霖"&amp;CHAR(10)&amp;"108403053"</f>
        <v/>
      </c>
      <c r="C4" s="1">
        <f> </f>
        <v/>
      </c>
      <c r="D4" s="2">
        <f> "4"</f>
        <v/>
      </c>
      <c r="E4" s="1">
        <f> </f>
        <v/>
      </c>
      <c r="F4" s="1">
        <f> "黃靖雅"&amp;CHAR(10)&amp;"111403536"</f>
        <v/>
      </c>
      <c r="G4" s="1">
        <f> </f>
        <v/>
      </c>
      <c r="H4" s="1">
        <f> "陳映均"&amp;CHAR(10)&amp;"110707519"</f>
        <v/>
      </c>
      <c r="I4" s="1">
        <f> </f>
        <v/>
      </c>
      <c r="J4" s="1">
        <f> "黃竟豪"&amp;CHAR(10)&amp;"111403053"</f>
        <v/>
      </c>
      <c r="K4" s="1">
        <f> </f>
        <v/>
      </c>
      <c r="L4" s="1">
        <f> "林恩?"&amp;CHAR(10)&amp;"111403507"</f>
        <v/>
      </c>
      <c r="M4" s="1">
        <f> </f>
        <v/>
      </c>
      <c r="N4" s="1">
        <f> "吳金霞"&amp;CHAR(10)&amp;"111403041"</f>
        <v/>
      </c>
      <c r="O4" s="2">
        <f> "4"</f>
        <v/>
      </c>
      <c r="P4" s="1">
        <f> "張友睿"&amp;CHAR(10)&amp;"111403511"</f>
        <v/>
      </c>
      <c r="Q4" s="1">
        <f> </f>
        <v/>
      </c>
      <c r="R4" s="1">
        <f> "吳秉軒"&amp;CHAR(10)&amp;"111403547"</f>
        <v/>
      </c>
    </row>
    <row r="5" ht="60" customHeight="1">
      <c r="A5" s="1">
        <f> "徐子涵"&amp;CHAR(10)&amp;"111403528"</f>
        <v/>
      </c>
      <c r="B5" s="1">
        <f> </f>
        <v/>
      </c>
      <c r="C5" s="1">
        <f> "劉昱岑"&amp;CHAR(10)&amp;"111403509"</f>
        <v/>
      </c>
      <c r="D5" s="2">
        <f> "5"</f>
        <v/>
      </c>
      <c r="E5" s="1">
        <f> "吳冠毅"&amp;CHAR(10)&amp;"111403518"</f>
        <v/>
      </c>
      <c r="F5" s="1">
        <f> </f>
        <v/>
      </c>
      <c r="G5" s="1">
        <f> "熊伯勛"&amp;CHAR(10)&amp;"111403523"</f>
        <v/>
      </c>
      <c r="H5" s="1">
        <f> </f>
        <v/>
      </c>
      <c r="I5" s="1">
        <f> "王閎立"&amp;CHAR(10)&amp;"111403021"</f>
        <v/>
      </c>
      <c r="J5" s="1">
        <f> </f>
        <v/>
      </c>
      <c r="K5" s="1">
        <f> "殷渝欣"&amp;CHAR(10)&amp;"111403504"</f>
        <v/>
      </c>
      <c r="L5" s="1">
        <f> </f>
        <v/>
      </c>
      <c r="M5" s="1">
        <f> "林詠涵"&amp;CHAR(10)&amp;"111403004"</f>
        <v/>
      </c>
      <c r="N5" s="1">
        <f> </f>
        <v/>
      </c>
      <c r="O5" s="2">
        <f> "5"</f>
        <v/>
      </c>
      <c r="P5" s="1">
        <f> </f>
        <v/>
      </c>
      <c r="Q5" s="1">
        <f> "洪佳樂"&amp;CHAR(10)&amp;"111403539"</f>
        <v/>
      </c>
      <c r="R5" s="1">
        <f> </f>
        <v/>
      </c>
    </row>
    <row r="6" ht="60" customHeight="1">
      <c r="A6" s="1">
        <f> </f>
        <v/>
      </c>
      <c r="B6" s="1">
        <f> "丁時揚"&amp;CHAR(10)&amp;"111403552"</f>
        <v/>
      </c>
      <c r="C6" s="1">
        <f> </f>
        <v/>
      </c>
      <c r="D6" s="2">
        <f> "6"</f>
        <v/>
      </c>
      <c r="E6" s="1">
        <f> </f>
        <v/>
      </c>
      <c r="F6" s="1">
        <f> "林哲煜"&amp;CHAR(10)&amp;"111403063"</f>
        <v/>
      </c>
      <c r="G6" s="1">
        <f> </f>
        <v/>
      </c>
      <c r="H6" s="1">
        <f> "溫予希"&amp;CHAR(10)&amp;"111403043"</f>
        <v/>
      </c>
      <c r="I6" s="1">
        <f> </f>
        <v/>
      </c>
      <c r="J6" s="1">
        <f> "潘泓安"&amp;CHAR(10)&amp;"111403054"</f>
        <v/>
      </c>
      <c r="K6" s="1">
        <f> </f>
        <v/>
      </c>
      <c r="L6" s="1">
        <f> "李權治"&amp;CHAR(10)&amp;"111403512"</f>
        <v/>
      </c>
      <c r="M6" s="1">
        <f> </f>
        <v/>
      </c>
      <c r="N6" s="1">
        <f> "李安之"&amp;CHAR(10)&amp;"111403505"</f>
        <v/>
      </c>
      <c r="O6" s="2">
        <f> "6"</f>
        <v/>
      </c>
      <c r="P6" s="1">
        <f> "洪崇恩"&amp;CHAR(10)&amp;"111403514"</f>
        <v/>
      </c>
      <c r="Q6" s="1">
        <f> </f>
        <v/>
      </c>
      <c r="R6" s="1">
        <f> "張簡昕展"&amp;CHAR(10)&amp;"111403520"</f>
        <v/>
      </c>
    </row>
    <row r="7" ht="60" customHeight="1">
      <c r="A7" s="1">
        <f> "陳禹安"&amp;CHAR(10)&amp;"108403032"</f>
        <v/>
      </c>
      <c r="B7" s="1">
        <f> </f>
        <v/>
      </c>
      <c r="C7" s="1">
        <f> "郭建廷"&amp;CHAR(10)&amp;"111403516"</f>
        <v/>
      </c>
      <c r="D7" s="2">
        <f> "7"</f>
        <v/>
      </c>
      <c r="E7" s="1">
        <f> "李亞倫"&amp;CHAR(10)&amp;"111403543"</f>
        <v/>
      </c>
      <c r="F7" s="1">
        <f> </f>
        <v/>
      </c>
      <c r="G7" s="1">
        <f> "李諭穎"&amp;CHAR(10)&amp;"111403503"</f>
        <v/>
      </c>
      <c r="H7" s="1">
        <f> </f>
        <v/>
      </c>
      <c r="I7" s="1">
        <f> "魏敬倫"&amp;CHAR(10)&amp;"111403546"</f>
        <v/>
      </c>
      <c r="J7" s="1">
        <f> </f>
        <v/>
      </c>
      <c r="K7" s="1">
        <f> "盧星亮"&amp;CHAR(10)&amp;"111403042"</f>
        <v/>
      </c>
      <c r="L7" s="1">
        <f> </f>
        <v/>
      </c>
      <c r="M7" s="1">
        <f> "林宜璇"&amp;CHAR(10)&amp;"111403034"</f>
        <v/>
      </c>
      <c r="N7" s="1">
        <f> </f>
        <v/>
      </c>
      <c r="O7" s="2">
        <f> "7"</f>
        <v/>
      </c>
      <c r="P7" s="1">
        <f> </f>
        <v/>
      </c>
      <c r="Q7" s="1">
        <f> "林序樺"&amp;CHAR(10)&amp;"110602537"</f>
        <v/>
      </c>
      <c r="R7" s="1">
        <f> </f>
        <v/>
      </c>
    </row>
    <row r="8" ht="60" customHeight="1">
      <c r="A8" s="1">
        <f> </f>
        <v/>
      </c>
      <c r="B8" s="1">
        <f> "詹佳睿"&amp;CHAR(10)&amp;"111403014"</f>
        <v/>
      </c>
      <c r="C8" s="1">
        <f> </f>
        <v/>
      </c>
      <c r="D8" s="2">
        <f> "8"</f>
        <v/>
      </c>
      <c r="E8" s="1">
        <f> </f>
        <v/>
      </c>
      <c r="F8" s="1">
        <f> "蔡佳祐"&amp;CHAR(10)&amp;"111403510"</f>
        <v/>
      </c>
      <c r="G8" s="1">
        <f> </f>
        <v/>
      </c>
      <c r="H8" s="1">
        <f> "何雅智"&amp;CHAR(10)&amp;"109101503"</f>
        <v/>
      </c>
      <c r="I8" s="1">
        <f> </f>
        <v/>
      </c>
      <c r="J8" s="1">
        <f> "周亭宇"&amp;CHAR(10)&amp;"111403529"</f>
        <v/>
      </c>
      <c r="K8" s="1">
        <f> </f>
        <v/>
      </c>
      <c r="L8" s="1">
        <f> "劉瑞鋒"&amp;CHAR(10)&amp;"111403055"</f>
        <v/>
      </c>
      <c r="M8" s="1">
        <f> </f>
        <v/>
      </c>
      <c r="N8" s="1">
        <f> "李亭葦"&amp;CHAR(10)&amp;"111403003"</f>
        <v/>
      </c>
      <c r="O8" s="2">
        <f> "8"</f>
        <v/>
      </c>
      <c r="P8" s="1">
        <f> "康哲瑋"&amp;CHAR(10)&amp;"111403526"</f>
        <v/>
      </c>
      <c r="Q8" s="1">
        <f> </f>
        <v/>
      </c>
      <c r="R8" s="1">
        <f> "黃子軒"&amp;CHAR(10)&amp;"107403555"</f>
        <v/>
      </c>
    </row>
    <row r="9" ht="60" customHeight="1">
      <c r="A9" s="1">
        <f> "林祐霆"&amp;CHAR(10)&amp;"111403553"</f>
        <v/>
      </c>
      <c r="B9" s="1">
        <f> </f>
        <v/>
      </c>
      <c r="C9" s="1">
        <f> "吳芮儀"&amp;CHAR(10)&amp;"111403008"</f>
        <v/>
      </c>
      <c r="D9" s="2">
        <f> "9"</f>
        <v/>
      </c>
      <c r="E9" s="1">
        <f> "呂伊晴"&amp;CHAR(10)&amp;"111403040"</f>
        <v/>
      </c>
      <c r="F9" s="1">
        <f> </f>
        <v/>
      </c>
      <c r="G9" s="1">
        <f> "左聖馨"&amp;CHAR(10)&amp;"110401006"</f>
        <v/>
      </c>
      <c r="H9" s="1">
        <f> </f>
        <v/>
      </c>
      <c r="I9" s="1">
        <f> "王榆愷"&amp;CHAR(10)&amp;"111403544"</f>
        <v/>
      </c>
      <c r="J9" s="1">
        <f> </f>
        <v/>
      </c>
      <c r="K9" s="1">
        <f> "黃櫳萱"&amp;CHAR(10)&amp;"110401011"</f>
        <v/>
      </c>
      <c r="L9" s="1">
        <f> </f>
        <v/>
      </c>
      <c r="M9" s="1">
        <f> "戴宇偵"&amp;CHAR(10)&amp;"111403038"</f>
        <v/>
      </c>
      <c r="N9" s="1">
        <f> </f>
        <v/>
      </c>
      <c r="O9" s="2">
        <f> "9"</f>
        <v/>
      </c>
      <c r="P9" s="1">
        <f> </f>
        <v/>
      </c>
      <c r="Q9" s="1">
        <f> "葉羿君"&amp;CHAR(10)&amp;"110101526"</f>
        <v/>
      </c>
      <c r="R9" s="1">
        <f>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2022-11-29T07:36:28Z</dcterms:created>
  <dcterms:modified xsi:type="dcterms:W3CDTF">2022-11-29T07:36:28Z</dcterms:modified>
</cp:coreProperties>
</file>