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C38FCFF99641B8/Documents/"/>
    </mc:Choice>
  </mc:AlternateContent>
  <xr:revisionPtr revIDLastSave="2" documentId="8_{44DBEDF8-33B9-4A4A-81ED-006ACF1D8187}" xr6:coauthVersionLast="47" xr6:coauthVersionMax="47" xr10:uidLastSave="{267D4495-BFCA-47DE-913A-887A48C1D9F5}"/>
  <bookViews>
    <workbookView xWindow="-108" yWindow="-108" windowWidth="23256" windowHeight="12456" activeTab="3" xr2:uid="{9FBAEC7A-F694-4FAF-9C9C-94D208D6723F}"/>
  </bookViews>
  <sheets>
    <sheet name="Simlated_assetprices" sheetId="1" r:id="rId1"/>
    <sheet name="EPE ENE Calculations" sheetId="2" r:id="rId2"/>
    <sheet name="ESTIMATING PD" sheetId="5" r:id="rId3"/>
    <sheet name="CVA and DVA Calculation " sheetId="3" r:id="rId4"/>
    <sheet name="Risk Analysi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F3" i="5"/>
  <c r="E3" i="5"/>
  <c r="B3" i="5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E2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" i="5"/>
  <c r="B2" i="3"/>
  <c r="E2" i="3" s="1"/>
  <c r="B5" i="3"/>
  <c r="E5" i="3" s="1"/>
  <c r="B4" i="3"/>
  <c r="E4" i="3" s="1"/>
  <c r="B6" i="3"/>
  <c r="E6" i="3" s="1"/>
  <c r="B7" i="3"/>
  <c r="E7" i="3" s="1"/>
  <c r="B8" i="3"/>
  <c r="E8" i="3" s="1"/>
  <c r="B9" i="3"/>
  <c r="E9" i="3" s="1"/>
  <c r="B10" i="3"/>
  <c r="E10" i="3" s="1"/>
  <c r="B11" i="3"/>
  <c r="E11" i="3" s="1"/>
  <c r="B12" i="3"/>
  <c r="E12" i="3" s="1"/>
  <c r="B13" i="3"/>
  <c r="E13" i="3" s="1"/>
  <c r="B14" i="3"/>
  <c r="E14" i="3" s="1"/>
  <c r="B15" i="3"/>
  <c r="E15" i="3" s="1"/>
  <c r="B16" i="3"/>
  <c r="E16" i="3" s="1"/>
  <c r="B17" i="3"/>
  <c r="E17" i="3" s="1"/>
  <c r="B18" i="3"/>
  <c r="E18" i="3" s="1"/>
  <c r="B19" i="3"/>
  <c r="E19" i="3" s="1"/>
  <c r="B20" i="3"/>
  <c r="E20" i="3" s="1"/>
  <c r="B21" i="3"/>
  <c r="E21" i="3" s="1"/>
  <c r="B22" i="3"/>
  <c r="E22" i="3" s="1"/>
  <c r="B23" i="3"/>
  <c r="E23" i="3" s="1"/>
  <c r="B24" i="3"/>
  <c r="E24" i="3" s="1"/>
  <c r="B25" i="3"/>
  <c r="E25" i="3" s="1"/>
  <c r="B26" i="3"/>
  <c r="E26" i="3" s="1"/>
  <c r="B27" i="3"/>
  <c r="E27" i="3" s="1"/>
  <c r="B28" i="3"/>
  <c r="E28" i="3" s="1"/>
  <c r="B29" i="3"/>
  <c r="E29" i="3" s="1"/>
  <c r="B30" i="3"/>
  <c r="E30" i="3" s="1"/>
  <c r="B31" i="3"/>
  <c r="E31" i="3" s="1"/>
  <c r="B32" i="3"/>
  <c r="E32" i="3" s="1"/>
  <c r="B33" i="3"/>
  <c r="E33" i="3" s="1"/>
  <c r="B34" i="3"/>
  <c r="E34" i="3" s="1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E42" i="3" s="1"/>
  <c r="B43" i="3"/>
  <c r="E43" i="3" s="1"/>
  <c r="B44" i="3"/>
  <c r="E44" i="3" s="1"/>
  <c r="B45" i="3"/>
  <c r="E45" i="3" s="1"/>
  <c r="B46" i="3"/>
  <c r="E46" i="3" s="1"/>
  <c r="B47" i="3"/>
  <c r="E47" i="3" s="1"/>
  <c r="B48" i="3"/>
  <c r="E48" i="3" s="1"/>
  <c r="B49" i="3"/>
  <c r="E49" i="3" s="1"/>
  <c r="B50" i="3"/>
  <c r="E50" i="3" s="1"/>
  <c r="B51" i="3"/>
  <c r="E51" i="3" s="1"/>
  <c r="B52" i="3"/>
  <c r="E52" i="3" s="1"/>
  <c r="B53" i="3"/>
  <c r="E53" i="3" s="1"/>
  <c r="B54" i="3"/>
  <c r="E5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B75" i="3"/>
  <c r="E75" i="3" s="1"/>
  <c r="B76" i="3"/>
  <c r="E76" i="3" s="1"/>
  <c r="B77" i="3"/>
  <c r="E77" i="3" s="1"/>
  <c r="B78" i="3"/>
  <c r="E78" i="3" s="1"/>
  <c r="B79" i="3"/>
  <c r="E79" i="3" s="1"/>
  <c r="B80" i="3"/>
  <c r="E80" i="3" s="1"/>
  <c r="B81" i="3"/>
  <c r="E81" i="3" s="1"/>
  <c r="B82" i="3"/>
  <c r="E82" i="3" s="1"/>
  <c r="B83" i="3"/>
  <c r="E83" i="3" s="1"/>
  <c r="B84" i="3"/>
  <c r="E84" i="3" s="1"/>
  <c r="B85" i="3"/>
  <c r="E85" i="3" s="1"/>
  <c r="B86" i="3"/>
  <c r="E86" i="3" s="1"/>
  <c r="B87" i="3"/>
  <c r="E87" i="3" s="1"/>
  <c r="B88" i="3"/>
  <c r="E88" i="3" s="1"/>
  <c r="B89" i="3"/>
  <c r="E89" i="3" s="1"/>
  <c r="B90" i="3"/>
  <c r="E90" i="3" s="1"/>
  <c r="B91" i="3"/>
  <c r="E91" i="3" s="1"/>
  <c r="B92" i="3"/>
  <c r="E92" i="3" s="1"/>
  <c r="B93" i="3"/>
  <c r="E93" i="3" s="1"/>
  <c r="B94" i="3"/>
  <c r="E94" i="3" s="1"/>
  <c r="B95" i="3"/>
  <c r="E95" i="3" s="1"/>
  <c r="B96" i="3"/>
  <c r="E96" i="3" s="1"/>
  <c r="B97" i="3"/>
  <c r="E97" i="3" s="1"/>
  <c r="B98" i="3"/>
  <c r="E98" i="3" s="1"/>
  <c r="B99" i="3"/>
  <c r="E99" i="3" s="1"/>
  <c r="B100" i="3"/>
  <c r="E100" i="3" s="1"/>
  <c r="B101" i="3"/>
  <c r="E101" i="3" s="1"/>
  <c r="B102" i="3"/>
  <c r="E102" i="3" s="1"/>
  <c r="B103" i="3"/>
  <c r="E103" i="3" s="1"/>
  <c r="B104" i="3"/>
  <c r="E104" i="3" s="1"/>
  <c r="B105" i="3"/>
  <c r="E105" i="3" s="1"/>
  <c r="B106" i="3"/>
  <c r="E106" i="3" s="1"/>
  <c r="B107" i="3"/>
  <c r="E107" i="3" s="1"/>
  <c r="B108" i="3"/>
  <c r="E108" i="3" s="1"/>
  <c r="B109" i="3"/>
  <c r="E109" i="3" s="1"/>
  <c r="B110" i="3"/>
  <c r="E110" i="3" s="1"/>
  <c r="B111" i="3"/>
  <c r="E111" i="3" s="1"/>
  <c r="B112" i="3"/>
  <c r="E112" i="3" s="1"/>
  <c r="B113" i="3"/>
  <c r="E113" i="3" s="1"/>
  <c r="B114" i="3"/>
  <c r="E114" i="3" s="1"/>
  <c r="B115" i="3"/>
  <c r="E115" i="3" s="1"/>
  <c r="B116" i="3"/>
  <c r="E116" i="3" s="1"/>
  <c r="B117" i="3"/>
  <c r="E117" i="3" s="1"/>
  <c r="B118" i="3"/>
  <c r="E118" i="3" s="1"/>
  <c r="B119" i="3"/>
  <c r="E119" i="3" s="1"/>
  <c r="B120" i="3"/>
  <c r="E120" i="3" s="1"/>
  <c r="B121" i="3"/>
  <c r="E121" i="3" s="1"/>
  <c r="B122" i="3"/>
  <c r="E122" i="3" s="1"/>
  <c r="B123" i="3"/>
  <c r="E123" i="3" s="1"/>
  <c r="B124" i="3"/>
  <c r="E124" i="3" s="1"/>
  <c r="B125" i="3"/>
  <c r="E125" i="3" s="1"/>
  <c r="B126" i="3"/>
  <c r="E126" i="3" s="1"/>
  <c r="B127" i="3"/>
  <c r="E127" i="3" s="1"/>
  <c r="B128" i="3"/>
  <c r="E128" i="3" s="1"/>
  <c r="B129" i="3"/>
  <c r="E129" i="3" s="1"/>
  <c r="B130" i="3"/>
  <c r="E130" i="3" s="1"/>
  <c r="B131" i="3"/>
  <c r="E131" i="3" s="1"/>
  <c r="B132" i="3"/>
  <c r="E132" i="3" s="1"/>
  <c r="B133" i="3"/>
  <c r="E133" i="3" s="1"/>
  <c r="B134" i="3"/>
  <c r="E134" i="3" s="1"/>
  <c r="B135" i="3"/>
  <c r="E135" i="3" s="1"/>
  <c r="B136" i="3"/>
  <c r="E136" i="3" s="1"/>
  <c r="B137" i="3"/>
  <c r="E137" i="3" s="1"/>
  <c r="B138" i="3"/>
  <c r="E138" i="3" s="1"/>
  <c r="B139" i="3"/>
  <c r="E139" i="3" s="1"/>
  <c r="B140" i="3"/>
  <c r="E140" i="3" s="1"/>
  <c r="B141" i="3"/>
  <c r="E141" i="3" s="1"/>
  <c r="B142" i="3"/>
  <c r="E142" i="3" s="1"/>
  <c r="B143" i="3"/>
  <c r="E143" i="3" s="1"/>
  <c r="B144" i="3"/>
  <c r="E144" i="3" s="1"/>
  <c r="B145" i="3"/>
  <c r="E145" i="3" s="1"/>
  <c r="B146" i="3"/>
  <c r="E146" i="3" s="1"/>
  <c r="B147" i="3"/>
  <c r="E147" i="3" s="1"/>
  <c r="B148" i="3"/>
  <c r="E148" i="3" s="1"/>
  <c r="B149" i="3"/>
  <c r="E149" i="3" s="1"/>
  <c r="B150" i="3"/>
  <c r="E150" i="3" s="1"/>
  <c r="B151" i="3"/>
  <c r="E151" i="3" s="1"/>
  <c r="B152" i="3"/>
  <c r="E152" i="3" s="1"/>
  <c r="B153" i="3"/>
  <c r="E153" i="3" s="1"/>
  <c r="B154" i="3"/>
  <c r="E154" i="3" s="1"/>
  <c r="B155" i="3"/>
  <c r="E155" i="3" s="1"/>
  <c r="B156" i="3"/>
  <c r="E156" i="3" s="1"/>
  <c r="B157" i="3"/>
  <c r="E157" i="3" s="1"/>
  <c r="B158" i="3"/>
  <c r="E158" i="3" s="1"/>
  <c r="B159" i="3"/>
  <c r="E159" i="3" s="1"/>
  <c r="B160" i="3"/>
  <c r="E160" i="3" s="1"/>
  <c r="B161" i="3"/>
  <c r="E161" i="3" s="1"/>
  <c r="B162" i="3"/>
  <c r="E162" i="3" s="1"/>
  <c r="B163" i="3"/>
  <c r="E163" i="3" s="1"/>
  <c r="B164" i="3"/>
  <c r="E164" i="3" s="1"/>
  <c r="B165" i="3"/>
  <c r="E165" i="3" s="1"/>
  <c r="B166" i="3"/>
  <c r="E166" i="3" s="1"/>
  <c r="B167" i="3"/>
  <c r="E167" i="3" s="1"/>
  <c r="B168" i="3"/>
  <c r="E168" i="3" s="1"/>
  <c r="B169" i="3"/>
  <c r="E169" i="3" s="1"/>
  <c r="B170" i="3"/>
  <c r="E170" i="3" s="1"/>
  <c r="B171" i="3"/>
  <c r="E171" i="3" s="1"/>
  <c r="B172" i="3"/>
  <c r="E172" i="3" s="1"/>
  <c r="B173" i="3"/>
  <c r="E173" i="3" s="1"/>
  <c r="B174" i="3"/>
  <c r="E174" i="3" s="1"/>
  <c r="B175" i="3"/>
  <c r="E175" i="3" s="1"/>
  <c r="B176" i="3"/>
  <c r="E176" i="3" s="1"/>
  <c r="B177" i="3"/>
  <c r="E177" i="3" s="1"/>
  <c r="B178" i="3"/>
  <c r="E178" i="3" s="1"/>
  <c r="B179" i="3"/>
  <c r="E179" i="3" s="1"/>
  <c r="B180" i="3"/>
  <c r="E180" i="3" s="1"/>
  <c r="B181" i="3"/>
  <c r="E181" i="3" s="1"/>
  <c r="B182" i="3"/>
  <c r="E182" i="3" s="1"/>
  <c r="B183" i="3"/>
  <c r="E183" i="3" s="1"/>
  <c r="B184" i="3"/>
  <c r="E184" i="3" s="1"/>
  <c r="B185" i="3"/>
  <c r="E185" i="3" s="1"/>
  <c r="B186" i="3"/>
  <c r="E186" i="3" s="1"/>
  <c r="B187" i="3"/>
  <c r="E187" i="3" s="1"/>
  <c r="B188" i="3"/>
  <c r="E188" i="3" s="1"/>
  <c r="B189" i="3"/>
  <c r="E189" i="3" s="1"/>
  <c r="B190" i="3"/>
  <c r="E190" i="3" s="1"/>
  <c r="B191" i="3"/>
  <c r="E191" i="3" s="1"/>
  <c r="B192" i="3"/>
  <c r="E192" i="3" s="1"/>
  <c r="B193" i="3"/>
  <c r="E193" i="3" s="1"/>
  <c r="B194" i="3"/>
  <c r="E194" i="3" s="1"/>
  <c r="B195" i="3"/>
  <c r="E195" i="3" s="1"/>
  <c r="B196" i="3"/>
  <c r="E196" i="3" s="1"/>
  <c r="B197" i="3"/>
  <c r="E197" i="3" s="1"/>
  <c r="B198" i="3"/>
  <c r="E198" i="3" s="1"/>
  <c r="B199" i="3"/>
  <c r="E199" i="3" s="1"/>
  <c r="B200" i="3"/>
  <c r="E200" i="3" s="1"/>
  <c r="B201" i="3"/>
  <c r="E201" i="3" s="1"/>
  <c r="B202" i="3"/>
  <c r="E202" i="3" s="1"/>
  <c r="B203" i="3"/>
  <c r="E203" i="3" s="1"/>
  <c r="B204" i="3"/>
  <c r="E204" i="3" s="1"/>
  <c r="B205" i="3"/>
  <c r="E205" i="3" s="1"/>
  <c r="B206" i="3"/>
  <c r="E206" i="3" s="1"/>
  <c r="B207" i="3"/>
  <c r="E207" i="3" s="1"/>
  <c r="B208" i="3"/>
  <c r="E208" i="3" s="1"/>
  <c r="B209" i="3"/>
  <c r="E209" i="3" s="1"/>
  <c r="B210" i="3"/>
  <c r="E210" i="3" s="1"/>
  <c r="B211" i="3"/>
  <c r="E211" i="3" s="1"/>
  <c r="B212" i="3"/>
  <c r="E212" i="3" s="1"/>
  <c r="B213" i="3"/>
  <c r="E213" i="3" s="1"/>
  <c r="B214" i="3"/>
  <c r="E214" i="3" s="1"/>
  <c r="B215" i="3"/>
  <c r="E215" i="3" s="1"/>
  <c r="B216" i="3"/>
  <c r="E216" i="3" s="1"/>
  <c r="B217" i="3"/>
  <c r="E217" i="3" s="1"/>
  <c r="B218" i="3"/>
  <c r="E218" i="3" s="1"/>
  <c r="B219" i="3"/>
  <c r="E219" i="3" s="1"/>
  <c r="B220" i="3"/>
  <c r="E220" i="3" s="1"/>
  <c r="B221" i="3"/>
  <c r="E221" i="3" s="1"/>
  <c r="B222" i="3"/>
  <c r="E222" i="3" s="1"/>
  <c r="B223" i="3"/>
  <c r="E223" i="3" s="1"/>
  <c r="B224" i="3"/>
  <c r="E224" i="3" s="1"/>
  <c r="B225" i="3"/>
  <c r="E225" i="3" s="1"/>
  <c r="B226" i="3"/>
  <c r="E226" i="3" s="1"/>
  <c r="B227" i="3"/>
  <c r="E227" i="3" s="1"/>
  <c r="B228" i="3"/>
  <c r="E228" i="3" s="1"/>
  <c r="B229" i="3"/>
  <c r="E229" i="3" s="1"/>
  <c r="B230" i="3"/>
  <c r="E230" i="3" s="1"/>
  <c r="B231" i="3"/>
  <c r="E231" i="3" s="1"/>
  <c r="B232" i="3"/>
  <c r="E232" i="3" s="1"/>
  <c r="B233" i="3"/>
  <c r="E233" i="3" s="1"/>
  <c r="B234" i="3"/>
  <c r="E234" i="3" s="1"/>
  <c r="B235" i="3"/>
  <c r="E235" i="3" s="1"/>
  <c r="B236" i="3"/>
  <c r="E236" i="3" s="1"/>
  <c r="B237" i="3"/>
  <c r="E237" i="3" s="1"/>
  <c r="B238" i="3"/>
  <c r="E238" i="3" s="1"/>
  <c r="B239" i="3"/>
  <c r="E239" i="3" s="1"/>
  <c r="B240" i="3"/>
  <c r="E240" i="3" s="1"/>
  <c r="B241" i="3"/>
  <c r="E241" i="3" s="1"/>
  <c r="B242" i="3"/>
  <c r="E242" i="3" s="1"/>
  <c r="B243" i="3"/>
  <c r="E243" i="3" s="1"/>
  <c r="B244" i="3"/>
  <c r="E244" i="3" s="1"/>
  <c r="B245" i="3"/>
  <c r="E245" i="3" s="1"/>
  <c r="B246" i="3"/>
  <c r="E246" i="3" s="1"/>
  <c r="B247" i="3"/>
  <c r="E247" i="3" s="1"/>
  <c r="B248" i="3"/>
  <c r="E248" i="3" s="1"/>
  <c r="B249" i="3"/>
  <c r="E249" i="3" s="1"/>
  <c r="B250" i="3"/>
  <c r="E250" i="3" s="1"/>
  <c r="B251" i="3"/>
  <c r="E251" i="3" s="1"/>
  <c r="B252" i="3"/>
  <c r="E252" i="3" s="1"/>
  <c r="B253" i="3"/>
  <c r="E253" i="3" s="1"/>
  <c r="B254" i="3"/>
  <c r="E254" i="3" s="1"/>
  <c r="B3" i="3"/>
  <c r="E3" i="3" s="1"/>
  <c r="M2" i="5"/>
  <c r="D90" i="5"/>
  <c r="D148" i="5"/>
  <c r="D180" i="5"/>
  <c r="D210" i="5"/>
  <c r="D219" i="5"/>
  <c r="D235" i="5"/>
  <c r="D251" i="5"/>
  <c r="M1" i="5"/>
  <c r="D18" i="5" s="1"/>
  <c r="D5" i="2"/>
  <c r="D2" i="3" s="1"/>
  <c r="K2" i="3" s="1"/>
  <c r="C5" i="2"/>
  <c r="C2" i="3" s="1"/>
  <c r="J2" i="3" s="1"/>
  <c r="G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10" i="1"/>
  <c r="D10" i="1"/>
  <c r="F4" i="2"/>
  <c r="E4" i="2"/>
  <c r="D7" i="1"/>
  <c r="D203" i="5" l="1"/>
  <c r="D188" i="5"/>
  <c r="D242" i="5"/>
  <c r="D165" i="5"/>
  <c r="D226" i="5"/>
  <c r="D114" i="5"/>
  <c r="B11" i="5"/>
  <c r="B19" i="5"/>
  <c r="B27" i="5"/>
  <c r="B35" i="5"/>
  <c r="B43" i="5"/>
  <c r="B51" i="5"/>
  <c r="B59" i="5"/>
  <c r="B67" i="5"/>
  <c r="B75" i="5"/>
  <c r="B83" i="5"/>
  <c r="B4" i="5"/>
  <c r="B12" i="5"/>
  <c r="B20" i="5"/>
  <c r="B28" i="5"/>
  <c r="B36" i="5"/>
  <c r="B44" i="5"/>
  <c r="B52" i="5"/>
  <c r="B60" i="5"/>
  <c r="B68" i="5"/>
  <c r="B76" i="5"/>
  <c r="B84" i="5"/>
  <c r="B92" i="5"/>
  <c r="B100" i="5"/>
  <c r="B108" i="5"/>
  <c r="B116" i="5"/>
  <c r="B124" i="5"/>
  <c r="B132" i="5"/>
  <c r="B140" i="5"/>
  <c r="B148" i="5"/>
  <c r="E148" i="5" s="1"/>
  <c r="B156" i="5"/>
  <c r="B164" i="5"/>
  <c r="B5" i="5"/>
  <c r="B13" i="5"/>
  <c r="B21" i="5"/>
  <c r="B29" i="5"/>
  <c r="B37" i="5"/>
  <c r="B45" i="5"/>
  <c r="B53" i="5"/>
  <c r="B61" i="5"/>
  <c r="B69" i="5"/>
  <c r="B77" i="5"/>
  <c r="B85" i="5"/>
  <c r="B93" i="5"/>
  <c r="B101" i="5"/>
  <c r="B109" i="5"/>
  <c r="B117" i="5"/>
  <c r="B125" i="5"/>
  <c r="B133" i="5"/>
  <c r="B141" i="5"/>
  <c r="B149" i="5"/>
  <c r="B157" i="5"/>
  <c r="B165" i="5"/>
  <c r="E165" i="5" s="1"/>
  <c r="B6" i="5"/>
  <c r="B14" i="5"/>
  <c r="B22" i="5"/>
  <c r="B30" i="5"/>
  <c r="B38" i="5"/>
  <c r="B46" i="5"/>
  <c r="B54" i="5"/>
  <c r="B62" i="5"/>
  <c r="B70" i="5"/>
  <c r="B78" i="5"/>
  <c r="B86" i="5"/>
  <c r="B94" i="5"/>
  <c r="B102" i="5"/>
  <c r="B110" i="5"/>
  <c r="B118" i="5"/>
  <c r="B126" i="5"/>
  <c r="B134" i="5"/>
  <c r="B142" i="5"/>
  <c r="B150" i="5"/>
  <c r="B158" i="5"/>
  <c r="B166" i="5"/>
  <c r="B174" i="5"/>
  <c r="B7" i="5"/>
  <c r="B15" i="5"/>
  <c r="B23" i="5"/>
  <c r="B31" i="5"/>
  <c r="B39" i="5"/>
  <c r="B47" i="5"/>
  <c r="B55" i="5"/>
  <c r="B63" i="5"/>
  <c r="B71" i="5"/>
  <c r="B79" i="5"/>
  <c r="B87" i="5"/>
  <c r="B95" i="5"/>
  <c r="B103" i="5"/>
  <c r="B111" i="5"/>
  <c r="B119" i="5"/>
  <c r="B127" i="5"/>
  <c r="B8" i="5"/>
  <c r="B16" i="5"/>
  <c r="B24" i="5"/>
  <c r="B32" i="5"/>
  <c r="B40" i="5"/>
  <c r="B48" i="5"/>
  <c r="B56" i="5"/>
  <c r="B64" i="5"/>
  <c r="B72" i="5"/>
  <c r="B80" i="5"/>
  <c r="B88" i="5"/>
  <c r="B96" i="5"/>
  <c r="B104" i="5"/>
  <c r="B112" i="5"/>
  <c r="B120" i="5"/>
  <c r="B128" i="5"/>
  <c r="B136" i="5"/>
  <c r="B144" i="5"/>
  <c r="B152" i="5"/>
  <c r="B160" i="5"/>
  <c r="B168" i="5"/>
  <c r="B176" i="5"/>
  <c r="B240" i="5"/>
  <c r="B224" i="5"/>
  <c r="B208" i="5"/>
  <c r="B192" i="5"/>
  <c r="B162" i="5"/>
  <c r="B107" i="5"/>
  <c r="B57" i="5"/>
  <c r="D241" i="5"/>
  <c r="D225" i="5"/>
  <c r="E225" i="5" s="1"/>
  <c r="D209" i="5"/>
  <c r="D187" i="5"/>
  <c r="D156" i="5"/>
  <c r="D107" i="5"/>
  <c r="B2" i="5"/>
  <c r="B247" i="5"/>
  <c r="B239" i="5"/>
  <c r="B231" i="5"/>
  <c r="B223" i="5"/>
  <c r="B215" i="5"/>
  <c r="B207" i="5"/>
  <c r="B199" i="5"/>
  <c r="B191" i="5"/>
  <c r="B183" i="5"/>
  <c r="B173" i="5"/>
  <c r="B161" i="5"/>
  <c r="B145" i="5"/>
  <c r="B129" i="5"/>
  <c r="B106" i="5"/>
  <c r="B82" i="5"/>
  <c r="B50" i="5"/>
  <c r="B18" i="5"/>
  <c r="E18" i="5" s="1"/>
  <c r="E114" i="5"/>
  <c r="B248" i="5"/>
  <c r="B232" i="5"/>
  <c r="B216" i="5"/>
  <c r="B200" i="5"/>
  <c r="B184" i="5"/>
  <c r="B175" i="5"/>
  <c r="B146" i="5"/>
  <c r="B130" i="5"/>
  <c r="B89" i="5"/>
  <c r="B25" i="5"/>
  <c r="D252" i="5"/>
  <c r="D236" i="5"/>
  <c r="D220" i="5"/>
  <c r="E220" i="5" s="1"/>
  <c r="D204" i="5"/>
  <c r="D185" i="5"/>
  <c r="D155" i="5"/>
  <c r="E155" i="5" s="1"/>
  <c r="D91" i="5"/>
  <c r="E91" i="5" s="1"/>
  <c r="B254" i="5"/>
  <c r="B246" i="5"/>
  <c r="B238" i="5"/>
  <c r="B230" i="5"/>
  <c r="B222" i="5"/>
  <c r="B214" i="5"/>
  <c r="B206" i="5"/>
  <c r="B198" i="5"/>
  <c r="B190" i="5"/>
  <c r="B182" i="5"/>
  <c r="B172" i="5"/>
  <c r="B159" i="5"/>
  <c r="B143" i="5"/>
  <c r="B123" i="5"/>
  <c r="B105" i="5"/>
  <c r="B81" i="5"/>
  <c r="B49" i="5"/>
  <c r="B17" i="5"/>
  <c r="B229" i="5"/>
  <c r="B197" i="5"/>
  <c r="B171" i="5"/>
  <c r="B74" i="5"/>
  <c r="D250" i="5"/>
  <c r="E250" i="5" s="1"/>
  <c r="D234" i="5"/>
  <c r="D218" i="5"/>
  <c r="D201" i="5"/>
  <c r="D179" i="5"/>
  <c r="D138" i="5"/>
  <c r="E138" i="5" s="1"/>
  <c r="D59" i="5"/>
  <c r="E59" i="5" s="1"/>
  <c r="B252" i="5"/>
  <c r="B244" i="5"/>
  <c r="B236" i="5"/>
  <c r="B228" i="5"/>
  <c r="B220" i="5"/>
  <c r="B212" i="5"/>
  <c r="B204" i="5"/>
  <c r="B196" i="5"/>
  <c r="B188" i="5"/>
  <c r="E188" i="5" s="1"/>
  <c r="B180" i="5"/>
  <c r="E180" i="5" s="1"/>
  <c r="B170" i="5"/>
  <c r="B154" i="5"/>
  <c r="B138" i="5"/>
  <c r="B121" i="5"/>
  <c r="B98" i="5"/>
  <c r="B73" i="5"/>
  <c r="B41" i="5"/>
  <c r="B9" i="5"/>
  <c r="B237" i="5"/>
  <c r="B221" i="5"/>
  <c r="B189" i="5"/>
  <c r="B155" i="5"/>
  <c r="B99" i="5"/>
  <c r="D249" i="5"/>
  <c r="D233" i="5"/>
  <c r="D217" i="5"/>
  <c r="D196" i="5"/>
  <c r="D177" i="5"/>
  <c r="D132" i="5"/>
  <c r="E132" i="5" s="1"/>
  <c r="D58" i="5"/>
  <c r="B251" i="5"/>
  <c r="B243" i="5"/>
  <c r="B235" i="5"/>
  <c r="E235" i="5" s="1"/>
  <c r="B227" i="5"/>
  <c r="B219" i="5"/>
  <c r="E219" i="5" s="1"/>
  <c r="B211" i="5"/>
  <c r="B203" i="5"/>
  <c r="E203" i="5" s="1"/>
  <c r="B195" i="5"/>
  <c r="B187" i="5"/>
  <c r="B179" i="5"/>
  <c r="B169" i="5"/>
  <c r="B153" i="5"/>
  <c r="B137" i="5"/>
  <c r="B115" i="5"/>
  <c r="B97" i="5"/>
  <c r="B66" i="5"/>
  <c r="B34" i="5"/>
  <c r="E251" i="5"/>
  <c r="B253" i="5"/>
  <c r="B205" i="5"/>
  <c r="B139" i="5"/>
  <c r="B10" i="5"/>
  <c r="D244" i="5"/>
  <c r="D228" i="5"/>
  <c r="E228" i="5" s="1"/>
  <c r="D212" i="5"/>
  <c r="E212" i="5" s="1"/>
  <c r="D195" i="5"/>
  <c r="D171" i="5"/>
  <c r="D130" i="5"/>
  <c r="D27" i="5"/>
  <c r="E27" i="5" s="1"/>
  <c r="B250" i="5"/>
  <c r="B242" i="5"/>
  <c r="E242" i="5" s="1"/>
  <c r="B234" i="5"/>
  <c r="B226" i="5"/>
  <c r="B218" i="5"/>
  <c r="B210" i="5"/>
  <c r="E210" i="5" s="1"/>
  <c r="B202" i="5"/>
  <c r="B194" i="5"/>
  <c r="B186" i="5"/>
  <c r="B178" i="5"/>
  <c r="B167" i="5"/>
  <c r="B151" i="5"/>
  <c r="B135" i="5"/>
  <c r="B114" i="5"/>
  <c r="B91" i="5"/>
  <c r="B65" i="5"/>
  <c r="B33" i="5"/>
  <c r="B245" i="5"/>
  <c r="B213" i="5"/>
  <c r="B181" i="5"/>
  <c r="B122" i="5"/>
  <c r="B42" i="5"/>
  <c r="D243" i="5"/>
  <c r="D227" i="5"/>
  <c r="D211" i="5"/>
  <c r="E211" i="5" s="1"/>
  <c r="D193" i="5"/>
  <c r="D170" i="5"/>
  <c r="D115" i="5"/>
  <c r="E115" i="5" s="1"/>
  <c r="D26" i="5"/>
  <c r="B249" i="5"/>
  <c r="B241" i="5"/>
  <c r="B233" i="5"/>
  <c r="B225" i="5"/>
  <c r="B217" i="5"/>
  <c r="B209" i="5"/>
  <c r="B201" i="5"/>
  <c r="E201" i="5" s="1"/>
  <c r="B193" i="5"/>
  <c r="B185" i="5"/>
  <c r="B177" i="5"/>
  <c r="E177" i="5" s="1"/>
  <c r="B163" i="5"/>
  <c r="B147" i="5"/>
  <c r="B131" i="5"/>
  <c r="B113" i="5"/>
  <c r="B90" i="5"/>
  <c r="E90" i="5" s="1"/>
  <c r="B58" i="5"/>
  <c r="B26" i="5"/>
  <c r="E241" i="5"/>
  <c r="D202" i="5"/>
  <c r="D194" i="5"/>
  <c r="D186" i="5"/>
  <c r="E186" i="5" s="1"/>
  <c r="D178" i="5"/>
  <c r="D169" i="5"/>
  <c r="E169" i="5" s="1"/>
  <c r="D154" i="5"/>
  <c r="E154" i="5" s="1"/>
  <c r="D131" i="5"/>
  <c r="D108" i="5"/>
  <c r="D83" i="5"/>
  <c r="E83" i="5" s="1"/>
  <c r="D51" i="5"/>
  <c r="E51" i="5" s="1"/>
  <c r="D19" i="5"/>
  <c r="E19" i="5" s="1"/>
  <c r="D82" i="5"/>
  <c r="E82" i="5" s="1"/>
  <c r="D50" i="5"/>
  <c r="E50" i="5" s="1"/>
  <c r="D3" i="5"/>
  <c r="D12" i="5"/>
  <c r="D20" i="5"/>
  <c r="D28" i="5"/>
  <c r="D36" i="5"/>
  <c r="E36" i="5" s="1"/>
  <c r="D44" i="5"/>
  <c r="E44" i="5" s="1"/>
  <c r="D52" i="5"/>
  <c r="D60" i="5"/>
  <c r="E60" i="5" s="1"/>
  <c r="D68" i="5"/>
  <c r="E68" i="5" s="1"/>
  <c r="D76" i="5"/>
  <c r="D84" i="5"/>
  <c r="D92" i="5"/>
  <c r="D5" i="5"/>
  <c r="E5" i="5" s="1"/>
  <c r="D13" i="5"/>
  <c r="D21" i="5"/>
  <c r="E21" i="5" s="1"/>
  <c r="D29" i="5"/>
  <c r="E29" i="5" s="1"/>
  <c r="D37" i="5"/>
  <c r="D45" i="5"/>
  <c r="D53" i="5"/>
  <c r="D61" i="5"/>
  <c r="E61" i="5" s="1"/>
  <c r="D69" i="5"/>
  <c r="E69" i="5" s="1"/>
  <c r="D77" i="5"/>
  <c r="D85" i="5"/>
  <c r="E85" i="5" s="1"/>
  <c r="D93" i="5"/>
  <c r="E93" i="5" s="1"/>
  <c r="D101" i="5"/>
  <c r="D109" i="5"/>
  <c r="D117" i="5"/>
  <c r="D125" i="5"/>
  <c r="E125" i="5" s="1"/>
  <c r="D133" i="5"/>
  <c r="E133" i="5" s="1"/>
  <c r="D141" i="5"/>
  <c r="D149" i="5"/>
  <c r="E149" i="5" s="1"/>
  <c r="D6" i="5"/>
  <c r="D14" i="5"/>
  <c r="D22" i="5"/>
  <c r="E22" i="5" s="1"/>
  <c r="D30" i="5"/>
  <c r="D38" i="5"/>
  <c r="D46" i="5"/>
  <c r="E46" i="5" s="1"/>
  <c r="D54" i="5"/>
  <c r="E54" i="5" s="1"/>
  <c r="D62" i="5"/>
  <c r="D70" i="5"/>
  <c r="D78" i="5"/>
  <c r="D86" i="5"/>
  <c r="E86" i="5" s="1"/>
  <c r="D94" i="5"/>
  <c r="D102" i="5"/>
  <c r="D110" i="5"/>
  <c r="E110" i="5" s="1"/>
  <c r="D118" i="5"/>
  <c r="E118" i="5" s="1"/>
  <c r="D126" i="5"/>
  <c r="D134" i="5"/>
  <c r="D142" i="5"/>
  <c r="D150" i="5"/>
  <c r="E150" i="5" s="1"/>
  <c r="D158" i="5"/>
  <c r="D166" i="5"/>
  <c r="D7" i="5"/>
  <c r="E7" i="5" s="1"/>
  <c r="D15" i="5"/>
  <c r="D23" i="5"/>
  <c r="D31" i="5"/>
  <c r="E31" i="5" s="1"/>
  <c r="D39" i="5"/>
  <c r="E39" i="5" s="1"/>
  <c r="D47" i="5"/>
  <c r="D55" i="5"/>
  <c r="D63" i="5"/>
  <c r="E63" i="5" s="1"/>
  <c r="D71" i="5"/>
  <c r="E71" i="5" s="1"/>
  <c r="D79" i="5"/>
  <c r="D87" i="5"/>
  <c r="D95" i="5"/>
  <c r="E95" i="5" s="1"/>
  <c r="D103" i="5"/>
  <c r="E103" i="5" s="1"/>
  <c r="D111" i="5"/>
  <c r="D119" i="5"/>
  <c r="D127" i="5"/>
  <c r="E127" i="5" s="1"/>
  <c r="D135" i="5"/>
  <c r="E135" i="5" s="1"/>
  <c r="D143" i="5"/>
  <c r="E143" i="5" s="1"/>
  <c r="D151" i="5"/>
  <c r="D159" i="5"/>
  <c r="E159" i="5" s="1"/>
  <c r="D167" i="5"/>
  <c r="D175" i="5"/>
  <c r="D8" i="5"/>
  <c r="E8" i="5" s="1"/>
  <c r="D16" i="5"/>
  <c r="E16" i="5" s="1"/>
  <c r="D24" i="5"/>
  <c r="D32" i="5"/>
  <c r="E32" i="5" s="1"/>
  <c r="D40" i="5"/>
  <c r="E40" i="5" s="1"/>
  <c r="D48" i="5"/>
  <c r="E48" i="5" s="1"/>
  <c r="D56" i="5"/>
  <c r="D64" i="5"/>
  <c r="E64" i="5" s="1"/>
  <c r="D72" i="5"/>
  <c r="E72" i="5" s="1"/>
  <c r="D80" i="5"/>
  <c r="E80" i="5" s="1"/>
  <c r="D88" i="5"/>
  <c r="D96" i="5"/>
  <c r="E96" i="5" s="1"/>
  <c r="D104" i="5"/>
  <c r="E104" i="5" s="1"/>
  <c r="D112" i="5"/>
  <c r="E112" i="5" s="1"/>
  <c r="D120" i="5"/>
  <c r="D128" i="5"/>
  <c r="E128" i="5" s="1"/>
  <c r="D136" i="5"/>
  <c r="E136" i="5" s="1"/>
  <c r="D144" i="5"/>
  <c r="E144" i="5" s="1"/>
  <c r="D152" i="5"/>
  <c r="D160" i="5"/>
  <c r="E160" i="5" s="1"/>
  <c r="D168" i="5"/>
  <c r="E168" i="5" s="1"/>
  <c r="D9" i="5"/>
  <c r="D17" i="5"/>
  <c r="E17" i="5" s="1"/>
  <c r="D25" i="5"/>
  <c r="E25" i="5" s="1"/>
  <c r="D33" i="5"/>
  <c r="E33" i="5" s="1"/>
  <c r="D41" i="5"/>
  <c r="D49" i="5"/>
  <c r="E49" i="5" s="1"/>
  <c r="D57" i="5"/>
  <c r="E57" i="5" s="1"/>
  <c r="D65" i="5"/>
  <c r="D73" i="5"/>
  <c r="E73" i="5" s="1"/>
  <c r="D81" i="5"/>
  <c r="D89" i="5"/>
  <c r="D97" i="5"/>
  <c r="E97" i="5" s="1"/>
  <c r="D105" i="5"/>
  <c r="D113" i="5"/>
  <c r="E113" i="5" s="1"/>
  <c r="D121" i="5"/>
  <c r="E121" i="5" s="1"/>
  <c r="D129" i="5"/>
  <c r="D137" i="5"/>
  <c r="E137" i="5" s="1"/>
  <c r="D145" i="5"/>
  <c r="E145" i="5" s="1"/>
  <c r="D153" i="5"/>
  <c r="D161" i="5"/>
  <c r="D248" i="5"/>
  <c r="D240" i="5"/>
  <c r="D232" i="5"/>
  <c r="E232" i="5" s="1"/>
  <c r="D224" i="5"/>
  <c r="E224" i="5" s="1"/>
  <c r="D216" i="5"/>
  <c r="E216" i="5" s="1"/>
  <c r="D208" i="5"/>
  <c r="E208" i="5" s="1"/>
  <c r="D200" i="5"/>
  <c r="E200" i="5" s="1"/>
  <c r="D192" i="5"/>
  <c r="E192" i="5" s="1"/>
  <c r="D184" i="5"/>
  <c r="E184" i="5" s="1"/>
  <c r="D176" i="5"/>
  <c r="E176" i="5" s="1"/>
  <c r="D164" i="5"/>
  <c r="E164" i="5" s="1"/>
  <c r="D147" i="5"/>
  <c r="D124" i="5"/>
  <c r="E124" i="5" s="1"/>
  <c r="D106" i="5"/>
  <c r="D75" i="5"/>
  <c r="D43" i="5"/>
  <c r="D11" i="5"/>
  <c r="D2" i="5"/>
  <c r="D247" i="5"/>
  <c r="E247" i="5" s="1"/>
  <c r="D239" i="5"/>
  <c r="E239" i="5" s="1"/>
  <c r="D231" i="5"/>
  <c r="E231" i="5" s="1"/>
  <c r="D223" i="5"/>
  <c r="E223" i="5" s="1"/>
  <c r="D215" i="5"/>
  <c r="D207" i="5"/>
  <c r="D199" i="5"/>
  <c r="E199" i="5" s="1"/>
  <c r="D191" i="5"/>
  <c r="E191" i="5" s="1"/>
  <c r="D183" i="5"/>
  <c r="E183" i="5" s="1"/>
  <c r="D174" i="5"/>
  <c r="E174" i="5" s="1"/>
  <c r="D163" i="5"/>
  <c r="E163" i="5" s="1"/>
  <c r="D146" i="5"/>
  <c r="D123" i="5"/>
  <c r="D100" i="5"/>
  <c r="E100" i="5" s="1"/>
  <c r="D74" i="5"/>
  <c r="D42" i="5"/>
  <c r="D10" i="5"/>
  <c r="E10" i="5" s="1"/>
  <c r="D254" i="5"/>
  <c r="E254" i="5" s="1"/>
  <c r="D246" i="5"/>
  <c r="E246" i="5" s="1"/>
  <c r="D238" i="5"/>
  <c r="E238" i="5" s="1"/>
  <c r="D230" i="5"/>
  <c r="E230" i="5" s="1"/>
  <c r="D222" i="5"/>
  <c r="D214" i="5"/>
  <c r="D206" i="5"/>
  <c r="D198" i="5"/>
  <c r="D190" i="5"/>
  <c r="E190" i="5" s="1"/>
  <c r="D182" i="5"/>
  <c r="E182" i="5" s="1"/>
  <c r="D173" i="5"/>
  <c r="D162" i="5"/>
  <c r="D140" i="5"/>
  <c r="E140" i="5" s="1"/>
  <c r="D122" i="5"/>
  <c r="D99" i="5"/>
  <c r="D67" i="5"/>
  <c r="E67" i="5" s="1"/>
  <c r="D35" i="5"/>
  <c r="D4" i="5"/>
  <c r="E4" i="5" s="1"/>
  <c r="D253" i="5"/>
  <c r="D245" i="5"/>
  <c r="D237" i="5"/>
  <c r="D229" i="5"/>
  <c r="E229" i="5" s="1"/>
  <c r="D221" i="5"/>
  <c r="E221" i="5" s="1"/>
  <c r="D213" i="5"/>
  <c r="E213" i="5" s="1"/>
  <c r="D205" i="5"/>
  <c r="E205" i="5" s="1"/>
  <c r="D197" i="5"/>
  <c r="E197" i="5" s="1"/>
  <c r="D189" i="5"/>
  <c r="E189" i="5" s="1"/>
  <c r="D181" i="5"/>
  <c r="D172" i="5"/>
  <c r="E172" i="5" s="1"/>
  <c r="D157" i="5"/>
  <c r="E157" i="5" s="1"/>
  <c r="D139" i="5"/>
  <c r="D116" i="5"/>
  <c r="D98" i="5"/>
  <c r="E98" i="5" s="1"/>
  <c r="D66" i="5"/>
  <c r="E66" i="5" s="1"/>
  <c r="D34" i="5"/>
  <c r="G12" i="1"/>
  <c r="E261" i="1"/>
  <c r="E262" i="1" s="1"/>
  <c r="E52" i="5" l="1"/>
  <c r="E141" i="5"/>
  <c r="E77" i="5"/>
  <c r="E13" i="5"/>
  <c r="E11" i="5"/>
  <c r="E248" i="5"/>
  <c r="E105" i="5"/>
  <c r="F105" i="5" s="1"/>
  <c r="E41" i="5"/>
  <c r="F41" i="5" s="1"/>
  <c r="E166" i="5"/>
  <c r="E102" i="5"/>
  <c r="E38" i="5"/>
  <c r="E92" i="5"/>
  <c r="E28" i="5"/>
  <c r="E202" i="5"/>
  <c r="E170" i="5"/>
  <c r="F170" i="5" s="1"/>
  <c r="E226" i="5"/>
  <c r="F226" i="5" s="1"/>
  <c r="E107" i="5"/>
  <c r="E65" i="5"/>
  <c r="E139" i="5"/>
  <c r="E240" i="5"/>
  <c r="E122" i="5"/>
  <c r="E161" i="5"/>
  <c r="E119" i="5"/>
  <c r="E55" i="5"/>
  <c r="F55" i="5" s="1"/>
  <c r="E158" i="5"/>
  <c r="E94" i="5"/>
  <c r="E30" i="5"/>
  <c r="E117" i="5"/>
  <c r="E53" i="5"/>
  <c r="E108" i="5"/>
  <c r="E217" i="5"/>
  <c r="F217" i="5" s="1"/>
  <c r="E193" i="5"/>
  <c r="F193" i="5" s="1"/>
  <c r="E58" i="5"/>
  <c r="E156" i="5"/>
  <c r="E42" i="5"/>
  <c r="E249" i="5"/>
  <c r="F249" i="3" s="1"/>
  <c r="E214" i="5"/>
  <c r="E74" i="5"/>
  <c r="E237" i="5"/>
  <c r="F237" i="5" s="1"/>
  <c r="E222" i="5"/>
  <c r="F222" i="5" s="1"/>
  <c r="E181" i="5"/>
  <c r="E123" i="5"/>
  <c r="E75" i="5"/>
  <c r="E153" i="5"/>
  <c r="E175" i="5"/>
  <c r="E111" i="5"/>
  <c r="F111" i="3" s="1"/>
  <c r="E47" i="5"/>
  <c r="F47" i="5" s="1"/>
  <c r="E116" i="5"/>
  <c r="F116" i="5" s="1"/>
  <c r="E253" i="5"/>
  <c r="E173" i="5"/>
  <c r="E146" i="5"/>
  <c r="E120" i="5"/>
  <c r="E56" i="5"/>
  <c r="E142" i="5"/>
  <c r="E78" i="5"/>
  <c r="F78" i="3" s="1"/>
  <c r="E14" i="5"/>
  <c r="F14" i="5" s="1"/>
  <c r="E233" i="5"/>
  <c r="E227" i="5"/>
  <c r="E218" i="5"/>
  <c r="E209" i="5"/>
  <c r="F209" i="5" s="1"/>
  <c r="F210" i="5"/>
  <c r="F210" i="3"/>
  <c r="F249" i="5"/>
  <c r="F148" i="5"/>
  <c r="F148" i="3"/>
  <c r="F188" i="5"/>
  <c r="F188" i="3"/>
  <c r="F90" i="5"/>
  <c r="F90" i="3"/>
  <c r="F165" i="5"/>
  <c r="F165" i="3"/>
  <c r="F203" i="5"/>
  <c r="F203" i="3"/>
  <c r="F18" i="5"/>
  <c r="F18" i="3"/>
  <c r="F242" i="5"/>
  <c r="F242" i="3"/>
  <c r="F233" i="5"/>
  <c r="F233" i="3"/>
  <c r="F209" i="3"/>
  <c r="F219" i="5"/>
  <c r="F219" i="3"/>
  <c r="F180" i="5"/>
  <c r="F180" i="3"/>
  <c r="F184" i="5"/>
  <c r="F184" i="3"/>
  <c r="F127" i="5"/>
  <c r="F127" i="3"/>
  <c r="F28" i="5"/>
  <c r="F28" i="3"/>
  <c r="F97" i="5"/>
  <c r="F97" i="3"/>
  <c r="F158" i="5"/>
  <c r="F158" i="3"/>
  <c r="F211" i="5"/>
  <c r="F211" i="3"/>
  <c r="E215" i="5"/>
  <c r="E89" i="5"/>
  <c r="F175" i="5"/>
  <c r="F175" i="3"/>
  <c r="F111" i="5"/>
  <c r="F150" i="5"/>
  <c r="F150" i="3"/>
  <c r="F86" i="5"/>
  <c r="F86" i="3"/>
  <c r="F22" i="5"/>
  <c r="F22" i="3"/>
  <c r="E109" i="5"/>
  <c r="E45" i="5"/>
  <c r="E76" i="5"/>
  <c r="E12" i="5"/>
  <c r="E131" i="5"/>
  <c r="F177" i="5"/>
  <c r="F177" i="3"/>
  <c r="F227" i="5"/>
  <c r="F227" i="3"/>
  <c r="F235" i="5"/>
  <c r="F235" i="3"/>
  <c r="E244" i="5"/>
  <c r="F58" i="5"/>
  <c r="F58" i="3"/>
  <c r="F59" i="5"/>
  <c r="F59" i="3"/>
  <c r="E185" i="5"/>
  <c r="F122" i="5"/>
  <c r="F122" i="3"/>
  <c r="F102" i="5"/>
  <c r="F102" i="3"/>
  <c r="F30" i="5"/>
  <c r="F30" i="3"/>
  <c r="F108" i="5"/>
  <c r="F108" i="3"/>
  <c r="F114" i="5"/>
  <c r="F114" i="3"/>
  <c r="F123" i="5"/>
  <c r="F123" i="3"/>
  <c r="F25" i="5"/>
  <c r="F25" i="3"/>
  <c r="F253" i="5"/>
  <c r="F253" i="3"/>
  <c r="F146" i="5"/>
  <c r="F146" i="3"/>
  <c r="E106" i="5"/>
  <c r="F145" i="5"/>
  <c r="F145" i="3"/>
  <c r="E81" i="5"/>
  <c r="F17" i="5"/>
  <c r="F17" i="3"/>
  <c r="F120" i="5"/>
  <c r="F120" i="3"/>
  <c r="F56" i="5"/>
  <c r="F56" i="3"/>
  <c r="E167" i="5"/>
  <c r="F103" i="5"/>
  <c r="F103" i="3"/>
  <c r="F39" i="5"/>
  <c r="F39" i="3"/>
  <c r="F142" i="5"/>
  <c r="F142" i="3"/>
  <c r="F78" i="5"/>
  <c r="E101" i="5"/>
  <c r="E37" i="5"/>
  <c r="F68" i="5"/>
  <c r="F68" i="3"/>
  <c r="I3" i="3"/>
  <c r="F3" i="3"/>
  <c r="F154" i="5"/>
  <c r="F154" i="3"/>
  <c r="E243" i="5"/>
  <c r="F132" i="5"/>
  <c r="F132" i="3"/>
  <c r="F138" i="5"/>
  <c r="F138" i="3"/>
  <c r="E204" i="5"/>
  <c r="F214" i="5"/>
  <c r="F214" i="3"/>
  <c r="F144" i="5"/>
  <c r="F144" i="3"/>
  <c r="F166" i="5"/>
  <c r="F166" i="3"/>
  <c r="F61" i="5"/>
  <c r="F61" i="3"/>
  <c r="F225" i="5"/>
  <c r="F225" i="3"/>
  <c r="F212" i="5"/>
  <c r="F212" i="3"/>
  <c r="F140" i="5"/>
  <c r="F140" i="3"/>
  <c r="F192" i="5"/>
  <c r="F192" i="3"/>
  <c r="F8" i="5"/>
  <c r="F8" i="3"/>
  <c r="F94" i="5"/>
  <c r="F94" i="3"/>
  <c r="E20" i="5"/>
  <c r="E187" i="5"/>
  <c r="F2" i="5"/>
  <c r="F2" i="3"/>
  <c r="F75" i="5"/>
  <c r="F75" i="3"/>
  <c r="F128" i="5"/>
  <c r="F128" i="3"/>
  <c r="E34" i="5"/>
  <c r="F173" i="5"/>
  <c r="F173" i="3"/>
  <c r="F223" i="5"/>
  <c r="F223" i="3"/>
  <c r="F66" i="5"/>
  <c r="F66" i="3"/>
  <c r="F182" i="5"/>
  <c r="F182" i="3"/>
  <c r="F163" i="5"/>
  <c r="F163" i="3"/>
  <c r="F124" i="5"/>
  <c r="F124" i="3"/>
  <c r="F137" i="5"/>
  <c r="F137" i="3"/>
  <c r="E9" i="5"/>
  <c r="F112" i="5"/>
  <c r="F112" i="3"/>
  <c r="F48" i="5"/>
  <c r="F48" i="3"/>
  <c r="F159" i="5"/>
  <c r="F159" i="3"/>
  <c r="F95" i="5"/>
  <c r="F95" i="3"/>
  <c r="F31" i="5"/>
  <c r="F31" i="3"/>
  <c r="E134" i="5"/>
  <c r="E70" i="5"/>
  <c r="E6" i="5"/>
  <c r="F93" i="5"/>
  <c r="F93" i="3"/>
  <c r="F29" i="5"/>
  <c r="F29" i="3"/>
  <c r="F60" i="5"/>
  <c r="F60" i="3"/>
  <c r="F50" i="5"/>
  <c r="F50" i="3"/>
  <c r="F169" i="5"/>
  <c r="F169" i="3"/>
  <c r="F27" i="5"/>
  <c r="F27" i="3"/>
  <c r="E179" i="5"/>
  <c r="F220" i="5"/>
  <c r="F220" i="3"/>
  <c r="F157" i="5"/>
  <c r="F157" i="3"/>
  <c r="F74" i="5"/>
  <c r="F74" i="3"/>
  <c r="F248" i="5"/>
  <c r="F248" i="3"/>
  <c r="F16" i="5"/>
  <c r="F16" i="3"/>
  <c r="F38" i="5"/>
  <c r="F38" i="3"/>
  <c r="F83" i="5"/>
  <c r="F83" i="3"/>
  <c r="F250" i="5"/>
  <c r="F250" i="3"/>
  <c r="F156" i="5"/>
  <c r="F156" i="3"/>
  <c r="E43" i="5"/>
  <c r="F33" i="5"/>
  <c r="F33" i="3"/>
  <c r="F119" i="5"/>
  <c r="F119" i="3"/>
  <c r="F53" i="5"/>
  <c r="F53" i="3"/>
  <c r="F228" i="5"/>
  <c r="F228" i="3"/>
  <c r="F155" i="5"/>
  <c r="F155" i="3"/>
  <c r="E245" i="5"/>
  <c r="F200" i="5"/>
  <c r="F200" i="3"/>
  <c r="F64" i="5"/>
  <c r="F64" i="3"/>
  <c r="F189" i="5"/>
  <c r="F189" i="3"/>
  <c r="F238" i="5"/>
  <c r="F238" i="3"/>
  <c r="F208" i="5"/>
  <c r="F208" i="3"/>
  <c r="F197" i="5"/>
  <c r="F197" i="3"/>
  <c r="F246" i="5"/>
  <c r="F246" i="3"/>
  <c r="F231" i="5"/>
  <c r="F231" i="3"/>
  <c r="F216" i="5"/>
  <c r="F216" i="3"/>
  <c r="F73" i="5"/>
  <c r="F73" i="3"/>
  <c r="F98" i="5"/>
  <c r="F98" i="3"/>
  <c r="F205" i="5"/>
  <c r="F205" i="3"/>
  <c r="E35" i="5"/>
  <c r="F190" i="5"/>
  <c r="F190" i="3"/>
  <c r="F254" i="5"/>
  <c r="F254" i="3"/>
  <c r="F174" i="5"/>
  <c r="F174" i="3"/>
  <c r="F239" i="5"/>
  <c r="F239" i="3"/>
  <c r="E147" i="5"/>
  <c r="F224" i="5"/>
  <c r="F224" i="3"/>
  <c r="E129" i="5"/>
  <c r="F65" i="5"/>
  <c r="F65" i="3"/>
  <c r="F168" i="5"/>
  <c r="F168" i="3"/>
  <c r="F104" i="5"/>
  <c r="F104" i="3"/>
  <c r="F40" i="5"/>
  <c r="F40" i="3"/>
  <c r="E151" i="5"/>
  <c r="E87" i="5"/>
  <c r="E23" i="5"/>
  <c r="E126" i="5"/>
  <c r="E62" i="5"/>
  <c r="F149" i="5"/>
  <c r="F149" i="3"/>
  <c r="F85" i="5"/>
  <c r="F85" i="3"/>
  <c r="F21" i="5"/>
  <c r="F21" i="3"/>
  <c r="F52" i="5"/>
  <c r="F52" i="3"/>
  <c r="F82" i="5"/>
  <c r="F82" i="3"/>
  <c r="E178" i="5"/>
  <c r="E26" i="5"/>
  <c r="E130" i="5"/>
  <c r="E196" i="5"/>
  <c r="E236" i="5"/>
  <c r="F11" i="5"/>
  <c r="F11" i="3"/>
  <c r="F63" i="5"/>
  <c r="F63" i="3"/>
  <c r="F92" i="5"/>
  <c r="F92" i="3"/>
  <c r="F251" i="5"/>
  <c r="F251" i="3"/>
  <c r="F4" i="5"/>
  <c r="F4" i="3"/>
  <c r="E207" i="5"/>
  <c r="F136" i="5"/>
  <c r="F136" i="3"/>
  <c r="F117" i="5"/>
  <c r="F117" i="3"/>
  <c r="F241" i="5"/>
  <c r="F241" i="3"/>
  <c r="E162" i="5"/>
  <c r="F67" i="5"/>
  <c r="F67" i="3"/>
  <c r="F183" i="5"/>
  <c r="F183" i="3"/>
  <c r="F164" i="5"/>
  <c r="F164" i="3"/>
  <c r="F57" i="5"/>
  <c r="F57" i="3"/>
  <c r="F96" i="5"/>
  <c r="F96" i="3"/>
  <c r="F32" i="5"/>
  <c r="F32" i="3"/>
  <c r="F143" i="5"/>
  <c r="F143" i="3"/>
  <c r="E79" i="5"/>
  <c r="E15" i="5"/>
  <c r="F118" i="5"/>
  <c r="F118" i="3"/>
  <c r="F54" i="5"/>
  <c r="F54" i="3"/>
  <c r="F141" i="5"/>
  <c r="F141" i="3"/>
  <c r="F77" i="5"/>
  <c r="F77" i="3"/>
  <c r="F13" i="5"/>
  <c r="F13" i="3"/>
  <c r="F44" i="5"/>
  <c r="F44" i="3"/>
  <c r="F19" i="5"/>
  <c r="F19" i="3"/>
  <c r="F186" i="5"/>
  <c r="F186" i="3"/>
  <c r="F201" i="5"/>
  <c r="F201" i="3"/>
  <c r="F115" i="5"/>
  <c r="F115" i="3"/>
  <c r="E171" i="5"/>
  <c r="F218" i="5"/>
  <c r="F218" i="3"/>
  <c r="E252" i="5"/>
  <c r="F229" i="5"/>
  <c r="F229" i="3"/>
  <c r="F199" i="5"/>
  <c r="F199" i="3"/>
  <c r="F80" i="5"/>
  <c r="F80" i="3"/>
  <c r="F125" i="5"/>
  <c r="F125" i="3"/>
  <c r="F202" i="5"/>
  <c r="F202" i="3"/>
  <c r="F91" i="5"/>
  <c r="F91" i="3"/>
  <c r="F172" i="5"/>
  <c r="F172" i="3"/>
  <c r="F100" i="5"/>
  <c r="F100" i="3"/>
  <c r="F161" i="5"/>
  <c r="F161" i="3"/>
  <c r="F72" i="5"/>
  <c r="F72" i="3"/>
  <c r="E84" i="5"/>
  <c r="F181" i="5"/>
  <c r="F181" i="3"/>
  <c r="F230" i="5"/>
  <c r="F230" i="3"/>
  <c r="F153" i="5"/>
  <c r="F153" i="3"/>
  <c r="F213" i="5"/>
  <c r="F213" i="3"/>
  <c r="E198" i="5"/>
  <c r="F10" i="5"/>
  <c r="F10" i="3"/>
  <c r="F247" i="5"/>
  <c r="F247" i="3"/>
  <c r="F232" i="5"/>
  <c r="F232" i="3"/>
  <c r="F121" i="5"/>
  <c r="F121" i="3"/>
  <c r="F160" i="5"/>
  <c r="F160" i="3"/>
  <c r="F139" i="5"/>
  <c r="F139" i="3"/>
  <c r="F221" i="5"/>
  <c r="F221" i="3"/>
  <c r="E99" i="5"/>
  <c r="E206" i="5"/>
  <c r="F42" i="5"/>
  <c r="F42" i="3"/>
  <c r="F191" i="5"/>
  <c r="F191" i="3"/>
  <c r="F176" i="5"/>
  <c r="F176" i="3"/>
  <c r="F240" i="5"/>
  <c r="F240" i="3"/>
  <c r="F113" i="5"/>
  <c r="F113" i="3"/>
  <c r="F49" i="5"/>
  <c r="F49" i="3"/>
  <c r="E152" i="5"/>
  <c r="E88" i="5"/>
  <c r="E24" i="5"/>
  <c r="F135" i="5"/>
  <c r="F135" i="3"/>
  <c r="F71" i="5"/>
  <c r="F71" i="3"/>
  <c r="F7" i="5"/>
  <c r="F7" i="3"/>
  <c r="F110" i="5"/>
  <c r="F110" i="3"/>
  <c r="F46" i="5"/>
  <c r="F46" i="3"/>
  <c r="F133" i="5"/>
  <c r="F133" i="3"/>
  <c r="F69" i="5"/>
  <c r="F69" i="3"/>
  <c r="F5" i="5"/>
  <c r="F5" i="3"/>
  <c r="F36" i="5"/>
  <c r="F36" i="3"/>
  <c r="F51" i="5"/>
  <c r="F51" i="3"/>
  <c r="E194" i="5"/>
  <c r="E195" i="5"/>
  <c r="E234" i="5"/>
  <c r="F107" i="5"/>
  <c r="F107" i="3"/>
  <c r="G13" i="1"/>
  <c r="G14" i="1" s="1"/>
  <c r="G15" i="1" s="1"/>
  <c r="B6" i="2"/>
  <c r="F193" i="3" l="1"/>
  <c r="F105" i="3"/>
  <c r="F222" i="3"/>
  <c r="F170" i="3"/>
  <c r="F55" i="3"/>
  <c r="F116" i="3"/>
  <c r="F237" i="3"/>
  <c r="F14" i="3"/>
  <c r="F47" i="3"/>
  <c r="F217" i="3"/>
  <c r="F226" i="3"/>
  <c r="F41" i="3"/>
  <c r="F15" i="5"/>
  <c r="F15" i="3"/>
  <c r="F178" i="5"/>
  <c r="F178" i="3"/>
  <c r="F101" i="5"/>
  <c r="F101" i="3"/>
  <c r="F207" i="5"/>
  <c r="F207" i="3"/>
  <c r="F45" i="5"/>
  <c r="F45" i="3"/>
  <c r="F194" i="5"/>
  <c r="F194" i="3"/>
  <c r="F162" i="5"/>
  <c r="F162" i="3"/>
  <c r="F6" i="5"/>
  <c r="F6" i="3"/>
  <c r="F81" i="5"/>
  <c r="F81" i="3"/>
  <c r="F185" i="5"/>
  <c r="F185" i="3"/>
  <c r="F109" i="5"/>
  <c r="F109" i="3"/>
  <c r="F171" i="5"/>
  <c r="F171" i="3"/>
  <c r="F62" i="5"/>
  <c r="F62" i="3"/>
  <c r="F147" i="5"/>
  <c r="F147" i="3"/>
  <c r="F70" i="5"/>
  <c r="F70" i="3"/>
  <c r="F204" i="5"/>
  <c r="F204" i="3"/>
  <c r="F167" i="5"/>
  <c r="F167" i="3"/>
  <c r="F252" i="5"/>
  <c r="F252" i="3"/>
  <c r="F236" i="5"/>
  <c r="F236" i="3"/>
  <c r="F126" i="5"/>
  <c r="F126" i="3"/>
  <c r="F35" i="5"/>
  <c r="F35" i="3"/>
  <c r="F134" i="5"/>
  <c r="F134" i="3"/>
  <c r="F88" i="5"/>
  <c r="F88" i="3"/>
  <c r="F43" i="5"/>
  <c r="F43" i="3"/>
  <c r="F76" i="5"/>
  <c r="F76" i="3"/>
  <c r="F215" i="5"/>
  <c r="F215" i="3"/>
  <c r="F152" i="5"/>
  <c r="F152" i="3"/>
  <c r="F196" i="5"/>
  <c r="F196" i="3"/>
  <c r="F23" i="5"/>
  <c r="F23" i="3"/>
  <c r="F245" i="5"/>
  <c r="F245" i="3"/>
  <c r="F179" i="5"/>
  <c r="F179" i="3"/>
  <c r="F187" i="5"/>
  <c r="F187" i="3"/>
  <c r="F106" i="5"/>
  <c r="F106" i="3"/>
  <c r="F129" i="5"/>
  <c r="F129" i="3"/>
  <c r="F243" i="5"/>
  <c r="F243" i="3"/>
  <c r="F234" i="5"/>
  <c r="F234" i="3"/>
  <c r="F206" i="5"/>
  <c r="F206" i="3"/>
  <c r="F198" i="5"/>
  <c r="F198" i="3"/>
  <c r="F130" i="5"/>
  <c r="F130" i="3"/>
  <c r="F87" i="5"/>
  <c r="F87" i="3"/>
  <c r="F34" i="5"/>
  <c r="F34" i="3"/>
  <c r="F20" i="5"/>
  <c r="F20" i="3"/>
  <c r="F131" i="5"/>
  <c r="F131" i="3"/>
  <c r="F79" i="5"/>
  <c r="F79" i="3"/>
  <c r="F195" i="5"/>
  <c r="F195" i="3"/>
  <c r="F24" i="5"/>
  <c r="F24" i="3"/>
  <c r="F99" i="5"/>
  <c r="F99" i="3"/>
  <c r="F84" i="5"/>
  <c r="F84" i="3"/>
  <c r="F26" i="5"/>
  <c r="F26" i="3"/>
  <c r="F151" i="5"/>
  <c r="F151" i="3"/>
  <c r="F9" i="5"/>
  <c r="F9" i="3"/>
  <c r="F37" i="5"/>
  <c r="F37" i="3"/>
  <c r="F244" i="5"/>
  <c r="F244" i="3"/>
  <c r="F12" i="5"/>
  <c r="F12" i="3"/>
  <c r="F89" i="5"/>
  <c r="F89" i="3"/>
  <c r="C6" i="2"/>
  <c r="C3" i="3" s="1"/>
  <c r="J3" i="3" s="1"/>
  <c r="D6" i="2"/>
  <c r="D3" i="3" s="1"/>
  <c r="K3" i="3" s="1"/>
  <c r="B7" i="2"/>
  <c r="C7" i="2" l="1"/>
  <c r="C4" i="3" s="1"/>
  <c r="J4" i="3" s="1"/>
  <c r="D7" i="2"/>
  <c r="D4" i="3" s="1"/>
  <c r="K4" i="3" s="1"/>
  <c r="B8" i="2"/>
  <c r="G16" i="1" l="1"/>
  <c r="C8" i="2"/>
  <c r="C5" i="3" s="1"/>
  <c r="J5" i="3" s="1"/>
  <c r="D8" i="2"/>
  <c r="D5" i="3" s="1"/>
  <c r="K5" i="3" s="1"/>
  <c r="B9" i="2"/>
  <c r="G17" i="1" l="1"/>
  <c r="C9" i="2"/>
  <c r="C6" i="3" s="1"/>
  <c r="J6" i="3" s="1"/>
  <c r="D9" i="2"/>
  <c r="D6" i="3" s="1"/>
  <c r="K6" i="3" s="1"/>
  <c r="B10" i="2"/>
  <c r="G18" i="1" l="1"/>
  <c r="C10" i="2"/>
  <c r="C7" i="3" s="1"/>
  <c r="J7" i="3" s="1"/>
  <c r="D10" i="2"/>
  <c r="D7" i="3" s="1"/>
  <c r="K7" i="3" s="1"/>
  <c r="B11" i="2"/>
  <c r="G19" i="1" l="1"/>
  <c r="C11" i="2"/>
  <c r="C8" i="3" s="1"/>
  <c r="J8" i="3" s="1"/>
  <c r="D11" i="2"/>
  <c r="D8" i="3" s="1"/>
  <c r="K8" i="3" s="1"/>
  <c r="B12" i="2"/>
  <c r="G20" i="1" l="1"/>
  <c r="C12" i="2"/>
  <c r="C9" i="3" s="1"/>
  <c r="J9" i="3" s="1"/>
  <c r="D12" i="2"/>
  <c r="D9" i="3" s="1"/>
  <c r="K9" i="3" s="1"/>
  <c r="B13" i="2"/>
  <c r="G21" i="1" l="1"/>
  <c r="C13" i="2"/>
  <c r="C10" i="3" s="1"/>
  <c r="J10" i="3" s="1"/>
  <c r="D13" i="2"/>
  <c r="D10" i="3" s="1"/>
  <c r="K10" i="3" s="1"/>
  <c r="B14" i="2"/>
  <c r="G22" i="1" l="1"/>
  <c r="C14" i="2"/>
  <c r="C11" i="3" s="1"/>
  <c r="J11" i="3" s="1"/>
  <c r="D14" i="2"/>
  <c r="D11" i="3" s="1"/>
  <c r="K11" i="3" s="1"/>
  <c r="B15" i="2"/>
  <c r="G23" i="1" l="1"/>
  <c r="C15" i="2"/>
  <c r="C12" i="3" s="1"/>
  <c r="J12" i="3" s="1"/>
  <c r="D15" i="2"/>
  <c r="D12" i="3" s="1"/>
  <c r="K12" i="3" s="1"/>
  <c r="B16" i="2"/>
  <c r="G24" i="1" l="1"/>
  <c r="C16" i="2"/>
  <c r="C13" i="3" s="1"/>
  <c r="J13" i="3" s="1"/>
  <c r="D16" i="2"/>
  <c r="D13" i="3" s="1"/>
  <c r="K13" i="3" s="1"/>
  <c r="B17" i="2"/>
  <c r="G25" i="1" l="1"/>
  <c r="C17" i="2"/>
  <c r="C14" i="3" s="1"/>
  <c r="J14" i="3" s="1"/>
  <c r="D17" i="2"/>
  <c r="D14" i="3" s="1"/>
  <c r="K14" i="3" s="1"/>
  <c r="B18" i="2"/>
  <c r="G26" i="1" l="1"/>
  <c r="C18" i="2"/>
  <c r="C15" i="3" s="1"/>
  <c r="J15" i="3" s="1"/>
  <c r="D18" i="2"/>
  <c r="D15" i="3" s="1"/>
  <c r="K15" i="3" s="1"/>
  <c r="B19" i="2"/>
  <c r="G27" i="1" l="1"/>
  <c r="C19" i="2"/>
  <c r="C16" i="3" s="1"/>
  <c r="J16" i="3" s="1"/>
  <c r="D19" i="2"/>
  <c r="D16" i="3" s="1"/>
  <c r="K16" i="3" s="1"/>
  <c r="B20" i="2"/>
  <c r="G28" i="1" l="1"/>
  <c r="C20" i="2"/>
  <c r="C17" i="3" s="1"/>
  <c r="J17" i="3" s="1"/>
  <c r="D20" i="2"/>
  <c r="D17" i="3" s="1"/>
  <c r="K17" i="3" s="1"/>
  <c r="B21" i="2"/>
  <c r="G29" i="1" l="1"/>
  <c r="C21" i="2"/>
  <c r="C18" i="3" s="1"/>
  <c r="J18" i="3" s="1"/>
  <c r="D21" i="2"/>
  <c r="D18" i="3" s="1"/>
  <c r="K18" i="3" s="1"/>
  <c r="B22" i="2"/>
  <c r="G30" i="1" l="1"/>
  <c r="C22" i="2"/>
  <c r="C19" i="3" s="1"/>
  <c r="J19" i="3" s="1"/>
  <c r="D22" i="2"/>
  <c r="D19" i="3" s="1"/>
  <c r="K19" i="3" s="1"/>
  <c r="B23" i="2"/>
  <c r="G31" i="1" l="1"/>
  <c r="C23" i="2"/>
  <c r="C20" i="3" s="1"/>
  <c r="J20" i="3" s="1"/>
  <c r="D23" i="2"/>
  <c r="D20" i="3" s="1"/>
  <c r="K20" i="3" s="1"/>
  <c r="B24" i="2"/>
  <c r="G32" i="1" l="1"/>
  <c r="C24" i="2"/>
  <c r="C21" i="3" s="1"/>
  <c r="J21" i="3" s="1"/>
  <c r="D24" i="2"/>
  <c r="D21" i="3" s="1"/>
  <c r="K21" i="3" s="1"/>
  <c r="B25" i="2"/>
  <c r="G33" i="1" l="1"/>
  <c r="C25" i="2"/>
  <c r="C22" i="3" s="1"/>
  <c r="J22" i="3" s="1"/>
  <c r="D25" i="2"/>
  <c r="D22" i="3" s="1"/>
  <c r="K22" i="3" s="1"/>
  <c r="B26" i="2"/>
  <c r="G34" i="1" l="1"/>
  <c r="C26" i="2"/>
  <c r="C23" i="3" s="1"/>
  <c r="J23" i="3" s="1"/>
  <c r="D26" i="2"/>
  <c r="D23" i="3" s="1"/>
  <c r="K23" i="3" s="1"/>
  <c r="B27" i="2"/>
  <c r="G35" i="1" l="1"/>
  <c r="C27" i="2"/>
  <c r="C24" i="3" s="1"/>
  <c r="J24" i="3" s="1"/>
  <c r="D27" i="2"/>
  <c r="D24" i="3" s="1"/>
  <c r="K24" i="3" s="1"/>
  <c r="B28" i="2"/>
  <c r="G36" i="1" l="1"/>
  <c r="C28" i="2"/>
  <c r="C25" i="3" s="1"/>
  <c r="J25" i="3" s="1"/>
  <c r="D28" i="2"/>
  <c r="D25" i="3" s="1"/>
  <c r="K25" i="3" s="1"/>
  <c r="B29" i="2"/>
  <c r="G37" i="1" l="1"/>
  <c r="C29" i="2"/>
  <c r="C26" i="3" s="1"/>
  <c r="J26" i="3" s="1"/>
  <c r="D29" i="2"/>
  <c r="D26" i="3" s="1"/>
  <c r="K26" i="3" s="1"/>
  <c r="B30" i="2"/>
  <c r="G38" i="1" l="1"/>
  <c r="C30" i="2"/>
  <c r="C27" i="3" s="1"/>
  <c r="J27" i="3" s="1"/>
  <c r="D30" i="2"/>
  <c r="D27" i="3" s="1"/>
  <c r="K27" i="3" s="1"/>
  <c r="B31" i="2"/>
  <c r="G39" i="1" l="1"/>
  <c r="C31" i="2"/>
  <c r="C28" i="3" s="1"/>
  <c r="J28" i="3" s="1"/>
  <c r="D31" i="2"/>
  <c r="D28" i="3" s="1"/>
  <c r="K28" i="3" s="1"/>
  <c r="B32" i="2"/>
  <c r="G40" i="1" l="1"/>
  <c r="C32" i="2"/>
  <c r="C29" i="3" s="1"/>
  <c r="J29" i="3" s="1"/>
  <c r="D32" i="2"/>
  <c r="D29" i="3" s="1"/>
  <c r="K29" i="3" s="1"/>
  <c r="B33" i="2"/>
  <c r="G41" i="1" l="1"/>
  <c r="C33" i="2"/>
  <c r="C30" i="3" s="1"/>
  <c r="J30" i="3" s="1"/>
  <c r="D33" i="2"/>
  <c r="D30" i="3" s="1"/>
  <c r="K30" i="3" s="1"/>
  <c r="B34" i="2"/>
  <c r="G42" i="1" l="1"/>
  <c r="C34" i="2"/>
  <c r="C31" i="3" s="1"/>
  <c r="J31" i="3" s="1"/>
  <c r="D34" i="2"/>
  <c r="D31" i="3" s="1"/>
  <c r="K31" i="3" s="1"/>
  <c r="B35" i="2"/>
  <c r="G43" i="1" l="1"/>
  <c r="C35" i="2"/>
  <c r="C32" i="3" s="1"/>
  <c r="J32" i="3" s="1"/>
  <c r="D35" i="2"/>
  <c r="D32" i="3" s="1"/>
  <c r="K32" i="3" s="1"/>
  <c r="B36" i="2"/>
  <c r="G44" i="1" l="1"/>
  <c r="C36" i="2"/>
  <c r="C33" i="3" s="1"/>
  <c r="J33" i="3" s="1"/>
  <c r="D36" i="2"/>
  <c r="D33" i="3" s="1"/>
  <c r="K33" i="3" s="1"/>
  <c r="B37" i="2"/>
  <c r="G45" i="1" l="1"/>
  <c r="C37" i="2"/>
  <c r="C34" i="3" s="1"/>
  <c r="J34" i="3" s="1"/>
  <c r="D37" i="2"/>
  <c r="D34" i="3" s="1"/>
  <c r="K34" i="3" s="1"/>
  <c r="B38" i="2"/>
  <c r="G46" i="1" l="1"/>
  <c r="C38" i="2"/>
  <c r="C35" i="3" s="1"/>
  <c r="J35" i="3" s="1"/>
  <c r="D38" i="2"/>
  <c r="D35" i="3" s="1"/>
  <c r="K35" i="3" s="1"/>
  <c r="B39" i="2"/>
  <c r="G47" i="1" l="1"/>
  <c r="C39" i="2"/>
  <c r="C36" i="3" s="1"/>
  <c r="J36" i="3" s="1"/>
  <c r="D39" i="2"/>
  <c r="D36" i="3" s="1"/>
  <c r="K36" i="3" s="1"/>
  <c r="B40" i="2"/>
  <c r="G48" i="1" l="1"/>
  <c r="C40" i="2"/>
  <c r="C37" i="3" s="1"/>
  <c r="J37" i="3" s="1"/>
  <c r="D40" i="2"/>
  <c r="D37" i="3" s="1"/>
  <c r="K37" i="3" s="1"/>
  <c r="B41" i="2"/>
  <c r="G49" i="1" l="1"/>
  <c r="C41" i="2"/>
  <c r="C38" i="3" s="1"/>
  <c r="J38" i="3" s="1"/>
  <c r="D41" i="2"/>
  <c r="D38" i="3" s="1"/>
  <c r="K38" i="3" s="1"/>
  <c r="B42" i="2"/>
  <c r="G50" i="1" l="1"/>
  <c r="C42" i="2"/>
  <c r="C39" i="3" s="1"/>
  <c r="J39" i="3" s="1"/>
  <c r="D42" i="2"/>
  <c r="D39" i="3" s="1"/>
  <c r="K39" i="3" s="1"/>
  <c r="B43" i="2"/>
  <c r="G51" i="1" l="1"/>
  <c r="C43" i="2"/>
  <c r="C40" i="3" s="1"/>
  <c r="J40" i="3" s="1"/>
  <c r="D43" i="2"/>
  <c r="D40" i="3" s="1"/>
  <c r="K40" i="3" s="1"/>
  <c r="B44" i="2"/>
  <c r="G52" i="1" l="1"/>
  <c r="C44" i="2"/>
  <c r="C41" i="3" s="1"/>
  <c r="J41" i="3" s="1"/>
  <c r="D44" i="2"/>
  <c r="D41" i="3" s="1"/>
  <c r="K41" i="3" s="1"/>
  <c r="B45" i="2"/>
  <c r="G53" i="1" l="1"/>
  <c r="C45" i="2"/>
  <c r="C42" i="3" s="1"/>
  <c r="J42" i="3" s="1"/>
  <c r="D45" i="2"/>
  <c r="D42" i="3" s="1"/>
  <c r="K42" i="3" s="1"/>
  <c r="B46" i="2"/>
  <c r="G54" i="1" l="1"/>
  <c r="C46" i="2"/>
  <c r="C43" i="3" s="1"/>
  <c r="J43" i="3" s="1"/>
  <c r="D46" i="2"/>
  <c r="D43" i="3" s="1"/>
  <c r="K43" i="3" s="1"/>
  <c r="B47" i="2"/>
  <c r="G55" i="1" l="1"/>
  <c r="C47" i="2"/>
  <c r="C44" i="3" s="1"/>
  <c r="J44" i="3" s="1"/>
  <c r="D47" i="2"/>
  <c r="D44" i="3" s="1"/>
  <c r="K44" i="3" s="1"/>
  <c r="B48" i="2"/>
  <c r="G56" i="1" l="1"/>
  <c r="C48" i="2"/>
  <c r="C45" i="3" s="1"/>
  <c r="J45" i="3" s="1"/>
  <c r="D48" i="2"/>
  <c r="D45" i="3" s="1"/>
  <c r="K45" i="3" s="1"/>
  <c r="B49" i="2"/>
  <c r="G57" i="1" l="1"/>
  <c r="C49" i="2"/>
  <c r="C46" i="3" s="1"/>
  <c r="J46" i="3" s="1"/>
  <c r="D49" i="2"/>
  <c r="D46" i="3" s="1"/>
  <c r="K46" i="3" s="1"/>
  <c r="B50" i="2"/>
  <c r="G58" i="1" l="1"/>
  <c r="C50" i="2"/>
  <c r="C47" i="3" s="1"/>
  <c r="J47" i="3" s="1"/>
  <c r="D50" i="2"/>
  <c r="D47" i="3" s="1"/>
  <c r="K47" i="3" s="1"/>
  <c r="B51" i="2"/>
  <c r="G59" i="1" l="1"/>
  <c r="C51" i="2"/>
  <c r="C48" i="3" s="1"/>
  <c r="J48" i="3" s="1"/>
  <c r="D51" i="2"/>
  <c r="D48" i="3" s="1"/>
  <c r="K48" i="3" s="1"/>
  <c r="B52" i="2"/>
  <c r="G60" i="1" l="1"/>
  <c r="C52" i="2"/>
  <c r="C49" i="3" s="1"/>
  <c r="J49" i="3" s="1"/>
  <c r="D52" i="2"/>
  <c r="D49" i="3" s="1"/>
  <c r="K49" i="3" s="1"/>
  <c r="B53" i="2"/>
  <c r="G61" i="1" l="1"/>
  <c r="C53" i="2"/>
  <c r="C50" i="3" s="1"/>
  <c r="J50" i="3" s="1"/>
  <c r="D53" i="2"/>
  <c r="D50" i="3" s="1"/>
  <c r="K50" i="3" s="1"/>
  <c r="B54" i="2"/>
  <c r="G62" i="1" l="1"/>
  <c r="C54" i="2"/>
  <c r="C51" i="3" s="1"/>
  <c r="J51" i="3" s="1"/>
  <c r="D54" i="2"/>
  <c r="D51" i="3" s="1"/>
  <c r="K51" i="3" s="1"/>
  <c r="B55" i="2"/>
  <c r="G63" i="1" l="1"/>
  <c r="C55" i="2"/>
  <c r="C52" i="3" s="1"/>
  <c r="J52" i="3" s="1"/>
  <c r="D55" i="2"/>
  <c r="D52" i="3" s="1"/>
  <c r="K52" i="3" s="1"/>
  <c r="B56" i="2"/>
  <c r="G64" i="1" l="1"/>
  <c r="C56" i="2"/>
  <c r="C53" i="3" s="1"/>
  <c r="J53" i="3" s="1"/>
  <c r="D56" i="2"/>
  <c r="D53" i="3" s="1"/>
  <c r="K53" i="3" s="1"/>
  <c r="B57" i="2"/>
  <c r="G65" i="1" l="1"/>
  <c r="C57" i="2"/>
  <c r="C54" i="3" s="1"/>
  <c r="J54" i="3" s="1"/>
  <c r="D57" i="2"/>
  <c r="D54" i="3" s="1"/>
  <c r="K54" i="3" s="1"/>
  <c r="B58" i="2"/>
  <c r="G66" i="1" l="1"/>
  <c r="C58" i="2"/>
  <c r="C55" i="3" s="1"/>
  <c r="J55" i="3" s="1"/>
  <c r="D58" i="2"/>
  <c r="D55" i="3" s="1"/>
  <c r="K55" i="3" s="1"/>
  <c r="B59" i="2"/>
  <c r="G67" i="1" l="1"/>
  <c r="C59" i="2"/>
  <c r="C56" i="3" s="1"/>
  <c r="J56" i="3" s="1"/>
  <c r="D59" i="2"/>
  <c r="D56" i="3" s="1"/>
  <c r="K56" i="3" s="1"/>
  <c r="B60" i="2"/>
  <c r="G68" i="1" l="1"/>
  <c r="C60" i="2"/>
  <c r="C57" i="3" s="1"/>
  <c r="J57" i="3" s="1"/>
  <c r="D60" i="2"/>
  <c r="D57" i="3" s="1"/>
  <c r="K57" i="3" s="1"/>
  <c r="B61" i="2"/>
  <c r="G69" i="1" l="1"/>
  <c r="C61" i="2"/>
  <c r="C58" i="3" s="1"/>
  <c r="J58" i="3" s="1"/>
  <c r="D61" i="2"/>
  <c r="D58" i="3" s="1"/>
  <c r="K58" i="3" s="1"/>
  <c r="B62" i="2"/>
  <c r="G70" i="1" l="1"/>
  <c r="C62" i="2"/>
  <c r="C59" i="3" s="1"/>
  <c r="J59" i="3" s="1"/>
  <c r="D62" i="2"/>
  <c r="D59" i="3" s="1"/>
  <c r="K59" i="3" s="1"/>
  <c r="B63" i="2"/>
  <c r="G71" i="1" l="1"/>
  <c r="C63" i="2"/>
  <c r="C60" i="3" s="1"/>
  <c r="J60" i="3" s="1"/>
  <c r="D63" i="2"/>
  <c r="D60" i="3" s="1"/>
  <c r="K60" i="3" s="1"/>
  <c r="B64" i="2"/>
  <c r="G72" i="1" l="1"/>
  <c r="C64" i="2"/>
  <c r="C61" i="3" s="1"/>
  <c r="J61" i="3" s="1"/>
  <c r="D64" i="2"/>
  <c r="D61" i="3" s="1"/>
  <c r="K61" i="3" s="1"/>
  <c r="B65" i="2"/>
  <c r="G73" i="1" l="1"/>
  <c r="C65" i="2"/>
  <c r="C62" i="3" s="1"/>
  <c r="J62" i="3" s="1"/>
  <c r="D65" i="2"/>
  <c r="D62" i="3" s="1"/>
  <c r="K62" i="3" s="1"/>
  <c r="B66" i="2"/>
  <c r="G74" i="1" l="1"/>
  <c r="C66" i="2"/>
  <c r="C63" i="3" s="1"/>
  <c r="J63" i="3" s="1"/>
  <c r="D66" i="2"/>
  <c r="D63" i="3" s="1"/>
  <c r="K63" i="3" s="1"/>
  <c r="B67" i="2"/>
  <c r="G75" i="1" l="1"/>
  <c r="C67" i="2"/>
  <c r="C64" i="3" s="1"/>
  <c r="J64" i="3" s="1"/>
  <c r="D67" i="2"/>
  <c r="D64" i="3" s="1"/>
  <c r="K64" i="3" s="1"/>
  <c r="B68" i="2"/>
  <c r="G76" i="1" l="1"/>
  <c r="C68" i="2"/>
  <c r="C65" i="3" s="1"/>
  <c r="J65" i="3" s="1"/>
  <c r="D68" i="2"/>
  <c r="D65" i="3" s="1"/>
  <c r="K65" i="3" s="1"/>
  <c r="B69" i="2"/>
  <c r="G77" i="1" l="1"/>
  <c r="C69" i="2"/>
  <c r="C66" i="3" s="1"/>
  <c r="J66" i="3" s="1"/>
  <c r="D69" i="2"/>
  <c r="D66" i="3" s="1"/>
  <c r="K66" i="3" s="1"/>
  <c r="B70" i="2"/>
  <c r="G78" i="1" l="1"/>
  <c r="C70" i="2"/>
  <c r="C67" i="3" s="1"/>
  <c r="J67" i="3" s="1"/>
  <c r="D70" i="2"/>
  <c r="D67" i="3" s="1"/>
  <c r="K67" i="3" s="1"/>
  <c r="B71" i="2"/>
  <c r="G79" i="1" l="1"/>
  <c r="C71" i="2"/>
  <c r="C68" i="3" s="1"/>
  <c r="J68" i="3" s="1"/>
  <c r="D71" i="2"/>
  <c r="D68" i="3" s="1"/>
  <c r="K68" i="3" s="1"/>
  <c r="B72" i="2"/>
  <c r="G80" i="1" l="1"/>
  <c r="C72" i="2"/>
  <c r="C69" i="3" s="1"/>
  <c r="J69" i="3" s="1"/>
  <c r="D72" i="2"/>
  <c r="D69" i="3" s="1"/>
  <c r="K69" i="3" s="1"/>
  <c r="B73" i="2"/>
  <c r="G81" i="1" l="1"/>
  <c r="C73" i="2"/>
  <c r="C70" i="3" s="1"/>
  <c r="J70" i="3" s="1"/>
  <c r="D73" i="2"/>
  <c r="D70" i="3" s="1"/>
  <c r="K70" i="3" s="1"/>
  <c r="B74" i="2"/>
  <c r="G82" i="1" l="1"/>
  <c r="C74" i="2"/>
  <c r="C71" i="3" s="1"/>
  <c r="J71" i="3" s="1"/>
  <c r="D74" i="2"/>
  <c r="D71" i="3" s="1"/>
  <c r="K71" i="3" s="1"/>
  <c r="B75" i="2"/>
  <c r="G83" i="1" l="1"/>
  <c r="C75" i="2"/>
  <c r="C72" i="3" s="1"/>
  <c r="J72" i="3" s="1"/>
  <c r="D75" i="2"/>
  <c r="D72" i="3" s="1"/>
  <c r="K72" i="3" s="1"/>
  <c r="B76" i="2"/>
  <c r="G84" i="1" l="1"/>
  <c r="C76" i="2"/>
  <c r="C73" i="3" s="1"/>
  <c r="J73" i="3" s="1"/>
  <c r="D76" i="2"/>
  <c r="D73" i="3" s="1"/>
  <c r="K73" i="3" s="1"/>
  <c r="B77" i="2"/>
  <c r="G85" i="1" l="1"/>
  <c r="C77" i="2"/>
  <c r="C74" i="3" s="1"/>
  <c r="J74" i="3" s="1"/>
  <c r="D77" i="2"/>
  <c r="D74" i="3" s="1"/>
  <c r="K74" i="3" s="1"/>
  <c r="B78" i="2"/>
  <c r="G86" i="1" l="1"/>
  <c r="C78" i="2"/>
  <c r="C75" i="3" s="1"/>
  <c r="J75" i="3" s="1"/>
  <c r="D78" i="2"/>
  <c r="D75" i="3" s="1"/>
  <c r="K75" i="3" s="1"/>
  <c r="B79" i="2"/>
  <c r="G87" i="1" l="1"/>
  <c r="C79" i="2"/>
  <c r="C76" i="3" s="1"/>
  <c r="J76" i="3" s="1"/>
  <c r="D79" i="2"/>
  <c r="D76" i="3" s="1"/>
  <c r="K76" i="3" s="1"/>
  <c r="B80" i="2"/>
  <c r="G88" i="1" l="1"/>
  <c r="C80" i="2"/>
  <c r="C77" i="3" s="1"/>
  <c r="J77" i="3" s="1"/>
  <c r="D80" i="2"/>
  <c r="D77" i="3" s="1"/>
  <c r="K77" i="3" s="1"/>
  <c r="B81" i="2"/>
  <c r="G89" i="1" l="1"/>
  <c r="C81" i="2"/>
  <c r="C78" i="3" s="1"/>
  <c r="J78" i="3" s="1"/>
  <c r="D81" i="2"/>
  <c r="D78" i="3" s="1"/>
  <c r="K78" i="3" s="1"/>
  <c r="B82" i="2"/>
  <c r="G90" i="1" l="1"/>
  <c r="C82" i="2"/>
  <c r="C79" i="3" s="1"/>
  <c r="J79" i="3" s="1"/>
  <c r="D82" i="2"/>
  <c r="D79" i="3" s="1"/>
  <c r="K79" i="3" s="1"/>
  <c r="B83" i="2"/>
  <c r="G91" i="1" l="1"/>
  <c r="C83" i="2"/>
  <c r="C80" i="3" s="1"/>
  <c r="J80" i="3" s="1"/>
  <c r="D83" i="2"/>
  <c r="D80" i="3" s="1"/>
  <c r="K80" i="3" s="1"/>
  <c r="B84" i="2"/>
  <c r="G92" i="1" l="1"/>
  <c r="C84" i="2"/>
  <c r="C81" i="3" s="1"/>
  <c r="J81" i="3" s="1"/>
  <c r="D84" i="2"/>
  <c r="D81" i="3" s="1"/>
  <c r="K81" i="3" s="1"/>
  <c r="B85" i="2"/>
  <c r="G93" i="1" l="1"/>
  <c r="C85" i="2"/>
  <c r="C82" i="3" s="1"/>
  <c r="J82" i="3" s="1"/>
  <c r="D85" i="2"/>
  <c r="D82" i="3" s="1"/>
  <c r="K82" i="3" s="1"/>
  <c r="B86" i="2"/>
  <c r="G94" i="1" l="1"/>
  <c r="C86" i="2"/>
  <c r="C83" i="3" s="1"/>
  <c r="J83" i="3" s="1"/>
  <c r="D86" i="2"/>
  <c r="D83" i="3" s="1"/>
  <c r="K83" i="3" s="1"/>
  <c r="B87" i="2"/>
  <c r="G95" i="1" l="1"/>
  <c r="C87" i="2"/>
  <c r="C84" i="3" s="1"/>
  <c r="J84" i="3" s="1"/>
  <c r="D87" i="2"/>
  <c r="D84" i="3" s="1"/>
  <c r="K84" i="3" s="1"/>
  <c r="B88" i="2"/>
  <c r="G96" i="1" l="1"/>
  <c r="C88" i="2"/>
  <c r="C85" i="3" s="1"/>
  <c r="J85" i="3" s="1"/>
  <c r="D88" i="2"/>
  <c r="D85" i="3" s="1"/>
  <c r="K85" i="3" s="1"/>
  <c r="B89" i="2"/>
  <c r="G97" i="1" l="1"/>
  <c r="C89" i="2"/>
  <c r="C86" i="3" s="1"/>
  <c r="J86" i="3" s="1"/>
  <c r="D89" i="2"/>
  <c r="D86" i="3" s="1"/>
  <c r="K86" i="3" s="1"/>
  <c r="B90" i="2"/>
  <c r="G98" i="1" l="1"/>
  <c r="C90" i="2"/>
  <c r="C87" i="3" s="1"/>
  <c r="J87" i="3" s="1"/>
  <c r="D90" i="2"/>
  <c r="D87" i="3" s="1"/>
  <c r="K87" i="3" s="1"/>
  <c r="B91" i="2"/>
  <c r="G99" i="1" l="1"/>
  <c r="C91" i="2"/>
  <c r="C88" i="3" s="1"/>
  <c r="J88" i="3" s="1"/>
  <c r="D91" i="2"/>
  <c r="D88" i="3" s="1"/>
  <c r="K88" i="3" s="1"/>
  <c r="B92" i="2"/>
  <c r="G100" i="1" l="1"/>
  <c r="C92" i="2"/>
  <c r="C89" i="3" s="1"/>
  <c r="J89" i="3" s="1"/>
  <c r="D92" i="2"/>
  <c r="D89" i="3" s="1"/>
  <c r="K89" i="3" s="1"/>
  <c r="B93" i="2"/>
  <c r="G101" i="1" l="1"/>
  <c r="C93" i="2"/>
  <c r="C90" i="3" s="1"/>
  <c r="J90" i="3" s="1"/>
  <c r="D93" i="2"/>
  <c r="D90" i="3" s="1"/>
  <c r="K90" i="3" s="1"/>
  <c r="B94" i="2"/>
  <c r="G102" i="1" l="1"/>
  <c r="C94" i="2"/>
  <c r="C91" i="3" s="1"/>
  <c r="J91" i="3" s="1"/>
  <c r="D94" i="2"/>
  <c r="D91" i="3" s="1"/>
  <c r="K91" i="3" s="1"/>
  <c r="B95" i="2"/>
  <c r="G103" i="1" l="1"/>
  <c r="C95" i="2"/>
  <c r="C92" i="3" s="1"/>
  <c r="J92" i="3" s="1"/>
  <c r="D95" i="2"/>
  <c r="D92" i="3" s="1"/>
  <c r="K92" i="3" s="1"/>
  <c r="B96" i="2"/>
  <c r="G104" i="1" l="1"/>
  <c r="C96" i="2"/>
  <c r="C93" i="3" s="1"/>
  <c r="J93" i="3" s="1"/>
  <c r="D96" i="2"/>
  <c r="D93" i="3" s="1"/>
  <c r="K93" i="3" s="1"/>
  <c r="B97" i="2"/>
  <c r="G105" i="1" l="1"/>
  <c r="C97" i="2"/>
  <c r="C94" i="3" s="1"/>
  <c r="J94" i="3" s="1"/>
  <c r="D97" i="2"/>
  <c r="D94" i="3" s="1"/>
  <c r="K94" i="3" s="1"/>
  <c r="B98" i="2"/>
  <c r="G106" i="1" l="1"/>
  <c r="C98" i="2"/>
  <c r="C95" i="3" s="1"/>
  <c r="J95" i="3" s="1"/>
  <c r="D98" i="2"/>
  <c r="D95" i="3" s="1"/>
  <c r="K95" i="3" s="1"/>
  <c r="B99" i="2"/>
  <c r="G107" i="1" l="1"/>
  <c r="C99" i="2"/>
  <c r="C96" i="3" s="1"/>
  <c r="J96" i="3" s="1"/>
  <c r="D99" i="2"/>
  <c r="D96" i="3" s="1"/>
  <c r="K96" i="3" s="1"/>
  <c r="B100" i="2"/>
  <c r="G108" i="1" l="1"/>
  <c r="C100" i="2"/>
  <c r="C97" i="3" s="1"/>
  <c r="J97" i="3" s="1"/>
  <c r="D100" i="2"/>
  <c r="D97" i="3" s="1"/>
  <c r="K97" i="3" s="1"/>
  <c r="B101" i="2"/>
  <c r="G109" i="1" l="1"/>
  <c r="C101" i="2"/>
  <c r="C98" i="3" s="1"/>
  <c r="J98" i="3" s="1"/>
  <c r="D101" i="2"/>
  <c r="D98" i="3" s="1"/>
  <c r="K98" i="3" s="1"/>
  <c r="B102" i="2"/>
  <c r="G110" i="1" l="1"/>
  <c r="C102" i="2"/>
  <c r="C99" i="3" s="1"/>
  <c r="J99" i="3" s="1"/>
  <c r="D102" i="2"/>
  <c r="D99" i="3" s="1"/>
  <c r="K99" i="3" s="1"/>
  <c r="B103" i="2"/>
  <c r="G111" i="1" l="1"/>
  <c r="C103" i="2"/>
  <c r="C100" i="3" s="1"/>
  <c r="J100" i="3" s="1"/>
  <c r="D103" i="2"/>
  <c r="D100" i="3" s="1"/>
  <c r="K100" i="3" s="1"/>
  <c r="B104" i="2"/>
  <c r="G112" i="1" l="1"/>
  <c r="C104" i="2"/>
  <c r="C101" i="3" s="1"/>
  <c r="J101" i="3" s="1"/>
  <c r="D104" i="2"/>
  <c r="D101" i="3" s="1"/>
  <c r="K101" i="3" s="1"/>
  <c r="B105" i="2"/>
  <c r="G113" i="1" l="1"/>
  <c r="C105" i="2"/>
  <c r="C102" i="3" s="1"/>
  <c r="J102" i="3" s="1"/>
  <c r="D105" i="2"/>
  <c r="D102" i="3" s="1"/>
  <c r="K102" i="3" s="1"/>
  <c r="B106" i="2"/>
  <c r="G114" i="1" l="1"/>
  <c r="C106" i="2"/>
  <c r="C103" i="3" s="1"/>
  <c r="J103" i="3" s="1"/>
  <c r="D106" i="2"/>
  <c r="D103" i="3" s="1"/>
  <c r="K103" i="3" s="1"/>
  <c r="B107" i="2"/>
  <c r="G115" i="1" l="1"/>
  <c r="C107" i="2"/>
  <c r="C104" i="3" s="1"/>
  <c r="J104" i="3" s="1"/>
  <c r="D107" i="2"/>
  <c r="D104" i="3" s="1"/>
  <c r="K104" i="3" s="1"/>
  <c r="B108" i="2"/>
  <c r="G116" i="1" l="1"/>
  <c r="C108" i="2"/>
  <c r="C105" i="3" s="1"/>
  <c r="J105" i="3" s="1"/>
  <c r="D108" i="2"/>
  <c r="D105" i="3" s="1"/>
  <c r="K105" i="3" s="1"/>
  <c r="B109" i="2"/>
  <c r="G117" i="1" l="1"/>
  <c r="C109" i="2"/>
  <c r="C106" i="3" s="1"/>
  <c r="J106" i="3" s="1"/>
  <c r="D109" i="2"/>
  <c r="D106" i="3" s="1"/>
  <c r="K106" i="3" s="1"/>
  <c r="B110" i="2"/>
  <c r="G118" i="1" l="1"/>
  <c r="C110" i="2"/>
  <c r="C107" i="3" s="1"/>
  <c r="J107" i="3" s="1"/>
  <c r="D110" i="2"/>
  <c r="D107" i="3" s="1"/>
  <c r="K107" i="3" s="1"/>
  <c r="B111" i="2"/>
  <c r="G119" i="1" l="1"/>
  <c r="C111" i="2"/>
  <c r="C108" i="3" s="1"/>
  <c r="J108" i="3" s="1"/>
  <c r="D111" i="2"/>
  <c r="D108" i="3" s="1"/>
  <c r="K108" i="3" s="1"/>
  <c r="B112" i="2"/>
  <c r="G120" i="1" l="1"/>
  <c r="C112" i="2"/>
  <c r="C109" i="3" s="1"/>
  <c r="J109" i="3" s="1"/>
  <c r="D112" i="2"/>
  <c r="D109" i="3" s="1"/>
  <c r="K109" i="3" s="1"/>
  <c r="B113" i="2"/>
  <c r="G121" i="1" l="1"/>
  <c r="C113" i="2"/>
  <c r="C110" i="3" s="1"/>
  <c r="J110" i="3" s="1"/>
  <c r="D113" i="2"/>
  <c r="D110" i="3" s="1"/>
  <c r="K110" i="3" s="1"/>
  <c r="B114" i="2"/>
  <c r="G122" i="1" l="1"/>
  <c r="C114" i="2"/>
  <c r="C111" i="3" s="1"/>
  <c r="J111" i="3" s="1"/>
  <c r="D114" i="2"/>
  <c r="D111" i="3" s="1"/>
  <c r="K111" i="3" s="1"/>
  <c r="B115" i="2"/>
  <c r="G123" i="1" l="1"/>
  <c r="C115" i="2"/>
  <c r="C112" i="3" s="1"/>
  <c r="J112" i="3" s="1"/>
  <c r="D115" i="2"/>
  <c r="D112" i="3" s="1"/>
  <c r="K112" i="3" s="1"/>
  <c r="B116" i="2"/>
  <c r="G124" i="1" l="1"/>
  <c r="C116" i="2"/>
  <c r="C113" i="3" s="1"/>
  <c r="J113" i="3" s="1"/>
  <c r="D116" i="2"/>
  <c r="D113" i="3" s="1"/>
  <c r="K113" i="3" s="1"/>
  <c r="B117" i="2"/>
  <c r="G125" i="1" l="1"/>
  <c r="C117" i="2"/>
  <c r="C114" i="3" s="1"/>
  <c r="J114" i="3" s="1"/>
  <c r="D117" i="2"/>
  <c r="D114" i="3" s="1"/>
  <c r="K114" i="3" s="1"/>
  <c r="B118" i="2"/>
  <c r="G126" i="1" l="1"/>
  <c r="C118" i="2"/>
  <c r="C115" i="3" s="1"/>
  <c r="J115" i="3" s="1"/>
  <c r="D118" i="2"/>
  <c r="D115" i="3" s="1"/>
  <c r="K115" i="3" s="1"/>
  <c r="B119" i="2"/>
  <c r="G127" i="1" l="1"/>
  <c r="C119" i="2"/>
  <c r="C116" i="3" s="1"/>
  <c r="J116" i="3" s="1"/>
  <c r="D119" i="2"/>
  <c r="D116" i="3" s="1"/>
  <c r="K116" i="3" s="1"/>
  <c r="B120" i="2"/>
  <c r="G128" i="1" l="1"/>
  <c r="C120" i="2"/>
  <c r="C117" i="3" s="1"/>
  <c r="J117" i="3" s="1"/>
  <c r="D120" i="2"/>
  <c r="D117" i="3" s="1"/>
  <c r="K117" i="3" s="1"/>
  <c r="B121" i="2"/>
  <c r="G129" i="1" l="1"/>
  <c r="C121" i="2"/>
  <c r="C118" i="3" s="1"/>
  <c r="J118" i="3" s="1"/>
  <c r="D121" i="2"/>
  <c r="D118" i="3" s="1"/>
  <c r="K118" i="3" s="1"/>
  <c r="B122" i="2"/>
  <c r="G130" i="1" l="1"/>
  <c r="C122" i="2"/>
  <c r="C119" i="3" s="1"/>
  <c r="J119" i="3" s="1"/>
  <c r="D122" i="2"/>
  <c r="D119" i="3" s="1"/>
  <c r="K119" i="3" s="1"/>
  <c r="B123" i="2"/>
  <c r="G131" i="1" l="1"/>
  <c r="C123" i="2"/>
  <c r="C120" i="3" s="1"/>
  <c r="J120" i="3" s="1"/>
  <c r="D123" i="2"/>
  <c r="D120" i="3" s="1"/>
  <c r="K120" i="3" s="1"/>
  <c r="B124" i="2"/>
  <c r="G132" i="1" l="1"/>
  <c r="C124" i="2"/>
  <c r="C121" i="3" s="1"/>
  <c r="J121" i="3" s="1"/>
  <c r="D124" i="2"/>
  <c r="D121" i="3" s="1"/>
  <c r="K121" i="3" s="1"/>
  <c r="B125" i="2"/>
  <c r="G133" i="1" l="1"/>
  <c r="C125" i="2"/>
  <c r="C122" i="3" s="1"/>
  <c r="J122" i="3" s="1"/>
  <c r="D125" i="2"/>
  <c r="D122" i="3" s="1"/>
  <c r="K122" i="3" s="1"/>
  <c r="B126" i="2"/>
  <c r="G134" i="1" l="1"/>
  <c r="C126" i="2"/>
  <c r="C123" i="3" s="1"/>
  <c r="J123" i="3" s="1"/>
  <c r="D126" i="2"/>
  <c r="D123" i="3" s="1"/>
  <c r="K123" i="3" s="1"/>
  <c r="B127" i="2"/>
  <c r="G135" i="1" l="1"/>
  <c r="C127" i="2"/>
  <c r="C124" i="3" s="1"/>
  <c r="J124" i="3" s="1"/>
  <c r="D127" i="2"/>
  <c r="D124" i="3" s="1"/>
  <c r="K124" i="3" s="1"/>
  <c r="B128" i="2"/>
  <c r="G136" i="1" l="1"/>
  <c r="C128" i="2"/>
  <c r="C125" i="3" s="1"/>
  <c r="J125" i="3" s="1"/>
  <c r="D128" i="2"/>
  <c r="D125" i="3" s="1"/>
  <c r="K125" i="3" s="1"/>
  <c r="B129" i="2"/>
  <c r="G137" i="1" l="1"/>
  <c r="C129" i="2"/>
  <c r="C126" i="3" s="1"/>
  <c r="J126" i="3" s="1"/>
  <c r="D129" i="2"/>
  <c r="D126" i="3" s="1"/>
  <c r="K126" i="3" s="1"/>
  <c r="B130" i="2"/>
  <c r="G138" i="1" l="1"/>
  <c r="C130" i="2"/>
  <c r="C127" i="3" s="1"/>
  <c r="J127" i="3" s="1"/>
  <c r="D130" i="2"/>
  <c r="D127" i="3" s="1"/>
  <c r="K127" i="3" s="1"/>
  <c r="B131" i="2"/>
  <c r="G139" i="1" l="1"/>
  <c r="C131" i="2"/>
  <c r="C128" i="3" s="1"/>
  <c r="J128" i="3" s="1"/>
  <c r="D131" i="2"/>
  <c r="D128" i="3" s="1"/>
  <c r="K128" i="3" s="1"/>
  <c r="B132" i="2"/>
  <c r="G140" i="1" l="1"/>
  <c r="C132" i="2"/>
  <c r="C129" i="3" s="1"/>
  <c r="J129" i="3" s="1"/>
  <c r="D132" i="2"/>
  <c r="D129" i="3" s="1"/>
  <c r="K129" i="3" s="1"/>
  <c r="B133" i="2"/>
  <c r="G141" i="1" l="1"/>
  <c r="C133" i="2"/>
  <c r="C130" i="3" s="1"/>
  <c r="J130" i="3" s="1"/>
  <c r="D133" i="2"/>
  <c r="D130" i="3" s="1"/>
  <c r="K130" i="3" s="1"/>
  <c r="B134" i="2"/>
  <c r="G142" i="1" l="1"/>
  <c r="C134" i="2"/>
  <c r="C131" i="3" s="1"/>
  <c r="J131" i="3" s="1"/>
  <c r="D134" i="2"/>
  <c r="D131" i="3" s="1"/>
  <c r="K131" i="3" s="1"/>
  <c r="B135" i="2"/>
  <c r="G143" i="1" l="1"/>
  <c r="C135" i="2"/>
  <c r="C132" i="3" s="1"/>
  <c r="J132" i="3" s="1"/>
  <c r="D135" i="2"/>
  <c r="D132" i="3" s="1"/>
  <c r="K132" i="3" s="1"/>
  <c r="B136" i="2"/>
  <c r="G144" i="1" l="1"/>
  <c r="C136" i="2"/>
  <c r="C133" i="3" s="1"/>
  <c r="J133" i="3" s="1"/>
  <c r="D136" i="2"/>
  <c r="D133" i="3" s="1"/>
  <c r="K133" i="3" s="1"/>
  <c r="B137" i="2"/>
  <c r="G145" i="1" l="1"/>
  <c r="C137" i="2"/>
  <c r="C134" i="3" s="1"/>
  <c r="J134" i="3" s="1"/>
  <c r="D137" i="2"/>
  <c r="D134" i="3" s="1"/>
  <c r="K134" i="3" s="1"/>
  <c r="B138" i="2"/>
  <c r="G146" i="1" l="1"/>
  <c r="C138" i="2"/>
  <c r="C135" i="3" s="1"/>
  <c r="J135" i="3" s="1"/>
  <c r="D138" i="2"/>
  <c r="D135" i="3" s="1"/>
  <c r="K135" i="3" s="1"/>
  <c r="B139" i="2"/>
  <c r="G147" i="1" l="1"/>
  <c r="C139" i="2"/>
  <c r="C136" i="3" s="1"/>
  <c r="J136" i="3" s="1"/>
  <c r="D139" i="2"/>
  <c r="D136" i="3" s="1"/>
  <c r="K136" i="3" s="1"/>
  <c r="B140" i="2"/>
  <c r="G148" i="1" l="1"/>
  <c r="C140" i="2"/>
  <c r="C137" i="3" s="1"/>
  <c r="J137" i="3" s="1"/>
  <c r="D140" i="2"/>
  <c r="D137" i="3" s="1"/>
  <c r="K137" i="3" s="1"/>
  <c r="B141" i="2"/>
  <c r="G149" i="1" l="1"/>
  <c r="C141" i="2"/>
  <c r="C138" i="3" s="1"/>
  <c r="J138" i="3" s="1"/>
  <c r="D141" i="2"/>
  <c r="D138" i="3" s="1"/>
  <c r="K138" i="3" s="1"/>
  <c r="B142" i="2"/>
  <c r="G150" i="1" l="1"/>
  <c r="C142" i="2"/>
  <c r="C139" i="3" s="1"/>
  <c r="J139" i="3" s="1"/>
  <c r="D142" i="2"/>
  <c r="D139" i="3" s="1"/>
  <c r="K139" i="3" s="1"/>
  <c r="B143" i="2"/>
  <c r="G151" i="1" l="1"/>
  <c r="C143" i="2"/>
  <c r="C140" i="3" s="1"/>
  <c r="J140" i="3" s="1"/>
  <c r="D143" i="2"/>
  <c r="D140" i="3" s="1"/>
  <c r="K140" i="3" s="1"/>
  <c r="B144" i="2"/>
  <c r="G152" i="1" l="1"/>
  <c r="C144" i="2"/>
  <c r="C141" i="3" s="1"/>
  <c r="J141" i="3" s="1"/>
  <c r="D144" i="2"/>
  <c r="D141" i="3" s="1"/>
  <c r="K141" i="3" s="1"/>
  <c r="B145" i="2"/>
  <c r="G153" i="1" l="1"/>
  <c r="C145" i="2"/>
  <c r="C142" i="3" s="1"/>
  <c r="J142" i="3" s="1"/>
  <c r="D145" i="2"/>
  <c r="D142" i="3" s="1"/>
  <c r="K142" i="3" s="1"/>
  <c r="B146" i="2"/>
  <c r="G154" i="1" l="1"/>
  <c r="C146" i="2"/>
  <c r="C143" i="3" s="1"/>
  <c r="J143" i="3" s="1"/>
  <c r="D146" i="2"/>
  <c r="D143" i="3" s="1"/>
  <c r="K143" i="3" s="1"/>
  <c r="B147" i="2"/>
  <c r="G155" i="1" l="1"/>
  <c r="C147" i="2"/>
  <c r="C144" i="3" s="1"/>
  <c r="J144" i="3" s="1"/>
  <c r="D147" i="2"/>
  <c r="D144" i="3" s="1"/>
  <c r="K144" i="3" s="1"/>
  <c r="B148" i="2"/>
  <c r="G156" i="1" l="1"/>
  <c r="C148" i="2"/>
  <c r="C145" i="3" s="1"/>
  <c r="J145" i="3" s="1"/>
  <c r="D148" i="2"/>
  <c r="D145" i="3" s="1"/>
  <c r="K145" i="3" s="1"/>
  <c r="B149" i="2"/>
  <c r="G157" i="1" l="1"/>
  <c r="C149" i="2"/>
  <c r="C146" i="3" s="1"/>
  <c r="J146" i="3" s="1"/>
  <c r="D149" i="2"/>
  <c r="D146" i="3" s="1"/>
  <c r="K146" i="3" s="1"/>
  <c r="B150" i="2"/>
  <c r="G158" i="1" l="1"/>
  <c r="C150" i="2"/>
  <c r="C147" i="3" s="1"/>
  <c r="J147" i="3" s="1"/>
  <c r="D150" i="2"/>
  <c r="D147" i="3" s="1"/>
  <c r="K147" i="3" s="1"/>
  <c r="B151" i="2"/>
  <c r="G159" i="1" l="1"/>
  <c r="C151" i="2"/>
  <c r="C148" i="3" s="1"/>
  <c r="J148" i="3" s="1"/>
  <c r="D151" i="2"/>
  <c r="D148" i="3" s="1"/>
  <c r="K148" i="3" s="1"/>
  <c r="B152" i="2"/>
  <c r="G160" i="1" l="1"/>
  <c r="C152" i="2"/>
  <c r="C149" i="3" s="1"/>
  <c r="J149" i="3" s="1"/>
  <c r="D152" i="2"/>
  <c r="D149" i="3" s="1"/>
  <c r="K149" i="3" s="1"/>
  <c r="B153" i="2"/>
  <c r="G161" i="1" l="1"/>
  <c r="C153" i="2"/>
  <c r="C150" i="3" s="1"/>
  <c r="J150" i="3" s="1"/>
  <c r="D153" i="2"/>
  <c r="D150" i="3" s="1"/>
  <c r="K150" i="3" s="1"/>
  <c r="B154" i="2"/>
  <c r="G162" i="1" l="1"/>
  <c r="C154" i="2"/>
  <c r="C151" i="3" s="1"/>
  <c r="J151" i="3" s="1"/>
  <c r="D154" i="2"/>
  <c r="D151" i="3" s="1"/>
  <c r="K151" i="3" s="1"/>
  <c r="B155" i="2"/>
  <c r="G163" i="1" l="1"/>
  <c r="C155" i="2"/>
  <c r="C152" i="3" s="1"/>
  <c r="J152" i="3" s="1"/>
  <c r="D155" i="2"/>
  <c r="D152" i="3" s="1"/>
  <c r="K152" i="3" s="1"/>
  <c r="B156" i="2"/>
  <c r="G164" i="1" l="1"/>
  <c r="C156" i="2"/>
  <c r="C153" i="3" s="1"/>
  <c r="J153" i="3" s="1"/>
  <c r="D156" i="2"/>
  <c r="D153" i="3" s="1"/>
  <c r="K153" i="3" s="1"/>
  <c r="B157" i="2"/>
  <c r="G165" i="1" l="1"/>
  <c r="C157" i="2"/>
  <c r="C154" i="3" s="1"/>
  <c r="J154" i="3" s="1"/>
  <c r="D157" i="2"/>
  <c r="D154" i="3" s="1"/>
  <c r="K154" i="3" s="1"/>
  <c r="B158" i="2"/>
  <c r="G166" i="1" l="1"/>
  <c r="C158" i="2"/>
  <c r="C155" i="3" s="1"/>
  <c r="J155" i="3" s="1"/>
  <c r="D158" i="2"/>
  <c r="D155" i="3" s="1"/>
  <c r="K155" i="3" s="1"/>
  <c r="B159" i="2"/>
  <c r="G167" i="1" l="1"/>
  <c r="C159" i="2"/>
  <c r="C156" i="3" s="1"/>
  <c r="J156" i="3" s="1"/>
  <c r="D159" i="2"/>
  <c r="D156" i="3" s="1"/>
  <c r="K156" i="3" s="1"/>
  <c r="B160" i="2"/>
  <c r="G168" i="1" l="1"/>
  <c r="C160" i="2"/>
  <c r="C157" i="3" s="1"/>
  <c r="J157" i="3" s="1"/>
  <c r="D160" i="2"/>
  <c r="D157" i="3" s="1"/>
  <c r="K157" i="3" s="1"/>
  <c r="B161" i="2"/>
  <c r="G169" i="1" l="1"/>
  <c r="C161" i="2"/>
  <c r="C158" i="3" s="1"/>
  <c r="J158" i="3" s="1"/>
  <c r="D161" i="2"/>
  <c r="D158" i="3" s="1"/>
  <c r="K158" i="3" s="1"/>
  <c r="B162" i="2"/>
  <c r="G170" i="1" l="1"/>
  <c r="C162" i="2"/>
  <c r="C159" i="3" s="1"/>
  <c r="J159" i="3" s="1"/>
  <c r="D162" i="2"/>
  <c r="D159" i="3" s="1"/>
  <c r="K159" i="3" s="1"/>
  <c r="B163" i="2"/>
  <c r="G171" i="1" l="1"/>
  <c r="C163" i="2"/>
  <c r="C160" i="3" s="1"/>
  <c r="J160" i="3" s="1"/>
  <c r="D163" i="2"/>
  <c r="D160" i="3" s="1"/>
  <c r="K160" i="3" s="1"/>
  <c r="B164" i="2"/>
  <c r="G172" i="1" l="1"/>
  <c r="C164" i="2"/>
  <c r="C161" i="3" s="1"/>
  <c r="J161" i="3" s="1"/>
  <c r="D164" i="2"/>
  <c r="D161" i="3" s="1"/>
  <c r="K161" i="3" s="1"/>
  <c r="B165" i="2"/>
  <c r="G173" i="1" l="1"/>
  <c r="C165" i="2"/>
  <c r="C162" i="3" s="1"/>
  <c r="J162" i="3" s="1"/>
  <c r="D165" i="2"/>
  <c r="D162" i="3" s="1"/>
  <c r="K162" i="3" s="1"/>
  <c r="B166" i="2"/>
  <c r="G174" i="1" l="1"/>
  <c r="C166" i="2"/>
  <c r="C163" i="3" s="1"/>
  <c r="J163" i="3" s="1"/>
  <c r="D166" i="2"/>
  <c r="D163" i="3" s="1"/>
  <c r="K163" i="3" s="1"/>
  <c r="B167" i="2"/>
  <c r="G175" i="1" l="1"/>
  <c r="C167" i="2"/>
  <c r="C164" i="3" s="1"/>
  <c r="J164" i="3" s="1"/>
  <c r="D167" i="2"/>
  <c r="D164" i="3" s="1"/>
  <c r="K164" i="3" s="1"/>
  <c r="B168" i="2"/>
  <c r="G176" i="1" l="1"/>
  <c r="C168" i="2"/>
  <c r="C165" i="3" s="1"/>
  <c r="J165" i="3" s="1"/>
  <c r="D168" i="2"/>
  <c r="D165" i="3" s="1"/>
  <c r="K165" i="3" s="1"/>
  <c r="B169" i="2"/>
  <c r="G177" i="1" l="1"/>
  <c r="C169" i="2"/>
  <c r="C166" i="3" s="1"/>
  <c r="J166" i="3" s="1"/>
  <c r="D169" i="2"/>
  <c r="D166" i="3" s="1"/>
  <c r="K166" i="3" s="1"/>
  <c r="B170" i="2"/>
  <c r="G178" i="1" l="1"/>
  <c r="C170" i="2"/>
  <c r="C167" i="3" s="1"/>
  <c r="J167" i="3" s="1"/>
  <c r="D170" i="2"/>
  <c r="D167" i="3" s="1"/>
  <c r="K167" i="3" s="1"/>
  <c r="B171" i="2"/>
  <c r="G179" i="1" l="1"/>
  <c r="C171" i="2"/>
  <c r="C168" i="3" s="1"/>
  <c r="J168" i="3" s="1"/>
  <c r="D171" i="2"/>
  <c r="D168" i="3" s="1"/>
  <c r="K168" i="3" s="1"/>
  <c r="B172" i="2"/>
  <c r="G180" i="1" l="1"/>
  <c r="C172" i="2"/>
  <c r="C169" i="3" s="1"/>
  <c r="J169" i="3" s="1"/>
  <c r="D172" i="2"/>
  <c r="D169" i="3" s="1"/>
  <c r="K169" i="3" s="1"/>
  <c r="B173" i="2"/>
  <c r="G181" i="1" l="1"/>
  <c r="C173" i="2"/>
  <c r="C170" i="3" s="1"/>
  <c r="J170" i="3" s="1"/>
  <c r="D173" i="2"/>
  <c r="D170" i="3" s="1"/>
  <c r="K170" i="3" s="1"/>
  <c r="B174" i="2"/>
  <c r="G182" i="1" l="1"/>
  <c r="C174" i="2"/>
  <c r="C171" i="3" s="1"/>
  <c r="J171" i="3" s="1"/>
  <c r="D174" i="2"/>
  <c r="D171" i="3" s="1"/>
  <c r="K171" i="3" s="1"/>
  <c r="B175" i="2"/>
  <c r="G183" i="1" l="1"/>
  <c r="C175" i="2"/>
  <c r="C172" i="3" s="1"/>
  <c r="J172" i="3" s="1"/>
  <c r="D175" i="2"/>
  <c r="D172" i="3" s="1"/>
  <c r="K172" i="3" s="1"/>
  <c r="B176" i="2"/>
  <c r="G184" i="1" l="1"/>
  <c r="C176" i="2"/>
  <c r="C173" i="3" s="1"/>
  <c r="J173" i="3" s="1"/>
  <c r="D176" i="2"/>
  <c r="D173" i="3" s="1"/>
  <c r="K173" i="3" s="1"/>
  <c r="B177" i="2"/>
  <c r="G185" i="1" l="1"/>
  <c r="C177" i="2"/>
  <c r="C174" i="3" s="1"/>
  <c r="J174" i="3" s="1"/>
  <c r="D177" i="2"/>
  <c r="D174" i="3" s="1"/>
  <c r="K174" i="3" s="1"/>
  <c r="B178" i="2"/>
  <c r="G186" i="1" l="1"/>
  <c r="C178" i="2"/>
  <c r="C175" i="3" s="1"/>
  <c r="J175" i="3" s="1"/>
  <c r="D178" i="2"/>
  <c r="D175" i="3" s="1"/>
  <c r="K175" i="3" s="1"/>
  <c r="B179" i="2"/>
  <c r="G187" i="1" l="1"/>
  <c r="C179" i="2"/>
  <c r="C176" i="3" s="1"/>
  <c r="J176" i="3" s="1"/>
  <c r="D179" i="2"/>
  <c r="D176" i="3" s="1"/>
  <c r="K176" i="3" s="1"/>
  <c r="B180" i="2"/>
  <c r="G188" i="1" l="1"/>
  <c r="C180" i="2"/>
  <c r="C177" i="3" s="1"/>
  <c r="J177" i="3" s="1"/>
  <c r="D180" i="2"/>
  <c r="D177" i="3" s="1"/>
  <c r="K177" i="3" s="1"/>
  <c r="B181" i="2"/>
  <c r="G189" i="1" l="1"/>
  <c r="C181" i="2"/>
  <c r="C178" i="3" s="1"/>
  <c r="J178" i="3" s="1"/>
  <c r="D181" i="2"/>
  <c r="D178" i="3" s="1"/>
  <c r="K178" i="3" s="1"/>
  <c r="B182" i="2"/>
  <c r="G190" i="1" l="1"/>
  <c r="C182" i="2"/>
  <c r="C179" i="3" s="1"/>
  <c r="J179" i="3" s="1"/>
  <c r="D182" i="2"/>
  <c r="D179" i="3" s="1"/>
  <c r="K179" i="3" s="1"/>
  <c r="B183" i="2"/>
  <c r="G191" i="1" l="1"/>
  <c r="C183" i="2"/>
  <c r="C180" i="3" s="1"/>
  <c r="J180" i="3" s="1"/>
  <c r="D183" i="2"/>
  <c r="D180" i="3" s="1"/>
  <c r="K180" i="3" s="1"/>
  <c r="B184" i="2"/>
  <c r="G192" i="1" l="1"/>
  <c r="C184" i="2"/>
  <c r="C181" i="3" s="1"/>
  <c r="J181" i="3" s="1"/>
  <c r="D184" i="2"/>
  <c r="D181" i="3" s="1"/>
  <c r="K181" i="3" s="1"/>
  <c r="B185" i="2"/>
  <c r="G193" i="1" l="1"/>
  <c r="C185" i="2"/>
  <c r="C182" i="3" s="1"/>
  <c r="J182" i="3" s="1"/>
  <c r="D185" i="2"/>
  <c r="D182" i="3" s="1"/>
  <c r="K182" i="3" s="1"/>
  <c r="B186" i="2"/>
  <c r="G194" i="1" l="1"/>
  <c r="C186" i="2"/>
  <c r="C183" i="3" s="1"/>
  <c r="J183" i="3" s="1"/>
  <c r="D186" i="2"/>
  <c r="D183" i="3" s="1"/>
  <c r="K183" i="3" s="1"/>
  <c r="B187" i="2"/>
  <c r="G195" i="1" l="1"/>
  <c r="C187" i="2"/>
  <c r="C184" i="3" s="1"/>
  <c r="J184" i="3" s="1"/>
  <c r="D187" i="2"/>
  <c r="D184" i="3" s="1"/>
  <c r="K184" i="3" s="1"/>
  <c r="B188" i="2"/>
  <c r="G196" i="1" l="1"/>
  <c r="C188" i="2"/>
  <c r="C185" i="3" s="1"/>
  <c r="J185" i="3" s="1"/>
  <c r="D188" i="2"/>
  <c r="D185" i="3" s="1"/>
  <c r="K185" i="3" s="1"/>
  <c r="B189" i="2"/>
  <c r="G197" i="1" l="1"/>
  <c r="C189" i="2"/>
  <c r="C186" i="3" s="1"/>
  <c r="J186" i="3" s="1"/>
  <c r="D189" i="2"/>
  <c r="D186" i="3" s="1"/>
  <c r="K186" i="3" s="1"/>
  <c r="B190" i="2"/>
  <c r="G198" i="1" l="1"/>
  <c r="C190" i="2"/>
  <c r="C187" i="3" s="1"/>
  <c r="J187" i="3" s="1"/>
  <c r="D190" i="2"/>
  <c r="D187" i="3" s="1"/>
  <c r="K187" i="3" s="1"/>
  <c r="B191" i="2"/>
  <c r="G199" i="1" l="1"/>
  <c r="C191" i="2"/>
  <c r="C188" i="3" s="1"/>
  <c r="J188" i="3" s="1"/>
  <c r="D191" i="2"/>
  <c r="D188" i="3" s="1"/>
  <c r="K188" i="3" s="1"/>
  <c r="B192" i="2"/>
  <c r="G200" i="1" l="1"/>
  <c r="C192" i="2"/>
  <c r="C189" i="3" s="1"/>
  <c r="J189" i="3" s="1"/>
  <c r="D192" i="2"/>
  <c r="D189" i="3" s="1"/>
  <c r="K189" i="3" s="1"/>
  <c r="B193" i="2"/>
  <c r="G201" i="1" l="1"/>
  <c r="C193" i="2"/>
  <c r="C190" i="3" s="1"/>
  <c r="J190" i="3" s="1"/>
  <c r="D193" i="2"/>
  <c r="D190" i="3" s="1"/>
  <c r="K190" i="3" s="1"/>
  <c r="B194" i="2"/>
  <c r="G202" i="1" l="1"/>
  <c r="C194" i="2"/>
  <c r="C191" i="3" s="1"/>
  <c r="J191" i="3" s="1"/>
  <c r="D194" i="2"/>
  <c r="D191" i="3" s="1"/>
  <c r="K191" i="3" s="1"/>
  <c r="B195" i="2"/>
  <c r="G203" i="1" l="1"/>
  <c r="C195" i="2"/>
  <c r="C192" i="3" s="1"/>
  <c r="J192" i="3" s="1"/>
  <c r="D195" i="2"/>
  <c r="D192" i="3" s="1"/>
  <c r="K192" i="3" s="1"/>
  <c r="B196" i="2"/>
  <c r="G204" i="1" l="1"/>
  <c r="C196" i="2"/>
  <c r="C193" i="3" s="1"/>
  <c r="J193" i="3" s="1"/>
  <c r="D196" i="2"/>
  <c r="D193" i="3" s="1"/>
  <c r="K193" i="3" s="1"/>
  <c r="B197" i="2"/>
  <c r="G205" i="1" l="1"/>
  <c r="C197" i="2"/>
  <c r="C194" i="3" s="1"/>
  <c r="J194" i="3" s="1"/>
  <c r="D197" i="2"/>
  <c r="D194" i="3" s="1"/>
  <c r="K194" i="3" s="1"/>
  <c r="B198" i="2"/>
  <c r="G206" i="1" l="1"/>
  <c r="C198" i="2"/>
  <c r="C195" i="3" s="1"/>
  <c r="J195" i="3" s="1"/>
  <c r="D198" i="2"/>
  <c r="D195" i="3" s="1"/>
  <c r="K195" i="3" s="1"/>
  <c r="B199" i="2"/>
  <c r="G207" i="1" l="1"/>
  <c r="C199" i="2"/>
  <c r="C196" i="3" s="1"/>
  <c r="J196" i="3" s="1"/>
  <c r="D199" i="2"/>
  <c r="D196" i="3" s="1"/>
  <c r="K196" i="3" s="1"/>
  <c r="B200" i="2"/>
  <c r="G208" i="1" l="1"/>
  <c r="C200" i="2"/>
  <c r="C197" i="3" s="1"/>
  <c r="J197" i="3" s="1"/>
  <c r="D200" i="2"/>
  <c r="D197" i="3" s="1"/>
  <c r="K197" i="3" s="1"/>
  <c r="B201" i="2"/>
  <c r="G209" i="1" l="1"/>
  <c r="C201" i="2"/>
  <c r="C198" i="3" s="1"/>
  <c r="J198" i="3" s="1"/>
  <c r="D201" i="2"/>
  <c r="D198" i="3" s="1"/>
  <c r="K198" i="3" s="1"/>
  <c r="B202" i="2"/>
  <c r="G210" i="1" l="1"/>
  <c r="C202" i="2"/>
  <c r="C199" i="3" s="1"/>
  <c r="J199" i="3" s="1"/>
  <c r="D202" i="2"/>
  <c r="D199" i="3" s="1"/>
  <c r="K199" i="3" s="1"/>
  <c r="B203" i="2"/>
  <c r="G211" i="1" l="1"/>
  <c r="C203" i="2"/>
  <c r="C200" i="3" s="1"/>
  <c r="J200" i="3" s="1"/>
  <c r="D203" i="2"/>
  <c r="D200" i="3" s="1"/>
  <c r="K200" i="3" s="1"/>
  <c r="B204" i="2"/>
  <c r="G212" i="1" l="1"/>
  <c r="C204" i="2"/>
  <c r="C201" i="3" s="1"/>
  <c r="J201" i="3" s="1"/>
  <c r="D204" i="2"/>
  <c r="D201" i="3" s="1"/>
  <c r="K201" i="3" s="1"/>
  <c r="B205" i="2"/>
  <c r="G213" i="1" l="1"/>
  <c r="C205" i="2"/>
  <c r="C202" i="3" s="1"/>
  <c r="J202" i="3" s="1"/>
  <c r="D205" i="2"/>
  <c r="D202" i="3" s="1"/>
  <c r="K202" i="3" s="1"/>
  <c r="B206" i="2"/>
  <c r="G214" i="1" l="1"/>
  <c r="C206" i="2"/>
  <c r="C203" i="3" s="1"/>
  <c r="J203" i="3" s="1"/>
  <c r="D206" i="2"/>
  <c r="D203" i="3" s="1"/>
  <c r="K203" i="3" s="1"/>
  <c r="B207" i="2"/>
  <c r="G215" i="1" l="1"/>
  <c r="C207" i="2"/>
  <c r="C204" i="3" s="1"/>
  <c r="J204" i="3" s="1"/>
  <c r="D207" i="2"/>
  <c r="D204" i="3" s="1"/>
  <c r="K204" i="3" s="1"/>
  <c r="B208" i="2"/>
  <c r="G216" i="1" l="1"/>
  <c r="C208" i="2"/>
  <c r="C205" i="3" s="1"/>
  <c r="J205" i="3" s="1"/>
  <c r="D208" i="2"/>
  <c r="D205" i="3" s="1"/>
  <c r="K205" i="3" s="1"/>
  <c r="B209" i="2"/>
  <c r="G217" i="1" l="1"/>
  <c r="C209" i="2"/>
  <c r="C206" i="3" s="1"/>
  <c r="J206" i="3" s="1"/>
  <c r="D209" i="2"/>
  <c r="D206" i="3" s="1"/>
  <c r="K206" i="3" s="1"/>
  <c r="B210" i="2"/>
  <c r="G218" i="1" l="1"/>
  <c r="C210" i="2"/>
  <c r="C207" i="3" s="1"/>
  <c r="J207" i="3" s="1"/>
  <c r="D210" i="2"/>
  <c r="D207" i="3" s="1"/>
  <c r="K207" i="3" s="1"/>
  <c r="B211" i="2"/>
  <c r="G219" i="1" l="1"/>
  <c r="C211" i="2"/>
  <c r="C208" i="3" s="1"/>
  <c r="J208" i="3" s="1"/>
  <c r="D211" i="2"/>
  <c r="D208" i="3" s="1"/>
  <c r="K208" i="3" s="1"/>
  <c r="B212" i="2"/>
  <c r="G220" i="1" l="1"/>
  <c r="C212" i="2"/>
  <c r="C209" i="3" s="1"/>
  <c r="J209" i="3" s="1"/>
  <c r="D212" i="2"/>
  <c r="D209" i="3" s="1"/>
  <c r="K209" i="3" s="1"/>
  <c r="B213" i="2"/>
  <c r="G221" i="1" l="1"/>
  <c r="C213" i="2"/>
  <c r="C210" i="3" s="1"/>
  <c r="J210" i="3" s="1"/>
  <c r="D213" i="2"/>
  <c r="D210" i="3" s="1"/>
  <c r="K210" i="3" s="1"/>
  <c r="B214" i="2"/>
  <c r="G222" i="1" l="1"/>
  <c r="C214" i="2"/>
  <c r="C211" i="3" s="1"/>
  <c r="J211" i="3" s="1"/>
  <c r="D214" i="2"/>
  <c r="D211" i="3" s="1"/>
  <c r="K211" i="3" s="1"/>
  <c r="B215" i="2"/>
  <c r="G223" i="1" l="1"/>
  <c r="C215" i="2"/>
  <c r="C212" i="3" s="1"/>
  <c r="J212" i="3" s="1"/>
  <c r="D215" i="2"/>
  <c r="D212" i="3" s="1"/>
  <c r="K212" i="3" s="1"/>
  <c r="B216" i="2"/>
  <c r="G224" i="1" l="1"/>
  <c r="C216" i="2"/>
  <c r="C213" i="3" s="1"/>
  <c r="J213" i="3" s="1"/>
  <c r="D216" i="2"/>
  <c r="D213" i="3" s="1"/>
  <c r="K213" i="3" s="1"/>
  <c r="B217" i="2"/>
  <c r="G225" i="1" l="1"/>
  <c r="C217" i="2"/>
  <c r="C214" i="3" s="1"/>
  <c r="J214" i="3" s="1"/>
  <c r="D217" i="2"/>
  <c r="D214" i="3" s="1"/>
  <c r="K214" i="3" s="1"/>
  <c r="B218" i="2"/>
  <c r="G226" i="1" l="1"/>
  <c r="C218" i="2"/>
  <c r="C215" i="3" s="1"/>
  <c r="J215" i="3" s="1"/>
  <c r="D218" i="2"/>
  <c r="D215" i="3" s="1"/>
  <c r="K215" i="3" s="1"/>
  <c r="B219" i="2"/>
  <c r="G227" i="1" l="1"/>
  <c r="C219" i="2"/>
  <c r="C216" i="3" s="1"/>
  <c r="J216" i="3" s="1"/>
  <c r="D219" i="2"/>
  <c r="D216" i="3" s="1"/>
  <c r="K216" i="3" s="1"/>
  <c r="B220" i="2"/>
  <c r="G228" i="1" l="1"/>
  <c r="C220" i="2"/>
  <c r="C217" i="3" s="1"/>
  <c r="J217" i="3" s="1"/>
  <c r="D220" i="2"/>
  <c r="D217" i="3" s="1"/>
  <c r="K217" i="3" s="1"/>
  <c r="B221" i="2"/>
  <c r="G229" i="1" l="1"/>
  <c r="C221" i="2"/>
  <c r="C218" i="3" s="1"/>
  <c r="J218" i="3" s="1"/>
  <c r="D221" i="2"/>
  <c r="D218" i="3" s="1"/>
  <c r="K218" i="3" s="1"/>
  <c r="B222" i="2"/>
  <c r="G230" i="1" l="1"/>
  <c r="C222" i="2"/>
  <c r="C219" i="3" s="1"/>
  <c r="J219" i="3" s="1"/>
  <c r="D222" i="2"/>
  <c r="D219" i="3" s="1"/>
  <c r="K219" i="3" s="1"/>
  <c r="B223" i="2"/>
  <c r="G231" i="1" l="1"/>
  <c r="C223" i="2"/>
  <c r="C220" i="3" s="1"/>
  <c r="J220" i="3" s="1"/>
  <c r="D223" i="2"/>
  <c r="D220" i="3" s="1"/>
  <c r="K220" i="3" s="1"/>
  <c r="B224" i="2"/>
  <c r="G232" i="1" l="1"/>
  <c r="C224" i="2"/>
  <c r="C221" i="3" s="1"/>
  <c r="J221" i="3" s="1"/>
  <c r="D224" i="2"/>
  <c r="D221" i="3" s="1"/>
  <c r="K221" i="3" s="1"/>
  <c r="B225" i="2"/>
  <c r="G233" i="1" l="1"/>
  <c r="C225" i="2"/>
  <c r="C222" i="3" s="1"/>
  <c r="J222" i="3" s="1"/>
  <c r="D225" i="2"/>
  <c r="D222" i="3" s="1"/>
  <c r="K222" i="3" s="1"/>
  <c r="B226" i="2"/>
  <c r="G234" i="1" l="1"/>
  <c r="C226" i="2"/>
  <c r="C223" i="3" s="1"/>
  <c r="J223" i="3" s="1"/>
  <c r="D226" i="2"/>
  <c r="D223" i="3" s="1"/>
  <c r="K223" i="3" s="1"/>
  <c r="B227" i="2"/>
  <c r="G235" i="1" l="1"/>
  <c r="C227" i="2"/>
  <c r="C224" i="3" s="1"/>
  <c r="J224" i="3" s="1"/>
  <c r="D227" i="2"/>
  <c r="D224" i="3" s="1"/>
  <c r="K224" i="3" s="1"/>
  <c r="B228" i="2"/>
  <c r="G236" i="1" l="1"/>
  <c r="C228" i="2"/>
  <c r="C225" i="3" s="1"/>
  <c r="J225" i="3" s="1"/>
  <c r="D228" i="2"/>
  <c r="D225" i="3" s="1"/>
  <c r="K225" i="3" s="1"/>
  <c r="B229" i="2"/>
  <c r="G237" i="1" l="1"/>
  <c r="C229" i="2"/>
  <c r="C226" i="3" s="1"/>
  <c r="J226" i="3" s="1"/>
  <c r="D229" i="2"/>
  <c r="D226" i="3" s="1"/>
  <c r="K226" i="3" s="1"/>
  <c r="B230" i="2"/>
  <c r="G238" i="1" l="1"/>
  <c r="C230" i="2"/>
  <c r="C227" i="3" s="1"/>
  <c r="J227" i="3" s="1"/>
  <c r="D230" i="2"/>
  <c r="D227" i="3" s="1"/>
  <c r="K227" i="3" s="1"/>
  <c r="B231" i="2"/>
  <c r="G239" i="1" l="1"/>
  <c r="C231" i="2"/>
  <c r="C228" i="3" s="1"/>
  <c r="J228" i="3" s="1"/>
  <c r="D231" i="2"/>
  <c r="D228" i="3" s="1"/>
  <c r="K228" i="3" s="1"/>
  <c r="B232" i="2"/>
  <c r="G240" i="1" l="1"/>
  <c r="C232" i="2"/>
  <c r="C229" i="3" s="1"/>
  <c r="J229" i="3" s="1"/>
  <c r="D232" i="2"/>
  <c r="D229" i="3" s="1"/>
  <c r="K229" i="3" s="1"/>
  <c r="B233" i="2"/>
  <c r="G241" i="1" l="1"/>
  <c r="C233" i="2"/>
  <c r="C230" i="3" s="1"/>
  <c r="J230" i="3" s="1"/>
  <c r="D233" i="2"/>
  <c r="D230" i="3" s="1"/>
  <c r="K230" i="3" s="1"/>
  <c r="B234" i="2"/>
  <c r="G242" i="1" l="1"/>
  <c r="C234" i="2"/>
  <c r="C231" i="3" s="1"/>
  <c r="J231" i="3" s="1"/>
  <c r="D234" i="2"/>
  <c r="D231" i="3" s="1"/>
  <c r="K231" i="3" s="1"/>
  <c r="B235" i="2"/>
  <c r="G243" i="1" l="1"/>
  <c r="C235" i="2"/>
  <c r="C232" i="3" s="1"/>
  <c r="J232" i="3" s="1"/>
  <c r="D235" i="2"/>
  <c r="D232" i="3" s="1"/>
  <c r="K232" i="3" s="1"/>
  <c r="B236" i="2"/>
  <c r="G244" i="1" l="1"/>
  <c r="C236" i="2"/>
  <c r="C233" i="3" s="1"/>
  <c r="J233" i="3" s="1"/>
  <c r="D236" i="2"/>
  <c r="D233" i="3" s="1"/>
  <c r="K233" i="3" s="1"/>
  <c r="B237" i="2"/>
  <c r="G245" i="1" l="1"/>
  <c r="C237" i="2"/>
  <c r="C234" i="3" s="1"/>
  <c r="J234" i="3" s="1"/>
  <c r="D237" i="2"/>
  <c r="D234" i="3" s="1"/>
  <c r="K234" i="3" s="1"/>
  <c r="B238" i="2"/>
  <c r="G246" i="1" l="1"/>
  <c r="C238" i="2"/>
  <c r="C235" i="3" s="1"/>
  <c r="J235" i="3" s="1"/>
  <c r="D238" i="2"/>
  <c r="D235" i="3" s="1"/>
  <c r="K235" i="3" s="1"/>
  <c r="B239" i="2"/>
  <c r="G247" i="1" l="1"/>
  <c r="C239" i="2"/>
  <c r="C236" i="3" s="1"/>
  <c r="J236" i="3" s="1"/>
  <c r="D239" i="2"/>
  <c r="D236" i="3" s="1"/>
  <c r="K236" i="3" s="1"/>
  <c r="B240" i="2"/>
  <c r="G248" i="1" l="1"/>
  <c r="C240" i="2"/>
  <c r="C237" i="3" s="1"/>
  <c r="J237" i="3" s="1"/>
  <c r="D240" i="2"/>
  <c r="D237" i="3" s="1"/>
  <c r="K237" i="3" s="1"/>
  <c r="B241" i="2"/>
  <c r="G249" i="1" l="1"/>
  <c r="C241" i="2"/>
  <c r="C238" i="3" s="1"/>
  <c r="J238" i="3" s="1"/>
  <c r="D241" i="2"/>
  <c r="D238" i="3" s="1"/>
  <c r="K238" i="3" s="1"/>
  <c r="B242" i="2"/>
  <c r="G250" i="1" l="1"/>
  <c r="C242" i="2"/>
  <c r="C239" i="3" s="1"/>
  <c r="J239" i="3" s="1"/>
  <c r="D242" i="2"/>
  <c r="D239" i="3" s="1"/>
  <c r="K239" i="3" s="1"/>
  <c r="B243" i="2"/>
  <c r="G251" i="1" l="1"/>
  <c r="C243" i="2"/>
  <c r="C240" i="3" s="1"/>
  <c r="J240" i="3" s="1"/>
  <c r="D243" i="2"/>
  <c r="D240" i="3" s="1"/>
  <c r="K240" i="3" s="1"/>
  <c r="B244" i="2"/>
  <c r="G252" i="1" l="1"/>
  <c r="C244" i="2"/>
  <c r="C241" i="3" s="1"/>
  <c r="J241" i="3" s="1"/>
  <c r="D244" i="2"/>
  <c r="D241" i="3" s="1"/>
  <c r="K241" i="3" s="1"/>
  <c r="B245" i="2"/>
  <c r="G253" i="1" l="1"/>
  <c r="C245" i="2"/>
  <c r="C242" i="3" s="1"/>
  <c r="J242" i="3" s="1"/>
  <c r="D245" i="2"/>
  <c r="D242" i="3" s="1"/>
  <c r="K242" i="3" s="1"/>
  <c r="B246" i="2"/>
  <c r="G254" i="1" l="1"/>
  <c r="C246" i="2"/>
  <c r="C243" i="3" s="1"/>
  <c r="J243" i="3" s="1"/>
  <c r="D246" i="2"/>
  <c r="D243" i="3" s="1"/>
  <c r="K243" i="3" s="1"/>
  <c r="B247" i="2"/>
  <c r="G255" i="1" l="1"/>
  <c r="C247" i="2"/>
  <c r="C244" i="3" s="1"/>
  <c r="J244" i="3" s="1"/>
  <c r="D247" i="2"/>
  <c r="D244" i="3" s="1"/>
  <c r="K244" i="3" s="1"/>
  <c r="B248" i="2"/>
  <c r="G256" i="1" l="1"/>
  <c r="C248" i="2"/>
  <c r="C245" i="3" s="1"/>
  <c r="J245" i="3" s="1"/>
  <c r="D248" i="2"/>
  <c r="D245" i="3" s="1"/>
  <c r="K245" i="3" s="1"/>
  <c r="B249" i="2"/>
  <c r="G257" i="1" l="1"/>
  <c r="C249" i="2"/>
  <c r="C246" i="3" s="1"/>
  <c r="J246" i="3" s="1"/>
  <c r="D249" i="2"/>
  <c r="D246" i="3" s="1"/>
  <c r="K246" i="3" s="1"/>
  <c r="B250" i="2"/>
  <c r="G258" i="1" l="1"/>
  <c r="C250" i="2"/>
  <c r="C247" i="3" s="1"/>
  <c r="J247" i="3" s="1"/>
  <c r="D250" i="2"/>
  <c r="D247" i="3" s="1"/>
  <c r="K247" i="3" s="1"/>
  <c r="B251" i="2"/>
  <c r="G259" i="1" l="1"/>
  <c r="C251" i="2"/>
  <c r="C248" i="3" s="1"/>
  <c r="J248" i="3" s="1"/>
  <c r="D251" i="2"/>
  <c r="D248" i="3" s="1"/>
  <c r="K248" i="3" s="1"/>
  <c r="B252" i="2"/>
  <c r="G260" i="1" l="1"/>
  <c r="C252" i="2"/>
  <c r="C249" i="3" s="1"/>
  <c r="J249" i="3" s="1"/>
  <c r="D252" i="2"/>
  <c r="D249" i="3" s="1"/>
  <c r="K249" i="3" s="1"/>
  <c r="B253" i="2"/>
  <c r="G261" i="1" l="1"/>
  <c r="C253" i="2"/>
  <c r="C250" i="3" s="1"/>
  <c r="J250" i="3" s="1"/>
  <c r="D253" i="2"/>
  <c r="D250" i="3" s="1"/>
  <c r="K250" i="3" s="1"/>
  <c r="B254" i="2"/>
  <c r="G262" i="1" l="1"/>
  <c r="C254" i="2"/>
  <c r="C251" i="3" s="1"/>
  <c r="J251" i="3" s="1"/>
  <c r="D254" i="2"/>
  <c r="D251" i="3" s="1"/>
  <c r="K251" i="3" s="1"/>
  <c r="B255" i="2"/>
  <c r="C255" i="2" l="1"/>
  <c r="C252" i="3" s="1"/>
  <c r="J252" i="3" s="1"/>
  <c r="D255" i="2"/>
  <c r="D252" i="3" s="1"/>
  <c r="K252" i="3" s="1"/>
  <c r="B257" i="2"/>
  <c r="B256" i="2"/>
  <c r="C256" i="2" l="1"/>
  <c r="C253" i="3" s="1"/>
  <c r="J253" i="3" s="1"/>
  <c r="D256" i="2"/>
  <c r="D253" i="3" s="1"/>
  <c r="K253" i="3" s="1"/>
  <c r="C257" i="2"/>
  <c r="D257" i="2"/>
  <c r="D254" i="3" s="1"/>
  <c r="K254" i="3" s="1"/>
  <c r="I5" i="2"/>
  <c r="I6" i="2" l="1"/>
  <c r="C254" i="3"/>
  <c r="J254" i="3" s="1"/>
  <c r="E254" i="2"/>
  <c r="F256" i="2"/>
  <c r="F253" i="2"/>
  <c r="F257" i="2"/>
  <c r="F6" i="2"/>
  <c r="F8" i="2"/>
  <c r="F7" i="2"/>
  <c r="F9" i="2"/>
  <c r="F10" i="2"/>
  <c r="F11" i="2"/>
  <c r="F12" i="2"/>
  <c r="F13" i="2"/>
  <c r="F14" i="2"/>
  <c r="F16" i="2"/>
  <c r="F15" i="2"/>
  <c r="F17" i="2"/>
  <c r="F18" i="2"/>
  <c r="F19" i="2"/>
  <c r="F20" i="2"/>
  <c r="F22" i="2"/>
  <c r="F21" i="2"/>
  <c r="F23" i="2"/>
  <c r="F24" i="2"/>
  <c r="F25" i="2"/>
  <c r="F26" i="2"/>
  <c r="F27" i="2"/>
  <c r="F28" i="2"/>
  <c r="F29" i="2"/>
  <c r="F30" i="2"/>
  <c r="F32" i="2"/>
  <c r="F33" i="2"/>
  <c r="F31" i="2"/>
  <c r="F34" i="2"/>
  <c r="F35" i="2"/>
  <c r="F37" i="2"/>
  <c r="F36" i="2"/>
  <c r="F38" i="2"/>
  <c r="F39" i="2"/>
  <c r="F40" i="2"/>
  <c r="F41" i="2"/>
  <c r="F42" i="2"/>
  <c r="F44" i="2"/>
  <c r="F43" i="2"/>
  <c r="F46" i="2"/>
  <c r="F45" i="2"/>
  <c r="F47" i="2"/>
  <c r="F48" i="2"/>
  <c r="F50" i="2"/>
  <c r="F49" i="2"/>
  <c r="F51" i="2"/>
  <c r="F52" i="2"/>
  <c r="F54" i="2"/>
  <c r="F53" i="2"/>
  <c r="F55" i="2"/>
  <c r="F56" i="2"/>
  <c r="F58" i="2"/>
  <c r="F57" i="2"/>
  <c r="F59" i="2"/>
  <c r="F60" i="2"/>
  <c r="F62" i="2"/>
  <c r="F61" i="2"/>
  <c r="F63" i="2"/>
  <c r="F64" i="2"/>
  <c r="F66" i="2"/>
  <c r="F65" i="2"/>
  <c r="F67" i="2"/>
  <c r="F68" i="2"/>
  <c r="F70" i="2"/>
  <c r="F69" i="2"/>
  <c r="F71" i="2"/>
  <c r="F72" i="2"/>
  <c r="F74" i="2"/>
  <c r="F73" i="2"/>
  <c r="F75" i="2"/>
  <c r="F76" i="2"/>
  <c r="F78" i="2"/>
  <c r="F77" i="2"/>
  <c r="F79" i="2"/>
  <c r="F80" i="2"/>
  <c r="F81" i="2"/>
  <c r="F82" i="2"/>
  <c r="F83" i="2"/>
  <c r="F84" i="2"/>
  <c r="F85" i="2"/>
  <c r="F87" i="2"/>
  <c r="F88" i="2"/>
  <c r="F86" i="2"/>
  <c r="F89" i="2"/>
  <c r="F90" i="2"/>
  <c r="F93" i="2"/>
  <c r="F92" i="2"/>
  <c r="F91" i="2"/>
  <c r="F94" i="2"/>
  <c r="F96" i="2"/>
  <c r="F95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3" i="2"/>
  <c r="F112" i="2"/>
  <c r="F114" i="2"/>
  <c r="F115" i="2"/>
  <c r="F117" i="2"/>
  <c r="F116" i="2"/>
  <c r="F118" i="2"/>
  <c r="F119" i="2"/>
  <c r="F121" i="2"/>
  <c r="F120" i="2"/>
  <c r="F122" i="2"/>
  <c r="F123" i="2"/>
  <c r="F124" i="2"/>
  <c r="F125" i="2"/>
  <c r="F126" i="2"/>
  <c r="F127" i="2"/>
  <c r="F129" i="2"/>
  <c r="F128" i="2"/>
  <c r="F130" i="2"/>
  <c r="F131" i="2"/>
  <c r="F133" i="2"/>
  <c r="F132" i="2"/>
  <c r="F134" i="2"/>
  <c r="F135" i="2"/>
  <c r="F137" i="2"/>
  <c r="F136" i="2"/>
  <c r="F138" i="2"/>
  <c r="F140" i="2"/>
  <c r="F139" i="2"/>
  <c r="F141" i="2"/>
  <c r="F142" i="2"/>
  <c r="F143" i="2"/>
  <c r="F144" i="2"/>
  <c r="F145" i="2"/>
  <c r="F146" i="2"/>
  <c r="F147" i="2"/>
  <c r="F148" i="2"/>
  <c r="F149" i="2"/>
  <c r="F151" i="2"/>
  <c r="F150" i="2"/>
  <c r="F152" i="2"/>
  <c r="F154" i="2"/>
  <c r="F153" i="2"/>
  <c r="F155" i="2"/>
  <c r="F156" i="2"/>
  <c r="F158" i="2"/>
  <c r="F157" i="2"/>
  <c r="F159" i="2"/>
  <c r="F161" i="2"/>
  <c r="F160" i="2"/>
  <c r="F162" i="2"/>
  <c r="F163" i="2"/>
  <c r="F164" i="2"/>
  <c r="F165" i="2"/>
  <c r="F166" i="2"/>
  <c r="F168" i="2"/>
  <c r="F167" i="2"/>
  <c r="F169" i="2"/>
  <c r="F171" i="2"/>
  <c r="F170" i="2"/>
  <c r="F172" i="2"/>
  <c r="F173" i="2"/>
  <c r="F174" i="2"/>
  <c r="F175" i="2"/>
  <c r="F176" i="2"/>
  <c r="F177" i="2"/>
  <c r="F178" i="2"/>
  <c r="F179" i="2"/>
  <c r="F180" i="2"/>
  <c r="F181" i="2"/>
  <c r="F182" i="2"/>
  <c r="F184" i="2"/>
  <c r="F183" i="2"/>
  <c r="F185" i="2"/>
  <c r="F187" i="2"/>
  <c r="F186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9" i="2"/>
  <c r="F208" i="2"/>
  <c r="F211" i="2"/>
  <c r="F210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2" i="2"/>
  <c r="F231" i="2"/>
  <c r="F233" i="2"/>
  <c r="F234" i="2"/>
  <c r="F235" i="2"/>
  <c r="F236" i="2"/>
  <c r="F238" i="2"/>
  <c r="F237" i="2"/>
  <c r="F239" i="2"/>
  <c r="F240" i="2"/>
  <c r="F242" i="2"/>
  <c r="F241" i="2"/>
  <c r="F245" i="2"/>
  <c r="F243" i="2"/>
  <c r="F244" i="2"/>
  <c r="F246" i="2"/>
  <c r="F249" i="2"/>
  <c r="F248" i="2"/>
  <c r="F247" i="2"/>
  <c r="F250" i="2"/>
  <c r="F251" i="2"/>
  <c r="F254" i="2"/>
  <c r="F255" i="2"/>
  <c r="F252" i="2"/>
  <c r="E5" i="2"/>
  <c r="E257" i="2"/>
  <c r="E6" i="2"/>
  <c r="E7" i="2"/>
  <c r="E8" i="2"/>
  <c r="E10" i="2"/>
  <c r="E9" i="2"/>
  <c r="E11" i="2"/>
  <c r="E12" i="2"/>
  <c r="E14" i="2"/>
  <c r="E13" i="2"/>
  <c r="E15" i="2"/>
  <c r="E17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1" i="2"/>
  <c r="E30" i="2"/>
  <c r="E32" i="2"/>
  <c r="E33" i="2"/>
  <c r="E34" i="2"/>
  <c r="E35" i="2"/>
  <c r="E36" i="2"/>
  <c r="E37" i="2"/>
  <c r="E38" i="2"/>
  <c r="E39" i="2"/>
  <c r="E41" i="2"/>
  <c r="E40" i="2"/>
  <c r="E42" i="2"/>
  <c r="E43" i="2"/>
  <c r="E44" i="2"/>
  <c r="E45" i="2"/>
  <c r="E46" i="2"/>
  <c r="E47" i="2"/>
  <c r="E48" i="2"/>
  <c r="E50" i="2"/>
  <c r="E49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1" i="2"/>
  <c r="E70" i="2"/>
  <c r="E72" i="2"/>
  <c r="E73" i="2"/>
  <c r="E74" i="2"/>
  <c r="E75" i="2"/>
  <c r="E76" i="2"/>
  <c r="E78" i="2"/>
  <c r="E77" i="2"/>
  <c r="E79" i="2"/>
  <c r="E81" i="2"/>
  <c r="E80" i="2"/>
  <c r="E82" i="2"/>
  <c r="E83" i="2"/>
  <c r="E85" i="2"/>
  <c r="E84" i="2"/>
  <c r="E86" i="2"/>
  <c r="E88" i="2"/>
  <c r="E87" i="2"/>
  <c r="E89" i="2"/>
  <c r="E90" i="2"/>
  <c r="E92" i="2"/>
  <c r="E91" i="2"/>
  <c r="E93" i="2"/>
  <c r="E94" i="2"/>
  <c r="E95" i="2"/>
  <c r="E96" i="2"/>
  <c r="E98" i="2"/>
  <c r="E97" i="2"/>
  <c r="E100" i="2"/>
  <c r="E99" i="2"/>
  <c r="E101" i="2"/>
  <c r="E103" i="2"/>
  <c r="E102" i="2"/>
  <c r="E104" i="2"/>
  <c r="E105" i="2"/>
  <c r="E106" i="2"/>
  <c r="E107" i="2"/>
  <c r="E109" i="2"/>
  <c r="E108" i="2"/>
  <c r="E110" i="2"/>
  <c r="E111" i="2"/>
  <c r="E113" i="2"/>
  <c r="E112" i="2"/>
  <c r="E114" i="2"/>
  <c r="E115" i="2"/>
  <c r="E118" i="2"/>
  <c r="E116" i="2"/>
  <c r="E117" i="2"/>
  <c r="E121" i="2"/>
  <c r="E120" i="2"/>
  <c r="E119" i="2"/>
  <c r="E123" i="2"/>
  <c r="E122" i="2"/>
  <c r="E125" i="2"/>
  <c r="E124" i="2"/>
  <c r="E126" i="2"/>
  <c r="E128" i="2"/>
  <c r="E127" i="2"/>
  <c r="E129" i="2"/>
  <c r="E130" i="2"/>
  <c r="E131" i="2"/>
  <c r="E134" i="2"/>
  <c r="E132" i="2"/>
  <c r="E133" i="2"/>
  <c r="E135" i="2"/>
  <c r="E136" i="2"/>
  <c r="E137" i="2"/>
  <c r="E138" i="2"/>
  <c r="E140" i="2"/>
  <c r="E139" i="2"/>
  <c r="E141" i="2"/>
  <c r="E142" i="2"/>
  <c r="E145" i="2"/>
  <c r="E143" i="2"/>
  <c r="E146" i="2"/>
  <c r="E144" i="2"/>
  <c r="E147" i="2"/>
  <c r="E148" i="2"/>
  <c r="E149" i="2"/>
  <c r="E151" i="2"/>
  <c r="E150" i="2"/>
  <c r="E154" i="2"/>
  <c r="E153" i="2"/>
  <c r="E152" i="2"/>
  <c r="E156" i="2"/>
  <c r="E157" i="2"/>
  <c r="E155" i="2"/>
  <c r="E158" i="2"/>
  <c r="E159" i="2"/>
  <c r="E161" i="2"/>
  <c r="E160" i="2"/>
  <c r="E163" i="2"/>
  <c r="E162" i="2"/>
  <c r="E165" i="2"/>
  <c r="E164" i="2"/>
  <c r="E166" i="2"/>
  <c r="E168" i="2"/>
  <c r="E167" i="2"/>
  <c r="E169" i="2"/>
  <c r="E171" i="2"/>
  <c r="E170" i="2"/>
  <c r="E173" i="2"/>
  <c r="E172" i="2"/>
  <c r="E174" i="2"/>
  <c r="E175" i="2"/>
  <c r="E176" i="2"/>
  <c r="E177" i="2"/>
  <c r="E178" i="2"/>
  <c r="E179" i="2"/>
  <c r="E180" i="2"/>
  <c r="E181" i="2"/>
  <c r="E182" i="2"/>
  <c r="E184" i="2"/>
  <c r="E183" i="2"/>
  <c r="E187" i="2"/>
  <c r="E186" i="2"/>
  <c r="E185" i="2"/>
  <c r="E190" i="2"/>
  <c r="E189" i="2"/>
  <c r="E188" i="2"/>
  <c r="E191" i="2"/>
  <c r="E194" i="2"/>
  <c r="E192" i="2"/>
  <c r="E193" i="2"/>
  <c r="E195" i="2"/>
  <c r="E196" i="2"/>
  <c r="E199" i="2"/>
  <c r="E197" i="2"/>
  <c r="E198" i="2"/>
  <c r="E201" i="2"/>
  <c r="E200" i="2"/>
  <c r="E203" i="2"/>
  <c r="E202" i="2"/>
  <c r="E204" i="2"/>
  <c r="E206" i="2"/>
  <c r="E205" i="2"/>
  <c r="E207" i="2"/>
  <c r="E209" i="2"/>
  <c r="E208" i="2"/>
  <c r="E210" i="2"/>
  <c r="E212" i="2"/>
  <c r="E211" i="2"/>
  <c r="E213" i="2"/>
  <c r="E215" i="2"/>
  <c r="E214" i="2"/>
  <c r="E216" i="2"/>
  <c r="E217" i="2"/>
  <c r="E218" i="2"/>
  <c r="E219" i="2"/>
  <c r="E220" i="2"/>
  <c r="E221" i="2"/>
  <c r="E223" i="2"/>
  <c r="E222" i="2"/>
  <c r="E224" i="2"/>
  <c r="E225" i="2"/>
  <c r="E227" i="2"/>
  <c r="E226" i="2"/>
  <c r="E228" i="2"/>
  <c r="E230" i="2"/>
  <c r="E229" i="2"/>
  <c r="E231" i="2"/>
  <c r="E232" i="2"/>
  <c r="E233" i="2"/>
  <c r="E234" i="2"/>
  <c r="E235" i="2"/>
  <c r="E238" i="2"/>
  <c r="E236" i="2"/>
  <c r="E237" i="2"/>
  <c r="E239" i="2"/>
  <c r="E240" i="2"/>
  <c r="E242" i="2"/>
  <c r="E241" i="2"/>
  <c r="E243" i="2"/>
  <c r="E244" i="2"/>
  <c r="E245" i="2"/>
  <c r="E246" i="2"/>
  <c r="E247" i="2"/>
  <c r="E248" i="2"/>
  <c r="E250" i="2"/>
  <c r="E249" i="2"/>
  <c r="E252" i="2"/>
  <c r="E251" i="2"/>
  <c r="E256" i="2"/>
  <c r="E253" i="2"/>
  <c r="E255" i="2"/>
  <c r="F5" i="2"/>
  <c r="I4" i="2"/>
  <c r="J8" i="2" l="1"/>
  <c r="I8" i="2"/>
</calcChain>
</file>

<file path=xl/sharedStrings.xml><?xml version="1.0" encoding="utf-8"?>
<sst xmlns="http://schemas.openxmlformats.org/spreadsheetml/2006/main" count="44" uniqueCount="33">
  <si>
    <t>S(0)</t>
  </si>
  <si>
    <t>Risk-free-rate</t>
  </si>
  <si>
    <t>volatility (sigma)</t>
  </si>
  <si>
    <t>Time steps (daily)</t>
  </si>
  <si>
    <t xml:space="preserve">Time steps </t>
  </si>
  <si>
    <t>Asset prices</t>
  </si>
  <si>
    <t>Random Z</t>
  </si>
  <si>
    <t xml:space="preserve">Simulated prices </t>
  </si>
  <si>
    <t xml:space="preserve">Simulated Assets prices </t>
  </si>
  <si>
    <t>EPE</t>
  </si>
  <si>
    <t>ENE</t>
  </si>
  <si>
    <t xml:space="preserve">Average EPE </t>
  </si>
  <si>
    <t xml:space="preserve">Average ENE </t>
  </si>
  <si>
    <t>PFE</t>
  </si>
  <si>
    <t xml:space="preserve">EE </t>
  </si>
  <si>
    <t xml:space="preserve">Recovery Rate </t>
  </si>
  <si>
    <t xml:space="preserve">PD </t>
  </si>
  <si>
    <t>SURVIVAL PROBABILITY</t>
  </si>
  <si>
    <t xml:space="preserve">1 year </t>
  </si>
  <si>
    <t>days</t>
  </si>
  <si>
    <t>CVA</t>
  </si>
  <si>
    <t>DVA</t>
  </si>
  <si>
    <t xml:space="preserve">Discounting Factor </t>
  </si>
  <si>
    <t xml:space="preserve">Risk free rate </t>
  </si>
  <si>
    <t>Risk Free Rate</t>
  </si>
  <si>
    <t>Credit Spread(Counterparty)</t>
  </si>
  <si>
    <t>Bank Credit Spread (bps)</t>
  </si>
  <si>
    <t>implied pd(counterparty)</t>
  </si>
  <si>
    <t>implied pd(bank)</t>
  </si>
  <si>
    <t>PD(Counterparty)</t>
  </si>
  <si>
    <t>Survival probability(bank)</t>
  </si>
  <si>
    <t>PD(Bank)</t>
  </si>
  <si>
    <t>Survival Probability (Counterparty)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</si>
</sst>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/>
    <xf numFmtId="0" fontId="0" fillId="0" borderId="0" xfId="0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1" fillId="4" borderId="0" xfId="0" applyFont="1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53955952356349E-2"/>
          <c:y val="5.0466592644703052E-2"/>
          <c:w val="0.90107824359792865"/>
          <c:h val="0.70757173771480086"/>
        </c:manualLayout>
      </c:layout>
      <c:lineChart>
        <c:grouping val="standard"/>
        <c:varyColors val="0"/>
        <c:ser>
          <c:idx val="0"/>
          <c:order val="0"/>
          <c:tx>
            <c:strRef>
              <c:f>Simlated_assetprices!$E$9</c:f>
              <c:strCache>
                <c:ptCount val="1"/>
                <c:pt idx="0">
                  <c:v>Asset prices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Simlated_assetprices!$E$10:$E$262</c:f>
              <c:numCache>
                <c:formatCode>General</c:formatCode>
                <c:ptCount val="253"/>
                <c:pt idx="0">
                  <c:v>100</c:v>
                </c:pt>
                <c:pt idx="1">
                  <c:v>101.0434283</c:v>
                </c:pt>
                <c:pt idx="2">
                  <c:v>100.814536</c:v>
                </c:pt>
                <c:pt idx="3">
                  <c:v>102.17087170000001</c:v>
                </c:pt>
                <c:pt idx="4">
                  <c:v>105.3341429</c:v>
                </c:pt>
                <c:pt idx="5">
                  <c:v>104.8935231</c:v>
                </c:pt>
                <c:pt idx="6">
                  <c:v>104.45478079999999</c:v>
                </c:pt>
                <c:pt idx="7">
                  <c:v>107.8061348</c:v>
                </c:pt>
                <c:pt idx="8">
                  <c:v>109.51472130000001</c:v>
                </c:pt>
                <c:pt idx="9">
                  <c:v>108.5411915</c:v>
                </c:pt>
                <c:pt idx="10">
                  <c:v>109.7732644</c:v>
                </c:pt>
                <c:pt idx="11">
                  <c:v>108.81073360000001</c:v>
                </c:pt>
                <c:pt idx="12">
                  <c:v>107.85161100000001</c:v>
                </c:pt>
                <c:pt idx="13">
                  <c:v>108.42745720000001</c:v>
                </c:pt>
                <c:pt idx="14">
                  <c:v>104.3326287</c:v>
                </c:pt>
                <c:pt idx="15">
                  <c:v>100.78549080000001</c:v>
                </c:pt>
                <c:pt idx="16">
                  <c:v>99.702475050000004</c:v>
                </c:pt>
                <c:pt idx="17">
                  <c:v>97.732690890000001</c:v>
                </c:pt>
                <c:pt idx="18">
                  <c:v>98.395801989999995</c:v>
                </c:pt>
                <c:pt idx="19">
                  <c:v>96.65808475</c:v>
                </c:pt>
                <c:pt idx="20">
                  <c:v>93.976202369999996</c:v>
                </c:pt>
                <c:pt idx="21">
                  <c:v>96.777912580000006</c:v>
                </c:pt>
                <c:pt idx="22">
                  <c:v>96.389298350000004</c:v>
                </c:pt>
                <c:pt idx="23">
                  <c:v>96.567672930000001</c:v>
                </c:pt>
                <c:pt idx="24">
                  <c:v>93.864264430000006</c:v>
                </c:pt>
                <c:pt idx="25">
                  <c:v>92.889234880000004</c:v>
                </c:pt>
                <c:pt idx="26">
                  <c:v>93.141749790000006</c:v>
                </c:pt>
                <c:pt idx="27">
                  <c:v>91.044209550000005</c:v>
                </c:pt>
                <c:pt idx="28">
                  <c:v>91.773834230000006</c:v>
                </c:pt>
                <c:pt idx="29">
                  <c:v>90.717262840000004</c:v>
                </c:pt>
                <c:pt idx="30">
                  <c:v>90.233388300000001</c:v>
                </c:pt>
                <c:pt idx="31">
                  <c:v>89.192624469999998</c:v>
                </c:pt>
                <c:pt idx="32">
                  <c:v>92.541411830000001</c:v>
                </c:pt>
                <c:pt idx="33">
                  <c:v>92.562701489999995</c:v>
                </c:pt>
                <c:pt idx="34">
                  <c:v>90.650891220000005</c:v>
                </c:pt>
                <c:pt idx="35">
                  <c:v>92.187505250000001</c:v>
                </c:pt>
                <c:pt idx="36">
                  <c:v>89.982668399999994</c:v>
                </c:pt>
                <c:pt idx="37">
                  <c:v>90.403541799999999</c:v>
                </c:pt>
                <c:pt idx="38">
                  <c:v>86.905521179999994</c:v>
                </c:pt>
                <c:pt idx="39">
                  <c:v>84.640439920000006</c:v>
                </c:pt>
                <c:pt idx="40">
                  <c:v>85.016008569999997</c:v>
                </c:pt>
                <c:pt idx="41">
                  <c:v>86.314146199999996</c:v>
                </c:pt>
                <c:pt idx="42">
                  <c:v>86.653133409999995</c:v>
                </c:pt>
                <c:pt idx="43">
                  <c:v>86.496034249999994</c:v>
                </c:pt>
                <c:pt idx="44">
                  <c:v>86.018396760000002</c:v>
                </c:pt>
                <c:pt idx="45">
                  <c:v>83.517804139999996</c:v>
                </c:pt>
                <c:pt idx="46">
                  <c:v>82.357166890000002</c:v>
                </c:pt>
                <c:pt idx="47">
                  <c:v>81.639607389999995</c:v>
                </c:pt>
                <c:pt idx="48">
                  <c:v>83.406488060000001</c:v>
                </c:pt>
                <c:pt idx="49">
                  <c:v>84.021391199999997</c:v>
                </c:pt>
                <c:pt idx="50">
                  <c:v>81.100740160000001</c:v>
                </c:pt>
                <c:pt idx="51">
                  <c:v>81.66695953</c:v>
                </c:pt>
                <c:pt idx="52">
                  <c:v>81.078823029999995</c:v>
                </c:pt>
                <c:pt idx="53">
                  <c:v>80.021681659999999</c:v>
                </c:pt>
                <c:pt idx="54">
                  <c:v>81.040639799999994</c:v>
                </c:pt>
                <c:pt idx="55">
                  <c:v>82.752217340000001</c:v>
                </c:pt>
                <c:pt idx="56">
                  <c:v>84.334903350000005</c:v>
                </c:pt>
                <c:pt idx="57">
                  <c:v>82.961564229999993</c:v>
                </c:pt>
                <c:pt idx="58">
                  <c:v>82.489990160000005</c:v>
                </c:pt>
                <c:pt idx="59">
                  <c:v>83.0777535</c:v>
                </c:pt>
                <c:pt idx="60">
                  <c:v>84.740214330000001</c:v>
                </c:pt>
                <c:pt idx="61">
                  <c:v>83.970477880000004</c:v>
                </c:pt>
                <c:pt idx="62">
                  <c:v>83.700665659999999</c:v>
                </c:pt>
                <c:pt idx="63">
                  <c:v>81.890496519999999</c:v>
                </c:pt>
                <c:pt idx="64">
                  <c:v>79.972282680000006</c:v>
                </c:pt>
                <c:pt idx="65">
                  <c:v>81.311859720000001</c:v>
                </c:pt>
                <c:pt idx="66">
                  <c:v>83.558083629999999</c:v>
                </c:pt>
                <c:pt idx="67">
                  <c:v>83.479522110000005</c:v>
                </c:pt>
                <c:pt idx="68">
                  <c:v>85.196750809999998</c:v>
                </c:pt>
                <c:pt idx="69">
                  <c:v>85.855553470000004</c:v>
                </c:pt>
                <c:pt idx="70">
                  <c:v>84.790738970000007</c:v>
                </c:pt>
                <c:pt idx="71">
                  <c:v>85.445994350000007</c:v>
                </c:pt>
                <c:pt idx="72">
                  <c:v>88.117098630000001</c:v>
                </c:pt>
                <c:pt idx="73">
                  <c:v>88.098019440000002</c:v>
                </c:pt>
                <c:pt idx="74">
                  <c:v>90.898908599999999</c:v>
                </c:pt>
                <c:pt idx="75">
                  <c:v>86.18171864</c:v>
                </c:pt>
                <c:pt idx="76">
                  <c:v>87.641468900000007</c:v>
                </c:pt>
                <c:pt idx="77">
                  <c:v>87.837868299999997</c:v>
                </c:pt>
                <c:pt idx="78">
                  <c:v>87.356503860000004</c:v>
                </c:pt>
                <c:pt idx="79">
                  <c:v>87.560500129999994</c:v>
                </c:pt>
                <c:pt idx="80">
                  <c:v>84.123629809999997</c:v>
                </c:pt>
                <c:pt idx="81">
                  <c:v>83.796099699999999</c:v>
                </c:pt>
                <c:pt idx="82">
                  <c:v>84.436490559999996</c:v>
                </c:pt>
                <c:pt idx="83">
                  <c:v>86.974472539999994</c:v>
                </c:pt>
                <c:pt idx="84">
                  <c:v>86.1164342</c:v>
                </c:pt>
                <c:pt idx="85">
                  <c:v>84.767000690000003</c:v>
                </c:pt>
                <c:pt idx="86">
                  <c:v>83.958735399999995</c:v>
                </c:pt>
                <c:pt idx="87">
                  <c:v>85.537834849999996</c:v>
                </c:pt>
                <c:pt idx="88">
                  <c:v>86.143016930000002</c:v>
                </c:pt>
                <c:pt idx="89">
                  <c:v>85.273385590000004</c:v>
                </c:pt>
                <c:pt idx="90">
                  <c:v>86.19138332</c:v>
                </c:pt>
                <c:pt idx="91">
                  <c:v>86.401823980000003</c:v>
                </c:pt>
                <c:pt idx="92">
                  <c:v>88.118878769999995</c:v>
                </c:pt>
                <c:pt idx="93">
                  <c:v>86.925655579999997</c:v>
                </c:pt>
                <c:pt idx="94">
                  <c:v>86.399473470000004</c:v>
                </c:pt>
                <c:pt idx="95">
                  <c:v>85.765114449999999</c:v>
                </c:pt>
                <c:pt idx="96">
                  <c:v>83.297626460000004</c:v>
                </c:pt>
                <c:pt idx="97">
                  <c:v>83.8325976</c:v>
                </c:pt>
                <c:pt idx="98">
                  <c:v>84.312212729999999</c:v>
                </c:pt>
                <c:pt idx="99">
                  <c:v>84.362991370000003</c:v>
                </c:pt>
                <c:pt idx="100">
                  <c:v>84.00936342</c:v>
                </c:pt>
                <c:pt idx="101">
                  <c:v>81.673280199999994</c:v>
                </c:pt>
                <c:pt idx="102">
                  <c:v>81.027007179999998</c:v>
                </c:pt>
                <c:pt idx="103">
                  <c:v>80.512138050000004</c:v>
                </c:pt>
                <c:pt idx="104">
                  <c:v>79.260532949999998</c:v>
                </c:pt>
                <c:pt idx="105">
                  <c:v>79.044491390000005</c:v>
                </c:pt>
                <c:pt idx="106">
                  <c:v>79.722773529999998</c:v>
                </c:pt>
                <c:pt idx="107">
                  <c:v>82.770074339999994</c:v>
                </c:pt>
                <c:pt idx="108">
                  <c:v>83.100455749999995</c:v>
                </c:pt>
                <c:pt idx="109">
                  <c:v>83.570057070000004</c:v>
                </c:pt>
                <c:pt idx="110">
                  <c:v>83.487413110000006</c:v>
                </c:pt>
                <c:pt idx="111">
                  <c:v>80.325291919999998</c:v>
                </c:pt>
                <c:pt idx="112">
                  <c:v>80.322859870000002</c:v>
                </c:pt>
                <c:pt idx="113">
                  <c:v>80.459778549999996</c:v>
                </c:pt>
                <c:pt idx="114">
                  <c:v>84.463846739999994</c:v>
                </c:pt>
                <c:pt idx="115">
                  <c:v>84.181127720000006</c:v>
                </c:pt>
                <c:pt idx="116">
                  <c:v>84.730910190000003</c:v>
                </c:pt>
                <c:pt idx="117">
                  <c:v>84.714452449999996</c:v>
                </c:pt>
                <c:pt idx="118">
                  <c:v>82.776731280000007</c:v>
                </c:pt>
                <c:pt idx="119">
                  <c:v>84.710102379999995</c:v>
                </c:pt>
                <c:pt idx="120">
                  <c:v>86.026383920000001</c:v>
                </c:pt>
                <c:pt idx="121">
                  <c:v>87.430389469999994</c:v>
                </c:pt>
                <c:pt idx="122">
                  <c:v>85.883942680000004</c:v>
                </c:pt>
                <c:pt idx="123">
                  <c:v>88.336434769999997</c:v>
                </c:pt>
                <c:pt idx="124">
                  <c:v>85.903912489999996</c:v>
                </c:pt>
                <c:pt idx="125">
                  <c:v>86.955130850000003</c:v>
                </c:pt>
                <c:pt idx="126">
                  <c:v>90.808035529999998</c:v>
                </c:pt>
                <c:pt idx="127">
                  <c:v>89.054466390000002</c:v>
                </c:pt>
                <c:pt idx="128">
                  <c:v>88.090366779999997</c:v>
                </c:pt>
                <c:pt idx="129">
                  <c:v>88.309978470000004</c:v>
                </c:pt>
                <c:pt idx="130">
                  <c:v>87.464894979999997</c:v>
                </c:pt>
                <c:pt idx="131">
                  <c:v>84.796055140000007</c:v>
                </c:pt>
                <c:pt idx="132">
                  <c:v>84.954730569999995</c:v>
                </c:pt>
                <c:pt idx="133">
                  <c:v>83.19225342</c:v>
                </c:pt>
                <c:pt idx="134">
                  <c:v>84.021833970000003</c:v>
                </c:pt>
                <c:pt idx="135">
                  <c:v>82.518810680000001</c:v>
                </c:pt>
                <c:pt idx="136">
                  <c:v>85.118044960000006</c:v>
                </c:pt>
                <c:pt idx="137">
                  <c:v>83.827224209999997</c:v>
                </c:pt>
                <c:pt idx="138">
                  <c:v>83.329187360000006</c:v>
                </c:pt>
                <c:pt idx="139">
                  <c:v>84.726646529999996</c:v>
                </c:pt>
                <c:pt idx="140">
                  <c:v>82.683269730000006</c:v>
                </c:pt>
                <c:pt idx="141">
                  <c:v>83.100753990000001</c:v>
                </c:pt>
                <c:pt idx="142">
                  <c:v>85.314795340000003</c:v>
                </c:pt>
                <c:pt idx="143">
                  <c:v>82.614610670000005</c:v>
                </c:pt>
                <c:pt idx="144">
                  <c:v>82.960987059999994</c:v>
                </c:pt>
                <c:pt idx="145">
                  <c:v>83.433670219999996</c:v>
                </c:pt>
                <c:pt idx="146">
                  <c:v>84.779994090000002</c:v>
                </c:pt>
                <c:pt idx="147">
                  <c:v>82.725010609999998</c:v>
                </c:pt>
                <c:pt idx="148">
                  <c:v>80.58167736</c:v>
                </c:pt>
                <c:pt idx="149">
                  <c:v>81.463146739999999</c:v>
                </c:pt>
                <c:pt idx="150">
                  <c:v>81.987744430000006</c:v>
                </c:pt>
                <c:pt idx="151">
                  <c:v>82.439485180000005</c:v>
                </c:pt>
                <c:pt idx="152">
                  <c:v>83.051925159999996</c:v>
                </c:pt>
                <c:pt idx="153">
                  <c:v>81.963903880000004</c:v>
                </c:pt>
                <c:pt idx="154">
                  <c:v>82.385614230000002</c:v>
                </c:pt>
                <c:pt idx="155">
                  <c:v>82.909706150000005</c:v>
                </c:pt>
                <c:pt idx="156">
                  <c:v>81.766627679999999</c:v>
                </c:pt>
                <c:pt idx="157">
                  <c:v>84.85867279</c:v>
                </c:pt>
                <c:pt idx="158">
                  <c:v>85.70527878</c:v>
                </c:pt>
                <c:pt idx="159">
                  <c:v>83.706111449999995</c:v>
                </c:pt>
                <c:pt idx="160">
                  <c:v>84.847115500000001</c:v>
                </c:pt>
                <c:pt idx="161">
                  <c:v>83.235560489999997</c:v>
                </c:pt>
                <c:pt idx="162">
                  <c:v>84.587446839999998</c:v>
                </c:pt>
                <c:pt idx="163">
                  <c:v>86.589793400000005</c:v>
                </c:pt>
                <c:pt idx="164">
                  <c:v>85.211834049999993</c:v>
                </c:pt>
                <c:pt idx="165">
                  <c:v>86.896260900000001</c:v>
                </c:pt>
                <c:pt idx="166">
                  <c:v>87.657091410000007</c:v>
                </c:pt>
                <c:pt idx="167">
                  <c:v>89.142108010000001</c:v>
                </c:pt>
                <c:pt idx="168">
                  <c:v>92.56836156</c:v>
                </c:pt>
                <c:pt idx="169">
                  <c:v>92.160342229999998</c:v>
                </c:pt>
                <c:pt idx="170">
                  <c:v>90.817130739999996</c:v>
                </c:pt>
                <c:pt idx="171">
                  <c:v>89.24687634</c:v>
                </c:pt>
                <c:pt idx="172">
                  <c:v>87.835329389999998</c:v>
                </c:pt>
                <c:pt idx="173">
                  <c:v>87.743801970000007</c:v>
                </c:pt>
                <c:pt idx="174">
                  <c:v>88.386353299999996</c:v>
                </c:pt>
                <c:pt idx="175">
                  <c:v>88.919660289999996</c:v>
                </c:pt>
                <c:pt idx="176">
                  <c:v>90.435177190000005</c:v>
                </c:pt>
                <c:pt idx="177">
                  <c:v>90.503911349999996</c:v>
                </c:pt>
                <c:pt idx="178">
                  <c:v>93.180173690000004</c:v>
                </c:pt>
                <c:pt idx="179">
                  <c:v>92.733548380000002</c:v>
                </c:pt>
                <c:pt idx="180">
                  <c:v>97.824933939999994</c:v>
                </c:pt>
                <c:pt idx="181">
                  <c:v>99.097963739999997</c:v>
                </c:pt>
                <c:pt idx="182">
                  <c:v>97.448661360000003</c:v>
                </c:pt>
                <c:pt idx="183">
                  <c:v>95.410244879999993</c:v>
                </c:pt>
                <c:pt idx="184">
                  <c:v>96.378606230000003</c:v>
                </c:pt>
                <c:pt idx="185">
                  <c:v>95.996054889999996</c:v>
                </c:pt>
                <c:pt idx="186">
                  <c:v>97.414877529999998</c:v>
                </c:pt>
                <c:pt idx="187">
                  <c:v>98.385592680000002</c:v>
                </c:pt>
                <c:pt idx="188">
                  <c:v>98.291479159999994</c:v>
                </c:pt>
                <c:pt idx="189">
                  <c:v>96.675972759999993</c:v>
                </c:pt>
                <c:pt idx="190">
                  <c:v>93.795324160000007</c:v>
                </c:pt>
                <c:pt idx="191">
                  <c:v>93.004601530000002</c:v>
                </c:pt>
                <c:pt idx="192">
                  <c:v>94.644084399999997</c:v>
                </c:pt>
                <c:pt idx="193">
                  <c:v>95.096660569999997</c:v>
                </c:pt>
                <c:pt idx="194">
                  <c:v>92.774896949999999</c:v>
                </c:pt>
                <c:pt idx="195">
                  <c:v>93.142621250000005</c:v>
                </c:pt>
                <c:pt idx="196">
                  <c:v>93.906981970000004</c:v>
                </c:pt>
                <c:pt idx="197">
                  <c:v>92.293927780000004</c:v>
                </c:pt>
                <c:pt idx="198">
                  <c:v>92.623832620000002</c:v>
                </c:pt>
                <c:pt idx="199">
                  <c:v>92.777974830000005</c:v>
                </c:pt>
                <c:pt idx="200">
                  <c:v>90.703514420000005</c:v>
                </c:pt>
                <c:pt idx="201">
                  <c:v>91.3979176</c:v>
                </c:pt>
                <c:pt idx="202">
                  <c:v>92.468707319999993</c:v>
                </c:pt>
                <c:pt idx="203">
                  <c:v>94.517908640000002</c:v>
                </c:pt>
                <c:pt idx="204">
                  <c:v>96.557230919999995</c:v>
                </c:pt>
                <c:pt idx="205">
                  <c:v>93.945030750000001</c:v>
                </c:pt>
                <c:pt idx="206">
                  <c:v>92.229923220000003</c:v>
                </c:pt>
                <c:pt idx="207">
                  <c:v>93.226071439999998</c:v>
                </c:pt>
                <c:pt idx="208">
                  <c:v>94.230649389999996</c:v>
                </c:pt>
                <c:pt idx="209">
                  <c:v>95.248430279999994</c:v>
                </c:pt>
                <c:pt idx="210">
                  <c:v>102.63538699999999</c:v>
                </c:pt>
                <c:pt idx="211">
                  <c:v>103.85857609999999</c:v>
                </c:pt>
                <c:pt idx="212">
                  <c:v>106.26927000000001</c:v>
                </c:pt>
                <c:pt idx="213">
                  <c:v>108.350026</c:v>
                </c:pt>
                <c:pt idx="214">
                  <c:v>109.8157662</c:v>
                </c:pt>
                <c:pt idx="215">
                  <c:v>109.1782434</c:v>
                </c:pt>
                <c:pt idx="216">
                  <c:v>110.89009110000001</c:v>
                </c:pt>
                <c:pt idx="217">
                  <c:v>109.23156299999999</c:v>
                </c:pt>
                <c:pt idx="218">
                  <c:v>108.7688174</c:v>
                </c:pt>
                <c:pt idx="219">
                  <c:v>107.7673534</c:v>
                </c:pt>
                <c:pt idx="220">
                  <c:v>107.9977043</c:v>
                </c:pt>
                <c:pt idx="221">
                  <c:v>113.05125940000001</c:v>
                </c:pt>
                <c:pt idx="222">
                  <c:v>108.88585140000001</c:v>
                </c:pt>
                <c:pt idx="223">
                  <c:v>110.4347748</c:v>
                </c:pt>
                <c:pt idx="224">
                  <c:v>106.9279939</c:v>
                </c:pt>
                <c:pt idx="225">
                  <c:v>105.9722034</c:v>
                </c:pt>
                <c:pt idx="226">
                  <c:v>108.33315930000001</c:v>
                </c:pt>
                <c:pt idx="227">
                  <c:v>108.5265991</c:v>
                </c:pt>
                <c:pt idx="228">
                  <c:v>106.2415829</c:v>
                </c:pt>
                <c:pt idx="229">
                  <c:v>104.77480370000001</c:v>
                </c:pt>
                <c:pt idx="230">
                  <c:v>106.25128549999999</c:v>
                </c:pt>
                <c:pt idx="231">
                  <c:v>104.7523633</c:v>
                </c:pt>
                <c:pt idx="232">
                  <c:v>105.2582304</c:v>
                </c:pt>
                <c:pt idx="233">
                  <c:v>105.4067958</c:v>
                </c:pt>
                <c:pt idx="234">
                  <c:v>104.08583710000001</c:v>
                </c:pt>
                <c:pt idx="235">
                  <c:v>108.6009643</c:v>
                </c:pt>
                <c:pt idx="236">
                  <c:v>110.0321491</c:v>
                </c:pt>
                <c:pt idx="237">
                  <c:v>105.63054940000001</c:v>
                </c:pt>
                <c:pt idx="238">
                  <c:v>106.07727010000001</c:v>
                </c:pt>
                <c:pt idx="239">
                  <c:v>104.7262987</c:v>
                </c:pt>
                <c:pt idx="240">
                  <c:v>106.5641056</c:v>
                </c:pt>
                <c:pt idx="241">
                  <c:v>104.92830240000001</c:v>
                </c:pt>
                <c:pt idx="242">
                  <c:v>104.73998450000001</c:v>
                </c:pt>
                <c:pt idx="243">
                  <c:v>105.8502017</c:v>
                </c:pt>
                <c:pt idx="244">
                  <c:v>107.73593409999999</c:v>
                </c:pt>
                <c:pt idx="245">
                  <c:v>105.20350089999999</c:v>
                </c:pt>
                <c:pt idx="246">
                  <c:v>104.55228870000001</c:v>
                </c:pt>
                <c:pt idx="247">
                  <c:v>103.6114324</c:v>
                </c:pt>
                <c:pt idx="248">
                  <c:v>102.3093906</c:v>
                </c:pt>
                <c:pt idx="249">
                  <c:v>105.9729962</c:v>
                </c:pt>
                <c:pt idx="250">
                  <c:v>106.88432520000001</c:v>
                </c:pt>
                <c:pt idx="251">
                  <c:v>104.66205921878255</c:v>
                </c:pt>
                <c:pt idx="252">
                  <c:v>106.59960095799424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35-4A81-AA42-77018F7D8D93}"/>
            </c:ext>
          </c:extLst>
        </c:ser>
        <c:ser>
          <c:idx val="1"/>
          <c:order val="1"/>
          <c:tx>
            <c:strRef>
              <c:f>Simlated_assetprices!$G$9</c:f>
              <c:strCache>
                <c:ptCount val="1"/>
                <c:pt idx="0">
                  <c:v>Simulated prices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Simlated_assetprices!$G$10:$G$262</c:f>
              <c:numCache>
                <c:formatCode>General</c:formatCode>
                <c:ptCount val="25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99.56130530708181</c:v>
                </c:pt>
                <c:pt idx="4">
                  <c:v>100</c:v>
                </c:pt>
                <c:pt idx="5">
                  <c:v>99.467289950117731</c:v>
                </c:pt>
                <c:pt idx="6">
                  <c:v>96.708111917300684</c:v>
                </c:pt>
                <c:pt idx="7">
                  <c:v>96.548624002371184</c:v>
                </c:pt>
                <c:pt idx="8">
                  <c:v>93.32397926504899</c:v>
                </c:pt>
                <c:pt idx="9">
                  <c:v>96.822832233552532</c:v>
                </c:pt>
                <c:pt idx="10">
                  <c:v>98.667682750072743</c:v>
                </c:pt>
                <c:pt idx="11">
                  <c:v>100</c:v>
                </c:pt>
                <c:pt idx="12">
                  <c:v>100</c:v>
                </c:pt>
                <c:pt idx="13">
                  <c:v>96.041476998403922</c:v>
                </c:pt>
                <c:pt idx="14">
                  <c:v>98.119363007278068</c:v>
                </c:pt>
                <c:pt idx="15">
                  <c:v>98.17117373320653</c:v>
                </c:pt>
                <c:pt idx="16">
                  <c:v>99.084179396406086</c:v>
                </c:pt>
                <c:pt idx="17">
                  <c:v>100</c:v>
                </c:pt>
                <c:pt idx="18">
                  <c:v>94.498679242980984</c:v>
                </c:pt>
                <c:pt idx="19">
                  <c:v>95.150136887432396</c:v>
                </c:pt>
                <c:pt idx="20">
                  <c:v>93.013747779102786</c:v>
                </c:pt>
                <c:pt idx="21">
                  <c:v>92.336411087644422</c:v>
                </c:pt>
                <c:pt idx="22">
                  <c:v>93.18815362579636</c:v>
                </c:pt>
                <c:pt idx="23">
                  <c:v>94.321977552311566</c:v>
                </c:pt>
                <c:pt idx="24">
                  <c:v>100</c:v>
                </c:pt>
                <c:pt idx="25">
                  <c:v>97.443769720238677</c:v>
                </c:pt>
                <c:pt idx="26">
                  <c:v>94.964203921217035</c:v>
                </c:pt>
                <c:pt idx="27">
                  <c:v>96.300393677401715</c:v>
                </c:pt>
                <c:pt idx="28">
                  <c:v>93.148004965818927</c:v>
                </c:pt>
                <c:pt idx="29">
                  <c:v>95.883761001811379</c:v>
                </c:pt>
                <c:pt idx="30">
                  <c:v>99.863011902537934</c:v>
                </c:pt>
                <c:pt idx="31">
                  <c:v>99.507136300328497</c:v>
                </c:pt>
                <c:pt idx="32">
                  <c:v>94.325665207718231</c:v>
                </c:pt>
                <c:pt idx="33">
                  <c:v>94.81508529252973</c:v>
                </c:pt>
                <c:pt idx="34">
                  <c:v>95.103112297979962</c:v>
                </c:pt>
                <c:pt idx="35">
                  <c:v>95.954856119220096</c:v>
                </c:pt>
                <c:pt idx="36">
                  <c:v>94.626765590298618</c:v>
                </c:pt>
                <c:pt idx="37">
                  <c:v>98.188949404586296</c:v>
                </c:pt>
                <c:pt idx="38">
                  <c:v>95.96404188014786</c:v>
                </c:pt>
                <c:pt idx="39">
                  <c:v>94.707581962522767</c:v>
                </c:pt>
                <c:pt idx="40">
                  <c:v>96.794544732246521</c:v>
                </c:pt>
                <c:pt idx="41">
                  <c:v>93.02219347825698</c:v>
                </c:pt>
                <c:pt idx="42">
                  <c:v>91.081383757396452</c:v>
                </c:pt>
                <c:pt idx="43">
                  <c:v>97.536547088970522</c:v>
                </c:pt>
                <c:pt idx="44">
                  <c:v>97.805571641968044</c:v>
                </c:pt>
                <c:pt idx="45">
                  <c:v>96.168036544134736</c:v>
                </c:pt>
                <c:pt idx="46">
                  <c:v>97.373715175008371</c:v>
                </c:pt>
                <c:pt idx="47">
                  <c:v>98.410008197409567</c:v>
                </c:pt>
                <c:pt idx="48">
                  <c:v>98.499173058596227</c:v>
                </c:pt>
                <c:pt idx="49">
                  <c:v>97.906222518343526</c:v>
                </c:pt>
                <c:pt idx="50">
                  <c:v>91.12470059936517</c:v>
                </c:pt>
                <c:pt idx="51">
                  <c:v>94.504901735576354</c:v>
                </c:pt>
                <c:pt idx="52">
                  <c:v>90.523662392775236</c:v>
                </c:pt>
                <c:pt idx="53">
                  <c:v>89.17690296665387</c:v>
                </c:pt>
                <c:pt idx="54">
                  <c:v>89.168927922764851</c:v>
                </c:pt>
                <c:pt idx="55">
                  <c:v>88.27118127930396</c:v>
                </c:pt>
                <c:pt idx="56">
                  <c:v>87.826938902371268</c:v>
                </c:pt>
                <c:pt idx="57">
                  <c:v>90.309681057754787</c:v>
                </c:pt>
                <c:pt idx="58">
                  <c:v>89.91446522251934</c:v>
                </c:pt>
                <c:pt idx="59">
                  <c:v>96.48484550856314</c:v>
                </c:pt>
                <c:pt idx="60">
                  <c:v>97.968529769116842</c:v>
                </c:pt>
                <c:pt idx="61">
                  <c:v>95.930553098036143</c:v>
                </c:pt>
                <c:pt idx="62">
                  <c:v>97.130311767964798</c:v>
                </c:pt>
                <c:pt idx="63">
                  <c:v>97.084392028239535</c:v>
                </c:pt>
                <c:pt idx="64">
                  <c:v>98.994578508226439</c:v>
                </c:pt>
                <c:pt idx="65">
                  <c:v>96.975738908666955</c:v>
                </c:pt>
                <c:pt idx="66">
                  <c:v>95.379320587273511</c:v>
                </c:pt>
                <c:pt idx="67">
                  <c:v>97.026714750936449</c:v>
                </c:pt>
                <c:pt idx="68">
                  <c:v>94.97229735733498</c:v>
                </c:pt>
                <c:pt idx="69">
                  <c:v>93.448592410311576</c:v>
                </c:pt>
                <c:pt idx="70">
                  <c:v>94.959814763095736</c:v>
                </c:pt>
                <c:pt idx="71">
                  <c:v>96.474109947460548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96.569112124761929</c:v>
                </c:pt>
                <c:pt idx="76">
                  <c:v>96.681498637765088</c:v>
                </c:pt>
                <c:pt idx="77">
                  <c:v>94.469243128012266</c:v>
                </c:pt>
                <c:pt idx="78">
                  <c:v>94.026655643904505</c:v>
                </c:pt>
                <c:pt idx="79">
                  <c:v>93.010569403136245</c:v>
                </c:pt>
                <c:pt idx="80">
                  <c:v>99.163646044396842</c:v>
                </c:pt>
                <c:pt idx="81">
                  <c:v>98.445893323339718</c:v>
                </c:pt>
                <c:pt idx="82">
                  <c:v>95.721737111801914</c:v>
                </c:pt>
                <c:pt idx="83">
                  <c:v>94.402065165460428</c:v>
                </c:pt>
                <c:pt idx="84">
                  <c:v>94.332612458943103</c:v>
                </c:pt>
                <c:pt idx="85">
                  <c:v>95.663325649113503</c:v>
                </c:pt>
                <c:pt idx="86">
                  <c:v>98.497850641465092</c:v>
                </c:pt>
                <c:pt idx="87">
                  <c:v>100</c:v>
                </c:pt>
                <c:pt idx="88">
                  <c:v>100</c:v>
                </c:pt>
                <c:pt idx="89">
                  <c:v>99.947104023187507</c:v>
                </c:pt>
                <c:pt idx="90">
                  <c:v>97.617696523021522</c:v>
                </c:pt>
                <c:pt idx="91">
                  <c:v>100</c:v>
                </c:pt>
                <c:pt idx="92">
                  <c:v>97.078245753081788</c:v>
                </c:pt>
                <c:pt idx="93">
                  <c:v>100</c:v>
                </c:pt>
                <c:pt idx="94">
                  <c:v>96.668429304828706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93.172136996414963</c:v>
                </c:pt>
                <c:pt idx="99">
                  <c:v>95.675442840056789</c:v>
                </c:pt>
                <c:pt idx="100">
                  <c:v>99.40605985459446</c:v>
                </c:pt>
                <c:pt idx="101">
                  <c:v>93.960734668323184</c:v>
                </c:pt>
                <c:pt idx="102">
                  <c:v>96.872749915845418</c:v>
                </c:pt>
                <c:pt idx="103">
                  <c:v>100</c:v>
                </c:pt>
                <c:pt idx="104">
                  <c:v>97.682776288579149</c:v>
                </c:pt>
                <c:pt idx="105">
                  <c:v>97.424076647864936</c:v>
                </c:pt>
                <c:pt idx="106">
                  <c:v>97.146039564468452</c:v>
                </c:pt>
                <c:pt idx="107">
                  <c:v>95.623180439306012</c:v>
                </c:pt>
                <c:pt idx="108">
                  <c:v>95.350435083942457</c:v>
                </c:pt>
                <c:pt idx="109">
                  <c:v>90.653319675522482</c:v>
                </c:pt>
                <c:pt idx="110">
                  <c:v>95.132057921217935</c:v>
                </c:pt>
                <c:pt idx="111">
                  <c:v>89.419800226238095</c:v>
                </c:pt>
                <c:pt idx="112">
                  <c:v>90.029063551327638</c:v>
                </c:pt>
                <c:pt idx="113">
                  <c:v>88.883667725866601</c:v>
                </c:pt>
                <c:pt idx="114">
                  <c:v>89.290088793112218</c:v>
                </c:pt>
                <c:pt idx="115">
                  <c:v>89.018608178272487</c:v>
                </c:pt>
                <c:pt idx="116">
                  <c:v>85.21009315755775</c:v>
                </c:pt>
                <c:pt idx="117">
                  <c:v>84.522265367993768</c:v>
                </c:pt>
                <c:pt idx="118">
                  <c:v>81.550460797162472</c:v>
                </c:pt>
                <c:pt idx="119">
                  <c:v>81.997879112586446</c:v>
                </c:pt>
                <c:pt idx="120">
                  <c:v>77.3193386075462</c:v>
                </c:pt>
                <c:pt idx="121">
                  <c:v>79.32990199311682</c:v>
                </c:pt>
                <c:pt idx="122">
                  <c:v>79.923406089791641</c:v>
                </c:pt>
                <c:pt idx="123">
                  <c:v>74.303530877633278</c:v>
                </c:pt>
                <c:pt idx="124">
                  <c:v>82.537479156086533</c:v>
                </c:pt>
                <c:pt idx="125">
                  <c:v>83.073522843151622</c:v>
                </c:pt>
                <c:pt idx="126">
                  <c:v>83.837367466999297</c:v>
                </c:pt>
                <c:pt idx="127">
                  <c:v>87.098352039979702</c:v>
                </c:pt>
                <c:pt idx="128">
                  <c:v>88.892890734602716</c:v>
                </c:pt>
                <c:pt idx="129">
                  <c:v>93.405284581183153</c:v>
                </c:pt>
                <c:pt idx="130">
                  <c:v>90.809299817341426</c:v>
                </c:pt>
                <c:pt idx="131">
                  <c:v>91.371572698431621</c:v>
                </c:pt>
                <c:pt idx="132">
                  <c:v>89.73914303053283</c:v>
                </c:pt>
                <c:pt idx="133">
                  <c:v>85.609537250063752</c:v>
                </c:pt>
                <c:pt idx="134">
                  <c:v>82.752220303336188</c:v>
                </c:pt>
                <c:pt idx="135">
                  <c:v>85.041602524797057</c:v>
                </c:pt>
                <c:pt idx="136">
                  <c:v>84.693647968629037</c:v>
                </c:pt>
                <c:pt idx="137">
                  <c:v>87.353339169265311</c:v>
                </c:pt>
                <c:pt idx="138">
                  <c:v>84.315955644650003</c:v>
                </c:pt>
                <c:pt idx="139">
                  <c:v>84.751913400059834</c:v>
                </c:pt>
                <c:pt idx="140">
                  <c:v>86.492027272928226</c:v>
                </c:pt>
                <c:pt idx="141">
                  <c:v>84.294750236937745</c:v>
                </c:pt>
                <c:pt idx="142">
                  <c:v>86.689648934257164</c:v>
                </c:pt>
                <c:pt idx="143">
                  <c:v>82.589252304592193</c:v>
                </c:pt>
                <c:pt idx="144">
                  <c:v>82.656757900202962</c:v>
                </c:pt>
                <c:pt idx="145">
                  <c:v>79.514983417445094</c:v>
                </c:pt>
                <c:pt idx="146">
                  <c:v>79.644929707937479</c:v>
                </c:pt>
                <c:pt idx="147">
                  <c:v>80.106535433571509</c:v>
                </c:pt>
                <c:pt idx="148">
                  <c:v>81.15533597225533</c:v>
                </c:pt>
                <c:pt idx="149">
                  <c:v>82.373483297062265</c:v>
                </c:pt>
                <c:pt idx="150">
                  <c:v>81.128668098478755</c:v>
                </c:pt>
                <c:pt idx="151">
                  <c:v>81.891953324296509</c:v>
                </c:pt>
                <c:pt idx="152">
                  <c:v>85.630056714975495</c:v>
                </c:pt>
                <c:pt idx="153">
                  <c:v>84.416887415715635</c:v>
                </c:pt>
                <c:pt idx="154">
                  <c:v>81.260215796611263</c:v>
                </c:pt>
                <c:pt idx="155">
                  <c:v>78.288182928422046</c:v>
                </c:pt>
                <c:pt idx="156">
                  <c:v>77.742184869120635</c:v>
                </c:pt>
                <c:pt idx="157">
                  <c:v>77.354458287129191</c:v>
                </c:pt>
                <c:pt idx="158">
                  <c:v>78.471694016881912</c:v>
                </c:pt>
                <c:pt idx="159">
                  <c:v>81.050478323514056</c:v>
                </c:pt>
                <c:pt idx="160">
                  <c:v>82.800274524775105</c:v>
                </c:pt>
                <c:pt idx="161">
                  <c:v>84.872199364417142</c:v>
                </c:pt>
                <c:pt idx="162">
                  <c:v>84.366735805216635</c:v>
                </c:pt>
                <c:pt idx="163">
                  <c:v>83.730271584544226</c:v>
                </c:pt>
                <c:pt idx="164">
                  <c:v>83.527202464839519</c:v>
                </c:pt>
                <c:pt idx="165">
                  <c:v>80.130344317830676</c:v>
                </c:pt>
                <c:pt idx="166">
                  <c:v>79.757084918129053</c:v>
                </c:pt>
                <c:pt idx="167">
                  <c:v>79.798062686043778</c:v>
                </c:pt>
                <c:pt idx="168">
                  <c:v>77.610449178510152</c:v>
                </c:pt>
                <c:pt idx="169">
                  <c:v>78.697265838488462</c:v>
                </c:pt>
                <c:pt idx="170">
                  <c:v>79.021896054721253</c:v>
                </c:pt>
                <c:pt idx="171">
                  <c:v>82.517714718772012</c:v>
                </c:pt>
                <c:pt idx="172">
                  <c:v>82.377329057962967</c:v>
                </c:pt>
                <c:pt idx="173">
                  <c:v>83.467129480850133</c:v>
                </c:pt>
                <c:pt idx="174">
                  <c:v>81.173428802384862</c:v>
                </c:pt>
                <c:pt idx="175">
                  <c:v>83.694943396617958</c:v>
                </c:pt>
                <c:pt idx="176">
                  <c:v>85.164630536671211</c:v>
                </c:pt>
                <c:pt idx="177">
                  <c:v>83.947621576523147</c:v>
                </c:pt>
                <c:pt idx="178">
                  <c:v>83.903819172729058</c:v>
                </c:pt>
                <c:pt idx="179">
                  <c:v>88.735150329327467</c:v>
                </c:pt>
                <c:pt idx="180">
                  <c:v>91.81722251587145</c:v>
                </c:pt>
                <c:pt idx="181">
                  <c:v>94.120875747665053</c:v>
                </c:pt>
                <c:pt idx="182">
                  <c:v>90.319113056813151</c:v>
                </c:pt>
                <c:pt idx="183">
                  <c:v>90.638993019779434</c:v>
                </c:pt>
                <c:pt idx="184">
                  <c:v>92.717889583484776</c:v>
                </c:pt>
                <c:pt idx="185">
                  <c:v>95.726136031253233</c:v>
                </c:pt>
                <c:pt idx="186">
                  <c:v>90.96906255505688</c:v>
                </c:pt>
                <c:pt idx="187">
                  <c:v>95.612826352907646</c:v>
                </c:pt>
                <c:pt idx="188">
                  <c:v>100</c:v>
                </c:pt>
                <c:pt idx="189">
                  <c:v>100</c:v>
                </c:pt>
                <c:pt idx="190">
                  <c:v>99.073726531393504</c:v>
                </c:pt>
                <c:pt idx="191">
                  <c:v>100</c:v>
                </c:pt>
                <c:pt idx="192">
                  <c:v>94.956276987604312</c:v>
                </c:pt>
                <c:pt idx="193">
                  <c:v>95.037833448331156</c:v>
                </c:pt>
                <c:pt idx="194">
                  <c:v>91.973594066240935</c:v>
                </c:pt>
                <c:pt idx="195">
                  <c:v>91.261956826452618</c:v>
                </c:pt>
                <c:pt idx="196">
                  <c:v>91.256706161124555</c:v>
                </c:pt>
                <c:pt idx="197">
                  <c:v>84.054849124443081</c:v>
                </c:pt>
                <c:pt idx="198">
                  <c:v>81.565040828375757</c:v>
                </c:pt>
                <c:pt idx="199">
                  <c:v>78.982425716209633</c:v>
                </c:pt>
                <c:pt idx="200">
                  <c:v>72.908022118041018</c:v>
                </c:pt>
                <c:pt idx="201">
                  <c:v>70.340088577326355</c:v>
                </c:pt>
                <c:pt idx="202">
                  <c:v>71.361297922713973</c:v>
                </c:pt>
                <c:pt idx="203">
                  <c:v>69.442372772851684</c:v>
                </c:pt>
                <c:pt idx="204">
                  <c:v>73.456947482652325</c:v>
                </c:pt>
                <c:pt idx="205">
                  <c:v>72.9497300661792</c:v>
                </c:pt>
                <c:pt idx="206">
                  <c:v>74.142455400139397</c:v>
                </c:pt>
                <c:pt idx="207">
                  <c:v>77.519450634889282</c:v>
                </c:pt>
                <c:pt idx="208">
                  <c:v>76.60658926214748</c:v>
                </c:pt>
                <c:pt idx="209">
                  <c:v>79.062597522902308</c:v>
                </c:pt>
                <c:pt idx="210">
                  <c:v>79.356215655732626</c:v>
                </c:pt>
                <c:pt idx="211">
                  <c:v>79.488720147729495</c:v>
                </c:pt>
                <c:pt idx="212">
                  <c:v>74.540232592426776</c:v>
                </c:pt>
                <c:pt idx="213">
                  <c:v>78.036125758415793</c:v>
                </c:pt>
                <c:pt idx="214">
                  <c:v>76.249216025953586</c:v>
                </c:pt>
                <c:pt idx="215">
                  <c:v>79.864684302036537</c:v>
                </c:pt>
                <c:pt idx="216">
                  <c:v>80.00970978413153</c:v>
                </c:pt>
                <c:pt idx="217">
                  <c:v>83.848625150981363</c:v>
                </c:pt>
                <c:pt idx="218">
                  <c:v>86.892310733201413</c:v>
                </c:pt>
                <c:pt idx="219">
                  <c:v>83.864374108411468</c:v>
                </c:pt>
                <c:pt idx="220">
                  <c:v>84.150666914787564</c:v>
                </c:pt>
                <c:pt idx="221">
                  <c:v>85.644035551683785</c:v>
                </c:pt>
                <c:pt idx="222">
                  <c:v>81.224586195166381</c:v>
                </c:pt>
                <c:pt idx="223">
                  <c:v>81.030236380257165</c:v>
                </c:pt>
                <c:pt idx="224">
                  <c:v>84.607889809546592</c:v>
                </c:pt>
                <c:pt idx="225">
                  <c:v>86.926702799752519</c:v>
                </c:pt>
                <c:pt idx="226">
                  <c:v>84.664020038654556</c:v>
                </c:pt>
                <c:pt idx="227">
                  <c:v>89.065285697134698</c:v>
                </c:pt>
                <c:pt idx="228">
                  <c:v>85.239919434465534</c:v>
                </c:pt>
                <c:pt idx="229">
                  <c:v>83.898931033910571</c:v>
                </c:pt>
                <c:pt idx="230">
                  <c:v>83.517016778696359</c:v>
                </c:pt>
                <c:pt idx="231">
                  <c:v>80.980458090795267</c:v>
                </c:pt>
                <c:pt idx="232">
                  <c:v>81.780192612634579</c:v>
                </c:pt>
                <c:pt idx="233">
                  <c:v>82.629647057258026</c:v>
                </c:pt>
                <c:pt idx="234">
                  <c:v>82.150420174750209</c:v>
                </c:pt>
                <c:pt idx="235">
                  <c:v>85.617667830363573</c:v>
                </c:pt>
                <c:pt idx="236">
                  <c:v>83.126690279602968</c:v>
                </c:pt>
                <c:pt idx="237">
                  <c:v>87.146628663477969</c:v>
                </c:pt>
                <c:pt idx="238">
                  <c:v>82.981596851564134</c:v>
                </c:pt>
                <c:pt idx="239">
                  <c:v>84.068343608840678</c:v>
                </c:pt>
                <c:pt idx="240">
                  <c:v>84.702951295361331</c:v>
                </c:pt>
                <c:pt idx="241">
                  <c:v>87.176092918881551</c:v>
                </c:pt>
                <c:pt idx="242">
                  <c:v>89.521454275024027</c:v>
                </c:pt>
                <c:pt idx="243">
                  <c:v>90.045696055426362</c:v>
                </c:pt>
                <c:pt idx="244">
                  <c:v>86.769276424395571</c:v>
                </c:pt>
                <c:pt idx="245">
                  <c:v>82.98433424863758</c:v>
                </c:pt>
                <c:pt idx="246">
                  <c:v>84.139830825713744</c:v>
                </c:pt>
                <c:pt idx="247">
                  <c:v>82.285061423009367</c:v>
                </c:pt>
                <c:pt idx="248">
                  <c:v>81.521371544643756</c:v>
                </c:pt>
                <c:pt idx="249">
                  <c:v>83.88936941499297</c:v>
                </c:pt>
                <c:pt idx="250">
                  <c:v>82.615209236888859</c:v>
                </c:pt>
                <c:pt idx="251">
                  <c:v>79.358884037484501</c:v>
                </c:pt>
                <c:pt idx="252">
                  <c:v>79.898626382482547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35-4A81-AA42-77018F7D8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738240"/>
        <c:axId val="1013732416"/>
      </c:lineChart>
      <c:dateAx>
        <c:axId val="101373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steps (days)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2416"/>
        <c:crosses val="autoZero"/>
        <c:auto val="0"/>
        <c:lblOffset val="100"/>
        <c:baseTimeUnit val="days"/>
      </c:dateAx>
      <c:valAx>
        <c:axId val="10137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824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'EPE ENE Calculations'!$E$3:$E$4</c:f>
              <c:strCache>
                <c:ptCount val="2"/>
                <c:pt idx="0">
                  <c:v>PFE</c:v>
                </c:pt>
                <c:pt idx="1">
                  <c:v>0.95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'EPE ENE Calculations'!$E$5:$E$257</c:f>
              <c:numCache>
                <c:formatCode>General</c:formatCode>
                <c:ptCount val="25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99.992065603478125</c:v>
                </c:pt>
                <c:pt idx="90">
                  <c:v>99.940605985459456</c:v>
                </c:pt>
                <c:pt idx="91">
                  <c:v>99.970302992729714</c:v>
                </c:pt>
                <c:pt idx="92">
                  <c:v>99.40605985459446</c:v>
                </c:pt>
                <c:pt idx="93">
                  <c:v>99.435756861864732</c:v>
                </c:pt>
                <c:pt idx="94">
                  <c:v>99.106959863713598</c:v>
                </c:pt>
                <c:pt idx="95">
                  <c:v>99.123576529873645</c:v>
                </c:pt>
                <c:pt idx="96">
                  <c:v>97.960966337141997</c:v>
                </c:pt>
                <c:pt idx="97">
                  <c:v>97.488751558043489</c:v>
                </c:pt>
                <c:pt idx="98">
                  <c:v>97.229450689487393</c:v>
                </c:pt>
                <c:pt idx="99">
                  <c:v>97.243352543657224</c:v>
                </c:pt>
                <c:pt idx="100">
                  <c:v>97.257254397827055</c:v>
                </c:pt>
                <c:pt idx="101">
                  <c:v>96.995730257725782</c:v>
                </c:pt>
                <c:pt idx="102">
                  <c:v>97.009394740156935</c:v>
                </c:pt>
                <c:pt idx="103">
                  <c:v>96.50708297452158</c:v>
                </c:pt>
                <c:pt idx="104">
                  <c:v>95.684953794474339</c:v>
                </c:pt>
                <c:pt idx="105">
                  <c:v>95.619556509066584</c:v>
                </c:pt>
                <c:pt idx="106">
                  <c:v>95.534108972218093</c:v>
                </c:pt>
                <c:pt idx="107">
                  <c:v>95.295840793261334</c:v>
                </c:pt>
                <c:pt idx="108">
                  <c:v>95.11321302664058</c:v>
                </c:pt>
                <c:pt idx="109">
                  <c:v>95.025599979222136</c:v>
                </c:pt>
                <c:pt idx="110">
                  <c:v>95.029677802258476</c:v>
                </c:pt>
                <c:pt idx="111">
                  <c:v>94.914506925607341</c:v>
                </c:pt>
                <c:pt idx="112">
                  <c:v>94.956276987604312</c:v>
                </c:pt>
                <c:pt idx="113">
                  <c:v>94.960354810640652</c:v>
                </c:pt>
                <c:pt idx="114">
                  <c:v>94.964432633676992</c:v>
                </c:pt>
                <c:pt idx="115">
                  <c:v>94.968510456713332</c:v>
                </c:pt>
                <c:pt idx="116">
                  <c:v>94.972588279749687</c:v>
                </c:pt>
                <c:pt idx="117">
                  <c:v>94.976666102786027</c:v>
                </c:pt>
                <c:pt idx="118">
                  <c:v>94.980743925822367</c:v>
                </c:pt>
                <c:pt idx="119">
                  <c:v>94.984821748858707</c:v>
                </c:pt>
                <c:pt idx="120">
                  <c:v>94.988899571895047</c:v>
                </c:pt>
                <c:pt idx="121">
                  <c:v>94.992977394931387</c:v>
                </c:pt>
                <c:pt idx="122">
                  <c:v>94.997055217967727</c:v>
                </c:pt>
                <c:pt idx="123">
                  <c:v>95.001133041004081</c:v>
                </c:pt>
                <c:pt idx="124">
                  <c:v>95.005210864040421</c:v>
                </c:pt>
                <c:pt idx="125">
                  <c:v>95.009288687076761</c:v>
                </c:pt>
                <c:pt idx="126">
                  <c:v>95.013366510113102</c:v>
                </c:pt>
                <c:pt idx="127">
                  <c:v>95.017444333149442</c:v>
                </c:pt>
                <c:pt idx="128">
                  <c:v>95.021522156185782</c:v>
                </c:pt>
                <c:pt idx="129">
                  <c:v>95.025599979222136</c:v>
                </c:pt>
                <c:pt idx="130">
                  <c:v>95.029677802258476</c:v>
                </c:pt>
                <c:pt idx="131">
                  <c:v>95.033755625294816</c:v>
                </c:pt>
                <c:pt idx="132">
                  <c:v>95.037833448331156</c:v>
                </c:pt>
                <c:pt idx="133">
                  <c:v>95.066583093559984</c:v>
                </c:pt>
                <c:pt idx="134">
                  <c:v>95.095332738788798</c:v>
                </c:pt>
                <c:pt idx="135">
                  <c:v>95.124082384017626</c:v>
                </c:pt>
                <c:pt idx="136">
                  <c:v>95.152832029246454</c:v>
                </c:pt>
                <c:pt idx="137">
                  <c:v>95.181581674475282</c:v>
                </c:pt>
                <c:pt idx="138">
                  <c:v>95.210331319704096</c:v>
                </c:pt>
                <c:pt idx="139">
                  <c:v>95.239080964932924</c:v>
                </c:pt>
                <c:pt idx="140">
                  <c:v>95.267830610161752</c:v>
                </c:pt>
                <c:pt idx="141">
                  <c:v>95.296580255390566</c:v>
                </c:pt>
                <c:pt idx="142">
                  <c:v>95.325329900619408</c:v>
                </c:pt>
                <c:pt idx="143">
                  <c:v>95.354079545848222</c:v>
                </c:pt>
                <c:pt idx="144">
                  <c:v>95.38282919107705</c:v>
                </c:pt>
                <c:pt idx="145">
                  <c:v>95.411578836305864</c:v>
                </c:pt>
                <c:pt idx="146">
                  <c:v>95.440328481534692</c:v>
                </c:pt>
                <c:pt idx="147">
                  <c:v>95.46907812676352</c:v>
                </c:pt>
                <c:pt idx="148">
                  <c:v>95.497827771992348</c:v>
                </c:pt>
                <c:pt idx="149">
                  <c:v>95.526577417221176</c:v>
                </c:pt>
                <c:pt idx="150">
                  <c:v>95.55532706244999</c:v>
                </c:pt>
                <c:pt idx="151">
                  <c:v>95.584076707678818</c:v>
                </c:pt>
                <c:pt idx="152">
                  <c:v>95.612826352907646</c:v>
                </c:pt>
                <c:pt idx="153">
                  <c:v>95.61849183682493</c:v>
                </c:pt>
                <c:pt idx="154">
                  <c:v>95.624157320742199</c:v>
                </c:pt>
                <c:pt idx="155">
                  <c:v>95.629822804659483</c:v>
                </c:pt>
                <c:pt idx="156">
                  <c:v>95.635488288576767</c:v>
                </c:pt>
                <c:pt idx="157">
                  <c:v>95.64115377249405</c:v>
                </c:pt>
                <c:pt idx="158">
                  <c:v>95.64681925641132</c:v>
                </c:pt>
                <c:pt idx="159">
                  <c:v>95.652484740328603</c:v>
                </c:pt>
                <c:pt idx="160">
                  <c:v>95.658150224245887</c:v>
                </c:pt>
                <c:pt idx="161">
                  <c:v>95.663815708163156</c:v>
                </c:pt>
                <c:pt idx="162">
                  <c:v>95.66948119208044</c:v>
                </c:pt>
                <c:pt idx="163">
                  <c:v>95.675146675997723</c:v>
                </c:pt>
                <c:pt idx="164">
                  <c:v>95.680812159914993</c:v>
                </c:pt>
                <c:pt idx="165">
                  <c:v>95.686477643832276</c:v>
                </c:pt>
                <c:pt idx="166">
                  <c:v>95.69214312774956</c:v>
                </c:pt>
                <c:pt idx="167">
                  <c:v>95.697808611666829</c:v>
                </c:pt>
                <c:pt idx="168">
                  <c:v>95.703474095584113</c:v>
                </c:pt>
                <c:pt idx="169">
                  <c:v>95.709139579501397</c:v>
                </c:pt>
                <c:pt idx="170">
                  <c:v>95.71480506341868</c:v>
                </c:pt>
                <c:pt idx="171">
                  <c:v>95.72047054733595</c:v>
                </c:pt>
                <c:pt idx="172">
                  <c:v>95.726136031253233</c:v>
                </c:pt>
                <c:pt idx="173">
                  <c:v>95.89351555626024</c:v>
                </c:pt>
                <c:pt idx="174">
                  <c:v>96.060895081267248</c:v>
                </c:pt>
                <c:pt idx="175">
                  <c:v>96.22827460627424</c:v>
                </c:pt>
                <c:pt idx="176">
                  <c:v>96.39565413128129</c:v>
                </c:pt>
                <c:pt idx="177">
                  <c:v>96.563033656288297</c:v>
                </c:pt>
                <c:pt idx="178">
                  <c:v>96.730413181295305</c:v>
                </c:pt>
                <c:pt idx="179">
                  <c:v>96.897792706302312</c:v>
                </c:pt>
                <c:pt idx="180">
                  <c:v>97.065172231309319</c:v>
                </c:pt>
                <c:pt idx="181">
                  <c:v>97.232551756316369</c:v>
                </c:pt>
                <c:pt idx="182">
                  <c:v>97.399931281323376</c:v>
                </c:pt>
                <c:pt idx="183">
                  <c:v>97.567310806330369</c:v>
                </c:pt>
                <c:pt idx="184">
                  <c:v>97.734690331337376</c:v>
                </c:pt>
                <c:pt idx="185">
                  <c:v>97.902069856344426</c:v>
                </c:pt>
                <c:pt idx="186">
                  <c:v>98.035456477847731</c:v>
                </c:pt>
                <c:pt idx="187">
                  <c:v>98.208501486772036</c:v>
                </c:pt>
                <c:pt idx="188">
                  <c:v>98.266547914781029</c:v>
                </c:pt>
                <c:pt idx="189">
                  <c:v>95.025599979222136</c:v>
                </c:pt>
                <c:pt idx="190">
                  <c:v>94.65800869546797</c:v>
                </c:pt>
                <c:pt idx="191">
                  <c:v>91.938012204251521</c:v>
                </c:pt>
                <c:pt idx="192">
                  <c:v>91.261956826452618</c:v>
                </c:pt>
                <c:pt idx="193">
                  <c:v>91.256968694390963</c:v>
                </c:pt>
                <c:pt idx="194">
                  <c:v>90.166797065996178</c:v>
                </c:pt>
                <c:pt idx="195">
                  <c:v>89.600090542084374</c:v>
                </c:pt>
                <c:pt idx="196">
                  <c:v>89.156519412712555</c:v>
                </c:pt>
                <c:pt idx="197">
                  <c:v>87.648391113444831</c:v>
                </c:pt>
                <c:pt idx="198">
                  <c:v>87.742850752357484</c:v>
                </c:pt>
                <c:pt idx="199">
                  <c:v>87.837310391270137</c:v>
                </c:pt>
                <c:pt idx="200">
                  <c:v>87.931770030182804</c:v>
                </c:pt>
                <c:pt idx="201">
                  <c:v>88.026229669095457</c:v>
                </c:pt>
                <c:pt idx="202">
                  <c:v>88.120689308008124</c:v>
                </c:pt>
                <c:pt idx="203">
                  <c:v>88.215148946920777</c:v>
                </c:pt>
                <c:pt idx="204">
                  <c:v>88.309608585833431</c:v>
                </c:pt>
                <c:pt idx="205">
                  <c:v>88.404068224746098</c:v>
                </c:pt>
                <c:pt idx="206">
                  <c:v>88.498527863658751</c:v>
                </c:pt>
                <c:pt idx="207">
                  <c:v>88.592987502571418</c:v>
                </c:pt>
                <c:pt idx="208">
                  <c:v>88.687447141484057</c:v>
                </c:pt>
                <c:pt idx="209">
                  <c:v>88.781906780396724</c:v>
                </c:pt>
                <c:pt idx="210">
                  <c:v>88.876366419309377</c:v>
                </c:pt>
                <c:pt idx="211">
                  <c:v>88.97082605822203</c:v>
                </c:pt>
                <c:pt idx="212">
                  <c:v>89.065285697134698</c:v>
                </c:pt>
                <c:pt idx="213">
                  <c:v>89.088094126029162</c:v>
                </c:pt>
                <c:pt idx="214">
                  <c:v>89.110902554923626</c:v>
                </c:pt>
                <c:pt idx="215">
                  <c:v>89.133710983818091</c:v>
                </c:pt>
                <c:pt idx="216">
                  <c:v>89.156519412712555</c:v>
                </c:pt>
                <c:pt idx="217">
                  <c:v>89.179327841607034</c:v>
                </c:pt>
                <c:pt idx="218">
                  <c:v>89.202136270501498</c:v>
                </c:pt>
                <c:pt idx="219">
                  <c:v>89.224944699395962</c:v>
                </c:pt>
                <c:pt idx="220">
                  <c:v>89.247753128290427</c:v>
                </c:pt>
                <c:pt idx="221">
                  <c:v>89.270561557184891</c:v>
                </c:pt>
                <c:pt idx="222">
                  <c:v>89.293369986079369</c:v>
                </c:pt>
                <c:pt idx="223">
                  <c:v>89.316178414973834</c:v>
                </c:pt>
                <c:pt idx="224">
                  <c:v>89.338986843868298</c:v>
                </c:pt>
                <c:pt idx="225">
                  <c:v>89.361795272762762</c:v>
                </c:pt>
                <c:pt idx="226">
                  <c:v>89.384603701657227</c:v>
                </c:pt>
                <c:pt idx="227">
                  <c:v>89.407412130551691</c:v>
                </c:pt>
                <c:pt idx="228">
                  <c:v>89.052382003795529</c:v>
                </c:pt>
                <c:pt idx="229">
                  <c:v>89.169650071602646</c:v>
                </c:pt>
                <c:pt idx="230">
                  <c:v>89.286918139409778</c:v>
                </c:pt>
                <c:pt idx="231">
                  <c:v>89.404186207216895</c:v>
                </c:pt>
                <c:pt idx="232">
                  <c:v>89.521454275024027</c:v>
                </c:pt>
                <c:pt idx="233">
                  <c:v>89.547666364044147</c:v>
                </c:pt>
                <c:pt idx="234">
                  <c:v>89.573878453064253</c:v>
                </c:pt>
                <c:pt idx="235">
                  <c:v>89.600090542084374</c:v>
                </c:pt>
                <c:pt idx="236">
                  <c:v>89.626302631104494</c:v>
                </c:pt>
                <c:pt idx="237">
                  <c:v>89.652514720124614</c:v>
                </c:pt>
                <c:pt idx="238">
                  <c:v>89.67872680914472</c:v>
                </c:pt>
                <c:pt idx="239">
                  <c:v>89.704938898164841</c:v>
                </c:pt>
                <c:pt idx="240">
                  <c:v>89.731150987184961</c:v>
                </c:pt>
                <c:pt idx="241">
                  <c:v>89.757363076205081</c:v>
                </c:pt>
                <c:pt idx="242">
                  <c:v>89.783575165225187</c:v>
                </c:pt>
                <c:pt idx="243">
                  <c:v>88.571307221462504</c:v>
                </c:pt>
                <c:pt idx="244">
                  <c:v>85.717498184922846</c:v>
                </c:pt>
                <c:pt idx="245">
                  <c:v>84.05216933196148</c:v>
                </c:pt>
                <c:pt idx="246">
                  <c:v>84.064692402497514</c:v>
                </c:pt>
                <c:pt idx="247">
                  <c:v>83.570829370466939</c:v>
                </c:pt>
                <c:pt idx="248">
                  <c:v>83.634537379372148</c:v>
                </c:pt>
                <c:pt idx="249">
                  <c:v>83.698245388277357</c:v>
                </c:pt>
                <c:pt idx="250">
                  <c:v>82.343550951448222</c:v>
                </c:pt>
                <c:pt idx="251">
                  <c:v>79.871639265232645</c:v>
                </c:pt>
                <c:pt idx="252">
                  <c:v>79.898626382482547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3-485E-AF74-A22A0E5BC4B9}"/>
            </c:ext>
          </c:extLst>
        </c:ser>
        <c:ser>
          <c:idx val="1"/>
          <c:order val="1"/>
          <c:tx>
            <c:strRef>
              <c:f>'EPE ENE Calculations'!$F$3:$F$4</c:f>
              <c:strCache>
                <c:ptCount val="2"/>
                <c:pt idx="0">
                  <c:v>PFE</c:v>
                </c:pt>
                <c:pt idx="1">
                  <c:v>0.99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'EPE ENE Calculations'!$F$5:$F$257</c:f>
              <c:numCache>
                <c:formatCode>General</c:formatCode>
                <c:ptCount val="25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99.425710449463978</c:v>
                </c:pt>
                <c:pt idx="191">
                  <c:v>96.973078403482006</c:v>
                </c:pt>
                <c:pt idx="192">
                  <c:v>94.988899571895047</c:v>
                </c:pt>
                <c:pt idx="193">
                  <c:v>93.229932212897921</c:v>
                </c:pt>
                <c:pt idx="194">
                  <c:v>91.560844467163719</c:v>
                </c:pt>
                <c:pt idx="195">
                  <c:v>91.258963947215619</c:v>
                </c:pt>
                <c:pt idx="196">
                  <c:v>90.57854050193356</c:v>
                </c:pt>
                <c:pt idx="197">
                  <c:v>89.757363076205081</c:v>
                </c:pt>
                <c:pt idx="198">
                  <c:v>89.762605494009108</c:v>
                </c:pt>
                <c:pt idx="199">
                  <c:v>89.767847911813121</c:v>
                </c:pt>
                <c:pt idx="200">
                  <c:v>89.773090329617148</c:v>
                </c:pt>
                <c:pt idx="201">
                  <c:v>89.778332747421175</c:v>
                </c:pt>
                <c:pt idx="202">
                  <c:v>89.783575165225187</c:v>
                </c:pt>
                <c:pt idx="203">
                  <c:v>89.788817583029214</c:v>
                </c:pt>
                <c:pt idx="204">
                  <c:v>89.794060000833241</c:v>
                </c:pt>
                <c:pt idx="205">
                  <c:v>89.799302418637268</c:v>
                </c:pt>
                <c:pt idx="206">
                  <c:v>89.804544836441281</c:v>
                </c:pt>
                <c:pt idx="207">
                  <c:v>89.809787254245308</c:v>
                </c:pt>
                <c:pt idx="208">
                  <c:v>89.815029672049334</c:v>
                </c:pt>
                <c:pt idx="209">
                  <c:v>89.820272089853361</c:v>
                </c:pt>
                <c:pt idx="210">
                  <c:v>89.825514507657374</c:v>
                </c:pt>
                <c:pt idx="211">
                  <c:v>89.830756925461401</c:v>
                </c:pt>
                <c:pt idx="212">
                  <c:v>89.835999343265428</c:v>
                </c:pt>
                <c:pt idx="213">
                  <c:v>89.841241761069455</c:v>
                </c:pt>
                <c:pt idx="214">
                  <c:v>89.846484178873467</c:v>
                </c:pt>
                <c:pt idx="215">
                  <c:v>89.851726596677494</c:v>
                </c:pt>
                <c:pt idx="216">
                  <c:v>89.856969014481521</c:v>
                </c:pt>
                <c:pt idx="217">
                  <c:v>89.862211432285548</c:v>
                </c:pt>
                <c:pt idx="218">
                  <c:v>89.867453850089561</c:v>
                </c:pt>
                <c:pt idx="219">
                  <c:v>89.872696267893588</c:v>
                </c:pt>
                <c:pt idx="220">
                  <c:v>89.877938685697615</c:v>
                </c:pt>
                <c:pt idx="221">
                  <c:v>89.883181103501641</c:v>
                </c:pt>
                <c:pt idx="222">
                  <c:v>89.888423521305654</c:v>
                </c:pt>
                <c:pt idx="223">
                  <c:v>89.893665939109681</c:v>
                </c:pt>
                <c:pt idx="224">
                  <c:v>89.898908356913708</c:v>
                </c:pt>
                <c:pt idx="225">
                  <c:v>89.904150774717735</c:v>
                </c:pt>
                <c:pt idx="226">
                  <c:v>89.909393192521748</c:v>
                </c:pt>
                <c:pt idx="227">
                  <c:v>89.914635610325774</c:v>
                </c:pt>
                <c:pt idx="228">
                  <c:v>89.919878028129801</c:v>
                </c:pt>
                <c:pt idx="229">
                  <c:v>89.925120445933828</c:v>
                </c:pt>
                <c:pt idx="230">
                  <c:v>89.930362863737855</c:v>
                </c:pt>
                <c:pt idx="231">
                  <c:v>89.935605281541868</c:v>
                </c:pt>
                <c:pt idx="232">
                  <c:v>89.940847699345895</c:v>
                </c:pt>
                <c:pt idx="233">
                  <c:v>89.946090117149922</c:v>
                </c:pt>
                <c:pt idx="234">
                  <c:v>89.951332534953949</c:v>
                </c:pt>
                <c:pt idx="235">
                  <c:v>89.956574952757961</c:v>
                </c:pt>
                <c:pt idx="236">
                  <c:v>89.961817370561988</c:v>
                </c:pt>
                <c:pt idx="237">
                  <c:v>89.967059788366015</c:v>
                </c:pt>
                <c:pt idx="238">
                  <c:v>89.972302206170028</c:v>
                </c:pt>
                <c:pt idx="239">
                  <c:v>89.977544623974055</c:v>
                </c:pt>
                <c:pt idx="240">
                  <c:v>89.982787041778082</c:v>
                </c:pt>
                <c:pt idx="241">
                  <c:v>89.988029459582108</c:v>
                </c:pt>
                <c:pt idx="242">
                  <c:v>89.993271877386135</c:v>
                </c:pt>
                <c:pt idx="243">
                  <c:v>89.750818288633596</c:v>
                </c:pt>
                <c:pt idx="244">
                  <c:v>86.558920776501026</c:v>
                </c:pt>
                <c:pt idx="245">
                  <c:v>84.122298526963291</c:v>
                </c:pt>
                <c:pt idx="246">
                  <c:v>84.124803141070501</c:v>
                </c:pt>
                <c:pt idx="247">
                  <c:v>83.825661406087761</c:v>
                </c:pt>
                <c:pt idx="248">
                  <c:v>83.838403007868806</c:v>
                </c:pt>
                <c:pt idx="249">
                  <c:v>83.85114460964985</c:v>
                </c:pt>
                <c:pt idx="250">
                  <c:v>82.560877579800731</c:v>
                </c:pt>
                <c:pt idx="251">
                  <c:v>79.893228959032569</c:v>
                </c:pt>
                <c:pt idx="252">
                  <c:v>79.898626382482547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3-485E-AF74-A22A0E5B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531600"/>
        <c:axId val="968532016"/>
      </c:lineChart>
      <c:catAx>
        <c:axId val="96853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steps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32016"/>
        <c:crosses val="autoZero"/>
        <c:auto val="1"/>
        <c:lblAlgn val="ctr"/>
        <c:lblOffset val="100"/>
        <c:noMultiLvlLbl val="0"/>
      </c:catAx>
      <c:valAx>
        <c:axId val="9685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69E-2"/>
          <c:y val="7.407407407407407E-2"/>
          <c:w val="0.89815726159230092"/>
          <c:h val="0.84164260717410322"/>
        </c:manualLayout>
      </c:layout>
      <c:lineChart>
        <c:grouping val="standard"/>
        <c:varyColors val="0"/>
        <c:ser>
          <c:idx val="0"/>
          <c:order val="0"/>
          <c:tx>
            <c:strRef>
              <c:f>'EPE ENE Calculations'!$C$4</c:f>
              <c:strCache>
                <c:ptCount val="1"/>
                <c:pt idx="0">
                  <c:v>EPE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'EPE ENE Calculations'!$A$5:$A$257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'EPE ENE Calculations'!$C$5:$C$257</c:f>
              <c:numCache>
                <c:formatCode>General</c:formatCode>
                <c:ptCount val="25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99.56130530708181</c:v>
                </c:pt>
                <c:pt idx="4">
                  <c:v>100</c:v>
                </c:pt>
                <c:pt idx="5">
                  <c:v>99.467289950117731</c:v>
                </c:pt>
                <c:pt idx="6">
                  <c:v>96.708111917300684</c:v>
                </c:pt>
                <c:pt idx="7">
                  <c:v>96.548624002371184</c:v>
                </c:pt>
                <c:pt idx="8">
                  <c:v>93.32397926504899</c:v>
                </c:pt>
                <c:pt idx="9">
                  <c:v>96.822832233552532</c:v>
                </c:pt>
                <c:pt idx="10">
                  <c:v>98.667682750072743</c:v>
                </c:pt>
                <c:pt idx="11">
                  <c:v>100</c:v>
                </c:pt>
                <c:pt idx="12">
                  <c:v>100</c:v>
                </c:pt>
                <c:pt idx="13">
                  <c:v>96.041476998403922</c:v>
                </c:pt>
                <c:pt idx="14">
                  <c:v>98.119363007278068</c:v>
                </c:pt>
                <c:pt idx="15">
                  <c:v>98.17117373320653</c:v>
                </c:pt>
                <c:pt idx="16">
                  <c:v>99.084179396406086</c:v>
                </c:pt>
                <c:pt idx="17">
                  <c:v>100</c:v>
                </c:pt>
                <c:pt idx="18">
                  <c:v>94.498679242980984</c:v>
                </c:pt>
                <c:pt idx="19">
                  <c:v>95.150136887432396</c:v>
                </c:pt>
                <c:pt idx="20">
                  <c:v>93.013747779102786</c:v>
                </c:pt>
                <c:pt idx="21">
                  <c:v>92.336411087644422</c:v>
                </c:pt>
                <c:pt idx="22">
                  <c:v>93.18815362579636</c:v>
                </c:pt>
                <c:pt idx="23">
                  <c:v>94.321977552311566</c:v>
                </c:pt>
                <c:pt idx="24">
                  <c:v>100</c:v>
                </c:pt>
                <c:pt idx="25">
                  <c:v>97.443769720238677</c:v>
                </c:pt>
                <c:pt idx="26">
                  <c:v>94.964203921217035</c:v>
                </c:pt>
                <c:pt idx="27">
                  <c:v>96.300393677401715</c:v>
                </c:pt>
                <c:pt idx="28">
                  <c:v>93.148004965818927</c:v>
                </c:pt>
                <c:pt idx="29">
                  <c:v>95.883761001811379</c:v>
                </c:pt>
                <c:pt idx="30">
                  <c:v>99.863011902537934</c:v>
                </c:pt>
                <c:pt idx="31">
                  <c:v>99.507136300328497</c:v>
                </c:pt>
                <c:pt idx="32">
                  <c:v>94.325665207718231</c:v>
                </c:pt>
                <c:pt idx="33">
                  <c:v>94.81508529252973</c:v>
                </c:pt>
                <c:pt idx="34">
                  <c:v>95.103112297979962</c:v>
                </c:pt>
                <c:pt idx="35">
                  <c:v>95.954856119220096</c:v>
                </c:pt>
                <c:pt idx="36">
                  <c:v>94.626765590298618</c:v>
                </c:pt>
                <c:pt idx="37">
                  <c:v>98.188949404586296</c:v>
                </c:pt>
                <c:pt idx="38">
                  <c:v>95.96404188014786</c:v>
                </c:pt>
                <c:pt idx="39">
                  <c:v>94.707581962522767</c:v>
                </c:pt>
                <c:pt idx="40">
                  <c:v>96.794544732246521</c:v>
                </c:pt>
                <c:pt idx="41">
                  <c:v>93.02219347825698</c:v>
                </c:pt>
                <c:pt idx="42">
                  <c:v>91.081383757396452</c:v>
                </c:pt>
                <c:pt idx="43">
                  <c:v>97.536547088970522</c:v>
                </c:pt>
                <c:pt idx="44">
                  <c:v>97.805571641968044</c:v>
                </c:pt>
                <c:pt idx="45">
                  <c:v>96.168036544134736</c:v>
                </c:pt>
                <c:pt idx="46">
                  <c:v>97.373715175008371</c:v>
                </c:pt>
                <c:pt idx="47">
                  <c:v>98.410008197409567</c:v>
                </c:pt>
                <c:pt idx="48">
                  <c:v>98.499173058596227</c:v>
                </c:pt>
                <c:pt idx="49">
                  <c:v>97.906222518343526</c:v>
                </c:pt>
                <c:pt idx="50">
                  <c:v>91.12470059936517</c:v>
                </c:pt>
                <c:pt idx="51">
                  <c:v>94.504901735576354</c:v>
                </c:pt>
                <c:pt idx="52">
                  <c:v>90.523662392775236</c:v>
                </c:pt>
                <c:pt idx="53">
                  <c:v>89.17690296665387</c:v>
                </c:pt>
                <c:pt idx="54">
                  <c:v>89.168927922764851</c:v>
                </c:pt>
                <c:pt idx="55">
                  <c:v>88.27118127930396</c:v>
                </c:pt>
                <c:pt idx="56">
                  <c:v>87.826938902371268</c:v>
                </c:pt>
                <c:pt idx="57">
                  <c:v>90.309681057754787</c:v>
                </c:pt>
                <c:pt idx="58">
                  <c:v>89.91446522251934</c:v>
                </c:pt>
                <c:pt idx="59">
                  <c:v>96.48484550856314</c:v>
                </c:pt>
                <c:pt idx="60">
                  <c:v>97.968529769116842</c:v>
                </c:pt>
                <c:pt idx="61">
                  <c:v>95.930553098036143</c:v>
                </c:pt>
                <c:pt idx="62">
                  <c:v>97.130311767964798</c:v>
                </c:pt>
                <c:pt idx="63">
                  <c:v>97.084392028239535</c:v>
                </c:pt>
                <c:pt idx="64">
                  <c:v>98.994578508226439</c:v>
                </c:pt>
                <c:pt idx="65">
                  <c:v>96.975738908666955</c:v>
                </c:pt>
                <c:pt idx="66">
                  <c:v>95.379320587273511</c:v>
                </c:pt>
                <c:pt idx="67">
                  <c:v>97.026714750936449</c:v>
                </c:pt>
                <c:pt idx="68">
                  <c:v>94.97229735733498</c:v>
                </c:pt>
                <c:pt idx="69">
                  <c:v>93.448592410311576</c:v>
                </c:pt>
                <c:pt idx="70">
                  <c:v>94.959814763095736</c:v>
                </c:pt>
                <c:pt idx="71">
                  <c:v>96.474109947460548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96.569112124761929</c:v>
                </c:pt>
                <c:pt idx="76">
                  <c:v>96.681498637765088</c:v>
                </c:pt>
                <c:pt idx="77">
                  <c:v>94.469243128012266</c:v>
                </c:pt>
                <c:pt idx="78">
                  <c:v>94.026655643904505</c:v>
                </c:pt>
                <c:pt idx="79">
                  <c:v>93.010569403136245</c:v>
                </c:pt>
                <c:pt idx="80">
                  <c:v>99.163646044396842</c:v>
                </c:pt>
                <c:pt idx="81">
                  <c:v>98.445893323339718</c:v>
                </c:pt>
                <c:pt idx="82">
                  <c:v>95.721737111801914</c:v>
                </c:pt>
                <c:pt idx="83">
                  <c:v>94.402065165460428</c:v>
                </c:pt>
                <c:pt idx="84">
                  <c:v>94.332612458943103</c:v>
                </c:pt>
                <c:pt idx="85">
                  <c:v>95.663325649113503</c:v>
                </c:pt>
                <c:pt idx="86">
                  <c:v>98.497850641465092</c:v>
                </c:pt>
                <c:pt idx="87">
                  <c:v>100</c:v>
                </c:pt>
                <c:pt idx="88">
                  <c:v>100</c:v>
                </c:pt>
                <c:pt idx="89">
                  <c:v>99.947104023187507</c:v>
                </c:pt>
                <c:pt idx="90">
                  <c:v>97.617696523021522</c:v>
                </c:pt>
                <c:pt idx="91">
                  <c:v>100</c:v>
                </c:pt>
                <c:pt idx="92">
                  <c:v>97.078245753081788</c:v>
                </c:pt>
                <c:pt idx="93">
                  <c:v>100</c:v>
                </c:pt>
                <c:pt idx="94">
                  <c:v>96.668429304828706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93.172136996414963</c:v>
                </c:pt>
                <c:pt idx="99">
                  <c:v>95.675442840056789</c:v>
                </c:pt>
                <c:pt idx="100">
                  <c:v>99.40605985459446</c:v>
                </c:pt>
                <c:pt idx="101">
                  <c:v>93.960734668323184</c:v>
                </c:pt>
                <c:pt idx="102">
                  <c:v>96.872749915845418</c:v>
                </c:pt>
                <c:pt idx="103">
                  <c:v>100</c:v>
                </c:pt>
                <c:pt idx="104">
                  <c:v>97.682776288579149</c:v>
                </c:pt>
                <c:pt idx="105">
                  <c:v>97.424076647864936</c:v>
                </c:pt>
                <c:pt idx="106">
                  <c:v>97.146039564468452</c:v>
                </c:pt>
                <c:pt idx="107">
                  <c:v>95.623180439306012</c:v>
                </c:pt>
                <c:pt idx="108">
                  <c:v>95.350435083942457</c:v>
                </c:pt>
                <c:pt idx="109">
                  <c:v>90.653319675522482</c:v>
                </c:pt>
                <c:pt idx="110">
                  <c:v>95.132057921217935</c:v>
                </c:pt>
                <c:pt idx="111">
                  <c:v>89.419800226238095</c:v>
                </c:pt>
                <c:pt idx="112">
                  <c:v>90.029063551327638</c:v>
                </c:pt>
                <c:pt idx="113">
                  <c:v>88.883667725866601</c:v>
                </c:pt>
                <c:pt idx="114">
                  <c:v>89.290088793112218</c:v>
                </c:pt>
                <c:pt idx="115">
                  <c:v>89.018608178272487</c:v>
                </c:pt>
                <c:pt idx="116">
                  <c:v>85.21009315755775</c:v>
                </c:pt>
                <c:pt idx="117">
                  <c:v>84.522265367993768</c:v>
                </c:pt>
                <c:pt idx="118">
                  <c:v>81.550460797162472</c:v>
                </c:pt>
                <c:pt idx="119">
                  <c:v>81.997879112586446</c:v>
                </c:pt>
                <c:pt idx="120">
                  <c:v>77.3193386075462</c:v>
                </c:pt>
                <c:pt idx="121">
                  <c:v>79.32990199311682</c:v>
                </c:pt>
                <c:pt idx="122">
                  <c:v>79.923406089791641</c:v>
                </c:pt>
                <c:pt idx="123">
                  <c:v>74.303530877633278</c:v>
                </c:pt>
                <c:pt idx="124">
                  <c:v>82.537479156086533</c:v>
                </c:pt>
                <c:pt idx="125">
                  <c:v>83.073522843151622</c:v>
                </c:pt>
                <c:pt idx="126">
                  <c:v>83.837367466999297</c:v>
                </c:pt>
                <c:pt idx="127">
                  <c:v>87.098352039979702</c:v>
                </c:pt>
                <c:pt idx="128">
                  <c:v>88.892890734602716</c:v>
                </c:pt>
                <c:pt idx="129">
                  <c:v>93.405284581183153</c:v>
                </c:pt>
                <c:pt idx="130">
                  <c:v>90.809299817341426</c:v>
                </c:pt>
                <c:pt idx="131">
                  <c:v>91.371572698431621</c:v>
                </c:pt>
                <c:pt idx="132">
                  <c:v>89.73914303053283</c:v>
                </c:pt>
                <c:pt idx="133">
                  <c:v>85.609537250063752</c:v>
                </c:pt>
                <c:pt idx="134">
                  <c:v>82.752220303336188</c:v>
                </c:pt>
                <c:pt idx="135">
                  <c:v>85.041602524797057</c:v>
                </c:pt>
                <c:pt idx="136">
                  <c:v>84.693647968629037</c:v>
                </c:pt>
                <c:pt idx="137">
                  <c:v>87.353339169265311</c:v>
                </c:pt>
                <c:pt idx="138">
                  <c:v>84.315955644650003</c:v>
                </c:pt>
                <c:pt idx="139">
                  <c:v>84.751913400059834</c:v>
                </c:pt>
                <c:pt idx="140">
                  <c:v>86.492027272928226</c:v>
                </c:pt>
                <c:pt idx="141">
                  <c:v>84.294750236937745</c:v>
                </c:pt>
                <c:pt idx="142">
                  <c:v>86.689648934257164</c:v>
                </c:pt>
                <c:pt idx="143">
                  <c:v>82.589252304592193</c:v>
                </c:pt>
                <c:pt idx="144">
                  <c:v>82.656757900202962</c:v>
                </c:pt>
                <c:pt idx="145">
                  <c:v>79.514983417445094</c:v>
                </c:pt>
                <c:pt idx="146">
                  <c:v>79.644929707937479</c:v>
                </c:pt>
                <c:pt idx="147">
                  <c:v>80.106535433571509</c:v>
                </c:pt>
                <c:pt idx="148">
                  <c:v>81.15533597225533</c:v>
                </c:pt>
                <c:pt idx="149">
                  <c:v>82.373483297062265</c:v>
                </c:pt>
                <c:pt idx="150">
                  <c:v>81.128668098478755</c:v>
                </c:pt>
                <c:pt idx="151">
                  <c:v>81.891953324296509</c:v>
                </c:pt>
                <c:pt idx="152">
                  <c:v>85.630056714975495</c:v>
                </c:pt>
                <c:pt idx="153">
                  <c:v>84.416887415715635</c:v>
                </c:pt>
                <c:pt idx="154">
                  <c:v>81.260215796611263</c:v>
                </c:pt>
                <c:pt idx="155">
                  <c:v>78.288182928422046</c:v>
                </c:pt>
                <c:pt idx="156">
                  <c:v>77.742184869120635</c:v>
                </c:pt>
                <c:pt idx="157">
                  <c:v>77.354458287129191</c:v>
                </c:pt>
                <c:pt idx="158">
                  <c:v>78.471694016881912</c:v>
                </c:pt>
                <c:pt idx="159">
                  <c:v>81.050478323514056</c:v>
                </c:pt>
                <c:pt idx="160">
                  <c:v>82.800274524775105</c:v>
                </c:pt>
                <c:pt idx="161">
                  <c:v>84.872199364417142</c:v>
                </c:pt>
                <c:pt idx="162">
                  <c:v>84.366735805216635</c:v>
                </c:pt>
                <c:pt idx="163">
                  <c:v>83.730271584544226</c:v>
                </c:pt>
                <c:pt idx="164">
                  <c:v>83.527202464839519</c:v>
                </c:pt>
                <c:pt idx="165">
                  <c:v>80.130344317830676</c:v>
                </c:pt>
                <c:pt idx="166">
                  <c:v>79.757084918129053</c:v>
                </c:pt>
                <c:pt idx="167">
                  <c:v>79.798062686043778</c:v>
                </c:pt>
                <c:pt idx="168">
                  <c:v>77.610449178510152</c:v>
                </c:pt>
                <c:pt idx="169">
                  <c:v>78.697265838488462</c:v>
                </c:pt>
                <c:pt idx="170">
                  <c:v>79.021896054721253</c:v>
                </c:pt>
                <c:pt idx="171">
                  <c:v>82.517714718772012</c:v>
                </c:pt>
                <c:pt idx="172">
                  <c:v>82.377329057962967</c:v>
                </c:pt>
                <c:pt idx="173">
                  <c:v>83.467129480850133</c:v>
                </c:pt>
                <c:pt idx="174">
                  <c:v>81.173428802384862</c:v>
                </c:pt>
                <c:pt idx="175">
                  <c:v>83.694943396617958</c:v>
                </c:pt>
                <c:pt idx="176">
                  <c:v>85.164630536671211</c:v>
                </c:pt>
                <c:pt idx="177">
                  <c:v>83.947621576523147</c:v>
                </c:pt>
                <c:pt idx="178">
                  <c:v>83.903819172729058</c:v>
                </c:pt>
                <c:pt idx="179">
                  <c:v>88.735150329327467</c:v>
                </c:pt>
                <c:pt idx="180">
                  <c:v>91.81722251587145</c:v>
                </c:pt>
                <c:pt idx="181">
                  <c:v>94.120875747665053</c:v>
                </c:pt>
                <c:pt idx="182">
                  <c:v>90.319113056813151</c:v>
                </c:pt>
                <c:pt idx="183">
                  <c:v>90.638993019779434</c:v>
                </c:pt>
                <c:pt idx="184">
                  <c:v>92.717889583484776</c:v>
                </c:pt>
                <c:pt idx="185">
                  <c:v>95.726136031253233</c:v>
                </c:pt>
                <c:pt idx="186">
                  <c:v>90.96906255505688</c:v>
                </c:pt>
                <c:pt idx="187">
                  <c:v>95.612826352907646</c:v>
                </c:pt>
                <c:pt idx="188">
                  <c:v>100</c:v>
                </c:pt>
                <c:pt idx="189">
                  <c:v>100</c:v>
                </c:pt>
                <c:pt idx="190">
                  <c:v>99.073726531393504</c:v>
                </c:pt>
                <c:pt idx="191">
                  <c:v>100</c:v>
                </c:pt>
                <c:pt idx="192">
                  <c:v>94.956276987604312</c:v>
                </c:pt>
                <c:pt idx="193">
                  <c:v>95.037833448331156</c:v>
                </c:pt>
                <c:pt idx="194">
                  <c:v>91.973594066240935</c:v>
                </c:pt>
                <c:pt idx="195">
                  <c:v>91.261956826452618</c:v>
                </c:pt>
                <c:pt idx="196">
                  <c:v>91.256706161124555</c:v>
                </c:pt>
                <c:pt idx="197">
                  <c:v>84.054849124443081</c:v>
                </c:pt>
                <c:pt idx="198">
                  <c:v>81.565040828375757</c:v>
                </c:pt>
                <c:pt idx="199">
                  <c:v>78.982425716209633</c:v>
                </c:pt>
                <c:pt idx="200">
                  <c:v>72.908022118041018</c:v>
                </c:pt>
                <c:pt idx="201">
                  <c:v>70.340088577326355</c:v>
                </c:pt>
                <c:pt idx="202">
                  <c:v>71.361297922713973</c:v>
                </c:pt>
                <c:pt idx="203">
                  <c:v>69.442372772851684</c:v>
                </c:pt>
                <c:pt idx="204">
                  <c:v>73.456947482652325</c:v>
                </c:pt>
                <c:pt idx="205">
                  <c:v>72.9497300661792</c:v>
                </c:pt>
                <c:pt idx="206">
                  <c:v>74.142455400139397</c:v>
                </c:pt>
                <c:pt idx="207">
                  <c:v>77.519450634889282</c:v>
                </c:pt>
                <c:pt idx="208">
                  <c:v>76.60658926214748</c:v>
                </c:pt>
                <c:pt idx="209">
                  <c:v>79.062597522902308</c:v>
                </c:pt>
                <c:pt idx="210">
                  <c:v>79.356215655732626</c:v>
                </c:pt>
                <c:pt idx="211">
                  <c:v>79.488720147729495</c:v>
                </c:pt>
                <c:pt idx="212">
                  <c:v>74.540232592426776</c:v>
                </c:pt>
                <c:pt idx="213">
                  <c:v>78.036125758415793</c:v>
                </c:pt>
                <c:pt idx="214">
                  <c:v>76.249216025953586</c:v>
                </c:pt>
                <c:pt idx="215">
                  <c:v>79.864684302036537</c:v>
                </c:pt>
                <c:pt idx="216">
                  <c:v>80.00970978413153</c:v>
                </c:pt>
                <c:pt idx="217">
                  <c:v>83.848625150981363</c:v>
                </c:pt>
                <c:pt idx="218">
                  <c:v>86.892310733201413</c:v>
                </c:pt>
                <c:pt idx="219">
                  <c:v>83.864374108411468</c:v>
                </c:pt>
                <c:pt idx="220">
                  <c:v>84.150666914787564</c:v>
                </c:pt>
                <c:pt idx="221">
                  <c:v>85.644035551683785</c:v>
                </c:pt>
                <c:pt idx="222">
                  <c:v>81.224586195166381</c:v>
                </c:pt>
                <c:pt idx="223">
                  <c:v>81.030236380257165</c:v>
                </c:pt>
                <c:pt idx="224">
                  <c:v>84.607889809546592</c:v>
                </c:pt>
                <c:pt idx="225">
                  <c:v>86.926702799752519</c:v>
                </c:pt>
                <c:pt idx="226">
                  <c:v>84.664020038654556</c:v>
                </c:pt>
                <c:pt idx="227">
                  <c:v>89.065285697134698</c:v>
                </c:pt>
                <c:pt idx="228">
                  <c:v>85.239919434465534</c:v>
                </c:pt>
                <c:pt idx="229">
                  <c:v>83.898931033910571</c:v>
                </c:pt>
                <c:pt idx="230">
                  <c:v>83.517016778696359</c:v>
                </c:pt>
                <c:pt idx="231">
                  <c:v>80.980458090795267</c:v>
                </c:pt>
                <c:pt idx="232">
                  <c:v>81.780192612634579</c:v>
                </c:pt>
                <c:pt idx="233">
                  <c:v>82.629647057258026</c:v>
                </c:pt>
                <c:pt idx="234">
                  <c:v>82.150420174750209</c:v>
                </c:pt>
                <c:pt idx="235">
                  <c:v>85.617667830363573</c:v>
                </c:pt>
                <c:pt idx="236">
                  <c:v>83.126690279602968</c:v>
                </c:pt>
                <c:pt idx="237">
                  <c:v>87.146628663477969</c:v>
                </c:pt>
                <c:pt idx="238">
                  <c:v>82.981596851564134</c:v>
                </c:pt>
                <c:pt idx="239">
                  <c:v>84.068343608840678</c:v>
                </c:pt>
                <c:pt idx="240">
                  <c:v>84.702951295361331</c:v>
                </c:pt>
                <c:pt idx="241">
                  <c:v>87.176092918881551</c:v>
                </c:pt>
                <c:pt idx="242">
                  <c:v>89.521454275024027</c:v>
                </c:pt>
                <c:pt idx="243">
                  <c:v>90.045696055426362</c:v>
                </c:pt>
                <c:pt idx="244">
                  <c:v>86.769276424395571</c:v>
                </c:pt>
                <c:pt idx="245">
                  <c:v>82.98433424863758</c:v>
                </c:pt>
                <c:pt idx="246">
                  <c:v>84.139830825713744</c:v>
                </c:pt>
                <c:pt idx="247">
                  <c:v>82.285061423009367</c:v>
                </c:pt>
                <c:pt idx="248">
                  <c:v>81.521371544643756</c:v>
                </c:pt>
                <c:pt idx="249">
                  <c:v>83.88936941499297</c:v>
                </c:pt>
                <c:pt idx="250">
                  <c:v>82.615209236888859</c:v>
                </c:pt>
                <c:pt idx="251">
                  <c:v>79.358884037484501</c:v>
                </c:pt>
                <c:pt idx="252">
                  <c:v>79.898626382482547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6-423A-B164-C34032D006B6}"/>
            </c:ext>
          </c:extLst>
        </c:ser>
        <c:ser>
          <c:idx val="1"/>
          <c:order val="1"/>
          <c:tx>
            <c:strRef>
              <c:f>'EPE ENE Calculations'!$D$4</c:f>
              <c:strCache>
                <c:ptCount val="1"/>
                <c:pt idx="0">
                  <c:v>ENE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'EPE ENE Calculations'!$A$5:$A$257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'EPE ENE Calculations'!$D$5:$D$257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0.4386946929181903</c:v>
                </c:pt>
                <c:pt idx="4">
                  <c:v>0</c:v>
                </c:pt>
                <c:pt idx="5">
                  <c:v>0.53271004988226878</c:v>
                </c:pt>
                <c:pt idx="6">
                  <c:v>3.291888082699316</c:v>
                </c:pt>
                <c:pt idx="7">
                  <c:v>3.4513759976288156</c:v>
                </c:pt>
                <c:pt idx="8">
                  <c:v>6.6760207349510097</c:v>
                </c:pt>
                <c:pt idx="9">
                  <c:v>3.177167766447468</c:v>
                </c:pt>
                <c:pt idx="10">
                  <c:v>1.3323172499272573</c:v>
                </c:pt>
                <c:pt idx="11">
                  <c:v>0</c:v>
                </c:pt>
                <c:pt idx="12">
                  <c:v>0</c:v>
                </c:pt>
                <c:pt idx="13">
                  <c:v>3.9585230015960775</c:v>
                </c:pt>
                <c:pt idx="14">
                  <c:v>1.8806369927219322</c:v>
                </c:pt>
                <c:pt idx="15">
                  <c:v>1.8288262667934703</c:v>
                </c:pt>
                <c:pt idx="16">
                  <c:v>0.91582060359391448</c:v>
                </c:pt>
                <c:pt idx="17">
                  <c:v>0</c:v>
                </c:pt>
                <c:pt idx="18">
                  <c:v>5.5013207570190161</c:v>
                </c:pt>
                <c:pt idx="19">
                  <c:v>4.8498631125676042</c:v>
                </c:pt>
                <c:pt idx="20">
                  <c:v>6.9862522208972138</c:v>
                </c:pt>
                <c:pt idx="21">
                  <c:v>7.6635889123555785</c:v>
                </c:pt>
                <c:pt idx="22">
                  <c:v>6.8118463742036397</c:v>
                </c:pt>
                <c:pt idx="23">
                  <c:v>5.6780224476884342</c:v>
                </c:pt>
                <c:pt idx="24">
                  <c:v>0</c:v>
                </c:pt>
                <c:pt idx="25">
                  <c:v>2.5562302797613228</c:v>
                </c:pt>
                <c:pt idx="26">
                  <c:v>5.0357960787829654</c:v>
                </c:pt>
                <c:pt idx="27">
                  <c:v>3.6996063225982851</c:v>
                </c:pt>
                <c:pt idx="28">
                  <c:v>6.8519950341810727</c:v>
                </c:pt>
                <c:pt idx="29">
                  <c:v>4.1162389981886207</c:v>
                </c:pt>
                <c:pt idx="30">
                  <c:v>0.13698809746206564</c:v>
                </c:pt>
                <c:pt idx="31">
                  <c:v>0.49286369967150279</c:v>
                </c:pt>
                <c:pt idx="32">
                  <c:v>5.6743347922817691</c:v>
                </c:pt>
                <c:pt idx="33">
                  <c:v>5.1849147074702699</c:v>
                </c:pt>
                <c:pt idx="34">
                  <c:v>4.8968877020200381</c:v>
                </c:pt>
                <c:pt idx="35">
                  <c:v>4.0451438807799036</c:v>
                </c:pt>
                <c:pt idx="36">
                  <c:v>5.3732344097013822</c:v>
                </c:pt>
                <c:pt idx="37">
                  <c:v>1.8110505954137039</c:v>
                </c:pt>
                <c:pt idx="38">
                  <c:v>4.0359581198521397</c:v>
                </c:pt>
                <c:pt idx="39">
                  <c:v>5.2924180374772334</c:v>
                </c:pt>
                <c:pt idx="40">
                  <c:v>3.2054552677534787</c:v>
                </c:pt>
                <c:pt idx="41">
                  <c:v>6.9778065217430196</c:v>
                </c:pt>
                <c:pt idx="42">
                  <c:v>8.918616242603548</c:v>
                </c:pt>
                <c:pt idx="43">
                  <c:v>2.4634529110294778</c:v>
                </c:pt>
                <c:pt idx="44">
                  <c:v>2.1944283580319563</c:v>
                </c:pt>
                <c:pt idx="45">
                  <c:v>3.8319634558652638</c:v>
                </c:pt>
                <c:pt idx="46">
                  <c:v>2.6262848249916289</c:v>
                </c:pt>
                <c:pt idx="47">
                  <c:v>1.5899918025904327</c:v>
                </c:pt>
                <c:pt idx="48">
                  <c:v>1.5008269414037727</c:v>
                </c:pt>
                <c:pt idx="49">
                  <c:v>2.093777481656474</c:v>
                </c:pt>
                <c:pt idx="50">
                  <c:v>8.8752994006348302</c:v>
                </c:pt>
                <c:pt idx="51">
                  <c:v>5.4950982644236461</c:v>
                </c:pt>
                <c:pt idx="52">
                  <c:v>9.4763376072247638</c:v>
                </c:pt>
                <c:pt idx="53">
                  <c:v>10.82309703334613</c:v>
                </c:pt>
                <c:pt idx="54">
                  <c:v>10.831072077235149</c:v>
                </c:pt>
                <c:pt idx="55">
                  <c:v>11.72881872069604</c:v>
                </c:pt>
                <c:pt idx="56">
                  <c:v>12.173061097628732</c:v>
                </c:pt>
                <c:pt idx="57">
                  <c:v>9.690318942245213</c:v>
                </c:pt>
                <c:pt idx="58">
                  <c:v>10.08553477748066</c:v>
                </c:pt>
                <c:pt idx="59">
                  <c:v>3.51515449143686</c:v>
                </c:pt>
                <c:pt idx="60">
                  <c:v>2.0314702308831585</c:v>
                </c:pt>
                <c:pt idx="61">
                  <c:v>4.0694469019638575</c:v>
                </c:pt>
                <c:pt idx="62">
                  <c:v>2.8696882320352017</c:v>
                </c:pt>
                <c:pt idx="63">
                  <c:v>2.9156079717604655</c:v>
                </c:pt>
                <c:pt idx="64">
                  <c:v>1.0054214917735607</c:v>
                </c:pt>
                <c:pt idx="65">
                  <c:v>3.0242610913330452</c:v>
                </c:pt>
                <c:pt idx="66">
                  <c:v>4.6206794127264885</c:v>
                </c:pt>
                <c:pt idx="67">
                  <c:v>2.9732852490635509</c:v>
                </c:pt>
                <c:pt idx="68">
                  <c:v>5.0277026426650195</c:v>
                </c:pt>
                <c:pt idx="69">
                  <c:v>6.5514075896884236</c:v>
                </c:pt>
                <c:pt idx="70">
                  <c:v>5.0401852369042643</c:v>
                </c:pt>
                <c:pt idx="71">
                  <c:v>3.5258900525394523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3.4308878752380707</c:v>
                </c:pt>
                <c:pt idx="76">
                  <c:v>3.3185013622349118</c:v>
                </c:pt>
                <c:pt idx="77">
                  <c:v>5.5307568719877338</c:v>
                </c:pt>
                <c:pt idx="78">
                  <c:v>5.9733443560954953</c:v>
                </c:pt>
                <c:pt idx="79">
                  <c:v>6.9894305968637553</c:v>
                </c:pt>
                <c:pt idx="80">
                  <c:v>0.83635395560315828</c:v>
                </c:pt>
                <c:pt idx="81">
                  <c:v>1.5541066766602825</c:v>
                </c:pt>
                <c:pt idx="82">
                  <c:v>4.2782628881980855</c:v>
                </c:pt>
                <c:pt idx="83">
                  <c:v>5.5979348345395721</c:v>
                </c:pt>
                <c:pt idx="84">
                  <c:v>5.6673875410568968</c:v>
                </c:pt>
                <c:pt idx="85">
                  <c:v>4.3366743508864971</c:v>
                </c:pt>
                <c:pt idx="86">
                  <c:v>1.5021493585349077</c:v>
                </c:pt>
                <c:pt idx="87">
                  <c:v>0</c:v>
                </c:pt>
                <c:pt idx="88">
                  <c:v>0</c:v>
                </c:pt>
                <c:pt idx="89">
                  <c:v>5.2895976812493473E-2</c:v>
                </c:pt>
                <c:pt idx="90">
                  <c:v>2.3823034769784783</c:v>
                </c:pt>
                <c:pt idx="91">
                  <c:v>0</c:v>
                </c:pt>
                <c:pt idx="92">
                  <c:v>2.9217542469182121</c:v>
                </c:pt>
                <c:pt idx="93">
                  <c:v>0</c:v>
                </c:pt>
                <c:pt idx="94">
                  <c:v>3.331570695171294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6.8278630035850369</c:v>
                </c:pt>
                <c:pt idx="99">
                  <c:v>4.3245571599432111</c:v>
                </c:pt>
                <c:pt idx="100">
                  <c:v>0.59394014540553997</c:v>
                </c:pt>
                <c:pt idx="101">
                  <c:v>6.0392653316768161</c:v>
                </c:pt>
                <c:pt idx="102">
                  <c:v>3.1272500841545821</c:v>
                </c:pt>
                <c:pt idx="103">
                  <c:v>0</c:v>
                </c:pt>
                <c:pt idx="104">
                  <c:v>2.3172237114208514</c:v>
                </c:pt>
                <c:pt idx="105">
                  <c:v>2.5759233521350637</c:v>
                </c:pt>
                <c:pt idx="106">
                  <c:v>2.8539604355315475</c:v>
                </c:pt>
                <c:pt idx="107">
                  <c:v>4.3768195606939884</c:v>
                </c:pt>
                <c:pt idx="108">
                  <c:v>4.6495649160575425</c:v>
                </c:pt>
                <c:pt idx="109">
                  <c:v>9.3466803244775178</c:v>
                </c:pt>
                <c:pt idx="110">
                  <c:v>4.8679420787820646</c:v>
                </c:pt>
                <c:pt idx="111">
                  <c:v>10.580199773761905</c:v>
                </c:pt>
                <c:pt idx="112">
                  <c:v>9.9709364486723615</c:v>
                </c:pt>
                <c:pt idx="113">
                  <c:v>11.116332274133399</c:v>
                </c:pt>
                <c:pt idx="114">
                  <c:v>10.709911206887782</c:v>
                </c:pt>
                <c:pt idx="115">
                  <c:v>10.981391821727513</c:v>
                </c:pt>
                <c:pt idx="116">
                  <c:v>14.78990684244225</c:v>
                </c:pt>
                <c:pt idx="117">
                  <c:v>15.477734632006232</c:v>
                </c:pt>
                <c:pt idx="118">
                  <c:v>18.449539202837528</c:v>
                </c:pt>
                <c:pt idx="119">
                  <c:v>18.002120887413554</c:v>
                </c:pt>
                <c:pt idx="120">
                  <c:v>22.6806613924538</c:v>
                </c:pt>
                <c:pt idx="121">
                  <c:v>20.67009800688318</c:v>
                </c:pt>
                <c:pt idx="122">
                  <c:v>20.076593910208359</c:v>
                </c:pt>
                <c:pt idx="123">
                  <c:v>25.696469122366722</c:v>
                </c:pt>
                <c:pt idx="124">
                  <c:v>17.462520843913467</c:v>
                </c:pt>
                <c:pt idx="125">
                  <c:v>16.926477156848378</c:v>
                </c:pt>
                <c:pt idx="126">
                  <c:v>16.162632533000703</c:v>
                </c:pt>
                <c:pt idx="127">
                  <c:v>12.901647960020298</c:v>
                </c:pt>
                <c:pt idx="128">
                  <c:v>11.107109265397284</c:v>
                </c:pt>
                <c:pt idx="129">
                  <c:v>6.5947154188168469</c:v>
                </c:pt>
                <c:pt idx="130">
                  <c:v>9.1907001826585741</c:v>
                </c:pt>
                <c:pt idx="131">
                  <c:v>8.6284273015683794</c:v>
                </c:pt>
                <c:pt idx="132">
                  <c:v>10.26085696946717</c:v>
                </c:pt>
                <c:pt idx="133">
                  <c:v>14.390462749936248</c:v>
                </c:pt>
                <c:pt idx="134">
                  <c:v>17.247779696663812</c:v>
                </c:pt>
                <c:pt idx="135">
                  <c:v>14.958397475202943</c:v>
                </c:pt>
                <c:pt idx="136">
                  <c:v>15.306352031370963</c:v>
                </c:pt>
                <c:pt idx="137">
                  <c:v>12.646660830734689</c:v>
                </c:pt>
                <c:pt idx="138">
                  <c:v>15.684044355349997</c:v>
                </c:pt>
                <c:pt idx="139">
                  <c:v>15.248086599940166</c:v>
                </c:pt>
                <c:pt idx="140">
                  <c:v>13.507972727071774</c:v>
                </c:pt>
                <c:pt idx="141">
                  <c:v>15.705249763062255</c:v>
                </c:pt>
                <c:pt idx="142">
                  <c:v>13.310351065742836</c:v>
                </c:pt>
                <c:pt idx="143">
                  <c:v>17.410747695407807</c:v>
                </c:pt>
                <c:pt idx="144">
                  <c:v>17.343242099797038</c:v>
                </c:pt>
                <c:pt idx="145">
                  <c:v>20.485016582554906</c:v>
                </c:pt>
                <c:pt idx="146">
                  <c:v>20.355070292062521</c:v>
                </c:pt>
                <c:pt idx="147">
                  <c:v>19.893464566428491</c:v>
                </c:pt>
                <c:pt idx="148">
                  <c:v>18.84466402774467</c:v>
                </c:pt>
                <c:pt idx="149">
                  <c:v>17.626516702937735</c:v>
                </c:pt>
                <c:pt idx="150">
                  <c:v>18.871331901521245</c:v>
                </c:pt>
                <c:pt idx="151">
                  <c:v>18.108046675703491</c:v>
                </c:pt>
                <c:pt idx="152">
                  <c:v>14.369943285024505</c:v>
                </c:pt>
                <c:pt idx="153">
                  <c:v>15.583112584284365</c:v>
                </c:pt>
                <c:pt idx="154">
                  <c:v>18.739784203388737</c:v>
                </c:pt>
                <c:pt idx="155">
                  <c:v>21.711817071577954</c:v>
                </c:pt>
                <c:pt idx="156">
                  <c:v>22.257815130879365</c:v>
                </c:pt>
                <c:pt idx="157">
                  <c:v>22.645541712870809</c:v>
                </c:pt>
                <c:pt idx="158">
                  <c:v>21.528305983118088</c:v>
                </c:pt>
                <c:pt idx="159">
                  <c:v>18.949521676485944</c:v>
                </c:pt>
                <c:pt idx="160">
                  <c:v>17.199725475224895</c:v>
                </c:pt>
                <c:pt idx="161">
                  <c:v>15.127800635582858</c:v>
                </c:pt>
                <c:pt idx="162">
                  <c:v>15.633264194783365</c:v>
                </c:pt>
                <c:pt idx="163">
                  <c:v>16.269728415455774</c:v>
                </c:pt>
                <c:pt idx="164">
                  <c:v>16.472797535160481</c:v>
                </c:pt>
                <c:pt idx="165">
                  <c:v>19.869655682169324</c:v>
                </c:pt>
                <c:pt idx="166">
                  <c:v>20.242915081870947</c:v>
                </c:pt>
                <c:pt idx="167">
                  <c:v>20.201937313956222</c:v>
                </c:pt>
                <c:pt idx="168">
                  <c:v>22.389550821489848</c:v>
                </c:pt>
                <c:pt idx="169">
                  <c:v>21.302734161511538</c:v>
                </c:pt>
                <c:pt idx="170">
                  <c:v>20.978103945278747</c:v>
                </c:pt>
                <c:pt idx="171">
                  <c:v>17.482285281227988</c:v>
                </c:pt>
                <c:pt idx="172">
                  <c:v>17.622670942037033</c:v>
                </c:pt>
                <c:pt idx="173">
                  <c:v>16.532870519149867</c:v>
                </c:pt>
                <c:pt idx="174">
                  <c:v>18.826571197615138</c:v>
                </c:pt>
                <c:pt idx="175">
                  <c:v>16.305056603382042</c:v>
                </c:pt>
                <c:pt idx="176">
                  <c:v>14.835369463328789</c:v>
                </c:pt>
                <c:pt idx="177">
                  <c:v>16.052378423476853</c:v>
                </c:pt>
                <c:pt idx="178">
                  <c:v>16.096180827270942</c:v>
                </c:pt>
                <c:pt idx="179">
                  <c:v>11.264849670672533</c:v>
                </c:pt>
                <c:pt idx="180">
                  <c:v>8.1827774841285503</c:v>
                </c:pt>
                <c:pt idx="181">
                  <c:v>5.8791242523349467</c:v>
                </c:pt>
                <c:pt idx="182">
                  <c:v>9.6808869431868487</c:v>
                </c:pt>
                <c:pt idx="183">
                  <c:v>9.3610069802205658</c:v>
                </c:pt>
                <c:pt idx="184">
                  <c:v>7.2821104165152235</c:v>
                </c:pt>
                <c:pt idx="185">
                  <c:v>4.2738639687467668</c:v>
                </c:pt>
                <c:pt idx="186">
                  <c:v>9.0309374449431203</c:v>
                </c:pt>
                <c:pt idx="187">
                  <c:v>4.3871736470923537</c:v>
                </c:pt>
                <c:pt idx="188">
                  <c:v>0</c:v>
                </c:pt>
                <c:pt idx="189">
                  <c:v>0</c:v>
                </c:pt>
                <c:pt idx="190">
                  <c:v>0.92627346860649595</c:v>
                </c:pt>
                <c:pt idx="191">
                  <c:v>0</c:v>
                </c:pt>
                <c:pt idx="192">
                  <c:v>5.043723012395688</c:v>
                </c:pt>
                <c:pt idx="193">
                  <c:v>4.9621665516688438</c:v>
                </c:pt>
                <c:pt idx="194">
                  <c:v>8.0264059337590652</c:v>
                </c:pt>
                <c:pt idx="195">
                  <c:v>8.738043173547382</c:v>
                </c:pt>
                <c:pt idx="196">
                  <c:v>8.7432938388754451</c:v>
                </c:pt>
                <c:pt idx="197">
                  <c:v>15.945150875556919</c:v>
                </c:pt>
                <c:pt idx="198">
                  <c:v>18.434959171624243</c:v>
                </c:pt>
                <c:pt idx="199">
                  <c:v>21.017574283790367</c:v>
                </c:pt>
                <c:pt idx="200">
                  <c:v>27.091977881958982</c:v>
                </c:pt>
                <c:pt idx="201">
                  <c:v>29.659911422673645</c:v>
                </c:pt>
                <c:pt idx="202">
                  <c:v>28.638702077286027</c:v>
                </c:pt>
                <c:pt idx="203">
                  <c:v>30.557627227148316</c:v>
                </c:pt>
                <c:pt idx="204">
                  <c:v>26.543052517347675</c:v>
                </c:pt>
                <c:pt idx="205">
                  <c:v>27.0502699338208</c:v>
                </c:pt>
                <c:pt idx="206">
                  <c:v>25.857544599860603</c:v>
                </c:pt>
                <c:pt idx="207">
                  <c:v>22.480549365110718</c:v>
                </c:pt>
                <c:pt idx="208">
                  <c:v>23.39341073785252</c:v>
                </c:pt>
                <c:pt idx="209">
                  <c:v>20.937402477097692</c:v>
                </c:pt>
                <c:pt idx="210">
                  <c:v>20.643784344267374</c:v>
                </c:pt>
                <c:pt idx="211">
                  <c:v>20.511279852270505</c:v>
                </c:pt>
                <c:pt idx="212">
                  <c:v>25.459767407573224</c:v>
                </c:pt>
                <c:pt idx="213">
                  <c:v>21.963874241584207</c:v>
                </c:pt>
                <c:pt idx="214">
                  <c:v>23.750783974046414</c:v>
                </c:pt>
                <c:pt idx="215">
                  <c:v>20.135315697963463</c:v>
                </c:pt>
                <c:pt idx="216">
                  <c:v>19.99029021586847</c:v>
                </c:pt>
                <c:pt idx="217">
                  <c:v>16.151374849018637</c:v>
                </c:pt>
                <c:pt idx="218">
                  <c:v>13.107689266798587</c:v>
                </c:pt>
                <c:pt idx="219">
                  <c:v>16.135625891588532</c:v>
                </c:pt>
                <c:pt idx="220">
                  <c:v>15.849333085212436</c:v>
                </c:pt>
                <c:pt idx="221">
                  <c:v>14.355964448316215</c:v>
                </c:pt>
                <c:pt idx="222">
                  <c:v>18.775413804833619</c:v>
                </c:pt>
                <c:pt idx="223">
                  <c:v>18.969763619742835</c:v>
                </c:pt>
                <c:pt idx="224">
                  <c:v>15.392110190453408</c:v>
                </c:pt>
                <c:pt idx="225">
                  <c:v>13.073297200247481</c:v>
                </c:pt>
                <c:pt idx="226">
                  <c:v>15.335979961345444</c:v>
                </c:pt>
                <c:pt idx="227">
                  <c:v>10.934714302865302</c:v>
                </c:pt>
                <c:pt idx="228">
                  <c:v>14.760080565534466</c:v>
                </c:pt>
                <c:pt idx="229">
                  <c:v>16.101068966089429</c:v>
                </c:pt>
                <c:pt idx="230">
                  <c:v>16.482983221303641</c:v>
                </c:pt>
                <c:pt idx="231">
                  <c:v>19.019541909204733</c:v>
                </c:pt>
                <c:pt idx="232">
                  <c:v>18.219807387365421</c:v>
                </c:pt>
                <c:pt idx="233">
                  <c:v>17.370352942741974</c:v>
                </c:pt>
                <c:pt idx="234">
                  <c:v>17.849579825249791</c:v>
                </c:pt>
                <c:pt idx="235">
                  <c:v>14.382332169636427</c:v>
                </c:pt>
                <c:pt idx="236">
                  <c:v>16.873309720397032</c:v>
                </c:pt>
                <c:pt idx="237">
                  <c:v>12.853371336522031</c:v>
                </c:pt>
                <c:pt idx="238">
                  <c:v>17.018403148435866</c:v>
                </c:pt>
                <c:pt idx="239">
                  <c:v>15.931656391159322</c:v>
                </c:pt>
                <c:pt idx="240">
                  <c:v>15.297048704638669</c:v>
                </c:pt>
                <c:pt idx="241">
                  <c:v>12.823907081118449</c:v>
                </c:pt>
                <c:pt idx="242">
                  <c:v>10.478545724975973</c:v>
                </c:pt>
                <c:pt idx="243">
                  <c:v>9.9543039445736383</c:v>
                </c:pt>
                <c:pt idx="244">
                  <c:v>13.230723575604429</c:v>
                </c:pt>
                <c:pt idx="245">
                  <c:v>17.01566575136242</c:v>
                </c:pt>
                <c:pt idx="246">
                  <c:v>15.860169174286256</c:v>
                </c:pt>
                <c:pt idx="247">
                  <c:v>17.714938576990633</c:v>
                </c:pt>
                <c:pt idx="248">
                  <c:v>18.478628455356244</c:v>
                </c:pt>
                <c:pt idx="249">
                  <c:v>16.11063058500703</c:v>
                </c:pt>
                <c:pt idx="250">
                  <c:v>17.384790763111141</c:v>
                </c:pt>
                <c:pt idx="251">
                  <c:v>20.641115962515499</c:v>
                </c:pt>
                <c:pt idx="252">
                  <c:v>20.101373617517453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6-423A-B164-C34032D0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998719"/>
        <c:axId val="850999135"/>
      </c:lineChart>
      <c:catAx>
        <c:axId val="85099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99135"/>
        <c:crosses val="autoZero"/>
        <c:auto val="1"/>
        <c:lblAlgn val="ctr"/>
        <c:lblOffset val="100"/>
        <c:noMultiLvlLbl val="0"/>
      </c:catAx>
      <c:valAx>
        <c:axId val="8509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5976092366693"/>
          <c:y val="0.11172949711561282"/>
          <c:w val="9.6286871200685409E-2"/>
          <c:h val="0.1474453308015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2848090316394E-2"/>
          <c:y val="4.2852770125497396E-2"/>
          <c:w val="0.93440186149047755"/>
          <c:h val="0.88707306903441474"/>
        </c:manualLayout>
      </c:layout>
      <c:lineChart>
        <c:grouping val="standard"/>
        <c:varyColors val="0"/>
        <c:ser>
          <c:idx val="0"/>
          <c:order val="0"/>
          <c:tx>
            <c:strRef>
              <c:f>'ESTIMATING PD'!$D$1</c:f>
              <c:strCache>
                <c:ptCount val="1"/>
                <c:pt idx="0">
                  <c:v>implied pd(counterparty)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'ESTIMATING PD'!$D$2:$D$254</c:f>
              <c:numCache>
                <c:formatCode>General</c:formatCode>
                <c:ptCount val="253"/>
                <c:pt idx="0">
                  <c:v>2.9312087777193598E-2</c:v>
                </c:pt>
                <c:pt idx="1">
                  <c:v>6.2347443789824243E-2</c:v>
                </c:pt>
                <c:pt idx="2">
                  <c:v>3.1897622432723351E-2</c:v>
                </c:pt>
                <c:pt idx="3">
                  <c:v>4.0951259317612572E-2</c:v>
                </c:pt>
                <c:pt idx="4">
                  <c:v>1.322628374425629E-2</c:v>
                </c:pt>
                <c:pt idx="5">
                  <c:v>1.7027930487159927E-2</c:v>
                </c:pt>
                <c:pt idx="6">
                  <c:v>3.7030847275417798E-2</c:v>
                </c:pt>
                <c:pt idx="7">
                  <c:v>4.249617716982023E-2</c:v>
                </c:pt>
                <c:pt idx="8">
                  <c:v>5.0001284257456473E-2</c:v>
                </c:pt>
                <c:pt idx="9">
                  <c:v>3.0728911169331449E-2</c:v>
                </c:pt>
                <c:pt idx="10">
                  <c:v>5.5936367882908899E-2</c:v>
                </c:pt>
                <c:pt idx="11">
                  <c:v>6.6257649824325263E-2</c:v>
                </c:pt>
                <c:pt idx="12">
                  <c:v>6.1240686805834374E-2</c:v>
                </c:pt>
                <c:pt idx="13">
                  <c:v>1.4976176584272321E-2</c:v>
                </c:pt>
                <c:pt idx="14">
                  <c:v>4.2531684203614292E-2</c:v>
                </c:pt>
                <c:pt idx="15">
                  <c:v>1.905813615113593E-2</c:v>
                </c:pt>
                <c:pt idx="16">
                  <c:v>2.7627813491407971E-2</c:v>
                </c:pt>
                <c:pt idx="17">
                  <c:v>7.416641207919665E-2</c:v>
                </c:pt>
                <c:pt idx="18">
                  <c:v>2.1405971431344574E-2</c:v>
                </c:pt>
                <c:pt idx="19">
                  <c:v>4.3680509590709744E-2</c:v>
                </c:pt>
                <c:pt idx="20">
                  <c:v>5.1134733394882448E-2</c:v>
                </c:pt>
                <c:pt idx="21">
                  <c:v>5.6404060659006501E-2</c:v>
                </c:pt>
                <c:pt idx="22">
                  <c:v>4.7478042717932122E-2</c:v>
                </c:pt>
                <c:pt idx="23">
                  <c:v>1.3110677963698979E-2</c:v>
                </c:pt>
                <c:pt idx="24">
                  <c:v>3.2903831765249497E-2</c:v>
                </c:pt>
                <c:pt idx="25">
                  <c:v>4.4856977711544468E-2</c:v>
                </c:pt>
                <c:pt idx="26">
                  <c:v>1.7991656196552085E-2</c:v>
                </c:pt>
                <c:pt idx="27">
                  <c:v>3.4414183200573802E-2</c:v>
                </c:pt>
                <c:pt idx="28">
                  <c:v>1.4575194299460409E-2</c:v>
                </c:pt>
                <c:pt idx="29">
                  <c:v>1.7411156072188794E-2</c:v>
                </c:pt>
                <c:pt idx="30">
                  <c:v>3.7307704762599744E-2</c:v>
                </c:pt>
                <c:pt idx="31">
                  <c:v>2.0794734627691269E-2</c:v>
                </c:pt>
                <c:pt idx="32">
                  <c:v>4.7971303016347382E-2</c:v>
                </c:pt>
                <c:pt idx="33">
                  <c:v>5.5591560571079099E-2</c:v>
                </c:pt>
                <c:pt idx="34">
                  <c:v>6.2536668694317676E-2</c:v>
                </c:pt>
                <c:pt idx="35">
                  <c:v>2.5009390265300621E-2</c:v>
                </c:pt>
                <c:pt idx="36">
                  <c:v>2.296766139119186E-2</c:v>
                </c:pt>
                <c:pt idx="37">
                  <c:v>1.9035490020900016E-2</c:v>
                </c:pt>
                <c:pt idx="38">
                  <c:v>5.2276890596477298E-2</c:v>
                </c:pt>
                <c:pt idx="39">
                  <c:v>5.665473290543132E-2</c:v>
                </c:pt>
                <c:pt idx="40">
                  <c:v>1.4474134051602628E-2</c:v>
                </c:pt>
                <c:pt idx="41">
                  <c:v>7.1013265390230632E-2</c:v>
                </c:pt>
                <c:pt idx="42">
                  <c:v>1.5748205228217023E-2</c:v>
                </c:pt>
                <c:pt idx="43">
                  <c:v>4.6331020956316901E-2</c:v>
                </c:pt>
                <c:pt idx="44">
                  <c:v>5.6816282465682273E-2</c:v>
                </c:pt>
                <c:pt idx="45">
                  <c:v>6.6935570234130354E-2</c:v>
                </c:pt>
                <c:pt idx="46">
                  <c:v>5.7130433258276755E-2</c:v>
                </c:pt>
                <c:pt idx="47">
                  <c:v>6.2608005191861993E-2</c:v>
                </c:pt>
                <c:pt idx="48">
                  <c:v>3.3715637033925376E-2</c:v>
                </c:pt>
                <c:pt idx="49">
                  <c:v>6.3426569609157019E-2</c:v>
                </c:pt>
                <c:pt idx="50">
                  <c:v>1.7507177899042197E-2</c:v>
                </c:pt>
                <c:pt idx="51">
                  <c:v>6.8426041003782967E-2</c:v>
                </c:pt>
                <c:pt idx="52">
                  <c:v>4.6724523509608519E-2</c:v>
                </c:pt>
                <c:pt idx="53">
                  <c:v>6.358111062265584E-2</c:v>
                </c:pt>
                <c:pt idx="54">
                  <c:v>4.0769892782393742E-2</c:v>
                </c:pt>
                <c:pt idx="55">
                  <c:v>5.2723605949782801E-2</c:v>
                </c:pt>
                <c:pt idx="56">
                  <c:v>4.5400166308507073E-2</c:v>
                </c:pt>
                <c:pt idx="57">
                  <c:v>5.8224345109708246E-2</c:v>
                </c:pt>
                <c:pt idx="58">
                  <c:v>1.7601873876911849E-2</c:v>
                </c:pt>
                <c:pt idx="59">
                  <c:v>1.6272005249410238E-2</c:v>
                </c:pt>
                <c:pt idx="60">
                  <c:v>2.794395212563415E-2</c:v>
                </c:pt>
                <c:pt idx="61">
                  <c:v>2.2471542507074272E-2</c:v>
                </c:pt>
                <c:pt idx="62">
                  <c:v>6.6986472912012596E-2</c:v>
                </c:pt>
                <c:pt idx="63">
                  <c:v>2.620087420987777E-2</c:v>
                </c:pt>
                <c:pt idx="64">
                  <c:v>7.3491578488695697E-2</c:v>
                </c:pt>
                <c:pt idx="65">
                  <c:v>3.3555986985694175E-2</c:v>
                </c:pt>
                <c:pt idx="66">
                  <c:v>2.3882369730543702E-2</c:v>
                </c:pt>
                <c:pt idx="67">
                  <c:v>6.185615669640495E-2</c:v>
                </c:pt>
                <c:pt idx="68">
                  <c:v>5.3669235968804747E-2</c:v>
                </c:pt>
                <c:pt idx="69">
                  <c:v>4.3637232278321163E-2</c:v>
                </c:pt>
                <c:pt idx="70">
                  <c:v>4.7210221933601949E-2</c:v>
                </c:pt>
                <c:pt idx="71">
                  <c:v>5.7450111142016501E-2</c:v>
                </c:pt>
                <c:pt idx="72">
                  <c:v>2.6778421333206175E-2</c:v>
                </c:pt>
                <c:pt idx="73">
                  <c:v>7.4770869753546382E-2</c:v>
                </c:pt>
                <c:pt idx="74">
                  <c:v>7.3424572634173957E-2</c:v>
                </c:pt>
                <c:pt idx="75">
                  <c:v>5.3145355396683545E-2</c:v>
                </c:pt>
                <c:pt idx="76">
                  <c:v>2.4971403183071571E-2</c:v>
                </c:pt>
                <c:pt idx="77">
                  <c:v>5.5014265151955691E-2</c:v>
                </c:pt>
                <c:pt idx="78">
                  <c:v>1.7012400561198487E-2</c:v>
                </c:pt>
                <c:pt idx="79">
                  <c:v>1.4415781387862875E-2</c:v>
                </c:pt>
                <c:pt idx="80">
                  <c:v>2.8605180531950849E-2</c:v>
                </c:pt>
                <c:pt idx="81">
                  <c:v>4.1413934796207266E-2</c:v>
                </c:pt>
                <c:pt idx="82">
                  <c:v>6.6767031588023759E-2</c:v>
                </c:pt>
                <c:pt idx="83">
                  <c:v>5.7948066860394241E-2</c:v>
                </c:pt>
                <c:pt idx="84">
                  <c:v>5.8919157574998819E-2</c:v>
                </c:pt>
                <c:pt idx="85">
                  <c:v>3.90933334030047E-2</c:v>
                </c:pt>
                <c:pt idx="86">
                  <c:v>3.4120937034185173E-2</c:v>
                </c:pt>
                <c:pt idx="87">
                  <c:v>3.5689922686537673E-2</c:v>
                </c:pt>
                <c:pt idx="88">
                  <c:v>7.4228097733503626E-2</c:v>
                </c:pt>
                <c:pt idx="89">
                  <c:v>1.5006824463280154E-2</c:v>
                </c:pt>
                <c:pt idx="90">
                  <c:v>6.6689468507653019E-2</c:v>
                </c:pt>
                <c:pt idx="91">
                  <c:v>4.8667213035774572E-2</c:v>
                </c:pt>
                <c:pt idx="92">
                  <c:v>3.9913463699349401E-2</c:v>
                </c:pt>
                <c:pt idx="93">
                  <c:v>5.7828603775946029E-2</c:v>
                </c:pt>
                <c:pt idx="94">
                  <c:v>4.2916808839043918E-2</c:v>
                </c:pt>
                <c:pt idx="95">
                  <c:v>6.7088952380103803E-2</c:v>
                </c:pt>
                <c:pt idx="96">
                  <c:v>6.879386650070364E-2</c:v>
                </c:pt>
                <c:pt idx="97">
                  <c:v>3.8857557929590975E-2</c:v>
                </c:pt>
                <c:pt idx="98">
                  <c:v>2.9801737327190724E-2</c:v>
                </c:pt>
                <c:pt idx="99">
                  <c:v>4.9521895537085123E-2</c:v>
                </c:pt>
                <c:pt idx="100">
                  <c:v>6.9522709101043176E-2</c:v>
                </c:pt>
                <c:pt idx="101">
                  <c:v>2.5666386812854172E-2</c:v>
                </c:pt>
                <c:pt idx="102">
                  <c:v>5.1435411472717671E-2</c:v>
                </c:pt>
                <c:pt idx="103">
                  <c:v>5.1972513755782525E-2</c:v>
                </c:pt>
                <c:pt idx="104">
                  <c:v>5.8319563900955051E-2</c:v>
                </c:pt>
                <c:pt idx="105">
                  <c:v>2.0722980320453735E-2</c:v>
                </c:pt>
                <c:pt idx="106">
                  <c:v>5.7239060292630525E-2</c:v>
                </c:pt>
                <c:pt idx="107">
                  <c:v>6.9314532541602539E-2</c:v>
                </c:pt>
                <c:pt idx="108">
                  <c:v>2.3730194304390124E-2</c:v>
                </c:pt>
                <c:pt idx="109">
                  <c:v>2.734645780774235E-2</c:v>
                </c:pt>
                <c:pt idx="110">
                  <c:v>7.3212193377602472E-2</c:v>
                </c:pt>
                <c:pt idx="111">
                  <c:v>2.3811059544343108E-2</c:v>
                </c:pt>
                <c:pt idx="112">
                  <c:v>6.5899068335598693E-2</c:v>
                </c:pt>
                <c:pt idx="113">
                  <c:v>4.3267366028002172E-2</c:v>
                </c:pt>
                <c:pt idx="114">
                  <c:v>2.7951942150198576E-2</c:v>
                </c:pt>
                <c:pt idx="115">
                  <c:v>6.6921868829531939E-2</c:v>
                </c:pt>
                <c:pt idx="116">
                  <c:v>4.0331578437666597E-2</c:v>
                </c:pt>
                <c:pt idx="117">
                  <c:v>4.467608462060562E-2</c:v>
                </c:pt>
                <c:pt idx="118">
                  <c:v>3.4952085587485346E-2</c:v>
                </c:pt>
                <c:pt idx="119">
                  <c:v>4.9559428214682975E-2</c:v>
                </c:pt>
                <c:pt idx="120">
                  <c:v>2.2720242036563924E-2</c:v>
                </c:pt>
                <c:pt idx="121">
                  <c:v>3.6942596040735048E-2</c:v>
                </c:pt>
                <c:pt idx="122">
                  <c:v>7.3088270145955467E-2</c:v>
                </c:pt>
                <c:pt idx="123">
                  <c:v>2.8633339543820475E-2</c:v>
                </c:pt>
                <c:pt idx="124">
                  <c:v>5.3546041533830746E-2</c:v>
                </c:pt>
                <c:pt idx="125">
                  <c:v>3.282437901404342E-2</c:v>
                </c:pt>
                <c:pt idx="126">
                  <c:v>6.0842070355412552E-2</c:v>
                </c:pt>
                <c:pt idx="127">
                  <c:v>2.0679603794896861E-2</c:v>
                </c:pt>
                <c:pt idx="128">
                  <c:v>7.3113815317409014E-2</c:v>
                </c:pt>
                <c:pt idx="129">
                  <c:v>4.086184633647745E-2</c:v>
                </c:pt>
                <c:pt idx="130">
                  <c:v>2.7253153959154001E-2</c:v>
                </c:pt>
                <c:pt idx="131">
                  <c:v>1.7093546708125792E-2</c:v>
                </c:pt>
                <c:pt idx="132">
                  <c:v>2.3109869067971297E-2</c:v>
                </c:pt>
                <c:pt idx="133">
                  <c:v>4.4985871784751094E-2</c:v>
                </c:pt>
                <c:pt idx="134">
                  <c:v>3.3562698526955398E-2</c:v>
                </c:pt>
                <c:pt idx="135">
                  <c:v>6.4305210367663096E-2</c:v>
                </c:pt>
                <c:pt idx="136">
                  <c:v>3.9430470228862868E-2</c:v>
                </c:pt>
                <c:pt idx="137">
                  <c:v>2.804464203672687E-2</c:v>
                </c:pt>
                <c:pt idx="138">
                  <c:v>5.1071561662751876E-2</c:v>
                </c:pt>
                <c:pt idx="139">
                  <c:v>5.6673576055340347E-2</c:v>
                </c:pt>
                <c:pt idx="140">
                  <c:v>2.2940119243809367E-2</c:v>
                </c:pt>
                <c:pt idx="141">
                  <c:v>2.2976201018019855E-2</c:v>
                </c:pt>
                <c:pt idx="142">
                  <c:v>1.4791964183346436E-2</c:v>
                </c:pt>
                <c:pt idx="143">
                  <c:v>5.8525125941602515E-2</c:v>
                </c:pt>
                <c:pt idx="144">
                  <c:v>5.3987782976362815E-2</c:v>
                </c:pt>
                <c:pt idx="145">
                  <c:v>4.2164429734363372E-2</c:v>
                </c:pt>
                <c:pt idx="146">
                  <c:v>6.5260653060574797E-2</c:v>
                </c:pt>
                <c:pt idx="147">
                  <c:v>6.2854384559378321E-2</c:v>
                </c:pt>
                <c:pt idx="148">
                  <c:v>4.908464777479702E-2</c:v>
                </c:pt>
                <c:pt idx="149">
                  <c:v>6.6766955032078662E-2</c:v>
                </c:pt>
                <c:pt idx="150">
                  <c:v>2.5365075627298027E-2</c:v>
                </c:pt>
                <c:pt idx="151">
                  <c:v>1.9494976212357989E-2</c:v>
                </c:pt>
                <c:pt idx="152">
                  <c:v>2.9359350719811848E-2</c:v>
                </c:pt>
                <c:pt idx="153">
                  <c:v>1.6067928505582176E-2</c:v>
                </c:pt>
                <c:pt idx="154">
                  <c:v>4.5698095500064491E-2</c:v>
                </c:pt>
                <c:pt idx="155">
                  <c:v>7.103785576843509E-2</c:v>
                </c:pt>
                <c:pt idx="156">
                  <c:v>1.4958971291781855E-2</c:v>
                </c:pt>
                <c:pt idx="157">
                  <c:v>2.0131869625626672E-2</c:v>
                </c:pt>
                <c:pt idx="158">
                  <c:v>4.0762439267714695E-2</c:v>
                </c:pt>
                <c:pt idx="159">
                  <c:v>7.0867188595494054E-2</c:v>
                </c:pt>
                <c:pt idx="160">
                  <c:v>3.2259756561046897E-2</c:v>
                </c:pt>
                <c:pt idx="161">
                  <c:v>4.4202175543024524E-2</c:v>
                </c:pt>
                <c:pt idx="162">
                  <c:v>1.5098303690649503E-2</c:v>
                </c:pt>
                <c:pt idx="163">
                  <c:v>2.1771450060130555E-2</c:v>
                </c:pt>
                <c:pt idx="164">
                  <c:v>7.4164382684927921E-2</c:v>
                </c:pt>
                <c:pt idx="165">
                  <c:v>7.281991852725285E-2</c:v>
                </c:pt>
                <c:pt idx="166">
                  <c:v>1.2808748808400598E-2</c:v>
                </c:pt>
                <c:pt idx="167">
                  <c:v>7.1988236588952412E-2</c:v>
                </c:pt>
                <c:pt idx="168">
                  <c:v>5.244499611346877E-2</c:v>
                </c:pt>
                <c:pt idx="169">
                  <c:v>6.6744893407501379E-2</c:v>
                </c:pt>
                <c:pt idx="170">
                  <c:v>4.0921240977116198E-2</c:v>
                </c:pt>
                <c:pt idx="171">
                  <c:v>4.4724751786203144E-2</c:v>
                </c:pt>
                <c:pt idx="172">
                  <c:v>4.3052911266057502E-2</c:v>
                </c:pt>
                <c:pt idx="173">
                  <c:v>5.4179016096631526E-2</c:v>
                </c:pt>
                <c:pt idx="174">
                  <c:v>2.1228203422269561E-2</c:v>
                </c:pt>
                <c:pt idx="175">
                  <c:v>1.4373349367042373E-2</c:v>
                </c:pt>
                <c:pt idx="176">
                  <c:v>3.1745621349449422E-2</c:v>
                </c:pt>
                <c:pt idx="177">
                  <c:v>5.6542547671040423E-2</c:v>
                </c:pt>
                <c:pt idx="178">
                  <c:v>2.5115840757684273E-2</c:v>
                </c:pt>
                <c:pt idx="179">
                  <c:v>5.4589527082807322E-2</c:v>
                </c:pt>
                <c:pt idx="180">
                  <c:v>7.3119502881704407E-2</c:v>
                </c:pt>
                <c:pt idx="181">
                  <c:v>1.8368794736838646E-2</c:v>
                </c:pt>
                <c:pt idx="182">
                  <c:v>5.4537632389070403E-2</c:v>
                </c:pt>
                <c:pt idx="183">
                  <c:v>4.0234388706535694E-2</c:v>
                </c:pt>
                <c:pt idx="184">
                  <c:v>6.6758890898594062E-2</c:v>
                </c:pt>
                <c:pt idx="185">
                  <c:v>2.3571861840461616E-2</c:v>
                </c:pt>
                <c:pt idx="186">
                  <c:v>5.5789122014135273E-2</c:v>
                </c:pt>
                <c:pt idx="187">
                  <c:v>6.4882205603006893E-2</c:v>
                </c:pt>
                <c:pt idx="188">
                  <c:v>7.153838871712645E-2</c:v>
                </c:pt>
                <c:pt idx="189">
                  <c:v>5.5203001768102875E-2</c:v>
                </c:pt>
                <c:pt idx="190">
                  <c:v>4.3573422750526697E-2</c:v>
                </c:pt>
                <c:pt idx="191">
                  <c:v>5.1115452512575876E-2</c:v>
                </c:pt>
                <c:pt idx="192">
                  <c:v>6.68065615299199E-2</c:v>
                </c:pt>
                <c:pt idx="193">
                  <c:v>4.8163109164926853E-2</c:v>
                </c:pt>
                <c:pt idx="194">
                  <c:v>1.4399191231052304E-2</c:v>
                </c:pt>
                <c:pt idx="195">
                  <c:v>7.068429346918613E-2</c:v>
                </c:pt>
                <c:pt idx="196">
                  <c:v>5.5595421939472568E-2</c:v>
                </c:pt>
                <c:pt idx="197">
                  <c:v>5.4782086611077897E-2</c:v>
                </c:pt>
                <c:pt idx="198">
                  <c:v>2.5979697024857324E-2</c:v>
                </c:pt>
                <c:pt idx="199">
                  <c:v>5.3680341889541072E-2</c:v>
                </c:pt>
                <c:pt idx="200">
                  <c:v>3.7116525353384902E-2</c:v>
                </c:pt>
                <c:pt idx="201">
                  <c:v>5.3202061065093245E-2</c:v>
                </c:pt>
                <c:pt idx="202">
                  <c:v>1.9162064394249417E-2</c:v>
                </c:pt>
                <c:pt idx="203">
                  <c:v>5.3615331537689749E-2</c:v>
                </c:pt>
                <c:pt idx="204">
                  <c:v>7.4963357860666643E-2</c:v>
                </c:pt>
                <c:pt idx="205">
                  <c:v>1.5513252428784752E-2</c:v>
                </c:pt>
                <c:pt idx="206">
                  <c:v>7.3573386513832315E-2</c:v>
                </c:pt>
                <c:pt idx="207">
                  <c:v>3.7931747545179396E-2</c:v>
                </c:pt>
                <c:pt idx="208">
                  <c:v>6.6922090646078666E-2</c:v>
                </c:pt>
                <c:pt idx="209">
                  <c:v>6.1399092753642102E-2</c:v>
                </c:pt>
                <c:pt idx="210">
                  <c:v>4.7938516311666748E-2</c:v>
                </c:pt>
                <c:pt idx="211">
                  <c:v>5.8653075578207897E-2</c:v>
                </c:pt>
                <c:pt idx="212">
                  <c:v>6.7407222581334247E-2</c:v>
                </c:pt>
                <c:pt idx="213">
                  <c:v>3.7758770103189544E-2</c:v>
                </c:pt>
                <c:pt idx="214">
                  <c:v>3.2939572597702423E-2</c:v>
                </c:pt>
                <c:pt idx="215">
                  <c:v>5.4224586597724049E-2</c:v>
                </c:pt>
                <c:pt idx="216">
                  <c:v>6.2990371371328679E-2</c:v>
                </c:pt>
                <c:pt idx="217">
                  <c:v>6.0142820923538468E-2</c:v>
                </c:pt>
                <c:pt idx="218">
                  <c:v>6.2363353053664652E-2</c:v>
                </c:pt>
                <c:pt idx="219">
                  <c:v>3.9723957175808296E-2</c:v>
                </c:pt>
                <c:pt idx="220">
                  <c:v>6.3614638510938848E-2</c:v>
                </c:pt>
                <c:pt idx="221">
                  <c:v>2.0013065960663025E-2</c:v>
                </c:pt>
                <c:pt idx="222">
                  <c:v>4.6530568622553094E-2</c:v>
                </c:pt>
                <c:pt idx="223">
                  <c:v>1.2859916281132597E-2</c:v>
                </c:pt>
                <c:pt idx="224">
                  <c:v>3.2786614368766898E-2</c:v>
                </c:pt>
                <c:pt idx="225">
                  <c:v>3.5403845929462378E-2</c:v>
                </c:pt>
                <c:pt idx="226">
                  <c:v>3.7260793225578452E-2</c:v>
                </c:pt>
                <c:pt idx="227">
                  <c:v>5.5966700418116404E-2</c:v>
                </c:pt>
                <c:pt idx="228">
                  <c:v>3.6784881329396599E-2</c:v>
                </c:pt>
                <c:pt idx="229">
                  <c:v>4.054335141390817E-2</c:v>
                </c:pt>
                <c:pt idx="230">
                  <c:v>2.7346508179645474E-2</c:v>
                </c:pt>
                <c:pt idx="231">
                  <c:v>3.5828236976833752E-2</c:v>
                </c:pt>
                <c:pt idx="232">
                  <c:v>2.6704351703946975E-2</c:v>
                </c:pt>
                <c:pt idx="233">
                  <c:v>1.7074745235527728E-2</c:v>
                </c:pt>
                <c:pt idx="234">
                  <c:v>5.0215537086336123E-2</c:v>
                </c:pt>
                <c:pt idx="235">
                  <c:v>5.4263299909688527E-2</c:v>
                </c:pt>
                <c:pt idx="236">
                  <c:v>5.1218146625600897E-2</c:v>
                </c:pt>
                <c:pt idx="237">
                  <c:v>4.1468377737535769E-2</c:v>
                </c:pt>
                <c:pt idx="238">
                  <c:v>3.6236611261201854E-2</c:v>
                </c:pt>
                <c:pt idx="239">
                  <c:v>6.6458353098239067E-2</c:v>
                </c:pt>
                <c:pt idx="240">
                  <c:v>4.4942611571013626E-2</c:v>
                </c:pt>
                <c:pt idx="241">
                  <c:v>4.2448867351858169E-2</c:v>
                </c:pt>
                <c:pt idx="242">
                  <c:v>1.4102629112902229E-2</c:v>
                </c:pt>
                <c:pt idx="243">
                  <c:v>3.3827989226634776E-2</c:v>
                </c:pt>
                <c:pt idx="244">
                  <c:v>3.626222617411607E-2</c:v>
                </c:pt>
                <c:pt idx="245">
                  <c:v>3.7426423806056278E-2</c:v>
                </c:pt>
                <c:pt idx="246">
                  <c:v>4.8760773076708272E-2</c:v>
                </c:pt>
                <c:pt idx="247">
                  <c:v>4.5850159170429894E-2</c:v>
                </c:pt>
                <c:pt idx="248">
                  <c:v>5.04940682995903E-2</c:v>
                </c:pt>
                <c:pt idx="249">
                  <c:v>6.0305203846383021E-2</c:v>
                </c:pt>
                <c:pt idx="250">
                  <c:v>6.3311608669755839E-2</c:v>
                </c:pt>
                <c:pt idx="251">
                  <c:v>5.7382692264155898E-2</c:v>
                </c:pt>
                <c:pt idx="252">
                  <c:v>6.2382499999999994E-2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2-4A1C-870F-5A462BDD186F}"/>
            </c:ext>
          </c:extLst>
        </c:ser>
        <c:ser>
          <c:idx val="1"/>
          <c:order val="1"/>
          <c:tx>
            <c:strRef>
              <c:f>'ESTIMATING PD'!$H$1</c:f>
              <c:strCache>
                <c:ptCount val="1"/>
                <c:pt idx="0">
                  <c:v>implied pd(bank)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'ESTIMATING PD'!$H$2:$H$254</c:f>
              <c:numCache>
                <c:formatCode>General</c:formatCode>
                <c:ptCount val="253"/>
                <c:pt idx="0">
                  <c:v>2.2784064445847706E-2</c:v>
                </c:pt>
                <c:pt idx="1">
                  <c:v>7.0476137334679501E-2</c:v>
                </c:pt>
                <c:pt idx="2">
                  <c:v>3.2365718440803597E-2</c:v>
                </c:pt>
                <c:pt idx="3">
                  <c:v>3.2460492742824171E-2</c:v>
                </c:pt>
                <c:pt idx="4">
                  <c:v>1.6125395756298431E-2</c:v>
                </c:pt>
                <c:pt idx="5">
                  <c:v>5.4218900320167747E-2</c:v>
                </c:pt>
                <c:pt idx="6">
                  <c:v>5.916184301737145E-2</c:v>
                </c:pt>
                <c:pt idx="7">
                  <c:v>1.8430755522466518E-2</c:v>
                </c:pt>
                <c:pt idx="8">
                  <c:v>2.9536973273072448E-2</c:v>
                </c:pt>
                <c:pt idx="9">
                  <c:v>2.2914154010230038E-2</c:v>
                </c:pt>
                <c:pt idx="10">
                  <c:v>3.8489521999953522E-2</c:v>
                </c:pt>
                <c:pt idx="11">
                  <c:v>4.7741669383929521E-2</c:v>
                </c:pt>
                <c:pt idx="12">
                  <c:v>5.4017275538235071E-2</c:v>
                </c:pt>
                <c:pt idx="13">
                  <c:v>1.653725879786859E-2</c:v>
                </c:pt>
                <c:pt idx="14">
                  <c:v>5.8095793396238625E-2</c:v>
                </c:pt>
                <c:pt idx="15">
                  <c:v>6.9143336448101292E-2</c:v>
                </c:pt>
                <c:pt idx="16">
                  <c:v>1.363649118894396E-2</c:v>
                </c:pt>
                <c:pt idx="17">
                  <c:v>5.8906962922713899E-2</c:v>
                </c:pt>
                <c:pt idx="18">
                  <c:v>3.348413064386923E-2</c:v>
                </c:pt>
                <c:pt idx="19">
                  <c:v>4.3640724306783549E-2</c:v>
                </c:pt>
                <c:pt idx="20">
                  <c:v>2.9443238826366923E-2</c:v>
                </c:pt>
                <c:pt idx="21">
                  <c:v>2.5254601249854926E-2</c:v>
                </c:pt>
                <c:pt idx="22">
                  <c:v>3.3772601988271575E-2</c:v>
                </c:pt>
                <c:pt idx="23">
                  <c:v>4.4807450872613779E-2</c:v>
                </c:pt>
                <c:pt idx="24">
                  <c:v>5.2037889185272905E-2</c:v>
                </c:pt>
                <c:pt idx="25">
                  <c:v>5.8240958044620171E-2</c:v>
                </c:pt>
                <c:pt idx="26">
                  <c:v>3.6079736198457599E-2</c:v>
                </c:pt>
                <c:pt idx="27">
                  <c:v>2.3200888098594816E-2</c:v>
                </c:pt>
                <c:pt idx="28">
                  <c:v>6.8962851437492534E-2</c:v>
                </c:pt>
                <c:pt idx="29">
                  <c:v>3.9221852600427751E-2</c:v>
                </c:pt>
                <c:pt idx="30">
                  <c:v>6.4188697399017267E-2</c:v>
                </c:pt>
                <c:pt idx="31">
                  <c:v>2.6229026561990474E-2</c:v>
                </c:pt>
                <c:pt idx="32">
                  <c:v>1.4549675349827314E-2</c:v>
                </c:pt>
                <c:pt idx="33">
                  <c:v>2.2980355729368952E-2</c:v>
                </c:pt>
                <c:pt idx="34">
                  <c:v>5.2837690815422125E-2</c:v>
                </c:pt>
                <c:pt idx="35">
                  <c:v>5.1763086631210327E-2</c:v>
                </c:pt>
                <c:pt idx="36">
                  <c:v>4.9755497117737676E-2</c:v>
                </c:pt>
                <c:pt idx="37">
                  <c:v>2.1264889313567462E-2</c:v>
                </c:pt>
                <c:pt idx="38">
                  <c:v>6.1575779807749101E-2</c:v>
                </c:pt>
                <c:pt idx="39">
                  <c:v>3.7481247624834603E-2</c:v>
                </c:pt>
                <c:pt idx="40">
                  <c:v>5.4254979226889724E-2</c:v>
                </c:pt>
                <c:pt idx="41">
                  <c:v>3.9217785562429018E-2</c:v>
                </c:pt>
                <c:pt idx="42">
                  <c:v>7.3018268002121758E-2</c:v>
                </c:pt>
                <c:pt idx="43">
                  <c:v>4.9578458056515375E-2</c:v>
                </c:pt>
                <c:pt idx="44">
                  <c:v>2.3622327142782347E-2</c:v>
                </c:pt>
                <c:pt idx="45">
                  <c:v>2.7655886466353672E-2</c:v>
                </c:pt>
                <c:pt idx="46">
                  <c:v>5.5016019214223048E-2</c:v>
                </c:pt>
                <c:pt idx="47">
                  <c:v>7.4007882532448166E-2</c:v>
                </c:pt>
                <c:pt idx="48">
                  <c:v>2.5350766314916173E-2</c:v>
                </c:pt>
                <c:pt idx="49">
                  <c:v>3.7540138717335622E-2</c:v>
                </c:pt>
                <c:pt idx="50">
                  <c:v>6.9411791137988954E-2</c:v>
                </c:pt>
                <c:pt idx="51">
                  <c:v>7.4766403952040469E-2</c:v>
                </c:pt>
                <c:pt idx="52">
                  <c:v>2.275069345742485E-2</c:v>
                </c:pt>
                <c:pt idx="53">
                  <c:v>3.334969538600735E-2</c:v>
                </c:pt>
                <c:pt idx="54">
                  <c:v>5.9662231472332967E-2</c:v>
                </c:pt>
                <c:pt idx="55">
                  <c:v>5.0410628985601225E-2</c:v>
                </c:pt>
                <c:pt idx="56">
                  <c:v>6.7648482427325213E-2</c:v>
                </c:pt>
                <c:pt idx="57">
                  <c:v>6.6349883763295175E-2</c:v>
                </c:pt>
                <c:pt idx="58">
                  <c:v>7.1825186717214509E-2</c:v>
                </c:pt>
                <c:pt idx="59">
                  <c:v>3.4551709115531994E-2</c:v>
                </c:pt>
                <c:pt idx="60">
                  <c:v>5.9932958916938547E-2</c:v>
                </c:pt>
                <c:pt idx="61">
                  <c:v>7.4776934388009975E-2</c:v>
                </c:pt>
                <c:pt idx="62">
                  <c:v>6.5869272748252758E-2</c:v>
                </c:pt>
                <c:pt idx="63">
                  <c:v>4.9837131732710288E-2</c:v>
                </c:pt>
                <c:pt idx="64">
                  <c:v>2.2147607405594537E-2</c:v>
                </c:pt>
                <c:pt idx="65">
                  <c:v>4.4076903551572295E-2</c:v>
                </c:pt>
                <c:pt idx="66">
                  <c:v>6.3868759023738272E-2</c:v>
                </c:pt>
                <c:pt idx="67">
                  <c:v>2.6477169046502051E-2</c:v>
                </c:pt>
                <c:pt idx="68">
                  <c:v>3.0112075923079573E-2</c:v>
                </c:pt>
                <c:pt idx="69">
                  <c:v>4.8480496021181929E-2</c:v>
                </c:pt>
                <c:pt idx="70">
                  <c:v>2.9438462041527148E-2</c:v>
                </c:pt>
                <c:pt idx="71">
                  <c:v>7.4576610246088609E-2</c:v>
                </c:pt>
                <c:pt idx="72">
                  <c:v>2.860588965082355E-2</c:v>
                </c:pt>
                <c:pt idx="73">
                  <c:v>2.3765712692993379E-2</c:v>
                </c:pt>
                <c:pt idx="74">
                  <c:v>4.3967283656984602E-2</c:v>
                </c:pt>
                <c:pt idx="75">
                  <c:v>2.2517877310861571E-2</c:v>
                </c:pt>
                <c:pt idx="76">
                  <c:v>6.9540658622508369E-2</c:v>
                </c:pt>
                <c:pt idx="77">
                  <c:v>2.0199589120726842E-2</c:v>
                </c:pt>
                <c:pt idx="78">
                  <c:v>5.7545871091258298E-2</c:v>
                </c:pt>
                <c:pt idx="79">
                  <c:v>7.3291128375545245E-2</c:v>
                </c:pt>
                <c:pt idx="80">
                  <c:v>4.2023006112354593E-2</c:v>
                </c:pt>
                <c:pt idx="81">
                  <c:v>2.9312231225730824E-2</c:v>
                </c:pt>
                <c:pt idx="82">
                  <c:v>3.7486144262425775E-2</c:v>
                </c:pt>
                <c:pt idx="83">
                  <c:v>7.0860549104021398E-2</c:v>
                </c:pt>
                <c:pt idx="84">
                  <c:v>1.4873229591750529E-2</c:v>
                </c:pt>
                <c:pt idx="85">
                  <c:v>2.089572123430386E-2</c:v>
                </c:pt>
                <c:pt idx="86">
                  <c:v>4.1560277032572972E-2</c:v>
                </c:pt>
                <c:pt idx="87">
                  <c:v>1.3204512977117814E-2</c:v>
                </c:pt>
                <c:pt idx="88">
                  <c:v>5.7682004909714146E-2</c:v>
                </c:pt>
                <c:pt idx="89">
                  <c:v>6.8789022858053467E-2</c:v>
                </c:pt>
                <c:pt idx="90">
                  <c:v>2.250668166901645E-2</c:v>
                </c:pt>
                <c:pt idx="91">
                  <c:v>4.8300509598647325E-2</c:v>
                </c:pt>
                <c:pt idx="92">
                  <c:v>7.415075169738615E-2</c:v>
                </c:pt>
                <c:pt idx="93">
                  <c:v>3.1813063224632898E-2</c:v>
                </c:pt>
                <c:pt idx="94">
                  <c:v>4.6756008656571424E-2</c:v>
                </c:pt>
                <c:pt idx="95">
                  <c:v>5.6497328421668928E-2</c:v>
                </c:pt>
                <c:pt idx="96">
                  <c:v>6.5603017476826675E-2</c:v>
                </c:pt>
                <c:pt idx="97">
                  <c:v>3.4234270622991093E-2</c:v>
                </c:pt>
                <c:pt idx="98">
                  <c:v>1.6115621875335981E-2</c:v>
                </c:pt>
                <c:pt idx="99">
                  <c:v>2.8574233468037398E-2</c:v>
                </c:pt>
                <c:pt idx="100">
                  <c:v>4.3327479564714923E-2</c:v>
                </c:pt>
                <c:pt idx="101">
                  <c:v>6.7486983008577126E-2</c:v>
                </c:pt>
                <c:pt idx="102">
                  <c:v>5.7471454009346175E-2</c:v>
                </c:pt>
                <c:pt idx="103">
                  <c:v>1.9630011031185095E-2</c:v>
                </c:pt>
                <c:pt idx="104">
                  <c:v>1.7499227086239712E-2</c:v>
                </c:pt>
                <c:pt idx="105">
                  <c:v>3.0434558797985074E-2</c:v>
                </c:pt>
                <c:pt idx="106">
                  <c:v>3.7069824217796671E-2</c:v>
                </c:pt>
                <c:pt idx="107">
                  <c:v>6.5016649454598494E-2</c:v>
                </c:pt>
                <c:pt idx="108">
                  <c:v>4.8977729786689253E-2</c:v>
                </c:pt>
                <c:pt idx="109">
                  <c:v>6.9923880492680293E-2</c:v>
                </c:pt>
                <c:pt idx="110">
                  <c:v>3.1588513562487444E-2</c:v>
                </c:pt>
                <c:pt idx="111">
                  <c:v>1.9710244208405007E-2</c:v>
                </c:pt>
                <c:pt idx="112">
                  <c:v>6.3044218195301746E-2</c:v>
                </c:pt>
                <c:pt idx="113">
                  <c:v>3.1762883033224151E-2</c:v>
                </c:pt>
                <c:pt idx="114">
                  <c:v>5.0894119016457025E-2</c:v>
                </c:pt>
                <c:pt idx="115">
                  <c:v>3.600627540222627E-2</c:v>
                </c:pt>
                <c:pt idx="116">
                  <c:v>3.3177814719543328E-2</c:v>
                </c:pt>
                <c:pt idx="117">
                  <c:v>5.0394257152664226E-2</c:v>
                </c:pt>
                <c:pt idx="118">
                  <c:v>6.0654928469493018E-2</c:v>
                </c:pt>
                <c:pt idx="119">
                  <c:v>6.8118664974369095E-2</c:v>
                </c:pt>
                <c:pt idx="120">
                  <c:v>2.7954702843636596E-2</c:v>
                </c:pt>
                <c:pt idx="121">
                  <c:v>6.0689441091907242E-2</c:v>
                </c:pt>
                <c:pt idx="122">
                  <c:v>4.8121163894598903E-2</c:v>
                </c:pt>
                <c:pt idx="123">
                  <c:v>5.3066312776874194E-2</c:v>
                </c:pt>
                <c:pt idx="124">
                  <c:v>2.1044689356213536E-2</c:v>
                </c:pt>
                <c:pt idx="125">
                  <c:v>3.3066945053799895E-2</c:v>
                </c:pt>
                <c:pt idx="126">
                  <c:v>1.8688008903677725E-2</c:v>
                </c:pt>
                <c:pt idx="127">
                  <c:v>6.8793781065651677E-2</c:v>
                </c:pt>
                <c:pt idx="128">
                  <c:v>4.5569388686492816E-2</c:v>
                </c:pt>
                <c:pt idx="129">
                  <c:v>6.0457102629199393E-2</c:v>
                </c:pt>
                <c:pt idx="130">
                  <c:v>2.1778647521740194E-2</c:v>
                </c:pt>
                <c:pt idx="131">
                  <c:v>5.7718178942295022E-2</c:v>
                </c:pt>
                <c:pt idx="132">
                  <c:v>4.9148775155665222E-2</c:v>
                </c:pt>
                <c:pt idx="133">
                  <c:v>6.8326043590753796E-2</c:v>
                </c:pt>
                <c:pt idx="134">
                  <c:v>1.5342307065421544E-2</c:v>
                </c:pt>
                <c:pt idx="135">
                  <c:v>4.5987993652186393E-2</c:v>
                </c:pt>
                <c:pt idx="136">
                  <c:v>5.2369112165920474E-2</c:v>
                </c:pt>
                <c:pt idx="137">
                  <c:v>5.3700206566054447E-2</c:v>
                </c:pt>
                <c:pt idx="138">
                  <c:v>2.3641233564185113E-2</c:v>
                </c:pt>
                <c:pt idx="139">
                  <c:v>3.1362958895829046E-2</c:v>
                </c:pt>
                <c:pt idx="140">
                  <c:v>5.1392147252023741E-2</c:v>
                </c:pt>
                <c:pt idx="141">
                  <c:v>1.8044735911795298E-2</c:v>
                </c:pt>
                <c:pt idx="142">
                  <c:v>7.2330792615740602E-2</c:v>
                </c:pt>
                <c:pt idx="143">
                  <c:v>2.4686285104498402E-2</c:v>
                </c:pt>
                <c:pt idx="144">
                  <c:v>4.6913315075867795E-2</c:v>
                </c:pt>
                <c:pt idx="145">
                  <c:v>6.2691928956610146E-2</c:v>
                </c:pt>
                <c:pt idx="146">
                  <c:v>7.4110859528234915E-2</c:v>
                </c:pt>
                <c:pt idx="147">
                  <c:v>2.7214927821862724E-2</c:v>
                </c:pt>
                <c:pt idx="148">
                  <c:v>3.979959583603572E-2</c:v>
                </c:pt>
                <c:pt idx="149">
                  <c:v>6.8701708470821271E-2</c:v>
                </c:pt>
                <c:pt idx="150">
                  <c:v>4.2714279692869506E-2</c:v>
                </c:pt>
                <c:pt idx="151">
                  <c:v>5.6339013087880321E-2</c:v>
                </c:pt>
                <c:pt idx="152">
                  <c:v>1.5100216158140072E-2</c:v>
                </c:pt>
                <c:pt idx="153">
                  <c:v>2.6890766765104549E-2</c:v>
                </c:pt>
                <c:pt idx="154">
                  <c:v>3.0703774819455649E-2</c:v>
                </c:pt>
                <c:pt idx="155">
                  <c:v>6.0656324057003302E-2</c:v>
                </c:pt>
                <c:pt idx="156">
                  <c:v>1.5937052675604958E-2</c:v>
                </c:pt>
                <c:pt idx="157">
                  <c:v>4.6148601952096677E-2</c:v>
                </c:pt>
                <c:pt idx="158">
                  <c:v>3.040911612887845E-2</c:v>
                </c:pt>
                <c:pt idx="159">
                  <c:v>5.8736406635157466E-2</c:v>
                </c:pt>
                <c:pt idx="160">
                  <c:v>4.8715543252543549E-2</c:v>
                </c:pt>
                <c:pt idx="161">
                  <c:v>2.2967256893685253E-2</c:v>
                </c:pt>
                <c:pt idx="162">
                  <c:v>2.9023534259238624E-2</c:v>
                </c:pt>
                <c:pt idx="163">
                  <c:v>4.5592981399059873E-2</c:v>
                </c:pt>
                <c:pt idx="164">
                  <c:v>2.7227134896329372E-2</c:v>
                </c:pt>
                <c:pt idx="165">
                  <c:v>1.81083731272095E-2</c:v>
                </c:pt>
                <c:pt idx="166">
                  <c:v>2.0212401794490145E-2</c:v>
                </c:pt>
                <c:pt idx="167">
                  <c:v>7.3300079016657652E-2</c:v>
                </c:pt>
                <c:pt idx="168">
                  <c:v>3.3406615014734145E-2</c:v>
                </c:pt>
                <c:pt idx="169">
                  <c:v>3.4486192909978772E-2</c:v>
                </c:pt>
                <c:pt idx="170">
                  <c:v>6.622943621856496E-2</c:v>
                </c:pt>
                <c:pt idx="171">
                  <c:v>1.3195679383972616E-2</c:v>
                </c:pt>
                <c:pt idx="172">
                  <c:v>6.064643810193842E-2</c:v>
                </c:pt>
                <c:pt idx="173">
                  <c:v>6.1002534615079498E-2</c:v>
                </c:pt>
                <c:pt idx="174">
                  <c:v>5.7232789607316016E-2</c:v>
                </c:pt>
                <c:pt idx="175">
                  <c:v>4.0103397138624645E-2</c:v>
                </c:pt>
                <c:pt idx="176">
                  <c:v>5.8506756986858775E-2</c:v>
                </c:pt>
                <c:pt idx="177">
                  <c:v>3.6803217738006454E-2</c:v>
                </c:pt>
                <c:pt idx="178">
                  <c:v>6.2369833410199173E-2</c:v>
                </c:pt>
                <c:pt idx="179">
                  <c:v>3.9757859197743342E-2</c:v>
                </c:pt>
                <c:pt idx="180">
                  <c:v>4.0954577202989541E-2</c:v>
                </c:pt>
                <c:pt idx="181">
                  <c:v>7.4015296645771125E-2</c:v>
                </c:pt>
                <c:pt idx="182">
                  <c:v>2.0734229048481864E-2</c:v>
                </c:pt>
                <c:pt idx="183">
                  <c:v>5.5819163390638422E-2</c:v>
                </c:pt>
                <c:pt idx="184">
                  <c:v>2.3857802833024713E-2</c:v>
                </c:pt>
                <c:pt idx="185">
                  <c:v>1.297299604142957E-2</c:v>
                </c:pt>
                <c:pt idx="186">
                  <c:v>1.8562232073469093E-2</c:v>
                </c:pt>
                <c:pt idx="187">
                  <c:v>3.3649195143844152E-2</c:v>
                </c:pt>
                <c:pt idx="188">
                  <c:v>3.7394134021054223E-2</c:v>
                </c:pt>
                <c:pt idx="189">
                  <c:v>5.5989659493423473E-2</c:v>
                </c:pt>
                <c:pt idx="190">
                  <c:v>4.2053384070606742E-2</c:v>
                </c:pt>
                <c:pt idx="191">
                  <c:v>2.0503407257031467E-2</c:v>
                </c:pt>
                <c:pt idx="192">
                  <c:v>4.7877391978190451E-2</c:v>
                </c:pt>
                <c:pt idx="193">
                  <c:v>5.4740851781974693E-2</c:v>
                </c:pt>
                <c:pt idx="194">
                  <c:v>5.108156504578705E-2</c:v>
                </c:pt>
                <c:pt idx="195">
                  <c:v>5.4639481708826418E-2</c:v>
                </c:pt>
                <c:pt idx="196">
                  <c:v>1.9318958038435773E-2</c:v>
                </c:pt>
                <c:pt idx="197">
                  <c:v>4.6496243815641748E-2</c:v>
                </c:pt>
                <c:pt idx="198">
                  <c:v>1.3737860488844227E-2</c:v>
                </c:pt>
                <c:pt idx="199">
                  <c:v>4.3230048032976996E-2</c:v>
                </c:pt>
                <c:pt idx="200">
                  <c:v>4.7936368531957319E-2</c:v>
                </c:pt>
                <c:pt idx="201">
                  <c:v>3.1520209739443701E-2</c:v>
                </c:pt>
                <c:pt idx="202">
                  <c:v>2.5298768818187947E-2</c:v>
                </c:pt>
                <c:pt idx="203">
                  <c:v>4.3550288340969294E-2</c:v>
                </c:pt>
                <c:pt idx="204">
                  <c:v>4.0106578935891375E-2</c:v>
                </c:pt>
                <c:pt idx="205">
                  <c:v>2.3008961921484824E-2</c:v>
                </c:pt>
                <c:pt idx="206">
                  <c:v>6.6403961287836794E-2</c:v>
                </c:pt>
                <c:pt idx="207">
                  <c:v>6.493076905812821E-2</c:v>
                </c:pt>
                <c:pt idx="208">
                  <c:v>2.9674275966188449E-2</c:v>
                </c:pt>
                <c:pt idx="209">
                  <c:v>1.7827293475735521E-2</c:v>
                </c:pt>
                <c:pt idx="210">
                  <c:v>6.7553183553014651E-2</c:v>
                </c:pt>
                <c:pt idx="211">
                  <c:v>3.750887786884425E-2</c:v>
                </c:pt>
                <c:pt idx="212">
                  <c:v>1.9536933405229773E-2</c:v>
                </c:pt>
                <c:pt idx="213">
                  <c:v>6.1068338208749767E-2</c:v>
                </c:pt>
                <c:pt idx="214">
                  <c:v>4.1740588934430743E-2</c:v>
                </c:pt>
                <c:pt idx="215">
                  <c:v>5.6202060661185771E-2</c:v>
                </c:pt>
                <c:pt idx="216">
                  <c:v>1.3055934444591225E-2</c:v>
                </c:pt>
                <c:pt idx="217">
                  <c:v>6.308458243561374E-2</c:v>
                </c:pt>
                <c:pt idx="218">
                  <c:v>3.7349630607584103E-2</c:v>
                </c:pt>
                <c:pt idx="219">
                  <c:v>5.7988170652133644E-2</c:v>
                </c:pt>
                <c:pt idx="220">
                  <c:v>1.2607864261086546E-2</c:v>
                </c:pt>
                <c:pt idx="221">
                  <c:v>5.6084706242341423E-2</c:v>
                </c:pt>
                <c:pt idx="222">
                  <c:v>6.6810366592529619E-2</c:v>
                </c:pt>
                <c:pt idx="223">
                  <c:v>6.7594256496853938E-2</c:v>
                </c:pt>
                <c:pt idx="224">
                  <c:v>3.0252197637730474E-2</c:v>
                </c:pt>
                <c:pt idx="225">
                  <c:v>5.1563687642613223E-2</c:v>
                </c:pt>
                <c:pt idx="226">
                  <c:v>6.8540052734531842E-2</c:v>
                </c:pt>
                <c:pt idx="227">
                  <c:v>3.2082435140204625E-2</c:v>
                </c:pt>
                <c:pt idx="228">
                  <c:v>7.3536250378109194E-2</c:v>
                </c:pt>
                <c:pt idx="229">
                  <c:v>3.2971738798528799E-2</c:v>
                </c:pt>
                <c:pt idx="230">
                  <c:v>5.0896088981153179E-2</c:v>
                </c:pt>
                <c:pt idx="231">
                  <c:v>2.7965776132932746E-2</c:v>
                </c:pt>
                <c:pt idx="232">
                  <c:v>4.1444642073012648E-2</c:v>
                </c:pt>
                <c:pt idx="233">
                  <c:v>7.439591880372344E-2</c:v>
                </c:pt>
                <c:pt idx="234">
                  <c:v>1.3796312584888445E-2</c:v>
                </c:pt>
                <c:pt idx="235">
                  <c:v>2.2992004192703818E-2</c:v>
                </c:pt>
                <c:pt idx="236">
                  <c:v>5.732594063682532E-2</c:v>
                </c:pt>
                <c:pt idx="237">
                  <c:v>1.5520469474444855E-2</c:v>
                </c:pt>
                <c:pt idx="238">
                  <c:v>2.5926730526284476E-2</c:v>
                </c:pt>
                <c:pt idx="239">
                  <c:v>6.2776782970168601E-2</c:v>
                </c:pt>
                <c:pt idx="240">
                  <c:v>1.8174329798202705E-2</c:v>
                </c:pt>
                <c:pt idx="241">
                  <c:v>6.9528929085636806E-2</c:v>
                </c:pt>
                <c:pt idx="242">
                  <c:v>1.6877500786819891E-2</c:v>
                </c:pt>
                <c:pt idx="243">
                  <c:v>5.36451936176656E-2</c:v>
                </c:pt>
                <c:pt idx="244">
                  <c:v>3.3467026169827621E-2</c:v>
                </c:pt>
                <c:pt idx="245">
                  <c:v>6.9055377908727372E-2</c:v>
                </c:pt>
                <c:pt idx="246">
                  <c:v>2.3272515110731383E-2</c:v>
                </c:pt>
                <c:pt idx="247">
                  <c:v>3.252588860869475E-2</c:v>
                </c:pt>
                <c:pt idx="248">
                  <c:v>3.4990249142143999E-2</c:v>
                </c:pt>
                <c:pt idx="249">
                  <c:v>6.6481391789959848E-2</c:v>
                </c:pt>
                <c:pt idx="250">
                  <c:v>2.7532881667990922E-2</c:v>
                </c:pt>
                <c:pt idx="251">
                  <c:v>1.3120752095434627E-2</c:v>
                </c:pt>
                <c:pt idx="2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2-4A1C-870F-5A462BDD1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676431"/>
        <c:axId val="1461677263"/>
      </c:lineChart>
      <c:catAx>
        <c:axId val="1461676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77263"/>
        <c:crosses val="autoZero"/>
        <c:auto val="1"/>
        <c:lblAlgn val="ctr"/>
        <c:lblOffset val="100"/>
        <c:noMultiLvlLbl val="0"/>
      </c:catAx>
      <c:valAx>
        <c:axId val="14616772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58892744339161"/>
          <c:y val="1.981904465798524E-2"/>
          <c:w val="0.19176923152967462"/>
          <c:h val="0.10330650817408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21050643577301E-2"/>
          <c:y val="4.7047047047047055E-2"/>
          <c:w val="0.91973381452318459"/>
          <c:h val="0.8662350539515894"/>
        </c:manualLayout>
      </c:layout>
      <c:lineChart>
        <c:grouping val="standard"/>
        <c:varyColors val="0"/>
        <c:ser>
          <c:idx val="0"/>
          <c:order val="0"/>
          <c:tx>
            <c:strRef>
              <c:f>'ESTIMATING PD'!$C$1</c:f>
              <c:strCache>
                <c:ptCount val="1"/>
                <c:pt idx="0">
                  <c:v>Credit Spread(Counterparty)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'ESTIMATING PD'!$C$2:$C$254</c:f>
              <c:numCache>
                <c:formatCode>General</c:formatCode>
                <c:ptCount val="253"/>
                <c:pt idx="0">
                  <c:v>117.2483511087744</c:v>
                </c:pt>
                <c:pt idx="1">
                  <c:v>249.38977515929699</c:v>
                </c:pt>
                <c:pt idx="2">
                  <c:v>127.5904897308934</c:v>
                </c:pt>
                <c:pt idx="3">
                  <c:v>163.8050372704503</c:v>
                </c:pt>
                <c:pt idx="4">
                  <c:v>52.905134977025163</c:v>
                </c:pt>
                <c:pt idx="5">
                  <c:v>68.111721948639712</c:v>
                </c:pt>
                <c:pt idx="6">
                  <c:v>148.12338910167119</c:v>
                </c:pt>
                <c:pt idx="7">
                  <c:v>169.98470867928091</c:v>
                </c:pt>
                <c:pt idx="8">
                  <c:v>200.0051370298259</c:v>
                </c:pt>
                <c:pt idx="9">
                  <c:v>122.9156446773258</c:v>
                </c:pt>
                <c:pt idx="10">
                  <c:v>223.74547153163559</c:v>
                </c:pt>
                <c:pt idx="11">
                  <c:v>265.03059929730108</c:v>
                </c:pt>
                <c:pt idx="12">
                  <c:v>244.96274722333749</c:v>
                </c:pt>
                <c:pt idx="13">
                  <c:v>59.904706337089287</c:v>
                </c:pt>
                <c:pt idx="14">
                  <c:v>170.12673681445719</c:v>
                </c:pt>
                <c:pt idx="15">
                  <c:v>76.232544604543719</c:v>
                </c:pt>
                <c:pt idx="16">
                  <c:v>110.51125396563189</c:v>
                </c:pt>
                <c:pt idx="17">
                  <c:v>296.66564831678659</c:v>
                </c:pt>
                <c:pt idx="18">
                  <c:v>85.623885725378301</c:v>
                </c:pt>
                <c:pt idx="19">
                  <c:v>174.72203836283899</c:v>
                </c:pt>
                <c:pt idx="20">
                  <c:v>204.53893357952981</c:v>
                </c:pt>
                <c:pt idx="21">
                  <c:v>225.61624263602599</c:v>
                </c:pt>
                <c:pt idx="22">
                  <c:v>189.91217087172851</c:v>
                </c:pt>
                <c:pt idx="23">
                  <c:v>52.442711854795917</c:v>
                </c:pt>
                <c:pt idx="24">
                  <c:v>131.615327060998</c:v>
                </c:pt>
                <c:pt idx="25">
                  <c:v>179.42791084617789</c:v>
                </c:pt>
                <c:pt idx="26">
                  <c:v>71.966624786208342</c:v>
                </c:pt>
                <c:pt idx="27">
                  <c:v>137.65673280229521</c:v>
                </c:pt>
                <c:pt idx="28">
                  <c:v>58.30077719784164</c:v>
                </c:pt>
                <c:pt idx="29">
                  <c:v>69.644624288755182</c:v>
                </c:pt>
                <c:pt idx="30">
                  <c:v>149.23081905039899</c:v>
                </c:pt>
                <c:pt idx="31">
                  <c:v>83.178938510765079</c:v>
                </c:pt>
                <c:pt idx="32">
                  <c:v>191.88521206538951</c:v>
                </c:pt>
                <c:pt idx="33">
                  <c:v>222.3662422843164</c:v>
                </c:pt>
                <c:pt idx="34">
                  <c:v>250.1466747772707</c:v>
                </c:pt>
                <c:pt idx="35">
                  <c:v>100.0375610612025</c:v>
                </c:pt>
                <c:pt idx="36">
                  <c:v>91.870645564767443</c:v>
                </c:pt>
                <c:pt idx="37">
                  <c:v>76.141960083600068</c:v>
                </c:pt>
                <c:pt idx="38">
                  <c:v>209.1075623859092</c:v>
                </c:pt>
                <c:pt idx="39">
                  <c:v>226.6189316217253</c:v>
                </c:pt>
                <c:pt idx="40">
                  <c:v>57.896536206410509</c:v>
                </c:pt>
                <c:pt idx="41">
                  <c:v>284.05306156092252</c:v>
                </c:pt>
                <c:pt idx="42">
                  <c:v>62.992820912868098</c:v>
                </c:pt>
                <c:pt idx="43">
                  <c:v>185.32408382526759</c:v>
                </c:pt>
                <c:pt idx="44">
                  <c:v>227.26512986272911</c:v>
                </c:pt>
                <c:pt idx="45">
                  <c:v>267.74228093652141</c:v>
                </c:pt>
                <c:pt idx="46">
                  <c:v>228.52173303310701</c:v>
                </c:pt>
                <c:pt idx="47">
                  <c:v>250.43202076744799</c:v>
                </c:pt>
                <c:pt idx="48">
                  <c:v>134.8625481357015</c:v>
                </c:pt>
                <c:pt idx="49">
                  <c:v>253.70627843662811</c:v>
                </c:pt>
                <c:pt idx="50">
                  <c:v>70.02871159616879</c:v>
                </c:pt>
                <c:pt idx="51">
                  <c:v>273.70416401513188</c:v>
                </c:pt>
                <c:pt idx="52">
                  <c:v>186.8980940384341</c:v>
                </c:pt>
                <c:pt idx="53">
                  <c:v>254.3244424906234</c:v>
                </c:pt>
                <c:pt idx="54">
                  <c:v>163.07957112957499</c:v>
                </c:pt>
                <c:pt idx="55">
                  <c:v>210.8944237991312</c:v>
                </c:pt>
                <c:pt idx="56">
                  <c:v>181.6006652340283</c:v>
                </c:pt>
                <c:pt idx="57">
                  <c:v>232.89738043883301</c:v>
                </c:pt>
                <c:pt idx="58">
                  <c:v>70.407495507647397</c:v>
                </c:pt>
                <c:pt idx="59">
                  <c:v>65.088020997640953</c:v>
                </c:pt>
                <c:pt idx="60">
                  <c:v>111.77580850253661</c:v>
                </c:pt>
                <c:pt idx="61">
                  <c:v>89.886170028297087</c:v>
                </c:pt>
                <c:pt idx="62">
                  <c:v>267.94589164805041</c:v>
                </c:pt>
                <c:pt idx="63">
                  <c:v>104.8034968395111</c:v>
                </c:pt>
                <c:pt idx="64">
                  <c:v>293.96631395478278</c:v>
                </c:pt>
                <c:pt idx="65">
                  <c:v>134.2239479427767</c:v>
                </c:pt>
                <c:pt idx="66">
                  <c:v>95.529478922174818</c:v>
                </c:pt>
                <c:pt idx="67">
                  <c:v>247.42462678561981</c:v>
                </c:pt>
                <c:pt idx="68">
                  <c:v>214.676943875219</c:v>
                </c:pt>
                <c:pt idx="69">
                  <c:v>174.54892911328469</c:v>
                </c:pt>
                <c:pt idx="70">
                  <c:v>188.8408877344078</c:v>
                </c:pt>
                <c:pt idx="71">
                  <c:v>229.80044456806601</c:v>
                </c:pt>
                <c:pt idx="72">
                  <c:v>107.1136853328247</c:v>
                </c:pt>
                <c:pt idx="73">
                  <c:v>299.08347901418551</c:v>
                </c:pt>
                <c:pt idx="74">
                  <c:v>293.69829053669582</c:v>
                </c:pt>
                <c:pt idx="75">
                  <c:v>212.58142158673419</c:v>
                </c:pt>
                <c:pt idx="76">
                  <c:v>99.88561273228629</c:v>
                </c:pt>
                <c:pt idx="77">
                  <c:v>220.05706060782279</c:v>
                </c:pt>
                <c:pt idx="78">
                  <c:v>68.049602244793959</c:v>
                </c:pt>
                <c:pt idx="79">
                  <c:v>57.663125551451508</c:v>
                </c:pt>
                <c:pt idx="80">
                  <c:v>114.4207221278034</c:v>
                </c:pt>
                <c:pt idx="81">
                  <c:v>165.65573918482909</c:v>
                </c:pt>
                <c:pt idx="82">
                  <c:v>267.06812635209508</c:v>
                </c:pt>
                <c:pt idx="83">
                  <c:v>231.792267441577</c:v>
                </c:pt>
                <c:pt idx="84">
                  <c:v>235.67663029999531</c:v>
                </c:pt>
                <c:pt idx="85">
                  <c:v>156.3733336120188</c:v>
                </c:pt>
                <c:pt idx="86">
                  <c:v>136.4837481367407</c:v>
                </c:pt>
                <c:pt idx="87">
                  <c:v>142.75969074615071</c:v>
                </c:pt>
                <c:pt idx="88">
                  <c:v>296.91239093401452</c:v>
                </c:pt>
                <c:pt idx="89">
                  <c:v>60.027297853120622</c:v>
                </c:pt>
                <c:pt idx="90">
                  <c:v>266.75787403061207</c:v>
                </c:pt>
                <c:pt idx="91">
                  <c:v>194.66885214309829</c:v>
                </c:pt>
                <c:pt idx="92">
                  <c:v>159.6538547973976</c:v>
                </c:pt>
                <c:pt idx="93">
                  <c:v>231.31441510378411</c:v>
                </c:pt>
                <c:pt idx="94">
                  <c:v>171.66723535617569</c:v>
                </c:pt>
                <c:pt idx="95">
                  <c:v>268.35580952041522</c:v>
                </c:pt>
                <c:pt idx="96">
                  <c:v>275.17546600281457</c:v>
                </c:pt>
                <c:pt idx="97">
                  <c:v>155.4302317183639</c:v>
                </c:pt>
                <c:pt idx="98">
                  <c:v>119.2069493087629</c:v>
                </c:pt>
                <c:pt idx="99">
                  <c:v>198.08758214834049</c:v>
                </c:pt>
                <c:pt idx="100">
                  <c:v>278.09083640417271</c:v>
                </c:pt>
                <c:pt idx="101">
                  <c:v>102.6655472514167</c:v>
                </c:pt>
                <c:pt idx="102">
                  <c:v>205.7416458908707</c:v>
                </c:pt>
                <c:pt idx="103">
                  <c:v>207.89005502313009</c:v>
                </c:pt>
                <c:pt idx="104">
                  <c:v>233.27825560382021</c:v>
                </c:pt>
                <c:pt idx="105">
                  <c:v>82.891921281814945</c:v>
                </c:pt>
                <c:pt idx="106">
                  <c:v>228.95624117052211</c:v>
                </c:pt>
                <c:pt idx="107">
                  <c:v>277.25813016641018</c:v>
                </c:pt>
                <c:pt idx="108">
                  <c:v>94.920777217560499</c:v>
                </c:pt>
                <c:pt idx="109">
                  <c:v>109.3858312309694</c:v>
                </c:pt>
                <c:pt idx="110">
                  <c:v>292.8487735104099</c:v>
                </c:pt>
                <c:pt idx="111">
                  <c:v>95.244238177372438</c:v>
                </c:pt>
                <c:pt idx="112">
                  <c:v>263.5962733423948</c:v>
                </c:pt>
                <c:pt idx="113">
                  <c:v>173.06946411200869</c:v>
                </c:pt>
                <c:pt idx="114">
                  <c:v>111.8077686007943</c:v>
                </c:pt>
                <c:pt idx="115">
                  <c:v>267.68747531812778</c:v>
                </c:pt>
                <c:pt idx="116">
                  <c:v>161.3263137506664</c:v>
                </c:pt>
                <c:pt idx="117">
                  <c:v>178.70433848242249</c:v>
                </c:pt>
                <c:pt idx="118">
                  <c:v>139.8083423499414</c:v>
                </c:pt>
                <c:pt idx="119">
                  <c:v>198.2377128587319</c:v>
                </c:pt>
                <c:pt idx="120">
                  <c:v>90.880968146255697</c:v>
                </c:pt>
                <c:pt idx="121">
                  <c:v>147.77038416294019</c:v>
                </c:pt>
                <c:pt idx="122">
                  <c:v>292.35308058382191</c:v>
                </c:pt>
                <c:pt idx="123">
                  <c:v>114.5333581752819</c:v>
                </c:pt>
                <c:pt idx="124">
                  <c:v>214.18416613532301</c:v>
                </c:pt>
                <c:pt idx="125">
                  <c:v>131.29751605617369</c:v>
                </c:pt>
                <c:pt idx="126">
                  <c:v>243.36828142165021</c:v>
                </c:pt>
                <c:pt idx="127">
                  <c:v>82.718415179587453</c:v>
                </c:pt>
                <c:pt idx="128">
                  <c:v>292.45526126963608</c:v>
                </c:pt>
                <c:pt idx="129">
                  <c:v>163.44738534590979</c:v>
                </c:pt>
                <c:pt idx="130">
                  <c:v>109.01261583661601</c:v>
                </c:pt>
                <c:pt idx="131">
                  <c:v>68.37418683250317</c:v>
                </c:pt>
                <c:pt idx="132">
                  <c:v>92.439476271885184</c:v>
                </c:pt>
                <c:pt idx="133">
                  <c:v>179.94348713900439</c:v>
                </c:pt>
                <c:pt idx="134">
                  <c:v>134.2507941078216</c:v>
                </c:pt>
                <c:pt idx="135">
                  <c:v>257.22084147065237</c:v>
                </c:pt>
                <c:pt idx="136">
                  <c:v>157.72188091545149</c:v>
                </c:pt>
                <c:pt idx="137">
                  <c:v>112.17856814690749</c:v>
                </c:pt>
                <c:pt idx="138">
                  <c:v>204.2862466510075</c:v>
                </c:pt>
                <c:pt idx="139">
                  <c:v>226.69430422136139</c:v>
                </c:pt>
                <c:pt idx="140">
                  <c:v>91.760476975237466</c:v>
                </c:pt>
                <c:pt idx="141">
                  <c:v>91.904804072079415</c:v>
                </c:pt>
                <c:pt idx="142">
                  <c:v>59.167856733385747</c:v>
                </c:pt>
                <c:pt idx="143">
                  <c:v>234.1005037664101</c:v>
                </c:pt>
                <c:pt idx="144">
                  <c:v>215.95113190545129</c:v>
                </c:pt>
                <c:pt idx="145">
                  <c:v>168.6577189374535</c:v>
                </c:pt>
                <c:pt idx="146">
                  <c:v>261.04261224229919</c:v>
                </c:pt>
                <c:pt idx="147">
                  <c:v>251.4175382375133</c:v>
                </c:pt>
                <c:pt idx="148">
                  <c:v>196.33859109918811</c:v>
                </c:pt>
                <c:pt idx="149">
                  <c:v>267.06782012831468</c:v>
                </c:pt>
                <c:pt idx="150">
                  <c:v>101.4603025091921</c:v>
                </c:pt>
                <c:pt idx="151">
                  <c:v>77.979904849431961</c:v>
                </c:pt>
                <c:pt idx="152">
                  <c:v>117.4374028792474</c:v>
                </c:pt>
                <c:pt idx="153">
                  <c:v>64.271714022328709</c:v>
                </c:pt>
                <c:pt idx="154">
                  <c:v>182.79238200025799</c:v>
                </c:pt>
                <c:pt idx="155">
                  <c:v>284.15142307374038</c:v>
                </c:pt>
                <c:pt idx="156">
                  <c:v>59.835885167127422</c:v>
                </c:pt>
                <c:pt idx="157">
                  <c:v>80.527478502506696</c:v>
                </c:pt>
                <c:pt idx="158">
                  <c:v>163.04975707085879</c:v>
                </c:pt>
                <c:pt idx="159">
                  <c:v>283.46875438197623</c:v>
                </c:pt>
                <c:pt idx="160">
                  <c:v>129.0390262441876</c:v>
                </c:pt>
                <c:pt idx="161">
                  <c:v>176.80870217209809</c:v>
                </c:pt>
                <c:pt idx="162">
                  <c:v>60.393214762598021</c:v>
                </c:pt>
                <c:pt idx="163">
                  <c:v>87.085800240522218</c:v>
                </c:pt>
                <c:pt idx="164">
                  <c:v>296.65753073971172</c:v>
                </c:pt>
                <c:pt idx="165">
                  <c:v>291.27967410901141</c:v>
                </c:pt>
                <c:pt idx="166">
                  <c:v>51.234995233602397</c:v>
                </c:pt>
                <c:pt idx="167">
                  <c:v>287.95294635580967</c:v>
                </c:pt>
                <c:pt idx="168">
                  <c:v>209.7799844538751</c:v>
                </c:pt>
                <c:pt idx="169">
                  <c:v>266.97957363000552</c:v>
                </c:pt>
                <c:pt idx="170">
                  <c:v>163.68496390846479</c:v>
                </c:pt>
                <c:pt idx="171">
                  <c:v>178.8990071448126</c:v>
                </c:pt>
                <c:pt idx="172">
                  <c:v>172.21164506423</c:v>
                </c:pt>
                <c:pt idx="173">
                  <c:v>216.71606438652611</c:v>
                </c:pt>
                <c:pt idx="174">
                  <c:v>84.912813689078234</c:v>
                </c:pt>
                <c:pt idx="175">
                  <c:v>57.493397468169491</c:v>
                </c:pt>
                <c:pt idx="176">
                  <c:v>126.9824853977977</c:v>
                </c:pt>
                <c:pt idx="177">
                  <c:v>226.1701906841617</c:v>
                </c:pt>
                <c:pt idx="178">
                  <c:v>100.4633630307371</c:v>
                </c:pt>
                <c:pt idx="179">
                  <c:v>218.35810833122929</c:v>
                </c:pt>
                <c:pt idx="180">
                  <c:v>292.47801152681762</c:v>
                </c:pt>
                <c:pt idx="181">
                  <c:v>73.475178947354593</c:v>
                </c:pt>
                <c:pt idx="182">
                  <c:v>218.15052955628161</c:v>
                </c:pt>
                <c:pt idx="183">
                  <c:v>160.93755482614279</c:v>
                </c:pt>
                <c:pt idx="184">
                  <c:v>267.0355635943763</c:v>
                </c:pt>
                <c:pt idx="185">
                  <c:v>94.287447361846475</c:v>
                </c:pt>
                <c:pt idx="186">
                  <c:v>223.15648805654109</c:v>
                </c:pt>
                <c:pt idx="187">
                  <c:v>259.52882241202758</c:v>
                </c:pt>
                <c:pt idx="188">
                  <c:v>286.15355486850581</c:v>
                </c:pt>
                <c:pt idx="189">
                  <c:v>220.81200707241149</c:v>
                </c:pt>
                <c:pt idx="190">
                  <c:v>174.29369100210681</c:v>
                </c:pt>
                <c:pt idx="191">
                  <c:v>204.46181005030351</c:v>
                </c:pt>
                <c:pt idx="192">
                  <c:v>267.22624611967962</c:v>
                </c:pt>
                <c:pt idx="193">
                  <c:v>192.6524366597074</c:v>
                </c:pt>
                <c:pt idx="194">
                  <c:v>57.596764924209218</c:v>
                </c:pt>
                <c:pt idx="195">
                  <c:v>282.73717387674452</c:v>
                </c:pt>
                <c:pt idx="196">
                  <c:v>222.38168775789029</c:v>
                </c:pt>
                <c:pt idx="197">
                  <c:v>219.1283464443116</c:v>
                </c:pt>
                <c:pt idx="198">
                  <c:v>103.91878809942931</c:v>
                </c:pt>
                <c:pt idx="199">
                  <c:v>214.7213675581643</c:v>
                </c:pt>
                <c:pt idx="200">
                  <c:v>148.4661014135396</c:v>
                </c:pt>
                <c:pt idx="201">
                  <c:v>212.80824426037299</c:v>
                </c:pt>
                <c:pt idx="202">
                  <c:v>76.648257576997679</c:v>
                </c:pt>
                <c:pt idx="203">
                  <c:v>214.46132615075899</c:v>
                </c:pt>
                <c:pt idx="204">
                  <c:v>299.85343144266659</c:v>
                </c:pt>
                <c:pt idx="205">
                  <c:v>62.053009715139012</c:v>
                </c:pt>
                <c:pt idx="206">
                  <c:v>294.29354605532927</c:v>
                </c:pt>
                <c:pt idx="207">
                  <c:v>151.72699018071759</c:v>
                </c:pt>
                <c:pt idx="208">
                  <c:v>267.68836258431469</c:v>
                </c:pt>
                <c:pt idx="209">
                  <c:v>245.5963710145684</c:v>
                </c:pt>
                <c:pt idx="210">
                  <c:v>191.75406524666701</c:v>
                </c:pt>
                <c:pt idx="211">
                  <c:v>234.61230231283159</c:v>
                </c:pt>
                <c:pt idx="212">
                  <c:v>269.62889032533701</c:v>
                </c:pt>
                <c:pt idx="213">
                  <c:v>151.03508041275819</c:v>
                </c:pt>
                <c:pt idx="214">
                  <c:v>131.75829039080969</c:v>
                </c:pt>
                <c:pt idx="215">
                  <c:v>216.89834639089619</c:v>
                </c:pt>
                <c:pt idx="216">
                  <c:v>251.96148548531471</c:v>
                </c:pt>
                <c:pt idx="217">
                  <c:v>240.57128369415389</c:v>
                </c:pt>
                <c:pt idx="218">
                  <c:v>249.45341221465861</c:v>
                </c:pt>
                <c:pt idx="219">
                  <c:v>158.89582870323321</c:v>
                </c:pt>
                <c:pt idx="220">
                  <c:v>254.45855404375541</c:v>
                </c:pt>
                <c:pt idx="221">
                  <c:v>80.05226384265211</c:v>
                </c:pt>
                <c:pt idx="222">
                  <c:v>186.12227449021239</c:v>
                </c:pt>
                <c:pt idx="223">
                  <c:v>51.439665124530393</c:v>
                </c:pt>
                <c:pt idx="224">
                  <c:v>131.14645747506759</c:v>
                </c:pt>
                <c:pt idx="225">
                  <c:v>141.61538371784951</c:v>
                </c:pt>
                <c:pt idx="226">
                  <c:v>149.04317290231381</c:v>
                </c:pt>
                <c:pt idx="227">
                  <c:v>223.86680167246561</c:v>
                </c:pt>
                <c:pt idx="228">
                  <c:v>147.13952531758639</c:v>
                </c:pt>
                <c:pt idx="229">
                  <c:v>162.17340565563271</c:v>
                </c:pt>
                <c:pt idx="230">
                  <c:v>109.3860327185819</c:v>
                </c:pt>
                <c:pt idx="231">
                  <c:v>143.312947907335</c:v>
                </c:pt>
                <c:pt idx="232">
                  <c:v>106.8174068157879</c:v>
                </c:pt>
                <c:pt idx="233">
                  <c:v>68.298980942110916</c:v>
                </c:pt>
                <c:pt idx="234">
                  <c:v>200.86214834534451</c:v>
                </c:pt>
                <c:pt idx="235">
                  <c:v>217.05319963875411</c:v>
                </c:pt>
                <c:pt idx="236">
                  <c:v>204.87258650240361</c:v>
                </c:pt>
                <c:pt idx="237">
                  <c:v>165.8735109501431</c:v>
                </c:pt>
                <c:pt idx="238">
                  <c:v>144.9464450448074</c:v>
                </c:pt>
                <c:pt idx="239">
                  <c:v>265.83341239295629</c:v>
                </c:pt>
                <c:pt idx="240">
                  <c:v>179.77044628405449</c:v>
                </c:pt>
                <c:pt idx="241">
                  <c:v>169.79546940743271</c:v>
                </c:pt>
                <c:pt idx="242">
                  <c:v>56.41051645160892</c:v>
                </c:pt>
                <c:pt idx="243">
                  <c:v>135.31195690653911</c:v>
                </c:pt>
                <c:pt idx="244">
                  <c:v>145.04890469646429</c:v>
                </c:pt>
                <c:pt idx="245">
                  <c:v>149.70569522422511</c:v>
                </c:pt>
                <c:pt idx="246">
                  <c:v>195.0430923068331</c:v>
                </c:pt>
                <c:pt idx="247">
                  <c:v>183.40063668171959</c:v>
                </c:pt>
                <c:pt idx="248">
                  <c:v>201.97627319836121</c:v>
                </c:pt>
                <c:pt idx="249">
                  <c:v>241.22081538553209</c:v>
                </c:pt>
                <c:pt idx="250">
                  <c:v>253.24643467902339</c:v>
                </c:pt>
                <c:pt idx="251">
                  <c:v>229.5307690566236</c:v>
                </c:pt>
                <c:pt idx="252">
                  <c:v>249.53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5-4565-AA5C-576C77ABE7AF}"/>
            </c:ext>
          </c:extLst>
        </c:ser>
        <c:ser>
          <c:idx val="1"/>
          <c:order val="1"/>
          <c:tx>
            <c:strRef>
              <c:f>'ESTIMATING PD'!$G$1</c:f>
              <c:strCache>
                <c:ptCount val="1"/>
                <c:pt idx="0">
                  <c:v>Bank Credit Spread (bps)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'ESTIMATING PD'!$G$2:$G$253</c:f>
              <c:numCache>
                <c:formatCode>General</c:formatCode>
                <c:ptCount val="252"/>
                <c:pt idx="0">
                  <c:v>91.136257783390832</c:v>
                </c:pt>
                <c:pt idx="1">
                  <c:v>281.90454933871803</c:v>
                </c:pt>
                <c:pt idx="2">
                  <c:v>129.46287376321439</c:v>
                </c:pt>
                <c:pt idx="3">
                  <c:v>129.84197097129669</c:v>
                </c:pt>
                <c:pt idx="4">
                  <c:v>64.501583025193725</c:v>
                </c:pt>
                <c:pt idx="5">
                  <c:v>216.87560128067099</c:v>
                </c:pt>
                <c:pt idx="6">
                  <c:v>236.64737206948581</c:v>
                </c:pt>
                <c:pt idx="7">
                  <c:v>73.723022089866078</c:v>
                </c:pt>
                <c:pt idx="8">
                  <c:v>118.14789309228981</c:v>
                </c:pt>
                <c:pt idx="9">
                  <c:v>91.65661604092017</c:v>
                </c:pt>
                <c:pt idx="10">
                  <c:v>153.9580879998141</c:v>
                </c:pt>
                <c:pt idx="11">
                  <c:v>190.96667753571811</c:v>
                </c:pt>
                <c:pt idx="12">
                  <c:v>216.0691021529403</c:v>
                </c:pt>
                <c:pt idx="13">
                  <c:v>66.149035191474368</c:v>
                </c:pt>
                <c:pt idx="14">
                  <c:v>232.38317358495451</c:v>
                </c:pt>
                <c:pt idx="15">
                  <c:v>276.57334579240518</c:v>
                </c:pt>
                <c:pt idx="16">
                  <c:v>54.545964755775842</c:v>
                </c:pt>
                <c:pt idx="17">
                  <c:v>235.62785169085561</c:v>
                </c:pt>
                <c:pt idx="18">
                  <c:v>133.93652257547691</c:v>
                </c:pt>
                <c:pt idx="19">
                  <c:v>174.56289722713419</c:v>
                </c:pt>
                <c:pt idx="20">
                  <c:v>117.7729553054677</c:v>
                </c:pt>
                <c:pt idx="21">
                  <c:v>101.0184049994197</c:v>
                </c:pt>
                <c:pt idx="22">
                  <c:v>135.0904079530863</c:v>
                </c:pt>
                <c:pt idx="23">
                  <c:v>179.22980349045511</c:v>
                </c:pt>
                <c:pt idx="24">
                  <c:v>208.15155674109161</c:v>
                </c:pt>
                <c:pt idx="25">
                  <c:v>232.96383217848069</c:v>
                </c:pt>
                <c:pt idx="26">
                  <c:v>144.31894479383041</c:v>
                </c:pt>
                <c:pt idx="27">
                  <c:v>92.803552394379267</c:v>
                </c:pt>
                <c:pt idx="28">
                  <c:v>275.85140574997013</c:v>
                </c:pt>
                <c:pt idx="29">
                  <c:v>156.88741040171101</c:v>
                </c:pt>
                <c:pt idx="30">
                  <c:v>256.75478959606909</c:v>
                </c:pt>
                <c:pt idx="31">
                  <c:v>104.91610624796191</c:v>
                </c:pt>
                <c:pt idx="32">
                  <c:v>58.198701399309257</c:v>
                </c:pt>
                <c:pt idx="33">
                  <c:v>91.921422917475809</c:v>
                </c:pt>
                <c:pt idx="34">
                  <c:v>211.35076326168851</c:v>
                </c:pt>
                <c:pt idx="35">
                  <c:v>207.05234652484131</c:v>
                </c:pt>
                <c:pt idx="36">
                  <c:v>199.0219884709507</c:v>
                </c:pt>
                <c:pt idx="37">
                  <c:v>85.059557254269848</c:v>
                </c:pt>
                <c:pt idx="38">
                  <c:v>246.3031192309964</c:v>
                </c:pt>
                <c:pt idx="39">
                  <c:v>149.92499049933841</c:v>
                </c:pt>
                <c:pt idx="40">
                  <c:v>217.01991690755889</c:v>
                </c:pt>
                <c:pt idx="41">
                  <c:v>156.87114224971609</c:v>
                </c:pt>
                <c:pt idx="42">
                  <c:v>292.07307200848709</c:v>
                </c:pt>
                <c:pt idx="43">
                  <c:v>198.31383222606149</c:v>
                </c:pt>
                <c:pt idx="44">
                  <c:v>94.489308571129399</c:v>
                </c:pt>
                <c:pt idx="45">
                  <c:v>110.6235458654147</c:v>
                </c:pt>
                <c:pt idx="46">
                  <c:v>220.0640768568922</c:v>
                </c:pt>
                <c:pt idx="47">
                  <c:v>296.03153012979271</c:v>
                </c:pt>
                <c:pt idx="48">
                  <c:v>101.4030652596647</c:v>
                </c:pt>
                <c:pt idx="49">
                  <c:v>150.16055486934249</c:v>
                </c:pt>
                <c:pt idx="50">
                  <c:v>277.64716455195583</c:v>
                </c:pt>
                <c:pt idx="51">
                  <c:v>299.06561580816191</c:v>
                </c:pt>
                <c:pt idx="52">
                  <c:v>91.002773829699407</c:v>
                </c:pt>
                <c:pt idx="53">
                  <c:v>133.39878154402939</c:v>
                </c:pt>
                <c:pt idx="54">
                  <c:v>238.64892588933191</c:v>
                </c:pt>
                <c:pt idx="55">
                  <c:v>201.64251594240491</c:v>
                </c:pt>
                <c:pt idx="56">
                  <c:v>270.59392970930088</c:v>
                </c:pt>
                <c:pt idx="57">
                  <c:v>265.39953505318073</c:v>
                </c:pt>
                <c:pt idx="58">
                  <c:v>287.30074686885803</c:v>
                </c:pt>
                <c:pt idx="59">
                  <c:v>138.206836462128</c:v>
                </c:pt>
                <c:pt idx="60">
                  <c:v>239.73183566775421</c:v>
                </c:pt>
                <c:pt idx="61">
                  <c:v>299.10773755203991</c:v>
                </c:pt>
                <c:pt idx="62">
                  <c:v>263.47709099301102</c:v>
                </c:pt>
                <c:pt idx="63">
                  <c:v>199.34852693084119</c:v>
                </c:pt>
                <c:pt idx="64">
                  <c:v>88.590429622378139</c:v>
                </c:pt>
                <c:pt idx="65">
                  <c:v>176.3076142062892</c:v>
                </c:pt>
                <c:pt idx="66">
                  <c:v>255.47503609495311</c:v>
                </c:pt>
                <c:pt idx="67">
                  <c:v>105.90867618600819</c:v>
                </c:pt>
                <c:pt idx="68">
                  <c:v>120.44830369231831</c:v>
                </c:pt>
                <c:pt idx="69">
                  <c:v>193.92198408472771</c:v>
                </c:pt>
                <c:pt idx="70">
                  <c:v>117.7538481661086</c:v>
                </c:pt>
                <c:pt idx="71">
                  <c:v>298.30644098435448</c:v>
                </c:pt>
                <c:pt idx="72">
                  <c:v>114.4235586032942</c:v>
                </c:pt>
                <c:pt idx="73">
                  <c:v>95.06285077197353</c:v>
                </c:pt>
                <c:pt idx="74">
                  <c:v>175.86913462793839</c:v>
                </c:pt>
                <c:pt idx="75">
                  <c:v>90.071509243446286</c:v>
                </c:pt>
                <c:pt idx="76">
                  <c:v>278.1626344900335</c:v>
                </c:pt>
                <c:pt idx="77">
                  <c:v>80.79835648290738</c:v>
                </c:pt>
                <c:pt idx="78">
                  <c:v>230.18348436503319</c:v>
                </c:pt>
                <c:pt idx="79">
                  <c:v>293.16451350218102</c:v>
                </c:pt>
                <c:pt idx="80">
                  <c:v>168.0920244494184</c:v>
                </c:pt>
                <c:pt idx="81">
                  <c:v>117.24892490292331</c:v>
                </c:pt>
                <c:pt idx="82">
                  <c:v>149.9445770497031</c:v>
                </c:pt>
                <c:pt idx="83">
                  <c:v>283.44219641608561</c:v>
                </c:pt>
                <c:pt idx="84">
                  <c:v>59.492918367002112</c:v>
                </c:pt>
                <c:pt idx="85">
                  <c:v>83.582884937215454</c:v>
                </c:pt>
                <c:pt idx="86">
                  <c:v>166.24110813029191</c:v>
                </c:pt>
                <c:pt idx="87">
                  <c:v>52.818051908471261</c:v>
                </c:pt>
                <c:pt idx="88">
                  <c:v>230.72801963885661</c:v>
                </c:pt>
                <c:pt idx="89">
                  <c:v>275.15609143221388</c:v>
                </c:pt>
                <c:pt idx="90">
                  <c:v>90.026726676065806</c:v>
                </c:pt>
                <c:pt idx="91">
                  <c:v>193.20203839458929</c:v>
                </c:pt>
                <c:pt idx="92">
                  <c:v>296.60300678954462</c:v>
                </c:pt>
                <c:pt idx="93">
                  <c:v>127.25225289853159</c:v>
                </c:pt>
                <c:pt idx="94">
                  <c:v>187.0240346262857</c:v>
                </c:pt>
                <c:pt idx="95">
                  <c:v>225.9893136866757</c:v>
                </c:pt>
                <c:pt idx="96">
                  <c:v>262.41206990730672</c:v>
                </c:pt>
                <c:pt idx="97">
                  <c:v>136.93708249196439</c:v>
                </c:pt>
                <c:pt idx="98">
                  <c:v>64.462487501343929</c:v>
                </c:pt>
                <c:pt idx="99">
                  <c:v>114.29693387214959</c:v>
                </c:pt>
                <c:pt idx="100">
                  <c:v>173.30991825885971</c:v>
                </c:pt>
                <c:pt idx="101">
                  <c:v>269.94793203430851</c:v>
                </c:pt>
                <c:pt idx="102">
                  <c:v>229.8858160373847</c:v>
                </c:pt>
                <c:pt idx="103">
                  <c:v>78.52004412474038</c:v>
                </c:pt>
                <c:pt idx="104">
                  <c:v>69.996908344958854</c:v>
                </c:pt>
                <c:pt idx="105">
                  <c:v>121.7382351919403</c:v>
                </c:pt>
                <c:pt idx="106">
                  <c:v>148.27929687118669</c:v>
                </c:pt>
                <c:pt idx="107">
                  <c:v>260.06659781839397</c:v>
                </c:pt>
                <c:pt idx="108">
                  <c:v>195.91091914675701</c:v>
                </c:pt>
                <c:pt idx="109">
                  <c:v>279.69552197072119</c:v>
                </c:pt>
                <c:pt idx="110">
                  <c:v>126.3540542499498</c:v>
                </c:pt>
                <c:pt idx="111">
                  <c:v>78.840976833620033</c:v>
                </c:pt>
                <c:pt idx="112">
                  <c:v>252.17687278120701</c:v>
                </c:pt>
                <c:pt idx="113">
                  <c:v>127.0515321328966</c:v>
                </c:pt>
                <c:pt idx="114">
                  <c:v>203.5764760658281</c:v>
                </c:pt>
                <c:pt idx="115">
                  <c:v>144.02510160890509</c:v>
                </c:pt>
                <c:pt idx="116">
                  <c:v>132.71125887817331</c:v>
                </c:pt>
                <c:pt idx="117">
                  <c:v>201.5770286106569</c:v>
                </c:pt>
                <c:pt idx="118">
                  <c:v>242.61971387797209</c:v>
                </c:pt>
                <c:pt idx="119">
                  <c:v>272.47465989747639</c:v>
                </c:pt>
                <c:pt idx="120">
                  <c:v>111.8188113745464</c:v>
                </c:pt>
                <c:pt idx="121">
                  <c:v>242.75776436762899</c:v>
                </c:pt>
                <c:pt idx="122">
                  <c:v>192.4846555783956</c:v>
                </c:pt>
                <c:pt idx="123">
                  <c:v>212.26525110749679</c:v>
                </c:pt>
                <c:pt idx="124">
                  <c:v>84.178757424854155</c:v>
                </c:pt>
                <c:pt idx="125">
                  <c:v>132.26778021519959</c:v>
                </c:pt>
                <c:pt idx="126">
                  <c:v>74.752035614710906</c:v>
                </c:pt>
                <c:pt idx="127">
                  <c:v>275.17512426260669</c:v>
                </c:pt>
                <c:pt idx="128">
                  <c:v>182.27755474597129</c:v>
                </c:pt>
                <c:pt idx="129">
                  <c:v>241.82841051679759</c:v>
                </c:pt>
                <c:pt idx="130">
                  <c:v>87.114590086960774</c:v>
                </c:pt>
                <c:pt idx="131">
                  <c:v>230.8727157691801</c:v>
                </c:pt>
                <c:pt idx="132">
                  <c:v>196.59510062266091</c:v>
                </c:pt>
                <c:pt idx="133">
                  <c:v>273.30417436301519</c:v>
                </c:pt>
                <c:pt idx="134">
                  <c:v>61.369228261686182</c:v>
                </c:pt>
                <c:pt idx="135">
                  <c:v>183.95197460874559</c:v>
                </c:pt>
                <c:pt idx="136">
                  <c:v>209.47644866368191</c:v>
                </c:pt>
                <c:pt idx="137">
                  <c:v>214.80082626421779</c:v>
                </c:pt>
                <c:pt idx="138">
                  <c:v>94.564934256740457</c:v>
                </c:pt>
                <c:pt idx="139">
                  <c:v>125.4518355833162</c:v>
                </c:pt>
                <c:pt idx="140">
                  <c:v>205.56858900809499</c:v>
                </c:pt>
                <c:pt idx="141">
                  <c:v>72.1789436471812</c:v>
                </c:pt>
                <c:pt idx="142">
                  <c:v>289.32317046296242</c:v>
                </c:pt>
                <c:pt idx="143">
                  <c:v>98.745140417993611</c:v>
                </c:pt>
                <c:pt idx="144">
                  <c:v>187.6532603034712</c:v>
                </c:pt>
                <c:pt idx="145">
                  <c:v>250.76771582644059</c:v>
                </c:pt>
                <c:pt idx="146">
                  <c:v>296.4434381129397</c:v>
                </c:pt>
                <c:pt idx="147">
                  <c:v>108.85971128745091</c:v>
                </c:pt>
                <c:pt idx="148">
                  <c:v>159.19838334414291</c:v>
                </c:pt>
                <c:pt idx="149">
                  <c:v>274.80683388328509</c:v>
                </c:pt>
                <c:pt idx="150">
                  <c:v>170.85711877147801</c:v>
                </c:pt>
                <c:pt idx="151">
                  <c:v>225.3560523515213</c:v>
                </c:pt>
                <c:pt idx="152">
                  <c:v>60.400864632560292</c:v>
                </c:pt>
                <c:pt idx="153">
                  <c:v>107.56306706041821</c:v>
                </c:pt>
                <c:pt idx="154">
                  <c:v>122.8150992778226</c:v>
                </c:pt>
                <c:pt idx="155">
                  <c:v>242.62529622801321</c:v>
                </c:pt>
                <c:pt idx="156">
                  <c:v>63.748210702419833</c:v>
                </c:pt>
                <c:pt idx="157">
                  <c:v>184.59440780838671</c:v>
                </c:pt>
                <c:pt idx="158">
                  <c:v>121.63646451551379</c:v>
                </c:pt>
                <c:pt idx="159">
                  <c:v>234.94562654062989</c:v>
                </c:pt>
                <c:pt idx="160">
                  <c:v>194.86217301017419</c:v>
                </c:pt>
                <c:pt idx="161">
                  <c:v>91.869027574741011</c:v>
                </c:pt>
                <c:pt idx="162">
                  <c:v>116.09413703695451</c:v>
                </c:pt>
                <c:pt idx="163">
                  <c:v>182.37192559623949</c:v>
                </c:pt>
                <c:pt idx="164">
                  <c:v>108.9085395853175</c:v>
                </c:pt>
                <c:pt idx="165">
                  <c:v>72.433492508838</c:v>
                </c:pt>
                <c:pt idx="166">
                  <c:v>80.849607177960593</c:v>
                </c:pt>
                <c:pt idx="167">
                  <c:v>293.20031606663059</c:v>
                </c:pt>
                <c:pt idx="168">
                  <c:v>133.6264600589366</c:v>
                </c:pt>
                <c:pt idx="169">
                  <c:v>137.9447716399151</c:v>
                </c:pt>
                <c:pt idx="170">
                  <c:v>264.91774487425988</c:v>
                </c:pt>
                <c:pt idx="171">
                  <c:v>52.782717535890463</c:v>
                </c:pt>
                <c:pt idx="172">
                  <c:v>242.58575240775369</c:v>
                </c:pt>
                <c:pt idx="173">
                  <c:v>244.01013846031799</c:v>
                </c:pt>
                <c:pt idx="174">
                  <c:v>228.93115842926409</c:v>
                </c:pt>
                <c:pt idx="175">
                  <c:v>160.4135885544986</c:v>
                </c:pt>
                <c:pt idx="176">
                  <c:v>234.0270279474351</c:v>
                </c:pt>
                <c:pt idx="177">
                  <c:v>147.21287095202581</c:v>
                </c:pt>
                <c:pt idx="178">
                  <c:v>249.47933364079671</c:v>
                </c:pt>
                <c:pt idx="179">
                  <c:v>159.0314367909734</c:v>
                </c:pt>
                <c:pt idx="180">
                  <c:v>163.81830881195819</c:v>
                </c:pt>
                <c:pt idx="181">
                  <c:v>296.06118658308452</c:v>
                </c:pt>
                <c:pt idx="182">
                  <c:v>82.936916193927459</c:v>
                </c:pt>
                <c:pt idx="183">
                  <c:v>223.27665356255369</c:v>
                </c:pt>
                <c:pt idx="184">
                  <c:v>95.431211332098854</c:v>
                </c:pt>
                <c:pt idx="185">
                  <c:v>51.891984165718277</c:v>
                </c:pt>
                <c:pt idx="186">
                  <c:v>74.248928293876375</c:v>
                </c:pt>
                <c:pt idx="187">
                  <c:v>134.59678057537661</c:v>
                </c:pt>
                <c:pt idx="188">
                  <c:v>149.57653608421691</c:v>
                </c:pt>
                <c:pt idx="189">
                  <c:v>223.9586379736939</c:v>
                </c:pt>
                <c:pt idx="190">
                  <c:v>168.21353628242699</c:v>
                </c:pt>
                <c:pt idx="191">
                  <c:v>82.013629028125877</c:v>
                </c:pt>
                <c:pt idx="192">
                  <c:v>191.50956791276181</c:v>
                </c:pt>
                <c:pt idx="193">
                  <c:v>218.96340712789879</c:v>
                </c:pt>
                <c:pt idx="194">
                  <c:v>204.32626018314821</c:v>
                </c:pt>
                <c:pt idx="195">
                  <c:v>218.55792683530569</c:v>
                </c:pt>
                <c:pt idx="196">
                  <c:v>77.275832153743096</c:v>
                </c:pt>
                <c:pt idx="197">
                  <c:v>185.98497526256699</c:v>
                </c:pt>
                <c:pt idx="198">
                  <c:v>54.951441955376907</c:v>
                </c:pt>
                <c:pt idx="199">
                  <c:v>172.92019213190801</c:v>
                </c:pt>
                <c:pt idx="200">
                  <c:v>191.74547412782931</c:v>
                </c:pt>
                <c:pt idx="201">
                  <c:v>126.0808389577748</c:v>
                </c:pt>
                <c:pt idx="202">
                  <c:v>101.19507527275179</c:v>
                </c:pt>
                <c:pt idx="203">
                  <c:v>174.20115336387721</c:v>
                </c:pt>
                <c:pt idx="204">
                  <c:v>160.42631574356551</c:v>
                </c:pt>
                <c:pt idx="205">
                  <c:v>92.035847685939302</c:v>
                </c:pt>
                <c:pt idx="206">
                  <c:v>265.61584515134717</c:v>
                </c:pt>
                <c:pt idx="207">
                  <c:v>259.72307623251282</c:v>
                </c:pt>
                <c:pt idx="208">
                  <c:v>118.6971038647538</c:v>
                </c:pt>
                <c:pt idx="209">
                  <c:v>71.309173902942092</c:v>
                </c:pt>
                <c:pt idx="210">
                  <c:v>270.21273421205859</c:v>
                </c:pt>
                <c:pt idx="211">
                  <c:v>150.03551147537701</c:v>
                </c:pt>
                <c:pt idx="212">
                  <c:v>78.147733620919098</c:v>
                </c:pt>
                <c:pt idx="213">
                  <c:v>244.27335283499909</c:v>
                </c:pt>
                <c:pt idx="214">
                  <c:v>166.96235573772299</c:v>
                </c:pt>
                <c:pt idx="215">
                  <c:v>224.8082426447431</c:v>
                </c:pt>
                <c:pt idx="216">
                  <c:v>52.223737778364907</c:v>
                </c:pt>
                <c:pt idx="217">
                  <c:v>252.33832974245499</c:v>
                </c:pt>
                <c:pt idx="218">
                  <c:v>149.39852243033641</c:v>
                </c:pt>
                <c:pt idx="219">
                  <c:v>231.95268260853459</c:v>
                </c:pt>
                <c:pt idx="220">
                  <c:v>50.431457044346189</c:v>
                </c:pt>
                <c:pt idx="221">
                  <c:v>224.3388249693657</c:v>
                </c:pt>
                <c:pt idx="222">
                  <c:v>267.24146637011847</c:v>
                </c:pt>
                <c:pt idx="223">
                  <c:v>270.37702598741578</c:v>
                </c:pt>
                <c:pt idx="224">
                  <c:v>121.0087905509219</c:v>
                </c:pt>
                <c:pt idx="225">
                  <c:v>206.2547505704529</c:v>
                </c:pt>
                <c:pt idx="226">
                  <c:v>274.16021093812742</c:v>
                </c:pt>
                <c:pt idx="227">
                  <c:v>128.32974056081849</c:v>
                </c:pt>
                <c:pt idx="228">
                  <c:v>294.14500151243681</c:v>
                </c:pt>
                <c:pt idx="229">
                  <c:v>131.88695519411519</c:v>
                </c:pt>
                <c:pt idx="230">
                  <c:v>203.58435592461271</c:v>
                </c:pt>
                <c:pt idx="231">
                  <c:v>111.863104531731</c:v>
                </c:pt>
                <c:pt idx="232">
                  <c:v>165.77856829205061</c:v>
                </c:pt>
                <c:pt idx="233">
                  <c:v>297.58367521489379</c:v>
                </c:pt>
                <c:pt idx="234">
                  <c:v>55.185250339553782</c:v>
                </c:pt>
                <c:pt idx="235">
                  <c:v>91.968016770815268</c:v>
                </c:pt>
                <c:pt idx="236">
                  <c:v>229.30376254730129</c:v>
                </c:pt>
                <c:pt idx="237">
                  <c:v>62.081877897779421</c:v>
                </c:pt>
                <c:pt idx="238">
                  <c:v>103.70692210513791</c:v>
                </c:pt>
                <c:pt idx="239">
                  <c:v>251.10713188067439</c:v>
                </c:pt>
                <c:pt idx="240">
                  <c:v>72.697319192810824</c:v>
                </c:pt>
                <c:pt idx="241">
                  <c:v>278.11571634254722</c:v>
                </c:pt>
                <c:pt idx="242">
                  <c:v>67.510003147279576</c:v>
                </c:pt>
                <c:pt idx="243">
                  <c:v>214.58077447066239</c:v>
                </c:pt>
                <c:pt idx="244">
                  <c:v>133.86810467931051</c:v>
                </c:pt>
                <c:pt idx="245">
                  <c:v>276.22151163490952</c:v>
                </c:pt>
                <c:pt idx="246">
                  <c:v>93.090060442925534</c:v>
                </c:pt>
                <c:pt idx="247">
                  <c:v>130.103554434779</c:v>
                </c:pt>
                <c:pt idx="248">
                  <c:v>139.96099656857601</c:v>
                </c:pt>
                <c:pt idx="249">
                  <c:v>265.92556715983937</c:v>
                </c:pt>
                <c:pt idx="250">
                  <c:v>110.1315266719637</c:v>
                </c:pt>
                <c:pt idx="251">
                  <c:v>52.483008381738507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5-4565-AA5C-576C77ABE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978079"/>
        <c:axId val="1430970175"/>
      </c:lineChart>
      <c:catAx>
        <c:axId val="14309780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70175"/>
        <c:crosses val="autoZero"/>
        <c:auto val="1"/>
        <c:lblAlgn val="ctr"/>
        <c:lblOffset val="100"/>
        <c:noMultiLvlLbl val="0"/>
      </c:catAx>
      <c:valAx>
        <c:axId val="14309701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</a:t>
                </a:r>
                <a:r>
                  <a:rPr lang="en-US" baseline="0"/>
                  <a:t> bips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7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783469409497244"/>
          <c:y val="3.6619559191737712E-2"/>
          <c:w val="0.20627354698743838"/>
          <c:h val="0.11261340080237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'CVA and DVA Calculation '!$J$1</c:f>
              <c:strCache>
                <c:ptCount val="1"/>
                <c:pt idx="0">
                  <c:v>CVA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'CVA and DVA Calculation '!$J$2:$J$254</c:f>
              <c:numCache>
                <c:formatCode>General</c:formatCode>
                <c:ptCount val="253"/>
                <c:pt idx="0">
                  <c:v>0</c:v>
                </c:pt>
                <c:pt idx="1">
                  <c:v>2.4726164868940716E-2</c:v>
                </c:pt>
                <c:pt idx="2">
                  <c:v>2.529582804643335E-2</c:v>
                </c:pt>
                <c:pt idx="3">
                  <c:v>4.847818638910649E-2</c:v>
                </c:pt>
                <c:pt idx="4">
                  <c:v>2.0969875839081661E-2</c:v>
                </c:pt>
                <c:pt idx="5">
                  <c:v>3.3530513602465652E-2</c:v>
                </c:pt>
                <c:pt idx="6">
                  <c:v>8.5007462013753185E-2</c:v>
                </c:pt>
                <c:pt idx="7">
                  <c:v>0.1136872117317462</c:v>
                </c:pt>
                <c:pt idx="8">
                  <c:v>0.14764631973270653</c:v>
                </c:pt>
                <c:pt idx="9">
                  <c:v>0.10592481103034683</c:v>
                </c:pt>
                <c:pt idx="10">
                  <c:v>0.21800262278711768</c:v>
                </c:pt>
                <c:pt idx="11">
                  <c:v>0.28757251258251759</c:v>
                </c:pt>
                <c:pt idx="12">
                  <c:v>0.28975871897508898</c:v>
                </c:pt>
                <c:pt idx="13">
                  <c:v>7.3916966431613232E-2</c:v>
                </c:pt>
                <c:pt idx="14">
                  <c:v>0.23018325520762414</c:v>
                </c:pt>
                <c:pt idx="15">
                  <c:v>0.11051694152974882</c:v>
                </c:pt>
                <c:pt idx="16">
                  <c:v>0.17295562585005908</c:v>
                </c:pt>
                <c:pt idx="17">
                  <c:v>0.49542616061625783</c:v>
                </c:pt>
                <c:pt idx="18">
                  <c:v>0.14351949745187229</c:v>
                </c:pt>
                <c:pt idx="19">
                  <c:v>0.31064832189460373</c:v>
                </c:pt>
                <c:pt idx="20">
                  <c:v>0.37434618047925944</c:v>
                </c:pt>
                <c:pt idx="21">
                  <c:v>0.4302870689937649</c:v>
                </c:pt>
                <c:pt idx="22">
                  <c:v>0.38264822651833919</c:v>
                </c:pt>
                <c:pt idx="23">
                  <c:v>0.11182722593916158</c:v>
                </c:pt>
                <c:pt idx="24">
                  <c:v>0.30985353332163573</c:v>
                </c:pt>
                <c:pt idx="25">
                  <c:v>0.42804955423032653</c:v>
                </c:pt>
                <c:pt idx="26">
                  <c:v>0.17455961840104942</c:v>
                </c:pt>
                <c:pt idx="27">
                  <c:v>0.35165935455872482</c:v>
                </c:pt>
                <c:pt idx="28">
                  <c:v>0.14874872111758256</c:v>
                </c:pt>
                <c:pt idx="29">
                  <c:v>0.18996603109888396</c:v>
                </c:pt>
                <c:pt idx="30">
                  <c:v>0.43657219639782602</c:v>
                </c:pt>
                <c:pt idx="31">
                  <c:v>0.2518493630562092</c:v>
                </c:pt>
                <c:pt idx="32">
                  <c:v>0.56817079938546922</c:v>
                </c:pt>
                <c:pt idx="33">
                  <c:v>0.6811916785052522</c:v>
                </c:pt>
                <c:pt idx="34">
                  <c:v>0.7880452505380543</c:v>
                </c:pt>
                <c:pt idx="35">
                  <c:v>0.32805397360540223</c:v>
                </c:pt>
                <c:pt idx="36">
                  <c:v>0.30558456152311431</c:v>
                </c:pt>
                <c:pt idx="37">
                  <c:v>0.27119198951127926</c:v>
                </c:pt>
                <c:pt idx="38">
                  <c:v>0.74094114765165275</c:v>
                </c:pt>
                <c:pt idx="39">
                  <c:v>0.81564775626133224</c:v>
                </c:pt>
                <c:pt idx="40">
                  <c:v>0.21848279519444971</c:v>
                </c:pt>
                <c:pt idx="41">
                  <c:v>1.0531709837272543</c:v>
                </c:pt>
                <c:pt idx="42">
                  <c:v>0.2339027104457522</c:v>
                </c:pt>
                <c:pt idx="43">
                  <c:v>0.75511353129567371</c:v>
                </c:pt>
                <c:pt idx="44">
                  <c:v>0.95313285033971851</c:v>
                </c:pt>
                <c:pt idx="45">
                  <c:v>1.1268973222776666</c:v>
                </c:pt>
                <c:pt idx="46">
                  <c:v>0.99101159045800835</c:v>
                </c:pt>
                <c:pt idx="47">
                  <c:v>1.1163201257363193</c:v>
                </c:pt>
                <c:pt idx="48">
                  <c:v>0.62155225816033488</c:v>
                </c:pt>
                <c:pt idx="49">
                  <c:v>1.1798025141824571</c:v>
                </c:pt>
                <c:pt idx="50">
                  <c:v>0.30858725787723529</c:v>
                </c:pt>
                <c:pt idx="51">
                  <c:v>1.2672890609687271</c:v>
                </c:pt>
                <c:pt idx="52">
                  <c:v>0.85565401583562251</c:v>
                </c:pt>
                <c:pt idx="53">
                  <c:v>1.1639710603574871</c:v>
                </c:pt>
                <c:pt idx="54">
                  <c:v>0.75760899217314648</c:v>
                </c:pt>
                <c:pt idx="55">
                  <c:v>0.98803487542215507</c:v>
                </c:pt>
                <c:pt idx="56">
                  <c:v>0.85887407572803531</c:v>
                </c:pt>
                <c:pt idx="57">
                  <c:v>1.1508723604417217</c:v>
                </c:pt>
                <c:pt idx="58">
                  <c:v>0.35347545998712632</c:v>
                </c:pt>
                <c:pt idx="59">
                  <c:v>0.35968922088237287</c:v>
                </c:pt>
                <c:pt idx="60">
                  <c:v>0.63286886775077666</c:v>
                </c:pt>
                <c:pt idx="61">
                  <c:v>0.50491825996721396</c:v>
                </c:pt>
                <c:pt idx="62">
                  <c:v>1.5430448139364494</c:v>
                </c:pt>
                <c:pt idx="63">
                  <c:v>0.61822126821350654</c:v>
                </c:pt>
                <c:pt idx="64">
                  <c:v>1.7973146207084556</c:v>
                </c:pt>
                <c:pt idx="65">
                  <c:v>0.8156977719199997</c:v>
                </c:pt>
                <c:pt idx="66">
                  <c:v>0.57725226352518655</c:v>
                </c:pt>
                <c:pt idx="67">
                  <c:v>1.550785151361586</c:v>
                </c:pt>
                <c:pt idx="68">
                  <c:v>1.3362920326554406</c:v>
                </c:pt>
                <c:pt idx="69">
                  <c:v>1.0803782944720375</c:v>
                </c:pt>
                <c:pt idx="70">
                  <c:v>1.2101678410799377</c:v>
                </c:pt>
                <c:pt idx="71">
                  <c:v>1.4955677664215088</c:v>
                </c:pt>
                <c:pt idx="72">
                  <c:v>0.74525148951297093</c:v>
                </c:pt>
                <c:pt idx="73">
                  <c:v>2.0973919178510831</c:v>
                </c:pt>
                <c:pt idx="74">
                  <c:v>2.0749867746679391</c:v>
                </c:pt>
                <c:pt idx="75">
                  <c:v>1.4830675158554962</c:v>
                </c:pt>
                <c:pt idx="76">
                  <c:v>0.69969358007473725</c:v>
                </c:pt>
                <c:pt idx="77">
                  <c:v>1.5413286860126154</c:v>
                </c:pt>
                <c:pt idx="78">
                  <c:v>0.47765124391277974</c:v>
                </c:pt>
                <c:pt idx="79">
                  <c:v>0.40348765060556141</c:v>
                </c:pt>
                <c:pt idx="80">
                  <c:v>0.87062046908484358</c:v>
                </c:pt>
                <c:pt idx="81">
                  <c:v>1.2690234246618692</c:v>
                </c:pt>
                <c:pt idx="82">
                  <c:v>1.9994632597546338</c:v>
                </c:pt>
                <c:pt idx="83">
                  <c:v>1.7150312473562701</c:v>
                </c:pt>
                <c:pt idx="84">
                  <c:v>1.7953455229835893</c:v>
                </c:pt>
                <c:pt idx="85">
                  <c:v>1.2235478693423409</c:v>
                </c:pt>
                <c:pt idx="86">
                  <c:v>1.105221212303712</c:v>
                </c:pt>
                <c:pt idx="87">
                  <c:v>1.1981602664500448</c:v>
                </c:pt>
                <c:pt idx="88">
                  <c:v>2.4643539459207489</c:v>
                </c:pt>
                <c:pt idx="89">
                  <c:v>0.50661498674816408</c:v>
                </c:pt>
                <c:pt idx="90">
                  <c:v>2.238823946620442</c:v>
                </c:pt>
                <c:pt idx="91">
                  <c:v>1.6813200227935079</c:v>
                </c:pt>
                <c:pt idx="92">
                  <c:v>1.3420971162009641</c:v>
                </c:pt>
                <c:pt idx="93">
                  <c:v>2.0487383156545911</c:v>
                </c:pt>
                <c:pt idx="94">
                  <c:v>1.4807899174787476</c:v>
                </c:pt>
                <c:pt idx="95">
                  <c:v>2.3991516897010019</c:v>
                </c:pt>
                <c:pt idx="96">
                  <c:v>2.4752326238875302</c:v>
                </c:pt>
                <c:pt idx="97">
                  <c:v>1.4372142218469457</c:v>
                </c:pt>
                <c:pt idx="98">
                  <c:v>1.0463393138629975</c:v>
                </c:pt>
                <c:pt idx="99">
                  <c:v>1.787346032187578</c:v>
                </c:pt>
                <c:pt idx="100">
                  <c:v>2.6066220650023024</c:v>
                </c:pt>
                <c:pt idx="101">
                  <c:v>0.91738162055680139</c:v>
                </c:pt>
                <c:pt idx="102">
                  <c:v>1.9109905948324271</c:v>
                </c:pt>
                <c:pt idx="103">
                  <c:v>2.0428938462527118</c:v>
                </c:pt>
                <c:pt idx="104">
                  <c:v>2.2591813464291546</c:v>
                </c:pt>
                <c:pt idx="105">
                  <c:v>0.80998789296017737</c:v>
                </c:pt>
                <c:pt idx="106">
                  <c:v>2.2279187311054414</c:v>
                </c:pt>
                <c:pt idx="107">
                  <c:v>2.6411076464613186</c:v>
                </c:pt>
                <c:pt idx="108">
                  <c:v>0.92473714922625916</c:v>
                </c:pt>
                <c:pt idx="109">
                  <c:v>1.0120853026606256</c:v>
                </c:pt>
                <c:pt idx="110">
                  <c:v>2.8874497135111632</c:v>
                </c:pt>
                <c:pt idx="111">
                  <c:v>0.90474052348145728</c:v>
                </c:pt>
                <c:pt idx="112">
                  <c:v>2.471242313367823</c:v>
                </c:pt>
                <c:pt idx="113">
                  <c:v>1.64638486498686</c:v>
                </c:pt>
                <c:pt idx="114">
                  <c:v>1.0719001140702222</c:v>
                </c:pt>
                <c:pt idx="115">
                  <c:v>2.5744581563627738</c:v>
                </c:pt>
                <c:pt idx="116">
                  <c:v>1.5084821669841659</c:v>
                </c:pt>
                <c:pt idx="117">
                  <c:v>1.6561207598278711</c:v>
                </c:pt>
                <c:pt idx="118">
                  <c:v>1.2569821172319711</c:v>
                </c:pt>
                <c:pt idx="119">
                  <c:v>1.7938211392924883</c:v>
                </c:pt>
                <c:pt idx="120">
                  <c:v>0.8017020348192051</c:v>
                </c:pt>
                <c:pt idx="121">
                  <c:v>1.3225768785863807</c:v>
                </c:pt>
                <c:pt idx="122">
                  <c:v>2.6496574921388349</c:v>
                </c:pt>
                <c:pt idx="123">
                  <c:v>0.98063425490671619</c:v>
                </c:pt>
                <c:pt idx="124">
                  <c:v>2.072567044224789</c:v>
                </c:pt>
                <c:pt idx="125">
                  <c:v>1.2874881413029604</c:v>
                </c:pt>
                <c:pt idx="126">
                  <c:v>2.4272086539472051</c:v>
                </c:pt>
                <c:pt idx="127">
                  <c:v>0.85053805253434023</c:v>
                </c:pt>
                <c:pt idx="128">
                  <c:v>3.0871276750806262</c:v>
                </c:pt>
                <c:pt idx="129">
                  <c:v>1.8272073514312386</c:v>
                </c:pt>
                <c:pt idx="130">
                  <c:v>1.2216849669721062</c:v>
                </c:pt>
                <c:pt idx="131">
                  <c:v>0.7643055328325512</c:v>
                </c:pt>
                <c:pt idx="132">
                  <c:v>1.0251129626289388</c:v>
                </c:pt>
                <c:pt idx="133">
                  <c:v>1.8870453424549378</c:v>
                </c:pt>
                <c:pt idx="134">
                  <c:v>1.4137785023141327</c:v>
                </c:pt>
                <c:pt idx="135">
                  <c:v>2.7353908933675632</c:v>
                </c:pt>
                <c:pt idx="136">
                  <c:v>1.6873885119485141</c:v>
                </c:pt>
                <c:pt idx="137">
                  <c:v>1.2492772220469175</c:v>
                </c:pt>
                <c:pt idx="138">
                  <c:v>2.2335441439808807</c:v>
                </c:pt>
                <c:pt idx="139">
                  <c:v>2.493924790197986</c:v>
                </c:pt>
                <c:pt idx="140">
                  <c:v>1.0353123274712788</c:v>
                </c:pt>
                <c:pt idx="141">
                  <c:v>1.0365111650082186</c:v>
                </c:pt>
                <c:pt idx="142">
                  <c:v>0.67163794085103179</c:v>
                </c:pt>
                <c:pt idx="143">
                  <c:v>2.5858521183605845</c:v>
                </c:pt>
                <c:pt idx="144">
                  <c:v>2.3757634447244094</c:v>
                </c:pt>
                <c:pt idx="145">
                  <c:v>1.7862583527867595</c:v>
                </c:pt>
                <c:pt idx="146">
                  <c:v>2.7501050909853566</c:v>
                </c:pt>
                <c:pt idx="147">
                  <c:v>2.7569025906254434</c:v>
                </c:pt>
                <c:pt idx="148">
                  <c:v>2.18763423430913</c:v>
                </c:pt>
                <c:pt idx="149">
                  <c:v>2.9724167545106837</c:v>
                </c:pt>
                <c:pt idx="150">
                  <c:v>1.1504277927304365</c:v>
                </c:pt>
                <c:pt idx="151">
                  <c:v>0.89234622753388426</c:v>
                </c:pt>
                <c:pt idx="152">
                  <c:v>1.4451822773209084</c:v>
                </c:pt>
                <c:pt idx="153">
                  <c:v>0.78214808679725178</c:v>
                </c:pt>
                <c:pt idx="154">
                  <c:v>2.1302335469514713</c:v>
                </c:pt>
                <c:pt idx="155">
                  <c:v>3.126832471539867</c:v>
                </c:pt>
                <c:pt idx="156">
                  <c:v>0.68793296298707918</c:v>
                </c:pt>
                <c:pt idx="157">
                  <c:v>0.90809795826251916</c:v>
                </c:pt>
                <c:pt idx="158">
                  <c:v>1.8827678726063897</c:v>
                </c:pt>
                <c:pt idx="159">
                  <c:v>3.3092395709901914</c:v>
                </c:pt>
                <c:pt idx="160">
                  <c:v>1.5767111145348809</c:v>
                </c:pt>
                <c:pt idx="161">
                  <c:v>2.2556444411901677</c:v>
                </c:pt>
                <c:pt idx="162">
                  <c:v>0.77454278538203825</c:v>
                </c:pt>
                <c:pt idx="163">
                  <c:v>1.1006501236874386</c:v>
                </c:pt>
                <c:pt idx="164">
                  <c:v>3.7428363842819494</c:v>
                </c:pt>
                <c:pt idx="165">
                  <c:v>3.5682145442196327</c:v>
                </c:pt>
                <c:pt idx="166">
                  <c:v>0.63983216573987811</c:v>
                </c:pt>
                <c:pt idx="167">
                  <c:v>3.4258246414761557</c:v>
                </c:pt>
                <c:pt idx="168">
                  <c:v>2.522401620200927</c:v>
                </c:pt>
                <c:pt idx="169">
                  <c:v>3.2551680897068236</c:v>
                </c:pt>
                <c:pt idx="170">
                  <c:v>1.989351137261216</c:v>
                </c:pt>
                <c:pt idx="171">
                  <c:v>2.3631616132023825</c:v>
                </c:pt>
                <c:pt idx="172">
                  <c:v>2.2119466485249442</c:v>
                </c:pt>
                <c:pt idx="173">
                  <c:v>2.8238752917853591</c:v>
                </c:pt>
                <c:pt idx="174">
                  <c:v>1.0968341905093955</c:v>
                </c:pt>
                <c:pt idx="175">
                  <c:v>0.78082636680418938</c:v>
                </c:pt>
                <c:pt idx="176">
                  <c:v>1.7311620012287401</c:v>
                </c:pt>
                <c:pt idx="177">
                  <c:v>3.0752660409226995</c:v>
                </c:pt>
                <c:pt idx="178">
                  <c:v>1.3627974880672677</c:v>
                </c:pt>
                <c:pt idx="179">
                  <c:v>3.1664709805369329</c:v>
                </c:pt>
                <c:pt idx="180">
                  <c:v>4.3784706373724251</c:v>
                </c:pt>
                <c:pt idx="181">
                  <c:v>1.1284915888338467</c:v>
                </c:pt>
                <c:pt idx="182">
                  <c:v>3.3146334738610195</c:v>
                </c:pt>
                <c:pt idx="183">
                  <c:v>2.4169106892368024</c:v>
                </c:pt>
                <c:pt idx="184">
                  <c:v>4.1795312560965598</c:v>
                </c:pt>
                <c:pt idx="185">
                  <c:v>1.5680714068153576</c:v>
                </c:pt>
                <c:pt idx="186">
                  <c:v>3.4887274347065684</c:v>
                </c:pt>
                <c:pt idx="187">
                  <c:v>4.223882997822126</c:v>
                </c:pt>
                <c:pt idx="188">
                  <c:v>4.8690406138346711</c:v>
                </c:pt>
                <c:pt idx="189">
                  <c:v>3.7457737995915115</c:v>
                </c:pt>
                <c:pt idx="190">
                  <c:v>2.9872837772368737</c:v>
                </c:pt>
                <c:pt idx="191">
                  <c:v>3.602400381172485</c:v>
                </c:pt>
                <c:pt idx="192">
                  <c:v>4.3737179223946958</c:v>
                </c:pt>
                <c:pt idx="193">
                  <c:v>3.1764662198519216</c:v>
                </c:pt>
                <c:pt idx="194">
                  <c:v>0.93799858513313217</c:v>
                </c:pt>
                <c:pt idx="195">
                  <c:v>4.4797987927890777</c:v>
                </c:pt>
                <c:pt idx="196">
                  <c:v>3.6592212529466099</c:v>
                </c:pt>
                <c:pt idx="197">
                  <c:v>3.2676797930179169</c:v>
                </c:pt>
                <c:pt idx="198">
                  <c:v>1.5675753566568402</c:v>
                </c:pt>
                <c:pt idx="199">
                  <c:v>3.0454546629196209</c:v>
                </c:pt>
                <c:pt idx="200">
                  <c:v>1.9580989379220088</c:v>
                </c:pt>
                <c:pt idx="201">
                  <c:v>2.7384581246844841</c:v>
                </c:pt>
                <c:pt idx="202">
                  <c:v>1.0240268827374148</c:v>
                </c:pt>
                <c:pt idx="203">
                  <c:v>2.7222986638781439</c:v>
                </c:pt>
                <c:pt idx="204">
                  <c:v>4.0208858983944618</c:v>
                </c:pt>
                <c:pt idx="205">
                  <c:v>0.8620821703221605</c:v>
                </c:pt>
                <c:pt idx="206">
                  <c:v>3.9349056867645271</c:v>
                </c:pt>
                <c:pt idx="207">
                  <c:v>2.1638859541773838</c:v>
                </c:pt>
                <c:pt idx="208">
                  <c:v>3.8547706760750833</c:v>
                </c:pt>
                <c:pt idx="209">
                  <c:v>3.7105428219513223</c:v>
                </c:pt>
                <c:pt idx="210">
                  <c:v>2.8176983026921341</c:v>
                </c:pt>
                <c:pt idx="211">
                  <c:v>3.5402697277020438</c:v>
                </c:pt>
                <c:pt idx="212">
                  <c:v>3.8758846148529233</c:v>
                </c:pt>
                <c:pt idx="213">
                  <c:v>2.2315649552825487</c:v>
                </c:pt>
                <c:pt idx="214">
                  <c:v>1.945683241636496</c:v>
                </c:pt>
                <c:pt idx="215">
                  <c:v>3.2978495550374451</c:v>
                </c:pt>
                <c:pt idx="216">
                  <c:v>3.9840606491839288</c:v>
                </c:pt>
                <c:pt idx="217">
                  <c:v>3.8392871043394328</c:v>
                </c:pt>
                <c:pt idx="218">
                  <c:v>4.2314314221568567</c:v>
                </c:pt>
                <c:pt idx="219">
                  <c:v>2.5908461290679567</c:v>
                </c:pt>
                <c:pt idx="220">
                  <c:v>4.3042297015997271</c:v>
                </c:pt>
                <c:pt idx="221">
                  <c:v>1.3576644932981843</c:v>
                </c:pt>
                <c:pt idx="222">
                  <c:v>2.9431796813938851</c:v>
                </c:pt>
                <c:pt idx="223">
                  <c:v>0.82628031109631583</c:v>
                </c:pt>
                <c:pt idx="224">
                  <c:v>2.262878816802703</c:v>
                </c:pt>
                <c:pt idx="225">
                  <c:v>2.4703411064287217</c:v>
                </c:pt>
                <c:pt idx="226">
                  <c:v>2.5018027935830602</c:v>
                </c:pt>
                <c:pt idx="227">
                  <c:v>4.0667799338936526</c:v>
                </c:pt>
                <c:pt idx="228">
                  <c:v>2.4951591909749813</c:v>
                </c:pt>
                <c:pt idx="229">
                  <c:v>2.8144263846485678</c:v>
                </c:pt>
                <c:pt idx="230">
                  <c:v>1.8775972392260409</c:v>
                </c:pt>
                <c:pt idx="231">
                  <c:v>2.4359396506255568</c:v>
                </c:pt>
                <c:pt idx="232">
                  <c:v>1.8256939960303438</c:v>
                </c:pt>
                <c:pt idx="233">
                  <c:v>1.1536409138930626</c:v>
                </c:pt>
                <c:pt idx="234">
                  <c:v>3.5273609761396099</c:v>
                </c:pt>
                <c:pt idx="235">
                  <c:v>3.9466942959537943</c:v>
                </c:pt>
                <c:pt idx="236">
                  <c:v>3.5208707614647765</c:v>
                </c:pt>
                <c:pt idx="237">
                  <c:v>3.1340996438521134</c:v>
                </c:pt>
                <c:pt idx="238">
                  <c:v>2.5986799999131955</c:v>
                </c:pt>
                <c:pt idx="239">
                  <c:v>4.6143747232854384</c:v>
                </c:pt>
                <c:pt idx="240">
                  <c:v>3.3258940896041786</c:v>
                </c:pt>
                <c:pt idx="241">
                  <c:v>3.0934971887752698</c:v>
                </c:pt>
                <c:pt idx="242">
                  <c:v>1.1293084121272186</c:v>
                </c:pt>
                <c:pt idx="243">
                  <c:v>2.6150251838038945</c:v>
                </c:pt>
                <c:pt idx="244">
                  <c:v>2.7612724933622195</c:v>
                </c:pt>
                <c:pt idx="245">
                  <c:v>2.6411545348370238</c:v>
                </c:pt>
                <c:pt idx="246">
                  <c:v>3.6412242871700449</c:v>
                </c:pt>
                <c:pt idx="247">
                  <c:v>3.3350833820565171</c:v>
                </c:pt>
                <c:pt idx="248">
                  <c:v>3.6348973289601769</c:v>
                </c:pt>
                <c:pt idx="249">
                  <c:v>4.3251439258895479</c:v>
                </c:pt>
                <c:pt idx="250">
                  <c:v>4.6570458518010014</c:v>
                </c:pt>
                <c:pt idx="251">
                  <c:v>4.1399348326490735</c:v>
                </c:pt>
                <c:pt idx="252">
                  <c:v>4.5963341552551427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4-4F7E-9271-740AB783126A}"/>
            </c:ext>
          </c:extLst>
        </c:ser>
        <c:ser>
          <c:idx val="1"/>
          <c:order val="1"/>
          <c:tx>
            <c:strRef>
              <c:f>'CVA and DVA Calculation '!$K$1</c:f>
              <c:strCache>
                <c:ptCount val="1"/>
                <c:pt idx="0">
                  <c:v>DVA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'CVA and DVA Calculation '!$K$2:$K$254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1.6931056477038504E-4</c:v>
                </c:pt>
                <c:pt idx="4">
                  <c:v>0</c:v>
                </c:pt>
                <c:pt idx="5">
                  <c:v>5.7200510130304874E-4</c:v>
                </c:pt>
                <c:pt idx="6">
                  <c:v>4.6241476849654536E-3</c:v>
                </c:pt>
                <c:pt idx="7">
                  <c:v>1.7619999654785873E-3</c:v>
                </c:pt>
                <c:pt idx="8">
                  <c:v>6.2372159912427857E-3</c:v>
                </c:pt>
                <c:pt idx="9">
                  <c:v>2.5915291843261481E-3</c:v>
                </c:pt>
                <c:pt idx="10">
                  <c:v>2.0248474519629278E-3</c:v>
                </c:pt>
                <c:pt idx="11">
                  <c:v>0</c:v>
                </c:pt>
                <c:pt idx="12">
                  <c:v>0</c:v>
                </c:pt>
                <c:pt idx="13">
                  <c:v>3.3643296098924201E-3</c:v>
                </c:pt>
                <c:pt idx="14">
                  <c:v>6.0289813057034921E-3</c:v>
                </c:pt>
                <c:pt idx="15">
                  <c:v>7.480573387916736E-3</c:v>
                </c:pt>
                <c:pt idx="16">
                  <c:v>7.8868569627613897E-4</c:v>
                </c:pt>
                <c:pt idx="17">
                  <c:v>0</c:v>
                </c:pt>
                <c:pt idx="18">
                  <c:v>1.3075057869585363E-2</c:v>
                </c:pt>
                <c:pt idx="19">
                  <c:v>1.581949724587265E-2</c:v>
                </c:pt>
                <c:pt idx="20">
                  <c:v>1.6175811622482456E-2</c:v>
                </c:pt>
                <c:pt idx="21">
                  <c:v>1.5969218442655073E-2</c:v>
                </c:pt>
                <c:pt idx="22">
                  <c:v>1.9884541709635942E-2</c:v>
                </c:pt>
                <c:pt idx="23">
                  <c:v>2.3040151019137051E-2</c:v>
                </c:pt>
                <c:pt idx="24">
                  <c:v>0</c:v>
                </c:pt>
                <c:pt idx="25">
                  <c:v>1.4589050147555599E-2</c:v>
                </c:pt>
                <c:pt idx="26">
                  <c:v>1.858016782247059E-2</c:v>
                </c:pt>
                <c:pt idx="27">
                  <c:v>9.1023964700840503E-3</c:v>
                </c:pt>
                <c:pt idx="28">
                  <c:v>5.1929104242188419E-2</c:v>
                </c:pt>
                <c:pt idx="29">
                  <c:v>1.839404706242689E-2</c:v>
                </c:pt>
                <c:pt idx="30">
                  <c:v>1.0320241856161939E-3</c:v>
                </c:pt>
                <c:pt idx="31">
                  <c:v>1.5739375111131443E-3</c:v>
                </c:pt>
                <c:pt idx="32">
                  <c:v>1.0344597348857839E-2</c:v>
                </c:pt>
                <c:pt idx="33">
                  <c:v>1.5365732424538914E-2</c:v>
                </c:pt>
                <c:pt idx="34">
                  <c:v>3.4261086514171535E-2</c:v>
                </c:pt>
                <c:pt idx="35">
                  <c:v>2.8677214849100758E-2</c:v>
                </c:pt>
                <c:pt idx="36">
                  <c:v>3.7662504758861994E-2</c:v>
                </c:pt>
                <c:pt idx="37">
                  <c:v>5.5887541723290439E-3</c:v>
                </c:pt>
                <c:pt idx="38">
                  <c:v>3.6730507418458236E-2</c:v>
                </c:pt>
                <c:pt idx="39">
                  <c:v>3.01095837559371E-2</c:v>
                </c:pt>
                <c:pt idx="40">
                  <c:v>2.7206676894396813E-2</c:v>
                </c:pt>
                <c:pt idx="41">
                  <c:v>4.3516085282604429E-2</c:v>
                </c:pt>
                <c:pt idx="42">
                  <c:v>0.10670353340210656</c:v>
                </c:pt>
                <c:pt idx="43">
                  <c:v>2.0414125345321863E-2</c:v>
                </c:pt>
                <c:pt idx="44">
                  <c:v>8.8654565651452594E-3</c:v>
                </c:pt>
                <c:pt idx="45">
                  <c:v>1.8487590291934277E-2</c:v>
                </c:pt>
                <c:pt idx="46">
                  <c:v>2.5734545889409911E-2</c:v>
                </c:pt>
                <c:pt idx="47">
                  <c:v>2.1342984826958986E-2</c:v>
                </c:pt>
                <c:pt idx="48">
                  <c:v>7.1152325112528447E-3</c:v>
                </c:pt>
                <c:pt idx="49">
                  <c:v>1.489564810922194E-2</c:v>
                </c:pt>
                <c:pt idx="50">
                  <c:v>0.11977922702243833</c:v>
                </c:pt>
                <c:pt idx="51">
                  <c:v>8.0567744033690464E-2</c:v>
                </c:pt>
                <c:pt idx="52">
                  <c:v>4.3506169985615267E-2</c:v>
                </c:pt>
                <c:pt idx="53">
                  <c:v>7.386217648996124E-2</c:v>
                </c:pt>
                <c:pt idx="54">
                  <c:v>0.13494090276602067</c:v>
                </c:pt>
                <c:pt idx="55">
                  <c:v>0.12549164016895362</c:v>
                </c:pt>
                <c:pt idx="56">
                  <c:v>0.17781893432457938</c:v>
                </c:pt>
                <c:pt idx="57">
                  <c:v>0.14085313358254151</c:v>
                </c:pt>
                <c:pt idx="58">
                  <c:v>0.16280252330306202</c:v>
                </c:pt>
                <c:pt idx="59">
                  <c:v>2.7885051809893709E-2</c:v>
                </c:pt>
                <c:pt idx="60">
                  <c:v>2.8253500683538348E-2</c:v>
                </c:pt>
                <c:pt idx="61">
                  <c:v>7.172805097877881E-2</c:v>
                </c:pt>
                <c:pt idx="62">
                  <c:v>4.482232512734774E-2</c:v>
                </c:pt>
                <c:pt idx="63">
                  <c:v>3.5419798198178511E-2</c:v>
                </c:pt>
                <c:pt idx="64">
                  <c:v>5.4652851632705337E-3</c:v>
                </c:pt>
                <c:pt idx="65">
                  <c:v>3.3459294745743877E-2</c:v>
                </c:pt>
                <c:pt idx="66">
                  <c:v>7.5180771018230522E-2</c:v>
                </c:pt>
                <c:pt idx="67">
                  <c:v>2.0245986629193614E-2</c:v>
                </c:pt>
                <c:pt idx="68">
                  <c:v>3.9564562190089442E-2</c:v>
                </c:pt>
                <c:pt idx="69">
                  <c:v>8.4204661448850526E-2</c:v>
                </c:pt>
                <c:pt idx="70">
                  <c:v>3.9953741118974859E-2</c:v>
                </c:pt>
                <c:pt idx="71">
                  <c:v>7.1125756919687075E-2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2.2223285258220558E-2</c:v>
                </c:pt>
                <c:pt idx="76">
                  <c:v>6.7333019548167339E-2</c:v>
                </c:pt>
                <c:pt idx="77">
                  <c:v>3.2956585931848484E-2</c:v>
                </c:pt>
                <c:pt idx="78">
                  <c:v>0.10328937016795746</c:v>
                </c:pt>
                <c:pt idx="79">
                  <c:v>0.15558582276404323</c:v>
                </c:pt>
                <c:pt idx="80">
                  <c:v>1.0810247079330235E-2</c:v>
                </c:pt>
                <c:pt idx="81">
                  <c:v>1.4151711829474127E-2</c:v>
                </c:pt>
                <c:pt idx="82">
                  <c:v>4.9934904140989542E-2</c:v>
                </c:pt>
                <c:pt idx="83">
                  <c:v>0.12462659122382853</c:v>
                </c:pt>
                <c:pt idx="84">
                  <c:v>2.70285756498292E-2</c:v>
                </c:pt>
                <c:pt idx="85">
                  <c:v>2.9556421333146097E-2</c:v>
                </c:pt>
                <c:pt idx="86">
                  <c:v>2.0556328246986708E-2</c:v>
                </c:pt>
                <c:pt idx="87">
                  <c:v>0</c:v>
                </c:pt>
                <c:pt idx="88">
                  <c:v>0</c:v>
                </c:pt>
                <c:pt idx="89">
                  <c:v>1.2407822561545925E-3</c:v>
                </c:pt>
                <c:pt idx="90">
                  <c:v>1.8293933638916026E-2</c:v>
                </c:pt>
                <c:pt idx="91">
                  <c:v>0</c:v>
                </c:pt>
                <c:pt idx="92">
                  <c:v>7.5513649699156554E-2</c:v>
                </c:pt>
                <c:pt idx="93">
                  <c:v>0</c:v>
                </c:pt>
                <c:pt idx="94">
                  <c:v>5.5639045139540169E-2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4.1354170330320038E-2</c:v>
                </c:pt>
                <c:pt idx="99">
                  <c:v>4.6423252178018244E-2</c:v>
                </c:pt>
                <c:pt idx="100">
                  <c:v>9.6555934813553432E-3</c:v>
                </c:pt>
                <c:pt idx="101">
                  <c:v>0.15634861634861025</c:v>
                </c:pt>
                <c:pt idx="102">
                  <c:v>6.9014758873766791E-2</c:v>
                </c:pt>
                <c:pt idx="103">
                  <c:v>0</c:v>
                </c:pt>
                <c:pt idx="104">
                  <c:v>1.5945493139489963E-2</c:v>
                </c:pt>
                <c:pt idx="105">
                  <c:v>3.1516661420544323E-2</c:v>
                </c:pt>
                <c:pt idx="106">
                  <c:v>4.2208690835272608E-2</c:v>
                </c:pt>
                <c:pt idx="107">
                  <c:v>0.11328794342128098</c:v>
                </c:pt>
                <c:pt idx="108">
                  <c:v>9.3575253679622647E-2</c:v>
                </c:pt>
                <c:pt idx="109">
                  <c:v>0.26929502714956555</c:v>
                </c:pt>
                <c:pt idx="110">
                  <c:v>6.3171081032677115E-2</c:v>
                </c:pt>
                <c:pt idx="111">
                  <c:v>8.8532889265506148E-2</c:v>
                </c:pt>
                <c:pt idx="112">
                  <c:v>0.26167226801771964</c:v>
                </c:pt>
                <c:pt idx="113">
                  <c:v>0.15076725395729978</c:v>
                </c:pt>
                <c:pt idx="114">
                  <c:v>0.23531679717872508</c:v>
                </c:pt>
                <c:pt idx="115">
                  <c:v>0.1696668483335998</c:v>
                </c:pt>
                <c:pt idx="116">
                  <c:v>0.21503049490386883</c:v>
                </c:pt>
                <c:pt idx="117">
                  <c:v>0.34254121136693616</c:v>
                </c:pt>
                <c:pt idx="118">
                  <c:v>0.49648304253539327</c:v>
                </c:pt>
                <c:pt idx="119">
                  <c:v>0.54369074740053513</c:v>
                </c:pt>
                <c:pt idx="120">
                  <c:v>0.28971090758453139</c:v>
                </c:pt>
                <c:pt idx="121">
                  <c:v>0.56937436729728352</c:v>
                </c:pt>
                <c:pt idx="122">
                  <c:v>0.43556871754795223</c:v>
                </c:pt>
                <c:pt idx="123">
                  <c:v>0.63228982031026615</c:v>
                </c:pt>
                <c:pt idx="124">
                  <c:v>0.1709606164929795</c:v>
                </c:pt>
                <c:pt idx="125">
                  <c:v>0.26428404349814022</c:v>
                </c:pt>
                <c:pt idx="126">
                  <c:v>0.14221605952121974</c:v>
                </c:pt>
                <c:pt idx="127">
                  <c:v>0.42424930496347174</c:v>
                </c:pt>
                <c:pt idx="128">
                  <c:v>0.23873111765998209</c:v>
                </c:pt>
                <c:pt idx="129">
                  <c:v>0.19183568029494832</c:v>
                </c:pt>
                <c:pt idx="130">
                  <c:v>9.8668173543632387E-2</c:v>
                </c:pt>
                <c:pt idx="131">
                  <c:v>0.24630239813924479</c:v>
                </c:pt>
                <c:pt idx="132">
                  <c:v>0.25099193176839485</c:v>
                </c:pt>
                <c:pt idx="133">
                  <c:v>0.48476730430728776</c:v>
                </c:pt>
                <c:pt idx="134">
                  <c:v>0.13404798713801122</c:v>
                </c:pt>
                <c:pt idx="135">
                  <c:v>0.34239705214521543</c:v>
                </c:pt>
                <c:pt idx="136">
                  <c:v>0.40644496493532117</c:v>
                </c:pt>
                <c:pt idx="137">
                  <c:v>0.3487555690228849</c:v>
                </c:pt>
                <c:pt idx="138">
                  <c:v>0.19088019100299417</c:v>
                </c:pt>
                <c:pt idx="139">
                  <c:v>0.24657085346086835</c:v>
                </c:pt>
                <c:pt idx="140">
                  <c:v>0.36511591644790897</c:v>
                </c:pt>
                <c:pt idx="141">
                  <c:v>0.151457330421327</c:v>
                </c:pt>
                <c:pt idx="142">
                  <c:v>0.51253574847769712</c:v>
                </c:pt>
                <c:pt idx="143">
                  <c:v>0.22773241082386969</c:v>
                </c:pt>
                <c:pt idx="144">
                  <c:v>0.43228851574487825</c:v>
                </c:pt>
                <c:pt idx="145">
                  <c:v>0.68829520235144737</c:v>
                </c:pt>
                <c:pt idx="146">
                  <c:v>0.80023052284480511</c:v>
                </c:pt>
                <c:pt idx="147">
                  <c:v>0.2933602842078456</c:v>
                </c:pt>
                <c:pt idx="148">
                  <c:v>0.41076149959499958</c:v>
                </c:pt>
                <c:pt idx="149">
                  <c:v>0.65485447443724409</c:v>
                </c:pt>
                <c:pt idx="150">
                  <c:v>0.45297530849679313</c:v>
                </c:pt>
                <c:pt idx="151">
                  <c:v>0.57658381120160995</c:v>
                </c:pt>
                <c:pt idx="152">
                  <c:v>0.12419850391996957</c:v>
                </c:pt>
                <c:pt idx="153">
                  <c:v>0.2424304310602434</c:v>
                </c:pt>
                <c:pt idx="154">
                  <c:v>0.32855645254016391</c:v>
                </c:pt>
                <c:pt idx="155">
                  <c:v>0.73806543829222848</c:v>
                </c:pt>
                <c:pt idx="156">
                  <c:v>0.20989876130127416</c:v>
                </c:pt>
                <c:pt idx="157">
                  <c:v>0.6143789392685719</c:v>
                </c:pt>
                <c:pt idx="158">
                  <c:v>0.38408063951002441</c:v>
                </c:pt>
                <c:pt idx="159">
                  <c:v>0.63879232525242524</c:v>
                </c:pt>
                <c:pt idx="160">
                  <c:v>0.49719509108212762</c:v>
                </c:pt>
                <c:pt idx="161">
                  <c:v>0.207486547033985</c:v>
                </c:pt>
                <c:pt idx="162">
                  <c:v>0.27713696469082999</c:v>
                </c:pt>
                <c:pt idx="163">
                  <c:v>0.45135240559402723</c:v>
                </c:pt>
                <c:pt idx="164">
                  <c:v>0.26685618383301735</c:v>
                </c:pt>
                <c:pt idx="165">
                  <c:v>0.21610064896304926</c:v>
                </c:pt>
                <c:pt idx="166">
                  <c:v>0.25688693257788642</c:v>
                </c:pt>
                <c:pt idx="167">
                  <c:v>0.88348463427687662</c:v>
                </c:pt>
                <c:pt idx="168">
                  <c:v>0.46057313502434855</c:v>
                </c:pt>
                <c:pt idx="169">
                  <c:v>0.45035193580097449</c:v>
                </c:pt>
                <c:pt idx="170">
                  <c:v>0.86210900180168692</c:v>
                </c:pt>
                <c:pt idx="171">
                  <c:v>0.14613936910558148</c:v>
                </c:pt>
                <c:pt idx="172">
                  <c:v>0.67060130238312399</c:v>
                </c:pt>
                <c:pt idx="173">
                  <c:v>0.63127555622073461</c:v>
                </c:pt>
                <c:pt idx="174">
                  <c:v>0.69446875702435895</c:v>
                </c:pt>
                <c:pt idx="175">
                  <c:v>0.42824566968160543</c:v>
                </c:pt>
                <c:pt idx="176">
                  <c:v>0.5610206846847634</c:v>
                </c:pt>
                <c:pt idx="177">
                  <c:v>0.38009924833470721</c:v>
                </c:pt>
                <c:pt idx="178">
                  <c:v>0.65787413019305419</c:v>
                </c:pt>
                <c:pt idx="179">
                  <c:v>0.29121813669557345</c:v>
                </c:pt>
                <c:pt idx="180">
                  <c:v>0.21604560095578756</c:v>
                </c:pt>
                <c:pt idx="181">
                  <c:v>0.28979629562810966</c:v>
                </c:pt>
                <c:pt idx="182">
                  <c:v>0.13342501259379794</c:v>
                </c:pt>
                <c:pt idx="183">
                  <c:v>0.34827786011368533</c:v>
                </c:pt>
                <c:pt idx="184">
                  <c:v>0.11547901651346208</c:v>
                </c:pt>
                <c:pt idx="185">
                  <c:v>3.8380357788749361E-2</c:v>
                </c:pt>
                <c:pt idx="186">
                  <c:v>0.11365616245157864</c:v>
                </c:pt>
                <c:pt idx="187">
                  <c:v>9.9349609528372199E-2</c:v>
                </c:pt>
                <c:pt idx="188">
                  <c:v>0</c:v>
                </c:pt>
                <c:pt idx="189">
                  <c:v>0</c:v>
                </c:pt>
                <c:pt idx="190">
                  <c:v>2.6939298183740377E-2</c:v>
                </c:pt>
                <c:pt idx="191">
                  <c:v>0</c:v>
                </c:pt>
                <c:pt idx="192">
                  <c:v>0.16528564469493304</c:v>
                </c:pt>
                <c:pt idx="193">
                  <c:v>0.18898058851184929</c:v>
                </c:pt>
                <c:pt idx="194">
                  <c:v>0.29453991228371662</c:v>
                </c:pt>
                <c:pt idx="195">
                  <c:v>0.32949494911828225</c:v>
                </c:pt>
                <c:pt idx="196">
                  <c:v>0.12011218270872788</c:v>
                </c:pt>
                <c:pt idx="197">
                  <c:v>0.5244074071664987</c:v>
                </c:pt>
                <c:pt idx="198">
                  <c:v>0.18644789662508601</c:v>
                </c:pt>
                <c:pt idx="199">
                  <c:v>0.64993704260219265</c:v>
                </c:pt>
                <c:pt idx="200">
                  <c:v>0.94378488072302569</c:v>
                </c:pt>
                <c:pt idx="201">
                  <c:v>0.67819912318080411</c:v>
                </c:pt>
                <c:pt idx="202">
                  <c:v>0.54391418177311845</c:v>
                </c:pt>
                <c:pt idx="203">
                  <c:v>0.96908257085562277</c:v>
                </c:pt>
                <c:pt idx="204">
                  <c:v>0.76635753826444231</c:v>
                </c:pt>
                <c:pt idx="205">
                  <c:v>0.47557421503846259</c:v>
                </c:pt>
                <c:pt idx="206">
                  <c:v>1.2349321936806847</c:v>
                </c:pt>
                <c:pt idx="207">
                  <c:v>1.0862456398315326</c:v>
                </c:pt>
                <c:pt idx="208">
                  <c:v>0.51394449384750363</c:v>
                </c:pt>
                <c:pt idx="209">
                  <c:v>0.28017064509962136</c:v>
                </c:pt>
                <c:pt idx="210">
                  <c:v>1.0414584435894652</c:v>
                </c:pt>
                <c:pt idx="211">
                  <c:v>0.5790241862409522</c:v>
                </c:pt>
                <c:pt idx="212">
                  <c:v>0.37599863886001933</c:v>
                </c:pt>
                <c:pt idx="213">
                  <c:v>1.0259568320391901</c:v>
                </c:pt>
                <c:pt idx="214">
                  <c:v>0.77088008612018999</c:v>
                </c:pt>
                <c:pt idx="215">
                  <c:v>0.86250123423046821</c:v>
                </c:pt>
                <c:pt idx="216">
                  <c:v>0.20192567650527957</c:v>
                </c:pt>
                <c:pt idx="217">
                  <c:v>0.77670932094770539</c:v>
                </c:pt>
                <c:pt idx="218">
                  <c:v>0.37814325460521814</c:v>
                </c:pt>
                <c:pt idx="219">
                  <c:v>0.73351311383661544</c:v>
                </c:pt>
                <c:pt idx="220">
                  <c:v>0.15711230701356374</c:v>
                </c:pt>
                <c:pt idx="221">
                  <c:v>0.6479866033017323</c:v>
                </c:pt>
                <c:pt idx="222">
                  <c:v>0.98568015248021168</c:v>
                </c:pt>
                <c:pt idx="223">
                  <c:v>1.0418229403354344</c:v>
                </c:pt>
                <c:pt idx="224">
                  <c:v>0.37941760365006039</c:v>
                </c:pt>
                <c:pt idx="225">
                  <c:v>0.54504924982379022</c:v>
                </c:pt>
                <c:pt idx="226">
                  <c:v>0.84546891158019877</c:v>
                </c:pt>
                <c:pt idx="227">
                  <c:v>0.28312910268533059</c:v>
                </c:pt>
                <c:pt idx="228">
                  <c:v>0.87832763790223634</c:v>
                </c:pt>
                <c:pt idx="229">
                  <c:v>0.4377316716023833</c:v>
                </c:pt>
                <c:pt idx="230">
                  <c:v>0.69717350973745007</c:v>
                </c:pt>
                <c:pt idx="231">
                  <c:v>0.44495400947742875</c:v>
                </c:pt>
                <c:pt idx="232">
                  <c:v>0.6355828660120787</c:v>
                </c:pt>
                <c:pt idx="233">
                  <c:v>1.0852456215638628</c:v>
                </c:pt>
                <c:pt idx="234">
                  <c:v>0.20702042751113553</c:v>
                </c:pt>
                <c:pt idx="235">
                  <c:v>0.27682138283938595</c:v>
                </c:pt>
                <c:pt idx="236">
                  <c:v>0.80221320507811555</c:v>
                </c:pt>
                <c:pt idx="237">
                  <c:v>0.17090087078871904</c:v>
                </c:pt>
                <c:pt idx="238">
                  <c:v>0.37945935957502802</c:v>
                </c:pt>
                <c:pt idx="239">
                  <c:v>0.82456488535519878</c:v>
                </c:pt>
                <c:pt idx="240">
                  <c:v>0.23980267650142353</c:v>
                </c:pt>
                <c:pt idx="241">
                  <c:v>0.75517218163319288</c:v>
                </c:pt>
                <c:pt idx="242">
                  <c:v>0.15840707659867678</c:v>
                </c:pt>
                <c:pt idx="243">
                  <c:v>0.46286802155839263</c:v>
                </c:pt>
                <c:pt idx="244">
                  <c:v>0.38805969692422476</c:v>
                </c:pt>
                <c:pt idx="245">
                  <c:v>1.0148474873265989</c:v>
                </c:pt>
                <c:pt idx="246">
                  <c:v>0.3235130204631827</c:v>
                </c:pt>
                <c:pt idx="247">
                  <c:v>0.50601057898050572</c:v>
                </c:pt>
                <c:pt idx="248">
                  <c:v>0.56657926353145216</c:v>
                </c:pt>
                <c:pt idx="249">
                  <c:v>0.9185239743025031</c:v>
                </c:pt>
                <c:pt idx="250">
                  <c:v>0.41862274330262461</c:v>
                </c:pt>
                <c:pt idx="251">
                  <c:v>0.24081287218583572</c:v>
                </c:pt>
                <c:pt idx="2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4-4F7E-9271-740AB783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236271"/>
        <c:axId val="1457240431"/>
      </c:lineChart>
      <c:catAx>
        <c:axId val="1457236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40431"/>
        <c:crosses val="autoZero"/>
        <c:auto val="1"/>
        <c:lblAlgn val="ctr"/>
        <c:lblOffset val="100"/>
        <c:noMultiLvlLbl val="0"/>
      </c:catAx>
      <c:valAx>
        <c:axId val="14572404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3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712037755843894"/>
          <c:y val="5.4812413154238092E-2"/>
          <c:w val="7.1752861878180724E-2"/>
          <c:h val="0.120321697755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167639</xdr:colOff>
      <xdr:row>0</xdr:row>
      <xdr:rowOff>0</xdr:rowOff>
    </xdr:from>
    <xdr:to>
      <xdr:col>24</xdr:col>
      <xdr:colOff>59166</xdr:colOff>
      <xdr:row>13</xdr:row>
      <xdr:rowOff>99060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1F1F00-6E39-4DC6-B242-57031937D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7239" y="0"/>
          <a:ext cx="4158727" cy="2476500"/>
        </a:xfrm>
        <a:prstGeom prst="rect">
          <a:avLst/>
        </a:prstGeom>
      </xdr:spPr>
    </xdr:pic>
    <xdr:clientData/>
  </xdr:twoCellAnchor>
  <xdr:twoCellAnchor editAs="oneCell">
    <xdr:from>
      <xdr:col>17</xdr:col>
      <xdr:colOff>137161</xdr:colOff>
      <xdr:row>13</xdr:row>
      <xdr:rowOff>60961</xdr:rowOff>
    </xdr:from>
    <xdr:to>
      <xdr:col>23</xdr:col>
      <xdr:colOff>441960</xdr:colOff>
      <xdr:row>25</xdr:row>
      <xdr:rowOff>7621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73BAB0-DF33-4B77-8D9B-43EDD5F7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76761" y="2438401"/>
          <a:ext cx="3962399" cy="2141220"/>
        </a:xfrm>
        <a:prstGeom prst="rect">
          <a:avLst/>
        </a:prstGeom>
      </xdr:spPr>
    </xdr:pic>
    <xdr:clientData/>
  </xdr:twoCellAnchor>
  <xdr:twoCellAnchor>
    <xdr:from>
      <xdr:col>7</xdr:col>
      <xdr:colOff>259080</xdr:colOff>
      <xdr:row>3</xdr:row>
      <xdr:rowOff>163830</xdr:rowOff>
    </xdr:from>
    <xdr:to>
      <xdr:col>16</xdr:col>
      <xdr:colOff>579120</xdr:colOff>
      <xdr:row>23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EA850D-0586-4609-88CC-C01A1A1DC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10</xdr:row>
      <xdr:rowOff>41910</xdr:rowOff>
    </xdr:from>
    <xdr:to>
      <xdr:col>14</xdr:col>
      <xdr:colOff>373380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0D81B-A713-4C2F-971B-EE1F04C01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251460</xdr:colOff>
      <xdr:row>1</xdr:row>
      <xdr:rowOff>41910</xdr:rowOff>
    </xdr:from>
    <xdr:to>
      <xdr:col>24</xdr:col>
      <xdr:colOff>38100</xdr:colOff>
      <xdr:row>17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486FE6-2E51-4224-932D-FA3DA5FF1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3</xdr:row>
      <xdr:rowOff>175260</xdr:rowOff>
    </xdr:from>
    <xdr:to>
      <xdr:col>10</xdr:col>
      <xdr:colOff>281940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11E77-A273-4A3B-B258-240E29D0C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</xdr:row>
      <xdr:rowOff>3810</xdr:rowOff>
    </xdr:from>
    <xdr:to>
      <xdr:col>5</xdr:col>
      <xdr:colOff>335280</xdr:colOff>
      <xdr:row>16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3CD032-CC10-486D-A3A6-987AACF77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655320</xdr:colOff>
      <xdr:row>3</xdr:row>
      <xdr:rowOff>133350</xdr:rowOff>
    </xdr:from>
    <xdr:to>
      <xdr:col>8</xdr:col>
      <xdr:colOff>1691640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1BE55-33B9-4615-BA7A-3467A816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8E05-6ABC-413E-916F-17F9AE0B14DC}">
  <dimension ref="C4:G262"/>
  <sheetViews>
    <sheetView workbookViewId="0">
      <selection activeCell="I25" sqref="I25"/>
    </sheetView>
  </sheetViews>
  <sheetFormatPr defaultRowHeight="14.4" x14ac:dyDescent="0.3"/>
  <cols>
    <col min="1" max="1" width="15.109375" bestFit="1" customWidth="1"/>
    <col min="3" max="3" width="15.109375" bestFit="1" customWidth="1"/>
    <col min="4" max="4" width="12.6640625" bestFit="1" customWidth="1"/>
    <col min="5" max="5" width="10.5546875" bestFit="1" customWidth="1"/>
    <col min="6" max="6" width="9.5546875" customWidth="1"/>
    <col min="7" max="7" width="14.77734375" bestFit="1" customWidth="1"/>
  </cols>
  <sheetData>
    <row r="4" spans="3:7" x14ac:dyDescent="0.3">
      <c r="C4" t="s">
        <v>0</v>
      </c>
      <c r="D4">
        <v>100</v>
      </c>
    </row>
    <row r="5" spans="3:7" x14ac:dyDescent="0.3">
      <c r="C5" t="s">
        <v>1</v>
      </c>
      <c r="D5">
        <v>0.05</v>
      </c>
    </row>
    <row r="6" spans="3:7" x14ac:dyDescent="0.3">
      <c r="C6" t="s">
        <v>2</v>
      </c>
      <c r="D6">
        <v>0.5</v>
      </c>
    </row>
    <row r="7" spans="3:7" x14ac:dyDescent="0.3">
      <c r="C7" t="s">
        <v>3</v>
      </c>
      <c r="D7">
        <f>1/252</f>
        <v>3.968253968253968E-3</v>
      </c>
    </row>
    <row r="9" spans="3:7" x14ac:dyDescent="0.3">
      <c r="C9" s="1" t="s">
        <v>4</v>
      </c>
      <c r="D9" s="1" t="s">
        <v>6</v>
      </c>
      <c r="E9" s="1" t="s">
        <v>5</v>
      </c>
      <c r="F9" s="1" t="s">
        <v>6</v>
      </c>
      <c r="G9" s="1" t="s">
        <v>7</v>
      </c>
    </row>
    <row r="10" spans="3:7" x14ac:dyDescent="0.3">
      <c r="C10" s="1">
        <v>0</v>
      </c>
      <c r="D10" s="1">
        <f ca="1">_xlfn.NORM.S.INV(RAND())</f>
        <v>-0.16401489805718394</v>
      </c>
      <c r="E10" s="1">
        <v>100</v>
      </c>
      <c r="F10" s="1">
        <f ca="1">_xlfn.NORM.S.INV(RAND())</f>
        <v>0.41300701369305703</v>
      </c>
      <c r="G10" s="1">
        <f>D4</f>
        <v>100</v>
      </c>
    </row>
    <row r="11" spans="3:7" x14ac:dyDescent="0.3">
      <c r="C11" s="1">
        <v>1</v>
      </c>
      <c r="D11" s="1">
        <f t="shared" ref="D11:D74" ca="1" si="0">_xlfn.NORM.S.INV(RAND())</f>
        <v>5.0321003035226672E-2</v>
      </c>
      <c r="E11" s="1">
        <v>101.0434283</v>
      </c>
      <c r="F11" s="1">
        <f t="shared" ref="F11:F74" ca="1" si="1">_xlfn.NORM.S.INV(RAND())</f>
        <v>-0.69517281759073846</v>
      </c>
      <c r="G11" s="1">
        <v>100</v>
      </c>
    </row>
    <row r="12" spans="3:7" x14ac:dyDescent="0.3">
      <c r="C12" s="1">
        <v>2</v>
      </c>
      <c r="D12" s="1">
        <f t="shared" ca="1" si="0"/>
        <v>-0.6901755239381635</v>
      </c>
      <c r="E12" s="1">
        <v>100.814536</v>
      </c>
      <c r="F12" s="1">
        <f t="shared" ca="1" si="1"/>
        <v>9.5074621992209646E-2</v>
      </c>
      <c r="G12" s="1">
        <f t="shared" ref="G12:G75" ca="1" si="2">MIN(100, G11 * EXP(($D$5 - $D$6^2 / 2) * $D$7 + $D$6 * SQRT($D$7) * F12))</f>
        <v>100</v>
      </c>
    </row>
    <row r="13" spans="3:7" x14ac:dyDescent="0.3">
      <c r="C13" s="1">
        <v>3</v>
      </c>
      <c r="D13" s="1">
        <f t="shared" ca="1" si="0"/>
        <v>0.48039903852315718</v>
      </c>
      <c r="E13" s="1">
        <v>102.17087170000001</v>
      </c>
      <c r="F13" s="1">
        <f t="shared" ca="1" si="1"/>
        <v>-0.13013854142123901</v>
      </c>
      <c r="G13" s="1">
        <f t="shared" ca="1" si="2"/>
        <v>99.56130530708181</v>
      </c>
    </row>
    <row r="14" spans="3:7" x14ac:dyDescent="0.3">
      <c r="C14" s="1">
        <v>4</v>
      </c>
      <c r="D14" s="1">
        <f t="shared" ca="1" si="0"/>
        <v>-0.28834642914693465</v>
      </c>
      <c r="E14" s="1">
        <v>105.3341429</v>
      </c>
      <c r="F14" s="1">
        <f t="shared" ca="1" si="1"/>
        <v>1.136915009837246</v>
      </c>
      <c r="G14" s="1">
        <f ca="1">MIN(100, G13 * EXP(($D$5 - $D$6^2 / 2) * $D$7 + $D$6 * SQRT($D$7) * F14))</f>
        <v>100</v>
      </c>
    </row>
    <row r="15" spans="3:7" x14ac:dyDescent="0.3">
      <c r="C15" s="1">
        <v>5</v>
      </c>
      <c r="D15" s="1">
        <f t="shared" ca="1" si="0"/>
        <v>1.1080084550000642</v>
      </c>
      <c r="E15" s="1">
        <v>104.8935231</v>
      </c>
      <c r="F15" s="1">
        <f t="shared" ca="1" si="1"/>
        <v>-0.16013317878004313</v>
      </c>
      <c r="G15" s="1">
        <f ca="1">MIN(100, G14 * EXP(($D$5 - $D$6^2 / 2) * $D$7 + $D$6 * SQRT($D$7) * F15))</f>
        <v>99.467289950117731</v>
      </c>
    </row>
    <row r="16" spans="3:7" x14ac:dyDescent="0.3">
      <c r="C16" s="1">
        <v>6</v>
      </c>
      <c r="D16" s="1">
        <f t="shared" ca="1" si="0"/>
        <v>-0.3715781233876797</v>
      </c>
      <c r="E16" s="1">
        <v>104.45478079999999</v>
      </c>
      <c r="F16" s="1">
        <f t="shared" ca="1" si="1"/>
        <v>-0.88370021321177061</v>
      </c>
      <c r="G16" s="1">
        <f t="shared" ca="1" si="2"/>
        <v>96.708111917300684</v>
      </c>
    </row>
    <row r="17" spans="3:7" x14ac:dyDescent="0.3">
      <c r="C17" s="1">
        <v>7</v>
      </c>
      <c r="D17" s="1">
        <f t="shared" ca="1" si="0"/>
        <v>1.8067140682870662</v>
      </c>
      <c r="E17" s="1">
        <v>107.8061348</v>
      </c>
      <c r="F17" s="1">
        <f t="shared" ca="1" si="1"/>
        <v>-4.295356843038893E-2</v>
      </c>
      <c r="G17" s="1">
        <f t="shared" ca="1" si="2"/>
        <v>96.548624002371184</v>
      </c>
    </row>
    <row r="18" spans="3:7" x14ac:dyDescent="0.3">
      <c r="C18" s="1">
        <v>8</v>
      </c>
      <c r="D18" s="1">
        <f t="shared" ca="1" si="0"/>
        <v>0.17970389299760747</v>
      </c>
      <c r="E18" s="1">
        <v>109.51472130000001</v>
      </c>
      <c r="F18" s="1">
        <f t="shared" ca="1" si="1"/>
        <v>-1.0690544689679042</v>
      </c>
      <c r="G18" s="1">
        <f t="shared" ca="1" si="2"/>
        <v>93.32397926504899</v>
      </c>
    </row>
    <row r="19" spans="3:7" x14ac:dyDescent="0.3">
      <c r="C19" s="1">
        <v>9</v>
      </c>
      <c r="D19" s="1">
        <f t="shared" ca="1" si="0"/>
        <v>-0.96531167492754455</v>
      </c>
      <c r="E19" s="1">
        <v>108.5411915</v>
      </c>
      <c r="F19" s="1">
        <f t="shared" ca="1" si="1"/>
        <v>1.177995426438941</v>
      </c>
      <c r="G19" s="1">
        <f t="shared" ca="1" si="2"/>
        <v>96.822832233552532</v>
      </c>
    </row>
    <row r="20" spans="3:7" x14ac:dyDescent="0.3">
      <c r="C20" s="1">
        <v>10</v>
      </c>
      <c r="D20" s="1">
        <f t="shared" ca="1" si="0"/>
        <v>0.93832109696031585</v>
      </c>
      <c r="E20" s="1">
        <v>109.7732644</v>
      </c>
      <c r="F20" s="1">
        <f t="shared" ca="1" si="1"/>
        <v>0.6086999444049026</v>
      </c>
      <c r="G20" s="1">
        <f t="shared" ca="1" si="2"/>
        <v>98.667682750072743</v>
      </c>
    </row>
    <row r="21" spans="3:7" x14ac:dyDescent="0.3">
      <c r="C21" s="1">
        <v>11</v>
      </c>
      <c r="D21" s="1">
        <f t="shared" ca="1" si="0"/>
        <v>-1.0803923358747254</v>
      </c>
      <c r="E21" s="1">
        <v>108.81073360000001</v>
      </c>
      <c r="F21" s="1">
        <f t="shared" ca="1" si="1"/>
        <v>2.0301006815150244</v>
      </c>
      <c r="G21" s="1">
        <f t="shared" ca="1" si="2"/>
        <v>100</v>
      </c>
    </row>
    <row r="22" spans="3:7" x14ac:dyDescent="0.3">
      <c r="C22" s="1">
        <v>12</v>
      </c>
      <c r="D22" s="1">
        <f t="shared" ca="1" si="0"/>
        <v>1.6102486541441607</v>
      </c>
      <c r="E22" s="1">
        <v>107.85161100000001</v>
      </c>
      <c r="F22" s="1">
        <f t="shared" ca="1" si="1"/>
        <v>0.81859161020714211</v>
      </c>
      <c r="G22" s="1">
        <f t="shared" ca="1" si="2"/>
        <v>100</v>
      </c>
    </row>
    <row r="23" spans="3:7" x14ac:dyDescent="0.3">
      <c r="C23" s="1">
        <v>13</v>
      </c>
      <c r="D23" s="1">
        <f t="shared" ca="1" si="0"/>
        <v>-1.5570888614304697</v>
      </c>
      <c r="E23" s="1">
        <v>108.42745720000001</v>
      </c>
      <c r="F23" s="1">
        <f t="shared" ca="1" si="1"/>
        <v>-1.2728947690034071</v>
      </c>
      <c r="G23" s="1">
        <f t="shared" ca="1" si="2"/>
        <v>96.041476998403922</v>
      </c>
    </row>
    <row r="24" spans="3:7" x14ac:dyDescent="0.3">
      <c r="C24" s="1">
        <v>14</v>
      </c>
      <c r="D24" s="1">
        <f t="shared" ca="1" si="0"/>
        <v>-1.976777830711681</v>
      </c>
      <c r="E24" s="1">
        <v>104.3326287</v>
      </c>
      <c r="F24" s="1">
        <f t="shared" ca="1" si="1"/>
        <v>0.68902336901929562</v>
      </c>
      <c r="G24" s="1">
        <f t="shared" ca="1" si="2"/>
        <v>98.119363007278068</v>
      </c>
    </row>
    <row r="25" spans="3:7" x14ac:dyDescent="0.3">
      <c r="C25" s="1">
        <v>15</v>
      </c>
      <c r="D25" s="1">
        <f t="shared" ca="1" si="0"/>
        <v>-6.5193150076196152E-2</v>
      </c>
      <c r="E25" s="1">
        <v>100.78549080000001</v>
      </c>
      <c r="F25" s="1">
        <f t="shared" ca="1" si="1"/>
        <v>2.6209365458896246E-2</v>
      </c>
      <c r="G25" s="1">
        <f t="shared" ca="1" si="2"/>
        <v>98.17117373320653</v>
      </c>
    </row>
    <row r="26" spans="3:7" x14ac:dyDescent="0.3">
      <c r="C26" s="1">
        <v>16</v>
      </c>
      <c r="D26" s="1">
        <f t="shared" ca="1" si="0"/>
        <v>-1.7707506469552237</v>
      </c>
      <c r="E26" s="1">
        <v>99.702475050000004</v>
      </c>
      <c r="F26" s="1">
        <f t="shared" ca="1" si="1"/>
        <v>0.30335483056490969</v>
      </c>
      <c r="G26" s="1">
        <f t="shared" ca="1" si="2"/>
        <v>99.084179396406086</v>
      </c>
    </row>
    <row r="27" spans="3:7" x14ac:dyDescent="0.3">
      <c r="C27" s="1">
        <v>17</v>
      </c>
      <c r="D27" s="1">
        <f t="shared" ca="1" si="0"/>
        <v>1.4854978729618284</v>
      </c>
      <c r="E27" s="1">
        <v>97.732690890000001</v>
      </c>
      <c r="F27" s="1">
        <f t="shared" ca="1" si="1"/>
        <v>0.85295377538677652</v>
      </c>
      <c r="G27" s="1">
        <f t="shared" ca="1" si="2"/>
        <v>100</v>
      </c>
    </row>
    <row r="28" spans="3:7" x14ac:dyDescent="0.3">
      <c r="C28" s="1">
        <v>18</v>
      </c>
      <c r="D28" s="1">
        <f t="shared" ca="1" si="0"/>
        <v>1.5630524706632989</v>
      </c>
      <c r="E28" s="1">
        <v>98.395801989999995</v>
      </c>
      <c r="F28" s="1">
        <f t="shared" ca="1" si="1"/>
        <v>-1.7870476033387854</v>
      </c>
      <c r="G28" s="1">
        <f t="shared" ca="1" si="2"/>
        <v>94.498679242980984</v>
      </c>
    </row>
    <row r="29" spans="3:7" x14ac:dyDescent="0.3">
      <c r="C29" s="1">
        <v>19</v>
      </c>
      <c r="D29" s="1">
        <f t="shared" ca="1" si="0"/>
        <v>0.88892339367573858</v>
      </c>
      <c r="E29" s="1">
        <v>96.65808475</v>
      </c>
      <c r="F29" s="1">
        <f t="shared" ca="1" si="1"/>
        <v>0.22757038225911655</v>
      </c>
      <c r="G29" s="1">
        <f t="shared" ca="1" si="2"/>
        <v>95.150136887432396</v>
      </c>
    </row>
    <row r="30" spans="3:7" x14ac:dyDescent="0.3">
      <c r="C30" s="1">
        <v>20</v>
      </c>
      <c r="D30" s="1">
        <f t="shared" ca="1" si="0"/>
        <v>-0.26724836574757038</v>
      </c>
      <c r="E30" s="1">
        <v>93.976202369999996</v>
      </c>
      <c r="F30" s="1">
        <f t="shared" ca="1" si="1"/>
        <v>-0.71153054213747291</v>
      </c>
      <c r="G30" s="1">
        <f t="shared" ca="1" si="2"/>
        <v>93.013747779102786</v>
      </c>
    </row>
    <row r="31" spans="3:7" x14ac:dyDescent="0.3">
      <c r="C31" s="1">
        <v>21</v>
      </c>
      <c r="D31" s="1">
        <f t="shared" ca="1" si="0"/>
        <v>-0.72995723087810738</v>
      </c>
      <c r="E31" s="1">
        <v>96.777912580000006</v>
      </c>
      <c r="F31" s="1">
        <f t="shared" ca="1" si="1"/>
        <v>-0.22259675350648847</v>
      </c>
      <c r="G31" s="1">
        <f t="shared" ca="1" si="2"/>
        <v>92.336411087644422</v>
      </c>
    </row>
    <row r="32" spans="3:7" x14ac:dyDescent="0.3">
      <c r="C32" s="1">
        <v>22</v>
      </c>
      <c r="D32" s="1">
        <f t="shared" ca="1" si="0"/>
        <v>1.0414740881111506</v>
      </c>
      <c r="E32" s="1">
        <v>96.389298350000004</v>
      </c>
      <c r="F32" s="1">
        <f t="shared" ca="1" si="1"/>
        <v>0.30097036970742419</v>
      </c>
      <c r="G32" s="1">
        <f t="shared" ca="1" si="2"/>
        <v>93.18815362579636</v>
      </c>
    </row>
    <row r="33" spans="3:7" x14ac:dyDescent="0.3">
      <c r="C33" s="1">
        <v>23</v>
      </c>
      <c r="D33" s="1">
        <f t="shared" ca="1" si="0"/>
        <v>-0.12594533515619291</v>
      </c>
      <c r="E33" s="1">
        <v>96.567672930000001</v>
      </c>
      <c r="F33" s="1">
        <f t="shared" ca="1" si="1"/>
        <v>0.39340951112340056</v>
      </c>
      <c r="G33" s="1">
        <f t="shared" ca="1" si="2"/>
        <v>94.321977552311566</v>
      </c>
    </row>
    <row r="34" spans="3:7" x14ac:dyDescent="0.3">
      <c r="C34" s="1">
        <v>24</v>
      </c>
      <c r="D34" s="1">
        <f t="shared" ca="1" si="0"/>
        <v>1.5474182044054825</v>
      </c>
      <c r="E34" s="1">
        <v>93.864264430000006</v>
      </c>
      <c r="F34" s="1">
        <f t="shared" ca="1" si="1"/>
        <v>2.5679964484309523</v>
      </c>
      <c r="G34" s="1">
        <f t="shared" ca="1" si="2"/>
        <v>100</v>
      </c>
    </row>
    <row r="35" spans="3:7" x14ac:dyDescent="0.3">
      <c r="C35" s="1">
        <v>25</v>
      </c>
      <c r="D35" s="1">
        <f t="shared" ca="1" si="0"/>
        <v>0.77393905896005322</v>
      </c>
      <c r="E35" s="1">
        <v>92.889234880000004</v>
      </c>
      <c r="F35" s="1">
        <f t="shared" ca="1" si="1"/>
        <v>-0.81268197251533558</v>
      </c>
      <c r="G35" s="1">
        <f t="shared" ca="1" si="2"/>
        <v>97.443769720238677</v>
      </c>
    </row>
    <row r="36" spans="3:7" x14ac:dyDescent="0.3">
      <c r="C36" s="1">
        <v>26</v>
      </c>
      <c r="D36" s="1">
        <f t="shared" ca="1" si="0"/>
        <v>-1.0063386996061714</v>
      </c>
      <c r="E36" s="1">
        <v>93.141749790000006</v>
      </c>
      <c r="F36" s="1">
        <f t="shared" ca="1" si="1"/>
        <v>-0.80889672419873293</v>
      </c>
      <c r="G36" s="1">
        <f t="shared" ca="1" si="2"/>
        <v>94.964203921217035</v>
      </c>
    </row>
    <row r="37" spans="3:7" x14ac:dyDescent="0.3">
      <c r="C37" s="1">
        <v>27</v>
      </c>
      <c r="D37" s="1">
        <f t="shared" ca="1" si="0"/>
        <v>-1.1211037139483073</v>
      </c>
      <c r="E37" s="1">
        <v>91.044209550000005</v>
      </c>
      <c r="F37" s="1">
        <f t="shared" ca="1" si="1"/>
        <v>0.45305864851023453</v>
      </c>
      <c r="G37" s="1">
        <f t="shared" ca="1" si="2"/>
        <v>96.300393677401715</v>
      </c>
    </row>
    <row r="38" spans="3:7" x14ac:dyDescent="0.3">
      <c r="C38" s="1">
        <v>28</v>
      </c>
      <c r="D38" s="1">
        <f t="shared" ca="1" si="0"/>
        <v>-0.38485803588919842</v>
      </c>
      <c r="E38" s="1">
        <v>91.773834230000006</v>
      </c>
      <c r="F38" s="1">
        <f t="shared" ca="1" si="1"/>
        <v>-1.0472447254507589</v>
      </c>
      <c r="G38" s="1">
        <f t="shared" ca="1" si="2"/>
        <v>93.148004965818927</v>
      </c>
    </row>
    <row r="39" spans="3:7" x14ac:dyDescent="0.3">
      <c r="C39" s="1">
        <v>29</v>
      </c>
      <c r="D39" s="1">
        <f t="shared" ca="1" si="0"/>
        <v>0.75793225916915585</v>
      </c>
      <c r="E39" s="1">
        <v>90.717262840000004</v>
      </c>
      <c r="F39" s="1">
        <f t="shared" ca="1" si="1"/>
        <v>0.92848645898790039</v>
      </c>
      <c r="G39" s="1">
        <f t="shared" ca="1" si="2"/>
        <v>95.883761001811379</v>
      </c>
    </row>
    <row r="40" spans="3:7" x14ac:dyDescent="0.3">
      <c r="C40" s="1">
        <v>30</v>
      </c>
      <c r="D40" s="1">
        <f t="shared" ca="1" si="0"/>
        <v>0.52207604241483052</v>
      </c>
      <c r="E40" s="1">
        <v>90.233388300000001</v>
      </c>
      <c r="F40" s="1">
        <f t="shared" ca="1" si="1"/>
        <v>1.3004507960823879</v>
      </c>
      <c r="G40" s="1">
        <f t="shared" ca="1" si="2"/>
        <v>99.863011902537934</v>
      </c>
    </row>
    <row r="41" spans="3:7" x14ac:dyDescent="0.3">
      <c r="C41" s="1">
        <v>31</v>
      </c>
      <c r="D41" s="1">
        <f t="shared" ca="1" si="0"/>
        <v>0.27728316096331135</v>
      </c>
      <c r="E41" s="1">
        <v>89.192624469999998</v>
      </c>
      <c r="F41" s="1">
        <f t="shared" ca="1" si="1"/>
        <v>-0.10389495894351498</v>
      </c>
      <c r="G41" s="1">
        <f t="shared" ca="1" si="2"/>
        <v>99.507136300328497</v>
      </c>
    </row>
    <row r="42" spans="3:7" x14ac:dyDescent="0.3">
      <c r="C42" s="1">
        <v>32</v>
      </c>
      <c r="D42" s="1">
        <f t="shared" ca="1" si="0"/>
        <v>5.7970822697566024E-2</v>
      </c>
      <c r="E42" s="1">
        <v>92.541411830000001</v>
      </c>
      <c r="F42" s="1">
        <f t="shared" ca="1" si="1"/>
        <v>-1.6883626848602951</v>
      </c>
      <c r="G42" s="1">
        <f t="shared" ca="1" si="2"/>
        <v>94.325665207718231</v>
      </c>
    </row>
    <row r="43" spans="3:7" x14ac:dyDescent="0.3">
      <c r="C43" s="1">
        <v>33</v>
      </c>
      <c r="D43" s="1">
        <f t="shared" ca="1" si="0"/>
        <v>-0.50869835099243199</v>
      </c>
      <c r="E43" s="1">
        <v>92.562701489999995</v>
      </c>
      <c r="F43" s="1">
        <f t="shared" ca="1" si="1"/>
        <v>0.17375680979156971</v>
      </c>
      <c r="G43" s="1">
        <f t="shared" ca="1" si="2"/>
        <v>94.81508529252973</v>
      </c>
    </row>
    <row r="44" spans="3:7" x14ac:dyDescent="0.3">
      <c r="C44" s="1">
        <v>34</v>
      </c>
      <c r="D44" s="1">
        <f t="shared" ca="1" si="0"/>
        <v>0.66972360238196649</v>
      </c>
      <c r="E44" s="1">
        <v>90.650891220000005</v>
      </c>
      <c r="F44" s="1">
        <f t="shared" ca="1" si="1"/>
        <v>0.1057493195405324</v>
      </c>
      <c r="G44" s="1">
        <f t="shared" ca="1" si="2"/>
        <v>95.103112297979962</v>
      </c>
    </row>
    <row r="45" spans="3:7" x14ac:dyDescent="0.3">
      <c r="C45" s="1">
        <v>35</v>
      </c>
      <c r="D45" s="1">
        <f t="shared" ca="1" si="0"/>
        <v>0.30096123148977227</v>
      </c>
      <c r="E45" s="1">
        <v>92.187505250000001</v>
      </c>
      <c r="F45" s="1">
        <f t="shared" ca="1" si="1"/>
        <v>0.2925276701540741</v>
      </c>
      <c r="G45" s="1">
        <f t="shared" ca="1" si="2"/>
        <v>95.954856119220096</v>
      </c>
    </row>
    <row r="46" spans="3:7" x14ac:dyDescent="0.3">
      <c r="C46" s="1">
        <v>36</v>
      </c>
      <c r="D46" s="1">
        <f t="shared" ca="1" si="0"/>
        <v>-1.3852837790878918</v>
      </c>
      <c r="E46" s="1">
        <v>89.982668399999994</v>
      </c>
      <c r="F46" s="1">
        <f t="shared" ca="1" si="1"/>
        <v>-0.43305157928999066</v>
      </c>
      <c r="G46" s="1">
        <f t="shared" ca="1" si="2"/>
        <v>94.626765590298618</v>
      </c>
    </row>
    <row r="47" spans="3:7" x14ac:dyDescent="0.3">
      <c r="C47" s="1">
        <v>37</v>
      </c>
      <c r="D47" s="1">
        <f t="shared" ca="1" si="0"/>
        <v>-0.25887206669783652</v>
      </c>
      <c r="E47" s="1">
        <v>90.403541799999999</v>
      </c>
      <c r="F47" s="1">
        <f t="shared" ca="1" si="1"/>
        <v>1.1826802406055856</v>
      </c>
      <c r="G47" s="1">
        <f t="shared" ca="1" si="2"/>
        <v>98.188949404586296</v>
      </c>
    </row>
    <row r="48" spans="3:7" x14ac:dyDescent="0.3">
      <c r="C48" s="1">
        <v>38</v>
      </c>
      <c r="D48" s="1">
        <f t="shared" ca="1" si="0"/>
        <v>-0.77534617164647801</v>
      </c>
      <c r="E48" s="1">
        <v>86.905521179999994</v>
      </c>
      <c r="F48" s="1">
        <f t="shared" ca="1" si="1"/>
        <v>-0.71824213718807794</v>
      </c>
      <c r="G48" s="1">
        <f t="shared" ca="1" si="2"/>
        <v>95.96404188014786</v>
      </c>
    </row>
    <row r="49" spans="3:7" x14ac:dyDescent="0.3">
      <c r="C49" s="1">
        <v>39</v>
      </c>
      <c r="D49" s="1">
        <f t="shared" ca="1" si="0"/>
        <v>1.211998472325579</v>
      </c>
      <c r="E49" s="1">
        <v>84.640439920000006</v>
      </c>
      <c r="F49" s="1">
        <f t="shared" ca="1" si="1"/>
        <v>-0.40898696493720466</v>
      </c>
      <c r="G49" s="1">
        <f t="shared" ca="1" si="2"/>
        <v>94.707581962522767</v>
      </c>
    </row>
    <row r="50" spans="3:7" x14ac:dyDescent="0.3">
      <c r="C50" s="1">
        <v>40</v>
      </c>
      <c r="D50" s="1">
        <f t="shared" ca="1" si="0"/>
        <v>0.87242745839534019</v>
      </c>
      <c r="E50" s="1">
        <v>85.016008569999997</v>
      </c>
      <c r="F50" s="1">
        <f t="shared" ca="1" si="1"/>
        <v>0.70146896754471211</v>
      </c>
      <c r="G50" s="1">
        <f t="shared" ca="1" si="2"/>
        <v>96.794544732246521</v>
      </c>
    </row>
    <row r="51" spans="3:7" x14ac:dyDescent="0.3">
      <c r="C51" s="1">
        <v>41</v>
      </c>
      <c r="D51" s="1">
        <f t="shared" ca="1" si="0"/>
        <v>-1.547179149749236</v>
      </c>
      <c r="E51" s="1">
        <v>86.314146199999996</v>
      </c>
      <c r="F51" s="1">
        <f t="shared" ca="1" si="1"/>
        <v>-1.2526546643827452</v>
      </c>
      <c r="G51" s="1">
        <f t="shared" ca="1" si="2"/>
        <v>93.02219347825698</v>
      </c>
    </row>
    <row r="52" spans="3:7" x14ac:dyDescent="0.3">
      <c r="C52" s="1">
        <v>42</v>
      </c>
      <c r="D52" s="1">
        <f t="shared" ca="1" si="0"/>
        <v>-0.68049640648957233</v>
      </c>
      <c r="E52" s="1">
        <v>86.653133409999995</v>
      </c>
      <c r="F52" s="1">
        <f t="shared" ca="1" si="1"/>
        <v>-0.65996841996224831</v>
      </c>
      <c r="G52" s="1">
        <f t="shared" ca="1" si="2"/>
        <v>91.081383757396452</v>
      </c>
    </row>
    <row r="53" spans="3:7" x14ac:dyDescent="0.3">
      <c r="C53" s="1">
        <v>43</v>
      </c>
      <c r="D53" s="1">
        <f t="shared" ca="1" si="0"/>
        <v>6.4858516400680591E-2</v>
      </c>
      <c r="E53" s="1">
        <v>86.496034249999994</v>
      </c>
      <c r="F53" s="1">
        <f t="shared" ca="1" si="1"/>
        <v>2.1834221938566332</v>
      </c>
      <c r="G53" s="1">
        <f t="shared" ca="1" si="2"/>
        <v>97.536547088970522</v>
      </c>
    </row>
    <row r="54" spans="3:7" x14ac:dyDescent="0.3">
      <c r="C54" s="1">
        <v>44</v>
      </c>
      <c r="D54" s="1">
        <f t="shared" ca="1" si="0"/>
        <v>7.5370935734843355E-3</v>
      </c>
      <c r="E54" s="1">
        <v>86.018396760000002</v>
      </c>
      <c r="F54" s="1">
        <f t="shared" ca="1" si="1"/>
        <v>9.6898456811420008E-2</v>
      </c>
      <c r="G54" s="1">
        <f t="shared" ca="1" si="2"/>
        <v>97.805571641968044</v>
      </c>
    </row>
    <row r="55" spans="3:7" x14ac:dyDescent="0.3">
      <c r="C55" s="1">
        <v>45</v>
      </c>
      <c r="D55" s="1">
        <f t="shared" ca="1" si="0"/>
        <v>0.37513843118836071</v>
      </c>
      <c r="E55" s="1">
        <v>83.517804139999996</v>
      </c>
      <c r="F55" s="1">
        <f t="shared" ca="1" si="1"/>
        <v>-0.526617244876187</v>
      </c>
      <c r="G55" s="1">
        <f t="shared" ca="1" si="2"/>
        <v>96.168036544134736</v>
      </c>
    </row>
    <row r="56" spans="3:7" x14ac:dyDescent="0.3">
      <c r="C56" s="1">
        <v>46</v>
      </c>
      <c r="D56" s="1">
        <f t="shared" ca="1" si="0"/>
        <v>-1.3153231569815558</v>
      </c>
      <c r="E56" s="1">
        <v>82.357166890000002</v>
      </c>
      <c r="F56" s="1">
        <f t="shared" ca="1" si="1"/>
        <v>0.4050185914009396</v>
      </c>
      <c r="G56" s="1">
        <f t="shared" ca="1" si="2"/>
        <v>97.373715175008371</v>
      </c>
    </row>
    <row r="57" spans="3:7" x14ac:dyDescent="0.3">
      <c r="C57" s="1">
        <v>47</v>
      </c>
      <c r="D57" s="1">
        <f t="shared" ca="1" si="0"/>
        <v>0.36281579003285275</v>
      </c>
      <c r="E57" s="1">
        <v>81.639607389999995</v>
      </c>
      <c r="F57" s="1">
        <f t="shared" ca="1" si="1"/>
        <v>0.3455505013449322</v>
      </c>
      <c r="G57" s="1">
        <f t="shared" ca="1" si="2"/>
        <v>98.410008197409567</v>
      </c>
    </row>
    <row r="58" spans="3:7" x14ac:dyDescent="0.3">
      <c r="C58" s="1">
        <v>48</v>
      </c>
      <c r="D58" s="1">
        <f t="shared" ca="1" si="0"/>
        <v>0.32638610877746954</v>
      </c>
      <c r="E58" s="1">
        <v>83.406488060000001</v>
      </c>
      <c r="F58" s="1">
        <f t="shared" ca="1" si="1"/>
        <v>3.8202436135035808E-2</v>
      </c>
      <c r="G58" s="1">
        <f t="shared" ca="1" si="2"/>
        <v>98.499173058596227</v>
      </c>
    </row>
    <row r="59" spans="3:7" x14ac:dyDescent="0.3">
      <c r="C59" s="1">
        <v>49</v>
      </c>
      <c r="D59" s="1">
        <f t="shared" ca="1" si="0"/>
        <v>-1.4799232322977871</v>
      </c>
      <c r="E59" s="1">
        <v>84.021391199999997</v>
      </c>
      <c r="F59" s="1">
        <f t="shared" ca="1" si="1"/>
        <v>-0.18225288466209491</v>
      </c>
      <c r="G59" s="1">
        <f t="shared" ca="1" si="2"/>
        <v>97.906222518343526</v>
      </c>
    </row>
    <row r="60" spans="3:7" x14ac:dyDescent="0.3">
      <c r="C60" s="1">
        <v>50</v>
      </c>
      <c r="D60" s="1">
        <f t="shared" ca="1" si="0"/>
        <v>-1.4345289962353944</v>
      </c>
      <c r="E60" s="1">
        <v>81.100740160000001</v>
      </c>
      <c r="F60" s="1">
        <f t="shared" ca="1" si="1"/>
        <v>-2.2695334232556195</v>
      </c>
      <c r="G60" s="1">
        <f t="shared" ca="1" si="2"/>
        <v>91.12470059936517</v>
      </c>
    </row>
    <row r="61" spans="3:7" x14ac:dyDescent="0.3">
      <c r="C61" s="1">
        <v>51</v>
      </c>
      <c r="D61" s="1">
        <f t="shared" ca="1" si="0"/>
        <v>0.5720285241376456</v>
      </c>
      <c r="E61" s="1">
        <v>81.66695953</v>
      </c>
      <c r="F61" s="1">
        <f t="shared" ca="1" si="1"/>
        <v>1.1658371192742887</v>
      </c>
      <c r="G61" s="1">
        <f t="shared" ca="1" si="2"/>
        <v>94.504901735576354</v>
      </c>
    </row>
    <row r="62" spans="3:7" x14ac:dyDescent="0.3">
      <c r="C62" s="1">
        <v>52</v>
      </c>
      <c r="D62" s="1">
        <f t="shared" ca="1" si="0"/>
        <v>-0.15131835882240016</v>
      </c>
      <c r="E62" s="1">
        <v>81.078823029999995</v>
      </c>
      <c r="F62" s="1">
        <f t="shared" ca="1" si="1"/>
        <v>-1.3570419849345228</v>
      </c>
      <c r="G62" s="1">
        <f t="shared" ca="1" si="2"/>
        <v>90.523662392775236</v>
      </c>
    </row>
    <row r="63" spans="3:7" x14ac:dyDescent="0.3">
      <c r="C63" s="1">
        <v>53</v>
      </c>
      <c r="D63" s="1">
        <f t="shared" ca="1" si="0"/>
        <v>1.8774659644973635</v>
      </c>
      <c r="E63" s="1">
        <v>80.021681659999999</v>
      </c>
      <c r="F63" s="1">
        <f t="shared" ca="1" si="1"/>
        <v>-0.46644351193372491</v>
      </c>
      <c r="G63" s="1">
        <f t="shared" ca="1" si="2"/>
        <v>89.17690296665387</v>
      </c>
    </row>
    <row r="64" spans="3:7" x14ac:dyDescent="0.3">
      <c r="C64" s="1">
        <v>54</v>
      </c>
      <c r="D64" s="1">
        <f t="shared" ca="1" si="0"/>
        <v>0.52880154051642436</v>
      </c>
      <c r="E64" s="1">
        <v>81.040639799999994</v>
      </c>
      <c r="F64" s="1">
        <f t="shared" ca="1" si="1"/>
        <v>6.6096869526893528E-3</v>
      </c>
      <c r="G64" s="1">
        <f t="shared" ca="1" si="2"/>
        <v>89.168927922764851</v>
      </c>
    </row>
    <row r="65" spans="3:7" x14ac:dyDescent="0.3">
      <c r="C65" s="1">
        <v>55</v>
      </c>
      <c r="D65" s="1">
        <f t="shared" ca="1" si="0"/>
        <v>1.2493291488036453</v>
      </c>
      <c r="E65" s="1">
        <v>82.752217340000001</v>
      </c>
      <c r="F65" s="1">
        <f t="shared" ca="1" si="1"/>
        <v>-0.31181777243220155</v>
      </c>
      <c r="G65" s="1">
        <f t="shared" ca="1" si="2"/>
        <v>88.27118127930396</v>
      </c>
    </row>
    <row r="66" spans="3:7" x14ac:dyDescent="0.3">
      <c r="C66" s="1">
        <v>56</v>
      </c>
      <c r="D66" s="1">
        <f t="shared" ca="1" si="0"/>
        <v>-0.33464739820011591</v>
      </c>
      <c r="E66" s="1">
        <v>84.334903350000005</v>
      </c>
      <c r="F66" s="1">
        <f t="shared" ca="1" si="1"/>
        <v>-0.1507375854526537</v>
      </c>
      <c r="G66" s="1">
        <f t="shared" ca="1" si="2"/>
        <v>87.826938902371268</v>
      </c>
    </row>
    <row r="67" spans="3:7" x14ac:dyDescent="0.3">
      <c r="C67" s="1">
        <v>57</v>
      </c>
      <c r="D67" s="1">
        <f t="shared" ca="1" si="0"/>
        <v>-0.14170294230225344</v>
      </c>
      <c r="E67" s="1">
        <v>82.961564229999993</v>
      </c>
      <c r="F67" s="1">
        <f t="shared" ca="1" si="1"/>
        <v>0.89449705097408128</v>
      </c>
      <c r="G67" s="1">
        <f t="shared" ca="1" si="2"/>
        <v>90.309681057754787</v>
      </c>
    </row>
    <row r="68" spans="3:7" x14ac:dyDescent="0.3">
      <c r="C68" s="1">
        <v>58</v>
      </c>
      <c r="D68" s="1">
        <f t="shared" ca="1" si="0"/>
        <v>-8.7327240821246432E-2</v>
      </c>
      <c r="E68" s="1">
        <v>82.489990160000005</v>
      </c>
      <c r="F68" s="1">
        <f t="shared" ca="1" si="1"/>
        <v>-0.12979675664683904</v>
      </c>
      <c r="G68" s="1">
        <f t="shared" ca="1" si="2"/>
        <v>89.91446522251934</v>
      </c>
    </row>
    <row r="69" spans="3:7" x14ac:dyDescent="0.3">
      <c r="C69" s="1">
        <v>59</v>
      </c>
      <c r="D69" s="1">
        <f t="shared" ca="1" si="0"/>
        <v>0.26652917113177488</v>
      </c>
      <c r="E69" s="1">
        <v>83.0777535</v>
      </c>
      <c r="F69" s="1">
        <f t="shared" ca="1" si="1"/>
        <v>2.2486158381199846</v>
      </c>
      <c r="G69" s="1">
        <f t="shared" ca="1" si="2"/>
        <v>96.48484550856314</v>
      </c>
    </row>
    <row r="70" spans="3:7" x14ac:dyDescent="0.3">
      <c r="C70" s="1">
        <v>60</v>
      </c>
      <c r="D70" s="1">
        <f t="shared" ca="1" si="0"/>
        <v>-0.36460728647019763</v>
      </c>
      <c r="E70" s="1">
        <v>84.740214330000001</v>
      </c>
      <c r="F70" s="1">
        <f t="shared" ca="1" si="1"/>
        <v>0.49395012924366982</v>
      </c>
      <c r="G70" s="1">
        <f t="shared" ca="1" si="2"/>
        <v>97.968529769116842</v>
      </c>
    </row>
    <row r="71" spans="3:7" x14ac:dyDescent="0.3">
      <c r="C71" s="1">
        <v>61</v>
      </c>
      <c r="D71" s="1">
        <f t="shared" ca="1" si="0"/>
        <v>0.32173610616751497</v>
      </c>
      <c r="E71" s="1">
        <v>83.970477880000004</v>
      </c>
      <c r="F71" s="1">
        <f t="shared" ca="1" si="1"/>
        <v>-0.65797164350989912</v>
      </c>
      <c r="G71" s="1">
        <f t="shared" ca="1" si="2"/>
        <v>95.930553098036143</v>
      </c>
    </row>
    <row r="72" spans="3:7" x14ac:dyDescent="0.3">
      <c r="C72" s="1">
        <v>62</v>
      </c>
      <c r="D72" s="1">
        <f t="shared" ca="1" si="0"/>
        <v>-0.3635714742187533</v>
      </c>
      <c r="E72" s="1">
        <v>83.700665659999999</v>
      </c>
      <c r="F72" s="1">
        <f t="shared" ca="1" si="1"/>
        <v>0.40405676335952229</v>
      </c>
      <c r="G72" s="1">
        <f t="shared" ca="1" si="2"/>
        <v>97.130311767964798</v>
      </c>
    </row>
    <row r="73" spans="3:7" x14ac:dyDescent="0.3">
      <c r="C73" s="1">
        <v>63</v>
      </c>
      <c r="D73" s="1">
        <f t="shared" ca="1" si="0"/>
        <v>0.80166187084060414</v>
      </c>
      <c r="E73" s="1">
        <v>81.890496519999999</v>
      </c>
      <c r="F73" s="1">
        <f t="shared" ca="1" si="1"/>
        <v>-5.5642371916323468E-3</v>
      </c>
      <c r="G73" s="1">
        <f t="shared" ca="1" si="2"/>
        <v>97.084392028239535</v>
      </c>
    </row>
    <row r="74" spans="3:7" x14ac:dyDescent="0.3">
      <c r="C74" s="1">
        <v>64</v>
      </c>
      <c r="D74" s="1">
        <f t="shared" ca="1" si="0"/>
        <v>-1.1576568637606446</v>
      </c>
      <c r="E74" s="1">
        <v>79.972282680000006</v>
      </c>
      <c r="F74" s="1">
        <f t="shared" ca="1" si="1"/>
        <v>0.62806169535786449</v>
      </c>
      <c r="G74" s="1">
        <f t="shared" ca="1" si="2"/>
        <v>98.994578508226439</v>
      </c>
    </row>
    <row r="75" spans="3:7" x14ac:dyDescent="0.3">
      <c r="C75" s="1">
        <v>65</v>
      </c>
      <c r="D75" s="1">
        <f t="shared" ref="D75:D138" ca="1" si="3">_xlfn.NORM.S.INV(RAND())</f>
        <v>0.50530242384953727</v>
      </c>
      <c r="E75" s="1">
        <v>81.311859720000001</v>
      </c>
      <c r="F75" s="1">
        <f t="shared" ref="F75:F138" ca="1" si="4">_xlfn.NORM.S.INV(RAND())</f>
        <v>-0.64471564769053835</v>
      </c>
      <c r="G75" s="1">
        <f t="shared" ca="1" si="2"/>
        <v>96.975738908666955</v>
      </c>
    </row>
    <row r="76" spans="3:7" x14ac:dyDescent="0.3">
      <c r="C76" s="1">
        <v>66</v>
      </c>
      <c r="D76" s="1">
        <f t="shared" ca="1" si="3"/>
        <v>-0.89204936662659851</v>
      </c>
      <c r="E76" s="1">
        <v>83.558083629999999</v>
      </c>
      <c r="F76" s="1">
        <f t="shared" ca="1" si="4"/>
        <v>-0.51755417350792854</v>
      </c>
      <c r="G76" s="1">
        <f t="shared" ref="G76:G139" ca="1" si="5">MIN(100, G75 * EXP(($D$5 - $D$6^2 / 2) * $D$7 + $D$6 * SQRT($D$7) * F76))</f>
        <v>95.379320587273511</v>
      </c>
    </row>
    <row r="77" spans="3:7" x14ac:dyDescent="0.3">
      <c r="C77" s="1">
        <v>67</v>
      </c>
      <c r="D77" s="1">
        <f t="shared" ca="1" si="3"/>
        <v>-1.1747292573532289</v>
      </c>
      <c r="E77" s="1">
        <v>83.479522110000005</v>
      </c>
      <c r="F77" s="1">
        <f t="shared" ca="1" si="4"/>
        <v>0.55313706093374104</v>
      </c>
      <c r="G77" s="1">
        <f t="shared" ca="1" si="5"/>
        <v>97.026714750936449</v>
      </c>
    </row>
    <row r="78" spans="3:7" x14ac:dyDescent="0.3">
      <c r="C78" s="1">
        <v>68</v>
      </c>
      <c r="D78" s="1">
        <f t="shared" ca="1" si="3"/>
        <v>1.2491348959448345</v>
      </c>
      <c r="E78" s="1">
        <v>85.196750809999998</v>
      </c>
      <c r="F78" s="1">
        <f t="shared" ca="1" si="4"/>
        <v>-0.67001500525494928</v>
      </c>
      <c r="G78" s="1">
        <f t="shared" ca="1" si="5"/>
        <v>94.97229735733498</v>
      </c>
    </row>
    <row r="79" spans="3:7" x14ac:dyDescent="0.3">
      <c r="C79" s="1">
        <v>69</v>
      </c>
      <c r="D79" s="1">
        <f t="shared" ca="1" si="3"/>
        <v>0.94900492080154597</v>
      </c>
      <c r="E79" s="1">
        <v>85.855553470000004</v>
      </c>
      <c r="F79" s="1">
        <f t="shared" ca="1" si="4"/>
        <v>-0.50405219849217753</v>
      </c>
      <c r="G79" s="1">
        <f t="shared" ca="1" si="5"/>
        <v>93.448592410311576</v>
      </c>
    </row>
    <row r="80" spans="3:7" x14ac:dyDescent="0.3">
      <c r="C80" s="1">
        <v>70</v>
      </c>
      <c r="D80" s="1">
        <f t="shared" ca="1" si="3"/>
        <v>0.19753278189517098</v>
      </c>
      <c r="E80" s="1">
        <v>84.790738970000007</v>
      </c>
      <c r="F80" s="1">
        <f t="shared" ca="1" si="4"/>
        <v>0.51877724597949881</v>
      </c>
      <c r="G80" s="1">
        <f t="shared" ca="1" si="5"/>
        <v>94.959814763095736</v>
      </c>
    </row>
    <row r="81" spans="3:7" x14ac:dyDescent="0.3">
      <c r="C81" s="1">
        <v>71</v>
      </c>
      <c r="D81" s="1">
        <f t="shared" ca="1" si="3"/>
        <v>1.359535765282113</v>
      </c>
      <c r="E81" s="1">
        <v>85.445994350000007</v>
      </c>
      <c r="F81" s="1">
        <f t="shared" ca="1" si="4"/>
        <v>0.51174654438595535</v>
      </c>
      <c r="G81" s="1">
        <f t="shared" ca="1" si="5"/>
        <v>96.474109947460548</v>
      </c>
    </row>
    <row r="82" spans="3:7" x14ac:dyDescent="0.3">
      <c r="C82" s="1">
        <v>72</v>
      </c>
      <c r="D82" s="1">
        <f t="shared" ca="1" si="3"/>
        <v>-1.0190014443708126</v>
      </c>
      <c r="E82" s="1">
        <v>88.117098630000001</v>
      </c>
      <c r="F82" s="1">
        <f t="shared" ca="1" si="4"/>
        <v>1.3612584088028237</v>
      </c>
      <c r="G82" s="1">
        <f t="shared" ca="1" si="5"/>
        <v>100</v>
      </c>
    </row>
    <row r="83" spans="3:7" x14ac:dyDescent="0.3">
      <c r="C83" s="1">
        <v>73</v>
      </c>
      <c r="D83" s="1">
        <f t="shared" ca="1" si="3"/>
        <v>-0.37303625218712488</v>
      </c>
      <c r="E83" s="1">
        <v>88.098019440000002</v>
      </c>
      <c r="F83" s="1">
        <f t="shared" ca="1" si="4"/>
        <v>0.31445067715445779</v>
      </c>
      <c r="G83" s="1">
        <f t="shared" ca="1" si="5"/>
        <v>100</v>
      </c>
    </row>
    <row r="84" spans="3:7" x14ac:dyDescent="0.3">
      <c r="C84" s="1">
        <v>74</v>
      </c>
      <c r="D84" s="1">
        <f t="shared" ca="1" si="3"/>
        <v>1.7902591874993043</v>
      </c>
      <c r="E84" s="1">
        <v>90.898908599999999</v>
      </c>
      <c r="F84" s="1">
        <f t="shared" ca="1" si="4"/>
        <v>2.0467914307200328</v>
      </c>
      <c r="G84" s="1">
        <f t="shared" ca="1" si="5"/>
        <v>100</v>
      </c>
    </row>
    <row r="85" spans="3:7" x14ac:dyDescent="0.3">
      <c r="C85" s="1">
        <v>75</v>
      </c>
      <c r="D85" s="1">
        <f t="shared" ca="1" si="3"/>
        <v>8.67379915652155E-2</v>
      </c>
      <c r="E85" s="1">
        <v>86.18171864</v>
      </c>
      <c r="F85" s="1">
        <f t="shared" ca="1" si="4"/>
        <v>-1.0989485918196262</v>
      </c>
      <c r="G85" s="1">
        <f t="shared" ca="1" si="5"/>
        <v>96.569112124761929</v>
      </c>
    </row>
    <row r="86" spans="3:7" x14ac:dyDescent="0.3">
      <c r="C86" s="1">
        <v>76</v>
      </c>
      <c r="D86" s="1">
        <f t="shared" ca="1" si="3"/>
        <v>0.12709761540040321</v>
      </c>
      <c r="E86" s="1">
        <v>87.641468900000007</v>
      </c>
      <c r="F86" s="1">
        <f t="shared" ca="1" si="4"/>
        <v>4.6376928587858031E-2</v>
      </c>
      <c r="G86" s="1">
        <f t="shared" ca="1" si="5"/>
        <v>96.681498637765088</v>
      </c>
    </row>
    <row r="87" spans="3:7" x14ac:dyDescent="0.3">
      <c r="C87" s="1">
        <v>77</v>
      </c>
      <c r="D87" s="1">
        <f t="shared" ca="1" si="3"/>
        <v>-1.2742174007399842</v>
      </c>
      <c r="E87" s="1">
        <v>87.837868299999997</v>
      </c>
      <c r="F87" s="1">
        <f t="shared" ca="1" si="4"/>
        <v>-0.72546900036428119</v>
      </c>
      <c r="G87" s="1">
        <f t="shared" ca="1" si="5"/>
        <v>94.469243128012266</v>
      </c>
    </row>
    <row r="88" spans="3:7" x14ac:dyDescent="0.3">
      <c r="C88" s="1">
        <v>78</v>
      </c>
      <c r="D88" s="1">
        <f t="shared" ca="1" si="3"/>
        <v>0.24336326646541884</v>
      </c>
      <c r="E88" s="1">
        <v>87.356503860000004</v>
      </c>
      <c r="F88" s="1">
        <f t="shared" ca="1" si="4"/>
        <v>-0.13964424150985275</v>
      </c>
      <c r="G88" s="1">
        <f t="shared" ca="1" si="5"/>
        <v>94.026655643904505</v>
      </c>
    </row>
    <row r="89" spans="3:7" x14ac:dyDescent="0.3">
      <c r="C89" s="1">
        <v>79</v>
      </c>
      <c r="D89" s="1">
        <f t="shared" ca="1" si="3"/>
        <v>-0.91778958970184121</v>
      </c>
      <c r="E89" s="1">
        <v>87.560500129999994</v>
      </c>
      <c r="F89" s="1">
        <f t="shared" ca="1" si="4"/>
        <v>-0.33550954970308283</v>
      </c>
      <c r="G89" s="1">
        <f t="shared" ca="1" si="5"/>
        <v>93.010569403136245</v>
      </c>
    </row>
    <row r="90" spans="3:7" x14ac:dyDescent="0.3">
      <c r="C90" s="1">
        <v>80</v>
      </c>
      <c r="D90" s="1">
        <f t="shared" ca="1" si="3"/>
        <v>-4.2520869228345186E-2</v>
      </c>
      <c r="E90" s="1">
        <v>84.123629809999997</v>
      </c>
      <c r="F90" s="1">
        <f t="shared" ca="1" si="4"/>
        <v>2.0432383437733352</v>
      </c>
      <c r="G90" s="1">
        <f t="shared" ca="1" si="5"/>
        <v>99.163646044396842</v>
      </c>
    </row>
    <row r="91" spans="3:7" x14ac:dyDescent="0.3">
      <c r="C91" s="1">
        <v>81</v>
      </c>
      <c r="D91" s="1">
        <f t="shared" ca="1" si="3"/>
        <v>-0.18014264743311334</v>
      </c>
      <c r="E91" s="1">
        <v>83.796099699999999</v>
      </c>
      <c r="F91" s="1">
        <f t="shared" ca="1" si="4"/>
        <v>-0.22118795881752651</v>
      </c>
      <c r="G91" s="1">
        <f t="shared" ca="1" si="5"/>
        <v>98.445893323339718</v>
      </c>
    </row>
    <row r="92" spans="3:7" x14ac:dyDescent="0.3">
      <c r="C92" s="1">
        <v>82</v>
      </c>
      <c r="D92" s="1">
        <f t="shared" ca="1" si="3"/>
        <v>-0.93316810699572472</v>
      </c>
      <c r="E92" s="1">
        <v>84.436490559999996</v>
      </c>
      <c r="F92" s="1">
        <f t="shared" ca="1" si="4"/>
        <v>-0.8814816134016622</v>
      </c>
      <c r="G92" s="1">
        <f t="shared" ca="1" si="5"/>
        <v>95.721737111801914</v>
      </c>
    </row>
    <row r="93" spans="3:7" x14ac:dyDescent="0.3">
      <c r="C93" s="1">
        <v>83</v>
      </c>
      <c r="D93" s="1">
        <f t="shared" ca="1" si="3"/>
        <v>1.9690345687751776</v>
      </c>
      <c r="E93" s="1">
        <v>86.974472539999994</v>
      </c>
      <c r="F93" s="1">
        <f t="shared" ca="1" si="4"/>
        <v>-0.43130536266410208</v>
      </c>
      <c r="G93" s="1">
        <f t="shared" ca="1" si="5"/>
        <v>94.402065165460428</v>
      </c>
    </row>
    <row r="94" spans="3:7" x14ac:dyDescent="0.3">
      <c r="C94" s="1">
        <v>84</v>
      </c>
      <c r="D94" s="1">
        <f t="shared" ca="1" si="3"/>
        <v>-2.1945849487807365E-4</v>
      </c>
      <c r="E94" s="1">
        <v>86.1164342</v>
      </c>
      <c r="F94" s="1">
        <f t="shared" ca="1" si="4"/>
        <v>-1.3917608050433418E-2</v>
      </c>
      <c r="G94" s="1">
        <f t="shared" ca="1" si="5"/>
        <v>94.332612458943103</v>
      </c>
    </row>
    <row r="95" spans="3:7" x14ac:dyDescent="0.3">
      <c r="C95" s="1">
        <v>85</v>
      </c>
      <c r="D95" s="1">
        <f t="shared" ca="1" si="3"/>
        <v>-0.43799042780995556</v>
      </c>
      <c r="E95" s="1">
        <v>84.767000690000003</v>
      </c>
      <c r="F95" s="1">
        <f t="shared" ca="1" si="4"/>
        <v>0.45419046035798205</v>
      </c>
      <c r="G95" s="1">
        <f t="shared" ca="1" si="5"/>
        <v>95.663325649113503</v>
      </c>
    </row>
    <row r="96" spans="3:7" x14ac:dyDescent="0.3">
      <c r="C96" s="1">
        <v>86</v>
      </c>
      <c r="D96" s="1">
        <f t="shared" ca="1" si="3"/>
        <v>-0.1490041796816936</v>
      </c>
      <c r="E96" s="1">
        <v>83.958735399999995</v>
      </c>
      <c r="F96" s="1">
        <f t="shared" ca="1" si="4"/>
        <v>0.93651161128439886</v>
      </c>
      <c r="G96" s="1">
        <f t="shared" ca="1" si="5"/>
        <v>98.497850641465092</v>
      </c>
    </row>
    <row r="97" spans="3:7" x14ac:dyDescent="0.3">
      <c r="C97" s="1">
        <v>87</v>
      </c>
      <c r="D97" s="1">
        <f t="shared" ca="1" si="3"/>
        <v>-0.11306096644157858</v>
      </c>
      <c r="E97" s="1">
        <v>85.537834849999996</v>
      </c>
      <c r="F97" s="1">
        <f t="shared" ca="1" si="4"/>
        <v>1.6185249545612985</v>
      </c>
      <c r="G97" s="1">
        <f t="shared" ca="1" si="5"/>
        <v>100</v>
      </c>
    </row>
    <row r="98" spans="3:7" x14ac:dyDescent="0.3">
      <c r="C98" s="1">
        <v>88</v>
      </c>
      <c r="D98" s="1">
        <f t="shared" ca="1" si="3"/>
        <v>-0.96327590034394017</v>
      </c>
      <c r="E98" s="1">
        <v>86.143016930000002</v>
      </c>
      <c r="F98" s="1">
        <f t="shared" ca="1" si="4"/>
        <v>1.0404096857884741</v>
      </c>
      <c r="G98" s="1">
        <f t="shared" ca="1" si="5"/>
        <v>100</v>
      </c>
    </row>
    <row r="99" spans="3:7" x14ac:dyDescent="0.3">
      <c r="C99" s="1">
        <v>89</v>
      </c>
      <c r="D99" s="1">
        <f t="shared" ca="1" si="3"/>
        <v>-0.56984875010762304</v>
      </c>
      <c r="E99" s="1">
        <v>85.273385590000004</v>
      </c>
      <c r="F99" s="1">
        <f t="shared" ca="1" si="4"/>
        <v>-7.3492834043786892E-3</v>
      </c>
      <c r="G99" s="1">
        <f t="shared" ca="1" si="5"/>
        <v>99.947104023187507</v>
      </c>
    </row>
    <row r="100" spans="3:7" x14ac:dyDescent="0.3">
      <c r="C100" s="1">
        <v>90</v>
      </c>
      <c r="D100" s="1">
        <f t="shared" ca="1" si="3"/>
        <v>0.14595330969285655</v>
      </c>
      <c r="E100" s="1">
        <v>86.19138332</v>
      </c>
      <c r="F100" s="1">
        <f t="shared" ca="1" si="4"/>
        <v>-0.73926546231239676</v>
      </c>
      <c r="G100" s="1">
        <f t="shared" ca="1" si="5"/>
        <v>97.617696523021522</v>
      </c>
    </row>
    <row r="101" spans="3:7" x14ac:dyDescent="0.3">
      <c r="C101" s="1">
        <v>91</v>
      </c>
      <c r="D101" s="1">
        <f t="shared" ca="1" si="3"/>
        <v>1.347392579069435</v>
      </c>
      <c r="E101" s="1">
        <v>86.401823980000003</v>
      </c>
      <c r="F101" s="1">
        <f t="shared" ca="1" si="4"/>
        <v>2.0476510287146237</v>
      </c>
      <c r="G101" s="1">
        <f t="shared" ca="1" si="5"/>
        <v>100</v>
      </c>
    </row>
    <row r="102" spans="3:7" x14ac:dyDescent="0.3">
      <c r="C102" s="1">
        <v>92</v>
      </c>
      <c r="D102" s="1">
        <f t="shared" ca="1" si="3"/>
        <v>-1.8596902403058886</v>
      </c>
      <c r="E102" s="1">
        <v>88.118878769999995</v>
      </c>
      <c r="F102" s="1">
        <f t="shared" ca="1" si="4"/>
        <v>-0.93200049607439317</v>
      </c>
      <c r="G102" s="1">
        <f t="shared" ca="1" si="5"/>
        <v>97.078245753081788</v>
      </c>
    </row>
    <row r="103" spans="3:7" x14ac:dyDescent="0.3">
      <c r="C103" s="1">
        <v>93</v>
      </c>
      <c r="D103" s="1">
        <f t="shared" ca="1" si="3"/>
        <v>0.30340745400170877</v>
      </c>
      <c r="E103" s="1">
        <v>86.925655579999997</v>
      </c>
      <c r="F103" s="1">
        <f t="shared" ca="1" si="4"/>
        <v>1.4012241722132277</v>
      </c>
      <c r="G103" s="1">
        <f t="shared" ca="1" si="5"/>
        <v>100</v>
      </c>
    </row>
    <row r="104" spans="3:7" x14ac:dyDescent="0.3">
      <c r="C104" s="1">
        <v>94</v>
      </c>
      <c r="D104" s="1">
        <f t="shared" ca="1" si="3"/>
        <v>-1.3146717837585438</v>
      </c>
      <c r="E104" s="1">
        <v>86.399473470000004</v>
      </c>
      <c r="F104" s="1">
        <f t="shared" ca="1" si="4"/>
        <v>-1.0663128734514666</v>
      </c>
      <c r="G104" s="1">
        <f t="shared" ca="1" si="5"/>
        <v>96.668429304828706</v>
      </c>
    </row>
    <row r="105" spans="3:7" x14ac:dyDescent="0.3">
      <c r="C105" s="1">
        <v>95</v>
      </c>
      <c r="D105" s="1">
        <f t="shared" ca="1" si="3"/>
        <v>0.99992160359186311</v>
      </c>
      <c r="E105" s="1">
        <v>85.765114449999999</v>
      </c>
      <c r="F105" s="1">
        <f t="shared" ca="1" si="4"/>
        <v>2.9353196802062307</v>
      </c>
      <c r="G105" s="1">
        <f t="shared" ca="1" si="5"/>
        <v>100</v>
      </c>
    </row>
    <row r="106" spans="3:7" x14ac:dyDescent="0.3">
      <c r="C106" s="1">
        <v>96</v>
      </c>
      <c r="D106" s="1">
        <f t="shared" ca="1" si="3"/>
        <v>-7.0761194666193197E-2</v>
      </c>
      <c r="E106" s="1">
        <v>83.297626460000004</v>
      </c>
      <c r="F106" s="1">
        <f t="shared" ca="1" si="4"/>
        <v>2.0752389003046106</v>
      </c>
      <c r="G106" s="1">
        <f t="shared" ca="1" si="5"/>
        <v>100</v>
      </c>
    </row>
    <row r="107" spans="3:7" x14ac:dyDescent="0.3">
      <c r="C107" s="1">
        <v>97</v>
      </c>
      <c r="D107" s="1">
        <f t="shared" ca="1" si="3"/>
        <v>-1.6218549929399937</v>
      </c>
      <c r="E107" s="1">
        <v>83.8325976</v>
      </c>
      <c r="F107" s="1">
        <f t="shared" ca="1" si="4"/>
        <v>1.6655480505289038</v>
      </c>
      <c r="G107" s="1">
        <f t="shared" ca="1" si="5"/>
        <v>100</v>
      </c>
    </row>
    <row r="108" spans="3:7" x14ac:dyDescent="0.3">
      <c r="C108" s="1">
        <v>98</v>
      </c>
      <c r="D108" s="1">
        <f t="shared" ca="1" si="3"/>
        <v>-0.16946151306488505</v>
      </c>
      <c r="E108" s="1">
        <v>84.312212729999999</v>
      </c>
      <c r="F108" s="1">
        <f t="shared" ca="1" si="4"/>
        <v>-2.2358878965972497</v>
      </c>
      <c r="G108" s="1">
        <f t="shared" ca="1" si="5"/>
        <v>93.172136996414963</v>
      </c>
    </row>
    <row r="109" spans="3:7" x14ac:dyDescent="0.3">
      <c r="C109" s="1">
        <v>99</v>
      </c>
      <c r="D109" s="1">
        <f t="shared" ca="1" si="3"/>
        <v>1.3253947877457317</v>
      </c>
      <c r="E109" s="1">
        <v>84.362991370000003</v>
      </c>
      <c r="F109" s="1">
        <f t="shared" ca="1" si="4"/>
        <v>0.85120892957335348</v>
      </c>
      <c r="G109" s="1">
        <f t="shared" ca="1" si="5"/>
        <v>95.675442840056789</v>
      </c>
    </row>
    <row r="110" spans="3:7" x14ac:dyDescent="0.3">
      <c r="C110" s="1">
        <v>100</v>
      </c>
      <c r="D110" s="1">
        <f t="shared" ca="1" si="3"/>
        <v>0.1368463779347672</v>
      </c>
      <c r="E110" s="1">
        <v>84.00936342</v>
      </c>
      <c r="F110" s="1">
        <f t="shared" ca="1" si="4"/>
        <v>1.223893928090495</v>
      </c>
      <c r="G110" s="1">
        <f t="shared" ca="1" si="5"/>
        <v>99.40605985459446</v>
      </c>
    </row>
    <row r="111" spans="3:7" x14ac:dyDescent="0.3">
      <c r="C111" s="1">
        <v>101</v>
      </c>
      <c r="D111" s="1">
        <f t="shared" ca="1" si="3"/>
        <v>-0.90633835869520973</v>
      </c>
      <c r="E111" s="1">
        <v>81.673280199999994</v>
      </c>
      <c r="F111" s="1">
        <f t="shared" ca="1" si="4"/>
        <v>-1.7791665317521845</v>
      </c>
      <c r="G111" s="1">
        <f t="shared" ca="1" si="5"/>
        <v>93.960734668323184</v>
      </c>
    </row>
    <row r="112" spans="3:7" x14ac:dyDescent="0.3">
      <c r="C112" s="1">
        <v>102</v>
      </c>
      <c r="D112" s="1">
        <f t="shared" ca="1" si="3"/>
        <v>-1.1339688294587618</v>
      </c>
      <c r="E112" s="1">
        <v>81.027007179999998</v>
      </c>
      <c r="F112" s="1">
        <f t="shared" ca="1" si="4"/>
        <v>0.97846977488833675</v>
      </c>
      <c r="G112" s="1">
        <f t="shared" ca="1" si="5"/>
        <v>96.872749915845418</v>
      </c>
    </row>
    <row r="113" spans="3:7" x14ac:dyDescent="0.3">
      <c r="C113" s="1">
        <v>103</v>
      </c>
      <c r="D113" s="1">
        <f t="shared" ca="1" si="3"/>
        <v>-1.1895112626834397</v>
      </c>
      <c r="E113" s="1">
        <v>80.512138050000004</v>
      </c>
      <c r="F113" s="1">
        <f t="shared" ca="1" si="4"/>
        <v>2.2074614603260336</v>
      </c>
      <c r="G113" s="1">
        <f t="shared" ca="1" si="5"/>
        <v>100</v>
      </c>
    </row>
    <row r="114" spans="3:7" x14ac:dyDescent="0.3">
      <c r="C114" s="1">
        <v>104</v>
      </c>
      <c r="D114" s="1">
        <f t="shared" ca="1" si="3"/>
        <v>0.40503951718789627</v>
      </c>
      <c r="E114" s="1">
        <v>79.260532949999998</v>
      </c>
      <c r="F114" s="1">
        <f t="shared" ca="1" si="4"/>
        <v>-0.73490447633512312</v>
      </c>
      <c r="G114" s="1">
        <f t="shared" ca="1" si="5"/>
        <v>97.682776288579149</v>
      </c>
    </row>
    <row r="115" spans="3:7" x14ac:dyDescent="0.3">
      <c r="C115" s="1">
        <v>105</v>
      </c>
      <c r="D115" s="1">
        <f t="shared" ca="1" si="3"/>
        <v>-1.829059138492229</v>
      </c>
      <c r="E115" s="1">
        <v>79.044491390000005</v>
      </c>
      <c r="F115" s="1">
        <f t="shared" ca="1" si="4"/>
        <v>-7.4745406746331677E-2</v>
      </c>
      <c r="G115" s="1">
        <f t="shared" ca="1" si="5"/>
        <v>97.424076647864936</v>
      </c>
    </row>
    <row r="116" spans="3:7" x14ac:dyDescent="0.3">
      <c r="C116" s="1">
        <v>106</v>
      </c>
      <c r="D116" s="1">
        <f t="shared" ca="1" si="3"/>
        <v>-0.1254740597690823</v>
      </c>
      <c r="E116" s="1">
        <v>79.722773529999998</v>
      </c>
      <c r="F116" s="1">
        <f t="shared" ca="1" si="4"/>
        <v>-8.1288457904213185E-2</v>
      </c>
      <c r="G116" s="1">
        <f t="shared" ca="1" si="5"/>
        <v>97.146039564468452</v>
      </c>
    </row>
    <row r="117" spans="3:7" x14ac:dyDescent="0.3">
      <c r="C117" s="1">
        <v>107</v>
      </c>
      <c r="D117" s="1">
        <f t="shared" ca="1" si="3"/>
        <v>-2.3107801501134468</v>
      </c>
      <c r="E117" s="1">
        <v>82.770074339999994</v>
      </c>
      <c r="F117" s="1">
        <f t="shared" ca="1" si="4"/>
        <v>-0.49218993784312959</v>
      </c>
      <c r="G117" s="1">
        <f t="shared" ca="1" si="5"/>
        <v>95.623180439306012</v>
      </c>
    </row>
    <row r="118" spans="3:7" x14ac:dyDescent="0.3">
      <c r="C118" s="1">
        <v>108</v>
      </c>
      <c r="D118" s="1">
        <f t="shared" ca="1" si="3"/>
        <v>-0.12245116660552975</v>
      </c>
      <c r="E118" s="1">
        <v>83.100455749999995</v>
      </c>
      <c r="F118" s="1">
        <f t="shared" ca="1" si="4"/>
        <v>-8.123778691004073E-2</v>
      </c>
      <c r="G118" s="1">
        <f t="shared" ca="1" si="5"/>
        <v>95.350435083942457</v>
      </c>
    </row>
    <row r="119" spans="3:7" x14ac:dyDescent="0.3">
      <c r="C119" s="1">
        <v>109</v>
      </c>
      <c r="D119" s="1">
        <f t="shared" ca="1" si="3"/>
        <v>-1.7087510660254588</v>
      </c>
      <c r="E119" s="1">
        <v>83.570057070000004</v>
      </c>
      <c r="F119" s="1">
        <f t="shared" ca="1" si="4"/>
        <v>-1.5943948893839353</v>
      </c>
      <c r="G119" s="1">
        <f t="shared" ca="1" si="5"/>
        <v>90.653319675522482</v>
      </c>
    </row>
    <row r="120" spans="3:7" x14ac:dyDescent="0.3">
      <c r="C120" s="1">
        <v>110</v>
      </c>
      <c r="D120" s="1">
        <f t="shared" ca="1" si="3"/>
        <v>0.48680464215633024</v>
      </c>
      <c r="E120" s="1">
        <v>83.487413110000006</v>
      </c>
      <c r="F120" s="1">
        <f t="shared" ca="1" si="4"/>
        <v>1.5404962601250418</v>
      </c>
      <c r="G120" s="1">
        <f t="shared" ca="1" si="5"/>
        <v>95.132057921217935</v>
      </c>
    </row>
    <row r="121" spans="3:7" x14ac:dyDescent="0.3">
      <c r="C121" s="1">
        <v>111</v>
      </c>
      <c r="D121" s="1">
        <f t="shared" ca="1" si="3"/>
        <v>0.80787654490670779</v>
      </c>
      <c r="E121" s="1">
        <v>80.325291919999998</v>
      </c>
      <c r="F121" s="1">
        <f t="shared" ca="1" si="4"/>
        <v>-1.9565729066992814</v>
      </c>
      <c r="G121" s="1">
        <f t="shared" ca="1" si="5"/>
        <v>89.419800226238095</v>
      </c>
    </row>
    <row r="122" spans="3:7" x14ac:dyDescent="0.3">
      <c r="C122" s="1">
        <v>112</v>
      </c>
      <c r="D122" s="1">
        <f t="shared" ca="1" si="3"/>
        <v>0.20940833466641623</v>
      </c>
      <c r="E122" s="1">
        <v>80.322859870000002</v>
      </c>
      <c r="F122" s="1">
        <f t="shared" ca="1" si="4"/>
        <v>0.22503794101384036</v>
      </c>
      <c r="G122" s="1">
        <f t="shared" ca="1" si="5"/>
        <v>90.029063551327638</v>
      </c>
    </row>
    <row r="123" spans="3:7" x14ac:dyDescent="0.3">
      <c r="C123" s="1">
        <v>113</v>
      </c>
      <c r="D123" s="1">
        <f t="shared" ca="1" si="3"/>
        <v>-0.19322916407108409</v>
      </c>
      <c r="E123" s="1">
        <v>80.459778549999996</v>
      </c>
      <c r="F123" s="1">
        <f t="shared" ca="1" si="4"/>
        <v>-0.3970696042978869</v>
      </c>
      <c r="G123" s="1">
        <f t="shared" ca="1" si="5"/>
        <v>88.883667725866601</v>
      </c>
    </row>
    <row r="124" spans="3:7" x14ac:dyDescent="0.3">
      <c r="C124" s="1">
        <v>114</v>
      </c>
      <c r="D124" s="1">
        <f t="shared" ca="1" si="3"/>
        <v>-0.49335993943669165</v>
      </c>
      <c r="E124" s="1">
        <v>84.463846739999994</v>
      </c>
      <c r="F124" s="1">
        <f t="shared" ca="1" si="4"/>
        <v>0.15429077077400688</v>
      </c>
      <c r="G124" s="1">
        <f t="shared" ca="1" si="5"/>
        <v>89.290088793112218</v>
      </c>
    </row>
    <row r="125" spans="3:7" x14ac:dyDescent="0.3">
      <c r="C125" s="1">
        <v>115</v>
      </c>
      <c r="D125" s="1">
        <f t="shared" ca="1" si="3"/>
        <v>-0.14746760971700218</v>
      </c>
      <c r="E125" s="1">
        <v>84.181127720000006</v>
      </c>
      <c r="F125" s="1">
        <f t="shared" ca="1" si="4"/>
        <v>-8.7228718456685408E-2</v>
      </c>
      <c r="G125" s="1">
        <f t="shared" ca="1" si="5"/>
        <v>89.018608178272487</v>
      </c>
    </row>
    <row r="126" spans="3:7" x14ac:dyDescent="0.3">
      <c r="C126" s="1">
        <v>116</v>
      </c>
      <c r="D126" s="1">
        <f t="shared" ca="1" si="3"/>
        <v>-0.55831256683934649</v>
      </c>
      <c r="E126" s="1">
        <v>84.730910190000003</v>
      </c>
      <c r="F126" s="1">
        <f t="shared" ca="1" si="4"/>
        <v>-1.378793663743513</v>
      </c>
      <c r="G126" s="1">
        <f t="shared" ca="1" si="5"/>
        <v>85.21009315755775</v>
      </c>
    </row>
    <row r="127" spans="3:7" x14ac:dyDescent="0.3">
      <c r="C127" s="1">
        <v>117</v>
      </c>
      <c r="D127" s="1">
        <f t="shared" ca="1" si="3"/>
        <v>0.21936257033008855</v>
      </c>
      <c r="E127" s="1">
        <v>84.714452449999996</v>
      </c>
      <c r="F127" s="1">
        <f t="shared" ca="1" si="4"/>
        <v>-0.24787335802950541</v>
      </c>
      <c r="G127" s="1">
        <f t="shared" ca="1" si="5"/>
        <v>84.522265367993768</v>
      </c>
    </row>
    <row r="128" spans="3:7" x14ac:dyDescent="0.3">
      <c r="C128" s="1">
        <v>118</v>
      </c>
      <c r="D128" s="1">
        <f t="shared" ca="1" si="3"/>
        <v>0.24181024900982598</v>
      </c>
      <c r="E128" s="1">
        <v>82.776731280000007</v>
      </c>
      <c r="F128" s="1">
        <f t="shared" ca="1" si="4"/>
        <v>-1.1269439034585198</v>
      </c>
      <c r="G128" s="1">
        <f t="shared" ca="1" si="5"/>
        <v>81.550460797162472</v>
      </c>
    </row>
    <row r="129" spans="3:7" x14ac:dyDescent="0.3">
      <c r="C129" s="1">
        <v>119</v>
      </c>
      <c r="D129" s="1">
        <f t="shared" ca="1" si="3"/>
        <v>0.57689061728215951</v>
      </c>
      <c r="E129" s="1">
        <v>84.710102379999995</v>
      </c>
      <c r="F129" s="1">
        <f t="shared" ca="1" si="4"/>
        <v>0.18316076894889119</v>
      </c>
      <c r="G129" s="1">
        <f t="shared" ca="1" si="5"/>
        <v>81.997879112586446</v>
      </c>
    </row>
    <row r="130" spans="3:7" x14ac:dyDescent="0.3">
      <c r="C130" s="1">
        <v>120</v>
      </c>
      <c r="D130" s="1">
        <f t="shared" ca="1" si="3"/>
        <v>-0.28113454777269048</v>
      </c>
      <c r="E130" s="1">
        <v>86.026383920000001</v>
      </c>
      <c r="F130" s="1">
        <f t="shared" ca="1" si="4"/>
        <v>-1.8557827701430274</v>
      </c>
      <c r="G130" s="1">
        <f t="shared" ca="1" si="5"/>
        <v>77.3193386075462</v>
      </c>
    </row>
    <row r="131" spans="3:7" x14ac:dyDescent="0.3">
      <c r="C131" s="1">
        <v>121</v>
      </c>
      <c r="D131" s="1">
        <f t="shared" ca="1" si="3"/>
        <v>0.23652069929186359</v>
      </c>
      <c r="E131" s="1">
        <v>87.430389469999994</v>
      </c>
      <c r="F131" s="1">
        <f t="shared" ca="1" si="4"/>
        <v>0.82447909607357872</v>
      </c>
      <c r="G131" s="1">
        <f t="shared" ca="1" si="5"/>
        <v>79.32990199311682</v>
      </c>
    </row>
    <row r="132" spans="3:7" x14ac:dyDescent="0.3">
      <c r="C132" s="1">
        <v>122</v>
      </c>
      <c r="D132" s="1">
        <f t="shared" ca="1" si="3"/>
        <v>-0.40201002369508743</v>
      </c>
      <c r="E132" s="1">
        <v>85.883942680000004</v>
      </c>
      <c r="F132" s="1">
        <f t="shared" ca="1" si="4"/>
        <v>0.24609421977137694</v>
      </c>
      <c r="G132" s="1">
        <f t="shared" ca="1" si="5"/>
        <v>79.923406089791641</v>
      </c>
    </row>
    <row r="133" spans="3:7" x14ac:dyDescent="0.3">
      <c r="C133" s="1">
        <v>123</v>
      </c>
      <c r="D133" s="1">
        <f t="shared" ca="1" si="3"/>
        <v>0.26833659335505383</v>
      </c>
      <c r="E133" s="1">
        <v>88.336434769999997</v>
      </c>
      <c r="F133" s="1">
        <f t="shared" ca="1" si="4"/>
        <v>-2.3053805045768376</v>
      </c>
      <c r="G133" s="1">
        <f t="shared" ca="1" si="5"/>
        <v>74.303530877633278</v>
      </c>
    </row>
    <row r="134" spans="3:7" x14ac:dyDescent="0.3">
      <c r="C134" s="1">
        <v>124</v>
      </c>
      <c r="D134" s="1">
        <f t="shared" ca="1" si="3"/>
        <v>-1.8539245443259218</v>
      </c>
      <c r="E134" s="1">
        <v>85.903912489999996</v>
      </c>
      <c r="F134" s="1">
        <f t="shared" ca="1" si="4"/>
        <v>3.3460805040111525</v>
      </c>
      <c r="G134" s="1">
        <f t="shared" ca="1" si="5"/>
        <v>82.537479156086533</v>
      </c>
    </row>
    <row r="135" spans="3:7" x14ac:dyDescent="0.3">
      <c r="C135" s="1">
        <v>125</v>
      </c>
      <c r="D135" s="1">
        <f t="shared" ca="1" si="3"/>
        <v>-0.62278030028197751</v>
      </c>
      <c r="E135" s="1">
        <v>86.955130850000003</v>
      </c>
      <c r="F135" s="1">
        <f t="shared" ca="1" si="4"/>
        <v>0.21497795571232467</v>
      </c>
      <c r="G135" s="1">
        <f t="shared" ca="1" si="5"/>
        <v>83.073522843151622</v>
      </c>
    </row>
    <row r="136" spans="3:7" x14ac:dyDescent="0.3">
      <c r="C136" s="1">
        <v>126</v>
      </c>
      <c r="D136" s="1">
        <f t="shared" ca="1" si="3"/>
        <v>1.2044448103302388</v>
      </c>
      <c r="E136" s="1">
        <v>90.808035529999998</v>
      </c>
      <c r="F136" s="1">
        <f t="shared" ca="1" si="4"/>
        <v>0.30004110658525363</v>
      </c>
      <c r="G136" s="1">
        <f t="shared" ca="1" si="5"/>
        <v>83.837367466999297</v>
      </c>
    </row>
    <row r="137" spans="3:7" x14ac:dyDescent="0.3">
      <c r="C137" s="1">
        <v>127</v>
      </c>
      <c r="D137" s="1">
        <f t="shared" ca="1" si="3"/>
        <v>0.16775110636795851</v>
      </c>
      <c r="E137" s="1">
        <v>89.054466390000002</v>
      </c>
      <c r="F137" s="1">
        <f t="shared" ca="1" si="4"/>
        <v>1.2209643358246107</v>
      </c>
      <c r="G137" s="1">
        <f t="shared" ca="1" si="5"/>
        <v>87.098352039979702</v>
      </c>
    </row>
    <row r="138" spans="3:7" x14ac:dyDescent="0.3">
      <c r="C138" s="1">
        <v>128</v>
      </c>
      <c r="D138" s="1">
        <f t="shared" ca="1" si="3"/>
        <v>0.60835955637869588</v>
      </c>
      <c r="E138" s="1">
        <v>88.090366779999997</v>
      </c>
      <c r="F138" s="1">
        <f t="shared" ca="1" si="4"/>
        <v>0.65694510198905109</v>
      </c>
      <c r="G138" s="1">
        <f t="shared" ca="1" si="5"/>
        <v>88.892890734602716</v>
      </c>
    </row>
    <row r="139" spans="3:7" x14ac:dyDescent="0.3">
      <c r="C139" s="1">
        <v>129</v>
      </c>
      <c r="D139" s="1">
        <f t="shared" ref="D139:D202" ca="1" si="6">_xlfn.NORM.S.INV(RAND())</f>
        <v>-1.1452510643859035</v>
      </c>
      <c r="E139" s="1">
        <v>88.309978470000004</v>
      </c>
      <c r="F139" s="1">
        <f t="shared" ref="F139:F202" ca="1" si="7">_xlfn.NORM.S.INV(RAND())</f>
        <v>1.5815255534773853</v>
      </c>
      <c r="G139" s="1">
        <f t="shared" ca="1" si="5"/>
        <v>93.405284581183153</v>
      </c>
    </row>
    <row r="140" spans="3:7" x14ac:dyDescent="0.3">
      <c r="C140" s="1">
        <v>130</v>
      </c>
      <c r="D140" s="1">
        <f t="shared" ca="1" si="6"/>
        <v>-0.66362475554196543</v>
      </c>
      <c r="E140" s="1">
        <v>87.464894979999997</v>
      </c>
      <c r="F140" s="1">
        <f t="shared" ca="1" si="7"/>
        <v>-0.88543570895271484</v>
      </c>
      <c r="G140" s="1">
        <f t="shared" ref="G140:G203" ca="1" si="8">MIN(100, G139 * EXP(($D$5 - $D$6^2 / 2) * $D$7 + $D$6 * SQRT($D$7) * F140))</f>
        <v>90.809299817341426</v>
      </c>
    </row>
    <row r="141" spans="3:7" x14ac:dyDescent="0.3">
      <c r="C141" s="1">
        <v>131</v>
      </c>
      <c r="D141" s="1">
        <f t="shared" ca="1" si="6"/>
        <v>-0.95420982870040694</v>
      </c>
      <c r="E141" s="1">
        <v>84.796055140000007</v>
      </c>
      <c r="F141" s="1">
        <f t="shared" ca="1" si="7"/>
        <v>0.20542651585906591</v>
      </c>
      <c r="G141" s="1">
        <f t="shared" ca="1" si="8"/>
        <v>91.371572698431621</v>
      </c>
    </row>
    <row r="142" spans="3:7" x14ac:dyDescent="0.3">
      <c r="C142" s="1">
        <v>132</v>
      </c>
      <c r="D142" s="1">
        <f t="shared" ca="1" si="6"/>
        <v>-0.18271434776151477</v>
      </c>
      <c r="E142" s="1">
        <v>84.954730569999995</v>
      </c>
      <c r="F142" s="1">
        <f t="shared" ca="1" si="7"/>
        <v>-0.56290176875639475</v>
      </c>
      <c r="G142" s="1">
        <f t="shared" ca="1" si="8"/>
        <v>89.73914303053283</v>
      </c>
    </row>
    <row r="143" spans="3:7" x14ac:dyDescent="0.3">
      <c r="C143" s="1">
        <v>133</v>
      </c>
      <c r="D143" s="1">
        <f t="shared" ca="1" si="6"/>
        <v>0.50647098581791905</v>
      </c>
      <c r="E143" s="1">
        <v>83.19225342</v>
      </c>
      <c r="F143" s="1">
        <f t="shared" ca="1" si="7"/>
        <v>-1.486258373360994</v>
      </c>
      <c r="G143" s="1">
        <f t="shared" ca="1" si="8"/>
        <v>85.609537250063752</v>
      </c>
    </row>
    <row r="144" spans="3:7" x14ac:dyDescent="0.3">
      <c r="C144" s="1">
        <v>134</v>
      </c>
      <c r="D144" s="1">
        <f t="shared" ca="1" si="6"/>
        <v>-1.0428083983285514</v>
      </c>
      <c r="E144" s="1">
        <v>84.021833970000003</v>
      </c>
      <c r="F144" s="1">
        <f t="shared" ca="1" si="7"/>
        <v>-1.0682981521854711</v>
      </c>
      <c r="G144" s="1">
        <f t="shared" ca="1" si="8"/>
        <v>82.752220303336188</v>
      </c>
    </row>
    <row r="145" spans="3:7" x14ac:dyDescent="0.3">
      <c r="C145" s="1">
        <v>135</v>
      </c>
      <c r="D145" s="1">
        <f t="shared" ca="1" si="6"/>
        <v>0.42498442594685965</v>
      </c>
      <c r="E145" s="1">
        <v>82.518810680000001</v>
      </c>
      <c r="F145" s="1">
        <f t="shared" ca="1" si="7"/>
        <v>0.87587126985612396</v>
      </c>
      <c r="G145" s="1">
        <f t="shared" ca="1" si="8"/>
        <v>85.041602524797057</v>
      </c>
    </row>
    <row r="146" spans="3:7" x14ac:dyDescent="0.3">
      <c r="C146" s="1">
        <v>136</v>
      </c>
      <c r="D146" s="1">
        <f t="shared" ca="1" si="6"/>
        <v>-1.2425241382493717</v>
      </c>
      <c r="E146" s="1">
        <v>85.118044960000006</v>
      </c>
      <c r="F146" s="1">
        <f t="shared" ca="1" si="7"/>
        <v>-0.12072102220478827</v>
      </c>
      <c r="G146" s="1">
        <f t="shared" ca="1" si="8"/>
        <v>84.693647968629037</v>
      </c>
    </row>
    <row r="147" spans="3:7" x14ac:dyDescent="0.3">
      <c r="C147" s="1">
        <v>137</v>
      </c>
      <c r="D147" s="1">
        <f t="shared" ca="1" si="6"/>
        <v>-0.28603417030408607</v>
      </c>
      <c r="E147" s="1">
        <v>83.827224209999997</v>
      </c>
      <c r="F147" s="1">
        <f t="shared" ca="1" si="7"/>
        <v>0.99114959891819432</v>
      </c>
      <c r="G147" s="1">
        <f t="shared" ca="1" si="8"/>
        <v>87.353339169265311</v>
      </c>
    </row>
    <row r="148" spans="3:7" x14ac:dyDescent="0.3">
      <c r="C148" s="1">
        <v>138</v>
      </c>
      <c r="D148" s="1">
        <f t="shared" ca="1" si="6"/>
        <v>-1.2461179547494115E-2</v>
      </c>
      <c r="E148" s="1">
        <v>83.329187360000006</v>
      </c>
      <c r="F148" s="1">
        <f t="shared" ca="1" si="7"/>
        <v>-1.1141531280876944</v>
      </c>
      <c r="G148" s="1">
        <f t="shared" ca="1" si="8"/>
        <v>84.315955644650003</v>
      </c>
    </row>
    <row r="149" spans="3:7" x14ac:dyDescent="0.3">
      <c r="C149" s="1">
        <v>139</v>
      </c>
      <c r="D149" s="1">
        <f t="shared" ca="1" si="6"/>
        <v>-1.2007143506940503</v>
      </c>
      <c r="E149" s="1">
        <v>84.726646529999996</v>
      </c>
      <c r="F149" s="1">
        <f t="shared" ca="1" si="7"/>
        <v>0.17318525389846987</v>
      </c>
      <c r="G149" s="1">
        <f t="shared" ca="1" si="8"/>
        <v>84.751913400059834</v>
      </c>
    </row>
    <row r="150" spans="3:7" x14ac:dyDescent="0.3">
      <c r="C150" s="1">
        <v>140</v>
      </c>
      <c r="D150" s="1">
        <f t="shared" ca="1" si="6"/>
        <v>-1.2643917050266427</v>
      </c>
      <c r="E150" s="1">
        <v>82.683269730000006</v>
      </c>
      <c r="F150" s="1">
        <f t="shared" ca="1" si="7"/>
        <v>0.65471345454054564</v>
      </c>
      <c r="G150" s="1">
        <f t="shared" ca="1" si="8"/>
        <v>86.492027272928226</v>
      </c>
    </row>
    <row r="151" spans="3:7" x14ac:dyDescent="0.3">
      <c r="C151" s="1">
        <v>141</v>
      </c>
      <c r="D151" s="1">
        <f t="shared" ca="1" si="6"/>
        <v>-1.5833119565788878</v>
      </c>
      <c r="E151" s="1">
        <v>83.100753990000001</v>
      </c>
      <c r="F151" s="1">
        <f t="shared" ca="1" si="7"/>
        <v>-0.80753723392163346</v>
      </c>
      <c r="G151" s="1">
        <f t="shared" ca="1" si="8"/>
        <v>84.294750236937745</v>
      </c>
    </row>
    <row r="152" spans="3:7" x14ac:dyDescent="0.3">
      <c r="C152" s="1">
        <v>142</v>
      </c>
      <c r="D152" s="1">
        <f t="shared" ca="1" si="6"/>
        <v>-8.4250333385332166E-2</v>
      </c>
      <c r="E152" s="1">
        <v>85.314795340000003</v>
      </c>
      <c r="F152" s="1">
        <f t="shared" ca="1" si="7"/>
        <v>0.89889457790707405</v>
      </c>
      <c r="G152" s="1">
        <f t="shared" ca="1" si="8"/>
        <v>86.689648934257164</v>
      </c>
    </row>
    <row r="153" spans="3:7" x14ac:dyDescent="0.3">
      <c r="C153" s="1">
        <v>143</v>
      </c>
      <c r="D153" s="1">
        <f t="shared" ca="1" si="6"/>
        <v>-0.75825701873220674</v>
      </c>
      <c r="E153" s="1">
        <v>82.614610670000005</v>
      </c>
      <c r="F153" s="1">
        <f t="shared" ca="1" si="7"/>
        <v>-1.5289473031132763</v>
      </c>
      <c r="G153" s="1">
        <f t="shared" ca="1" si="8"/>
        <v>82.589252304592193</v>
      </c>
    </row>
    <row r="154" spans="3:7" x14ac:dyDescent="0.3">
      <c r="C154" s="1">
        <v>144</v>
      </c>
      <c r="D154" s="1">
        <f t="shared" ca="1" si="6"/>
        <v>-1.4981242726101549</v>
      </c>
      <c r="E154" s="1">
        <v>82.960987059999994</v>
      </c>
      <c r="F154" s="1">
        <f t="shared" ca="1" si="7"/>
        <v>3.538905837722868E-2</v>
      </c>
      <c r="G154" s="1">
        <f t="shared" ca="1" si="8"/>
        <v>82.656757900202962</v>
      </c>
    </row>
    <row r="155" spans="3:7" x14ac:dyDescent="0.3">
      <c r="C155" s="1">
        <v>145</v>
      </c>
      <c r="D155" s="1">
        <f t="shared" ca="1" si="6"/>
        <v>-1.7758789399126347</v>
      </c>
      <c r="E155" s="1">
        <v>83.433670219999996</v>
      </c>
      <c r="F155" s="1">
        <f t="shared" ca="1" si="7"/>
        <v>-1.2208605413127485</v>
      </c>
      <c r="G155" s="1">
        <f t="shared" ca="1" si="8"/>
        <v>79.514983417445094</v>
      </c>
    </row>
    <row r="156" spans="3:7" x14ac:dyDescent="0.3">
      <c r="C156" s="1">
        <v>146</v>
      </c>
      <c r="D156" s="1">
        <f t="shared" ca="1" si="6"/>
        <v>-0.26701800535693559</v>
      </c>
      <c r="E156" s="1">
        <v>84.779994090000002</v>
      </c>
      <c r="F156" s="1">
        <f t="shared" ca="1" si="7"/>
        <v>6.1292162716080414E-2</v>
      </c>
      <c r="G156" s="1">
        <f t="shared" ca="1" si="8"/>
        <v>79.644929707937479</v>
      </c>
    </row>
    <row r="157" spans="3:7" x14ac:dyDescent="0.3">
      <c r="C157" s="1">
        <v>147</v>
      </c>
      <c r="D157" s="1">
        <f t="shared" ca="1" si="6"/>
        <v>0.24385666835366132</v>
      </c>
      <c r="E157" s="1">
        <v>82.725010609999998</v>
      </c>
      <c r="F157" s="1">
        <f t="shared" ca="1" si="7"/>
        <v>0.1929287214896491</v>
      </c>
      <c r="G157" s="1">
        <f t="shared" ca="1" si="8"/>
        <v>80.106535433571509</v>
      </c>
    </row>
    <row r="158" spans="3:7" x14ac:dyDescent="0.3">
      <c r="C158" s="1">
        <v>148</v>
      </c>
      <c r="D158" s="1">
        <f t="shared" ca="1" si="6"/>
        <v>0.22191999629271114</v>
      </c>
      <c r="E158" s="1">
        <v>80.58167736</v>
      </c>
      <c r="F158" s="1">
        <f t="shared" ca="1" si="7"/>
        <v>0.42242775349245898</v>
      </c>
      <c r="G158" s="1">
        <f t="shared" ca="1" si="8"/>
        <v>81.15533597225533</v>
      </c>
    </row>
    <row r="159" spans="3:7" x14ac:dyDescent="0.3">
      <c r="C159" s="1">
        <v>149</v>
      </c>
      <c r="D159" s="1">
        <f t="shared" ca="1" si="6"/>
        <v>-0.91516952819585551</v>
      </c>
      <c r="E159" s="1">
        <v>81.463146739999999</v>
      </c>
      <c r="F159" s="1">
        <f t="shared" ca="1" si="7"/>
        <v>0.48246290999075286</v>
      </c>
      <c r="G159" s="1">
        <f t="shared" ca="1" si="8"/>
        <v>82.373483297062265</v>
      </c>
    </row>
    <row r="160" spans="3:7" x14ac:dyDescent="0.3">
      <c r="C160" s="1">
        <v>150</v>
      </c>
      <c r="D160" s="1">
        <f t="shared" ca="1" si="6"/>
        <v>-1.2061099090002378</v>
      </c>
      <c r="E160" s="1">
        <v>81.987744430000006</v>
      </c>
      <c r="F160" s="1">
        <f t="shared" ca="1" si="7"/>
        <v>-0.47399921753837648</v>
      </c>
      <c r="G160" s="1">
        <f t="shared" ca="1" si="8"/>
        <v>81.128668098478755</v>
      </c>
    </row>
    <row r="161" spans="3:7" x14ac:dyDescent="0.3">
      <c r="C161" s="1">
        <v>151</v>
      </c>
      <c r="D161" s="1">
        <f t="shared" ca="1" si="6"/>
        <v>0.98555563828373682</v>
      </c>
      <c r="E161" s="1">
        <v>82.439485180000005</v>
      </c>
      <c r="F161" s="1">
        <f t="shared" ca="1" si="7"/>
        <v>0.3067579003701133</v>
      </c>
      <c r="G161" s="1">
        <f t="shared" ca="1" si="8"/>
        <v>81.891953324296509</v>
      </c>
    </row>
    <row r="162" spans="3:7" x14ac:dyDescent="0.3">
      <c r="C162" s="1">
        <v>152</v>
      </c>
      <c r="D162" s="1">
        <f t="shared" ca="1" si="6"/>
        <v>0.50144768804941175</v>
      </c>
      <c r="E162" s="1">
        <v>83.051925159999996</v>
      </c>
      <c r="F162" s="1">
        <f t="shared" ca="1" si="7"/>
        <v>1.4265859655064126</v>
      </c>
      <c r="G162" s="1">
        <f t="shared" ca="1" si="8"/>
        <v>85.630056714975495</v>
      </c>
    </row>
    <row r="163" spans="3:7" x14ac:dyDescent="0.3">
      <c r="C163" s="1">
        <v>153</v>
      </c>
      <c r="D163" s="1">
        <f t="shared" ca="1" si="6"/>
        <v>-0.68324648408296618</v>
      </c>
      <c r="E163" s="1">
        <v>81.963903880000004</v>
      </c>
      <c r="F163" s="1">
        <f t="shared" ca="1" si="7"/>
        <v>-0.44357384451809306</v>
      </c>
      <c r="G163" s="1">
        <f t="shared" ca="1" si="8"/>
        <v>84.416887415715635</v>
      </c>
    </row>
    <row r="164" spans="3:7" x14ac:dyDescent="0.3">
      <c r="C164" s="1">
        <v>154</v>
      </c>
      <c r="D164" s="1">
        <f t="shared" ca="1" si="6"/>
        <v>1.3554132071790588</v>
      </c>
      <c r="E164" s="1">
        <v>82.385614230000002</v>
      </c>
      <c r="F164" s="1">
        <f t="shared" ca="1" si="7"/>
        <v>-1.2005351904561152</v>
      </c>
      <c r="G164" s="1">
        <f t="shared" ca="1" si="8"/>
        <v>81.260215796611263</v>
      </c>
    </row>
    <row r="165" spans="3:7" x14ac:dyDescent="0.3">
      <c r="C165" s="1">
        <v>155</v>
      </c>
      <c r="D165" s="1">
        <f t="shared" ca="1" si="6"/>
        <v>-1.6096523647457988</v>
      </c>
      <c r="E165" s="1">
        <v>82.909706150000005</v>
      </c>
      <c r="F165" s="1">
        <f t="shared" ca="1" si="7"/>
        <v>-1.1735152468546088</v>
      </c>
      <c r="G165" s="1">
        <f t="shared" ca="1" si="8"/>
        <v>78.288182928422046</v>
      </c>
    </row>
    <row r="166" spans="3:7" x14ac:dyDescent="0.3">
      <c r="C166" s="1">
        <v>156</v>
      </c>
      <c r="D166" s="1">
        <f t="shared" ca="1" si="6"/>
        <v>1.0550679925782405</v>
      </c>
      <c r="E166" s="1">
        <v>81.766627679999999</v>
      </c>
      <c r="F166" s="1">
        <f t="shared" ca="1" si="7"/>
        <v>-0.2127508608616677</v>
      </c>
      <c r="G166" s="1">
        <f t="shared" ca="1" si="8"/>
        <v>77.742184869120635</v>
      </c>
    </row>
    <row r="167" spans="3:7" x14ac:dyDescent="0.3">
      <c r="C167" s="1">
        <v>157</v>
      </c>
      <c r="D167" s="1">
        <f t="shared" ca="1" si="6"/>
        <v>0.40790846557658023</v>
      </c>
      <c r="E167" s="1">
        <v>84.85867279</v>
      </c>
      <c r="F167" s="1">
        <f t="shared" ca="1" si="7"/>
        <v>-0.14929014577522073</v>
      </c>
      <c r="G167" s="1">
        <f t="shared" ca="1" si="8"/>
        <v>77.354458287129191</v>
      </c>
    </row>
    <row r="168" spans="3:7" x14ac:dyDescent="0.3">
      <c r="C168" s="1">
        <v>158</v>
      </c>
      <c r="D168" s="1">
        <f t="shared" ca="1" si="6"/>
        <v>-1.2432537048956731</v>
      </c>
      <c r="E168" s="1">
        <v>85.70527878</v>
      </c>
      <c r="F168" s="1">
        <f t="shared" ca="1" si="7"/>
        <v>0.46472240271132059</v>
      </c>
      <c r="G168" s="1">
        <f t="shared" ca="1" si="8"/>
        <v>78.471694016881912</v>
      </c>
    </row>
    <row r="169" spans="3:7" x14ac:dyDescent="0.3">
      <c r="C169" s="1">
        <v>159</v>
      </c>
      <c r="D169" s="1">
        <f t="shared" ca="1" si="6"/>
        <v>-0.80128172157557875</v>
      </c>
      <c r="E169" s="1">
        <v>83.706111449999995</v>
      </c>
      <c r="F169" s="1">
        <f t="shared" ca="1" si="7"/>
        <v>1.0360273667487818</v>
      </c>
      <c r="G169" s="1">
        <f t="shared" ca="1" si="8"/>
        <v>81.050478323514056</v>
      </c>
    </row>
    <row r="170" spans="3:7" x14ac:dyDescent="0.3">
      <c r="C170" s="1">
        <v>160</v>
      </c>
      <c r="D170" s="1">
        <f t="shared" ca="1" si="6"/>
        <v>-7.5364781806697215E-2</v>
      </c>
      <c r="E170" s="1">
        <v>84.847115500000001</v>
      </c>
      <c r="F170" s="1">
        <f t="shared" ca="1" si="7"/>
        <v>0.68758355072796551</v>
      </c>
      <c r="G170" s="1">
        <f t="shared" ca="1" si="8"/>
        <v>82.800274524775105</v>
      </c>
    </row>
    <row r="171" spans="3:7" x14ac:dyDescent="0.3">
      <c r="C171" s="1">
        <v>161</v>
      </c>
      <c r="D171" s="1">
        <f t="shared" ca="1" si="6"/>
        <v>-1.3884651903847709</v>
      </c>
      <c r="E171" s="1">
        <v>83.235560489999997</v>
      </c>
      <c r="F171" s="1">
        <f t="shared" ca="1" si="7"/>
        <v>0.79413274273357659</v>
      </c>
      <c r="G171" s="1">
        <f t="shared" ca="1" si="8"/>
        <v>84.872199364417142</v>
      </c>
    </row>
    <row r="172" spans="3:7" x14ac:dyDescent="0.3">
      <c r="C172" s="1">
        <v>162</v>
      </c>
      <c r="D172" s="1">
        <f t="shared" ca="1" si="6"/>
        <v>0.66801425102814593</v>
      </c>
      <c r="E172" s="1">
        <v>84.587446839999998</v>
      </c>
      <c r="F172" s="1">
        <f t="shared" ca="1" si="7"/>
        <v>-0.18020013401888688</v>
      </c>
      <c r="G172" s="1">
        <f t="shared" ca="1" si="8"/>
        <v>84.366735805216635</v>
      </c>
    </row>
    <row r="173" spans="3:7" x14ac:dyDescent="0.3">
      <c r="C173" s="1">
        <v>163</v>
      </c>
      <c r="D173" s="1">
        <f t="shared" ca="1" si="6"/>
        <v>0.34841028024313808</v>
      </c>
      <c r="E173" s="1">
        <v>86.589793400000005</v>
      </c>
      <c r="F173" s="1">
        <f t="shared" ca="1" si="7"/>
        <v>-0.23097407515651186</v>
      </c>
      <c r="G173" s="1">
        <f t="shared" ca="1" si="8"/>
        <v>83.730271584544226</v>
      </c>
    </row>
    <row r="174" spans="3:7" x14ac:dyDescent="0.3">
      <c r="C174" s="1">
        <v>164</v>
      </c>
      <c r="D174" s="1">
        <f t="shared" ca="1" si="6"/>
        <v>1.8804320443461289</v>
      </c>
      <c r="E174" s="1">
        <v>85.211834049999993</v>
      </c>
      <c r="F174" s="1">
        <f t="shared" ca="1" si="7"/>
        <v>-6.7644577181831686E-2</v>
      </c>
      <c r="G174" s="1">
        <f t="shared" ca="1" si="8"/>
        <v>83.527202464839519</v>
      </c>
    </row>
    <row r="175" spans="3:7" x14ac:dyDescent="0.3">
      <c r="C175" s="1">
        <v>165</v>
      </c>
      <c r="D175" s="1">
        <f t="shared" ca="1" si="6"/>
        <v>1.1971710579193473</v>
      </c>
      <c r="E175" s="1">
        <v>86.896260900000001</v>
      </c>
      <c r="F175" s="1">
        <f t="shared" ca="1" si="7"/>
        <v>-1.308698397324418</v>
      </c>
      <c r="G175" s="1">
        <f t="shared" ca="1" si="8"/>
        <v>80.130344317830676</v>
      </c>
    </row>
    <row r="176" spans="3:7" x14ac:dyDescent="0.3">
      <c r="C176" s="1">
        <v>166</v>
      </c>
      <c r="D176" s="1">
        <f t="shared" ca="1" si="6"/>
        <v>-0.31951599168698941</v>
      </c>
      <c r="E176" s="1">
        <v>87.657091410000007</v>
      </c>
      <c r="F176" s="1">
        <f t="shared" ca="1" si="7"/>
        <v>-0.13878818411074906</v>
      </c>
      <c r="G176" s="1">
        <f t="shared" ca="1" si="8"/>
        <v>79.757084918129053</v>
      </c>
    </row>
    <row r="177" spans="3:7" x14ac:dyDescent="0.3">
      <c r="C177" s="1">
        <v>167</v>
      </c>
      <c r="D177" s="1">
        <f t="shared" ca="1" si="6"/>
        <v>0.18441260241184881</v>
      </c>
      <c r="E177" s="1">
        <v>89.142108010000001</v>
      </c>
      <c r="F177" s="1">
        <f t="shared" ca="1" si="7"/>
        <v>2.5757000932646254E-2</v>
      </c>
      <c r="G177" s="1">
        <f t="shared" ca="1" si="8"/>
        <v>79.798062686043778</v>
      </c>
    </row>
    <row r="178" spans="3:7" x14ac:dyDescent="0.3">
      <c r="C178" s="1">
        <v>168</v>
      </c>
      <c r="D178" s="1">
        <f t="shared" ca="1" si="6"/>
        <v>-0.9864081522117979</v>
      </c>
      <c r="E178" s="1">
        <v>92.56836156</v>
      </c>
      <c r="F178" s="1">
        <f t="shared" ca="1" si="7"/>
        <v>-0.87308318554692721</v>
      </c>
      <c r="G178" s="1">
        <f t="shared" ca="1" si="8"/>
        <v>77.610449178510152</v>
      </c>
    </row>
    <row r="179" spans="3:7" x14ac:dyDescent="0.3">
      <c r="C179" s="1">
        <v>169</v>
      </c>
      <c r="D179" s="1">
        <f t="shared" ca="1" si="6"/>
        <v>0.8914059261908559</v>
      </c>
      <c r="E179" s="1">
        <v>92.160342229999998</v>
      </c>
      <c r="F179" s="1">
        <f t="shared" ca="1" si="7"/>
        <v>0.45096174353079943</v>
      </c>
      <c r="G179" s="1">
        <f t="shared" ca="1" si="8"/>
        <v>78.697265838488462</v>
      </c>
    </row>
    <row r="180" spans="3:7" x14ac:dyDescent="0.3">
      <c r="C180" s="1">
        <v>170</v>
      </c>
      <c r="D180" s="1">
        <f t="shared" ca="1" si="6"/>
        <v>0.98596953405001686</v>
      </c>
      <c r="E180" s="1">
        <v>90.817130739999996</v>
      </c>
      <c r="F180" s="1">
        <f t="shared" ca="1" si="7"/>
        <v>0.14014603252465502</v>
      </c>
      <c r="G180" s="1">
        <f t="shared" ca="1" si="8"/>
        <v>79.021896054721253</v>
      </c>
    </row>
    <row r="181" spans="3:7" x14ac:dyDescent="0.3">
      <c r="C181" s="1">
        <v>171</v>
      </c>
      <c r="D181" s="1">
        <f t="shared" ca="1" si="6"/>
        <v>0.38011187100125859</v>
      </c>
      <c r="E181" s="1">
        <v>89.24687634</v>
      </c>
      <c r="F181" s="1">
        <f t="shared" ca="1" si="7"/>
        <v>1.3838009760591967</v>
      </c>
      <c r="G181" s="1">
        <f t="shared" ca="1" si="8"/>
        <v>82.517714718772012</v>
      </c>
    </row>
    <row r="182" spans="3:7" x14ac:dyDescent="0.3">
      <c r="C182" s="1">
        <v>172</v>
      </c>
      <c r="D182" s="1">
        <f t="shared" ca="1" si="6"/>
        <v>-0.64239813321466765</v>
      </c>
      <c r="E182" s="1">
        <v>87.835329389999998</v>
      </c>
      <c r="F182" s="1">
        <f t="shared" ca="1" si="7"/>
        <v>-4.4610822645385108E-2</v>
      </c>
      <c r="G182" s="1">
        <f t="shared" ca="1" si="8"/>
        <v>82.377329057962967</v>
      </c>
    </row>
    <row r="183" spans="3:7" x14ac:dyDescent="0.3">
      <c r="C183" s="1">
        <v>173</v>
      </c>
      <c r="D183" s="1">
        <f t="shared" ca="1" si="6"/>
        <v>-0.72412339291416372</v>
      </c>
      <c r="E183" s="1">
        <v>87.743801970000007</v>
      </c>
      <c r="F183" s="1">
        <f t="shared" ca="1" si="7"/>
        <v>0.42671465221140364</v>
      </c>
      <c r="G183" s="1">
        <f t="shared" ca="1" si="8"/>
        <v>83.467129480850133</v>
      </c>
    </row>
    <row r="184" spans="3:7" x14ac:dyDescent="0.3">
      <c r="C184" s="1">
        <v>174</v>
      </c>
      <c r="D184" s="1">
        <f t="shared" ca="1" si="6"/>
        <v>0.52887555839564904</v>
      </c>
      <c r="E184" s="1">
        <v>88.386353299999996</v>
      </c>
      <c r="F184" s="1">
        <f t="shared" ca="1" si="7"/>
        <v>-0.8752350946338916</v>
      </c>
      <c r="G184" s="1">
        <f t="shared" ca="1" si="8"/>
        <v>81.173428802384862</v>
      </c>
    </row>
    <row r="185" spans="3:7" x14ac:dyDescent="0.3">
      <c r="C185" s="1">
        <v>175</v>
      </c>
      <c r="D185" s="1">
        <f t="shared" ca="1" si="6"/>
        <v>0.17902293139260794</v>
      </c>
      <c r="E185" s="1">
        <v>88.919660289999996</v>
      </c>
      <c r="F185" s="1">
        <f t="shared" ca="1" si="7"/>
        <v>0.9806705566573557</v>
      </c>
      <c r="G185" s="1">
        <f t="shared" ca="1" si="8"/>
        <v>83.694943396617958</v>
      </c>
    </row>
    <row r="186" spans="3:7" x14ac:dyDescent="0.3">
      <c r="C186" s="1">
        <v>176</v>
      </c>
      <c r="D186" s="1">
        <f t="shared" ca="1" si="6"/>
        <v>0.67809429662884391</v>
      </c>
      <c r="E186" s="1">
        <v>90.435177190000005</v>
      </c>
      <c r="F186" s="1">
        <f t="shared" ca="1" si="7"/>
        <v>0.56212489246971065</v>
      </c>
      <c r="G186" s="1">
        <f t="shared" ca="1" si="8"/>
        <v>85.164630536671211</v>
      </c>
    </row>
    <row r="187" spans="3:7" x14ac:dyDescent="0.3">
      <c r="C187" s="1">
        <v>177</v>
      </c>
      <c r="D187" s="1">
        <f t="shared" ca="1" si="6"/>
        <v>-0.60597673973164268</v>
      </c>
      <c r="E187" s="1">
        <v>90.503911349999996</v>
      </c>
      <c r="F187" s="1">
        <f t="shared" ca="1" si="7"/>
        <v>-0.44751959603143776</v>
      </c>
      <c r="G187" s="1">
        <f t="shared" ca="1" si="8"/>
        <v>83.947621576523147</v>
      </c>
    </row>
    <row r="188" spans="3:7" x14ac:dyDescent="0.3">
      <c r="C188" s="1">
        <v>178</v>
      </c>
      <c r="D188" s="1">
        <f t="shared" ca="1" si="6"/>
        <v>0.97733539962368499</v>
      </c>
      <c r="E188" s="1">
        <v>93.180173690000004</v>
      </c>
      <c r="F188" s="1">
        <f t="shared" ca="1" si="7"/>
        <v>-7.1212939163310422E-3</v>
      </c>
      <c r="G188" s="1">
        <f t="shared" ca="1" si="8"/>
        <v>83.903819172729058</v>
      </c>
    </row>
    <row r="189" spans="3:7" x14ac:dyDescent="0.3">
      <c r="C189" s="1">
        <v>179</v>
      </c>
      <c r="D189" s="1">
        <f t="shared" ca="1" si="6"/>
        <v>-2.1399135339698869</v>
      </c>
      <c r="E189" s="1">
        <v>92.733548380000002</v>
      </c>
      <c r="F189" s="1">
        <f t="shared" ca="1" si="7"/>
        <v>1.7869165242626142</v>
      </c>
      <c r="G189" s="1">
        <f t="shared" ca="1" si="8"/>
        <v>88.735150329327467</v>
      </c>
    </row>
    <row r="190" spans="3:7" x14ac:dyDescent="0.3">
      <c r="C190" s="1">
        <v>180</v>
      </c>
      <c r="D190" s="1">
        <f t="shared" ca="1" si="6"/>
        <v>0.53736802542710815</v>
      </c>
      <c r="E190" s="1">
        <v>97.824933939999994</v>
      </c>
      <c r="F190" s="1">
        <f t="shared" ca="1" si="7"/>
        <v>1.0934809968508037</v>
      </c>
      <c r="G190" s="1">
        <f t="shared" ca="1" si="8"/>
        <v>91.81722251587145</v>
      </c>
    </row>
    <row r="191" spans="3:7" x14ac:dyDescent="0.3">
      <c r="C191" s="1">
        <v>181</v>
      </c>
      <c r="D191" s="1">
        <f t="shared" ca="1" si="6"/>
        <v>0.65190683116515857</v>
      </c>
      <c r="E191" s="1">
        <v>99.097963739999997</v>
      </c>
      <c r="F191" s="1">
        <f t="shared" ca="1" si="7"/>
        <v>0.79618906342438867</v>
      </c>
      <c r="G191" s="1">
        <f t="shared" ca="1" si="8"/>
        <v>94.120875747665053</v>
      </c>
    </row>
    <row r="192" spans="3:7" x14ac:dyDescent="0.3">
      <c r="C192" s="1">
        <v>182</v>
      </c>
      <c r="D192" s="1">
        <f t="shared" ca="1" si="6"/>
        <v>5.8253874206918464E-3</v>
      </c>
      <c r="E192" s="1">
        <v>97.448661360000003</v>
      </c>
      <c r="F192" s="1">
        <f t="shared" ca="1" si="7"/>
        <v>-1.2995872096932584</v>
      </c>
      <c r="G192" s="1">
        <f t="shared" ca="1" si="8"/>
        <v>90.319113056813151</v>
      </c>
    </row>
    <row r="193" spans="3:7" x14ac:dyDescent="0.3">
      <c r="C193" s="1">
        <v>183</v>
      </c>
      <c r="D193" s="1">
        <f t="shared" ca="1" si="6"/>
        <v>0.29092710860052684</v>
      </c>
      <c r="E193" s="1">
        <v>95.410244879999993</v>
      </c>
      <c r="F193" s="1">
        <f t="shared" ca="1" si="7"/>
        <v>0.12169481084677343</v>
      </c>
      <c r="G193" s="1">
        <f t="shared" ca="1" si="8"/>
        <v>90.638993019779434</v>
      </c>
    </row>
    <row r="194" spans="3:7" x14ac:dyDescent="0.3">
      <c r="C194" s="1">
        <v>184</v>
      </c>
      <c r="D194" s="1">
        <f t="shared" ca="1" si="6"/>
        <v>-1.5980726282947197</v>
      </c>
      <c r="E194" s="1">
        <v>96.378606230000003</v>
      </c>
      <c r="F194" s="1">
        <f t="shared" ca="1" si="7"/>
        <v>0.72941933829432659</v>
      </c>
      <c r="G194" s="1">
        <f t="shared" ca="1" si="8"/>
        <v>92.717889583484776</v>
      </c>
    </row>
    <row r="195" spans="3:7" x14ac:dyDescent="0.3">
      <c r="C195" s="1">
        <v>185</v>
      </c>
      <c r="D195" s="1">
        <f t="shared" ca="1" si="6"/>
        <v>-0.49116286345541771</v>
      </c>
      <c r="E195" s="1">
        <v>95.996054889999996</v>
      </c>
      <c r="F195" s="1">
        <f t="shared" ca="1" si="7"/>
        <v>1.023192877741284</v>
      </c>
      <c r="G195" s="1">
        <f t="shared" ca="1" si="8"/>
        <v>95.726136031253233</v>
      </c>
    </row>
    <row r="196" spans="3:7" x14ac:dyDescent="0.3">
      <c r="C196" s="1">
        <v>186</v>
      </c>
      <c r="D196" s="1">
        <f t="shared" ca="1" si="6"/>
        <v>0.18999284779017001</v>
      </c>
      <c r="E196" s="1">
        <v>97.414877529999998</v>
      </c>
      <c r="F196" s="1">
        <f t="shared" ca="1" si="7"/>
        <v>-1.6088581671964661</v>
      </c>
      <c r="G196" s="1">
        <f t="shared" ca="1" si="8"/>
        <v>90.96906255505688</v>
      </c>
    </row>
    <row r="197" spans="3:7" x14ac:dyDescent="0.3">
      <c r="C197" s="1">
        <v>187</v>
      </c>
      <c r="D197" s="1">
        <f t="shared" ca="1" si="6"/>
        <v>0.35396347731285299</v>
      </c>
      <c r="E197" s="1">
        <v>98.385592680000002</v>
      </c>
      <c r="F197" s="1">
        <f t="shared" ca="1" si="7"/>
        <v>1.5901532687626452</v>
      </c>
      <c r="G197" s="1">
        <f t="shared" ca="1" si="8"/>
        <v>95.612826352907646</v>
      </c>
    </row>
    <row r="198" spans="3:7" x14ac:dyDescent="0.3">
      <c r="C198" s="1">
        <v>188</v>
      </c>
      <c r="D198" s="1">
        <f t="shared" ca="1" si="6"/>
        <v>-1.3019374400081576</v>
      </c>
      <c r="E198" s="1">
        <v>98.291479159999994</v>
      </c>
      <c r="F198" s="1">
        <f t="shared" ca="1" si="7"/>
        <v>1.6004501003321616</v>
      </c>
      <c r="G198" s="1">
        <f t="shared" ca="1" si="8"/>
        <v>100</v>
      </c>
    </row>
    <row r="199" spans="3:7" x14ac:dyDescent="0.3">
      <c r="C199" s="1">
        <v>189</v>
      </c>
      <c r="D199" s="1">
        <f t="shared" ca="1" si="6"/>
        <v>1.0390045729797455</v>
      </c>
      <c r="E199" s="1">
        <v>96.675972759999993</v>
      </c>
      <c r="F199" s="1">
        <f t="shared" ca="1" si="7"/>
        <v>2.0456440529632527</v>
      </c>
      <c r="G199" s="1">
        <f t="shared" ca="1" si="8"/>
        <v>100</v>
      </c>
    </row>
    <row r="200" spans="3:7" x14ac:dyDescent="0.3">
      <c r="C200" s="1">
        <v>190</v>
      </c>
      <c r="D200" s="1">
        <f t="shared" ca="1" si="6"/>
        <v>-1.6841373546479461</v>
      </c>
      <c r="E200" s="1">
        <v>93.795324160000007</v>
      </c>
      <c r="F200" s="1">
        <f t="shared" ca="1" si="7"/>
        <v>-0.28600407196654165</v>
      </c>
      <c r="G200" s="1">
        <f t="shared" ca="1" si="8"/>
        <v>99.073726531393504</v>
      </c>
    </row>
    <row r="201" spans="3:7" x14ac:dyDescent="0.3">
      <c r="C201" s="1">
        <v>191</v>
      </c>
      <c r="D201" s="1">
        <f t="shared" ca="1" si="6"/>
        <v>0.10144230180117664</v>
      </c>
      <c r="E201" s="1">
        <v>93.004601530000002</v>
      </c>
      <c r="F201" s="1">
        <f t="shared" ca="1" si="7"/>
        <v>0.48680786805972381</v>
      </c>
      <c r="G201" s="1">
        <f t="shared" ca="1" si="8"/>
        <v>100</v>
      </c>
    </row>
    <row r="202" spans="3:7" x14ac:dyDescent="0.3">
      <c r="C202" s="1">
        <v>192</v>
      </c>
      <c r="D202" s="1">
        <f t="shared" ca="1" si="6"/>
        <v>0.90964477548489975</v>
      </c>
      <c r="E202" s="1">
        <v>94.644084399999997</v>
      </c>
      <c r="F202" s="1">
        <f t="shared" ca="1" si="7"/>
        <v>-1.6336781002711322</v>
      </c>
      <c r="G202" s="1">
        <f t="shared" ca="1" si="8"/>
        <v>94.956276987604312</v>
      </c>
    </row>
    <row r="203" spans="3:7" x14ac:dyDescent="0.3">
      <c r="C203" s="1">
        <v>193</v>
      </c>
      <c r="D203" s="1">
        <f t="shared" ref="D203:D262" ca="1" si="9">_xlfn.NORM.S.INV(RAND())</f>
        <v>0.97203891714731028</v>
      </c>
      <c r="E203" s="1">
        <v>95.096660569999997</v>
      </c>
      <c r="F203" s="1">
        <f t="shared" ref="F203:F262" ca="1" si="10">_xlfn.NORM.S.INV(RAND())</f>
        <v>3.6706141086020452E-2</v>
      </c>
      <c r="G203" s="1">
        <f t="shared" ca="1" si="8"/>
        <v>95.037833448331156</v>
      </c>
    </row>
    <row r="204" spans="3:7" x14ac:dyDescent="0.3">
      <c r="C204" s="1">
        <v>194</v>
      </c>
      <c r="D204" s="1">
        <f t="shared" ca="1" si="9"/>
        <v>1.6608225439512923</v>
      </c>
      <c r="E204" s="1">
        <v>92.774896949999999</v>
      </c>
      <c r="F204" s="1">
        <f t="shared" ca="1" si="10"/>
        <v>-1.0310786622300741</v>
      </c>
      <c r="G204" s="1">
        <f t="shared" ref="G204:G262" ca="1" si="11">MIN(100, G203 * EXP(($D$5 - $D$6^2 / 2) * $D$7 + $D$6 * SQRT($D$7) * F204))</f>
        <v>91.973594066240935</v>
      </c>
    </row>
    <row r="205" spans="3:7" x14ac:dyDescent="0.3">
      <c r="C205" s="1">
        <v>195</v>
      </c>
      <c r="D205" s="1">
        <f t="shared" ca="1" si="9"/>
        <v>-0.34816922028861219</v>
      </c>
      <c r="E205" s="1">
        <v>93.142621250000005</v>
      </c>
      <c r="F205" s="1">
        <f t="shared" ca="1" si="10"/>
        <v>-0.23716128020486579</v>
      </c>
      <c r="G205" s="1">
        <f t="shared" ca="1" si="11"/>
        <v>91.261956826452618</v>
      </c>
    </row>
    <row r="206" spans="3:7" x14ac:dyDescent="0.3">
      <c r="C206" s="1">
        <v>196</v>
      </c>
      <c r="D206" s="1">
        <f t="shared" ca="1" si="9"/>
        <v>-1.3754504398235796</v>
      </c>
      <c r="E206" s="1">
        <v>93.906981970000004</v>
      </c>
      <c r="F206" s="1">
        <f t="shared" ca="1" si="10"/>
        <v>7.6224114382592448E-3</v>
      </c>
      <c r="G206" s="1">
        <f t="shared" ca="1" si="11"/>
        <v>91.256706161124555</v>
      </c>
    </row>
    <row r="207" spans="3:7" x14ac:dyDescent="0.3">
      <c r="C207" s="1">
        <v>197</v>
      </c>
      <c r="D207" s="1">
        <f t="shared" ca="1" si="9"/>
        <v>0.94744260848111628</v>
      </c>
      <c r="E207" s="1">
        <v>92.293927780000004</v>
      </c>
      <c r="F207" s="1">
        <f t="shared" ca="1" si="10"/>
        <v>-2.6005400153523017</v>
      </c>
      <c r="G207" s="1">
        <f t="shared" ca="1" si="11"/>
        <v>84.054849124443081</v>
      </c>
    </row>
    <row r="208" spans="3:7" x14ac:dyDescent="0.3">
      <c r="C208" s="1">
        <v>198</v>
      </c>
      <c r="D208" s="1">
        <f t="shared" ca="1" si="9"/>
        <v>-1.2947232794203298</v>
      </c>
      <c r="E208" s="1">
        <v>92.623832620000002</v>
      </c>
      <c r="F208" s="1">
        <f t="shared" ca="1" si="10"/>
        <v>-0.94520577405181316</v>
      </c>
      <c r="G208" s="1">
        <f t="shared" ca="1" si="11"/>
        <v>81.565040828375757</v>
      </c>
    </row>
    <row r="209" spans="3:7" x14ac:dyDescent="0.3">
      <c r="C209" s="1">
        <v>199</v>
      </c>
      <c r="D209" s="1">
        <f t="shared" ca="1" si="9"/>
        <v>1.8200469597492162</v>
      </c>
      <c r="E209" s="1">
        <v>92.777974830000005</v>
      </c>
      <c r="F209" s="1">
        <f t="shared" ca="1" si="10"/>
        <v>-1.0120875505055036</v>
      </c>
      <c r="G209" s="1">
        <f t="shared" ca="1" si="11"/>
        <v>78.982425716209633</v>
      </c>
    </row>
    <row r="210" spans="3:7" x14ac:dyDescent="0.3">
      <c r="C210" s="1">
        <v>200</v>
      </c>
      <c r="D210" s="1">
        <f t="shared" ca="1" si="9"/>
        <v>1.7875536364581519</v>
      </c>
      <c r="E210" s="1">
        <v>90.703514420000005</v>
      </c>
      <c r="F210" s="1">
        <f t="shared" ca="1" si="10"/>
        <v>-2.5313196137161778</v>
      </c>
      <c r="G210" s="1">
        <f t="shared" ca="1" si="11"/>
        <v>72.908022118041018</v>
      </c>
    </row>
    <row r="211" spans="3:7" x14ac:dyDescent="0.3">
      <c r="C211" s="1">
        <v>201</v>
      </c>
      <c r="D211" s="1">
        <f t="shared" ca="1" si="9"/>
        <v>0.73664768433276906</v>
      </c>
      <c r="E211" s="1">
        <v>91.3979176</v>
      </c>
      <c r="F211" s="1">
        <f t="shared" ca="1" si="10"/>
        <v>-1.1289686593712882</v>
      </c>
      <c r="G211" s="1">
        <f t="shared" ca="1" si="11"/>
        <v>70.340088577326355</v>
      </c>
    </row>
    <row r="212" spans="3:7" x14ac:dyDescent="0.3">
      <c r="C212" s="1">
        <v>202</v>
      </c>
      <c r="D212" s="1">
        <f t="shared" ca="1" si="9"/>
        <v>1.2462324580416391</v>
      </c>
      <c r="E212" s="1">
        <v>92.468707319999993</v>
      </c>
      <c r="F212" s="1">
        <f t="shared" ca="1" si="10"/>
        <v>0.46707276258210184</v>
      </c>
      <c r="G212" s="1">
        <f t="shared" ca="1" si="11"/>
        <v>71.361297922713973</v>
      </c>
    </row>
    <row r="213" spans="3:7" x14ac:dyDescent="0.3">
      <c r="C213" s="1">
        <v>203</v>
      </c>
      <c r="D213" s="1">
        <f t="shared" ca="1" si="9"/>
        <v>-0.77716267143923878</v>
      </c>
      <c r="E213" s="1">
        <v>94.517908640000002</v>
      </c>
      <c r="F213" s="1">
        <f t="shared" ca="1" si="10"/>
        <v>-0.8559794206684016</v>
      </c>
      <c r="G213" s="1">
        <f t="shared" ca="1" si="11"/>
        <v>69.442372772851684</v>
      </c>
    </row>
    <row r="214" spans="3:7" x14ac:dyDescent="0.3">
      <c r="C214" s="1">
        <v>204</v>
      </c>
      <c r="D214" s="1">
        <f t="shared" ca="1" si="9"/>
        <v>1.9992127634226724</v>
      </c>
      <c r="E214" s="1">
        <v>96.557230919999995</v>
      </c>
      <c r="F214" s="1">
        <f t="shared" ca="1" si="10"/>
        <v>1.7938151100587858</v>
      </c>
      <c r="G214" s="1">
        <f t="shared" ca="1" si="11"/>
        <v>73.456947482652325</v>
      </c>
    </row>
    <row r="215" spans="3:7" x14ac:dyDescent="0.3">
      <c r="C215" s="1">
        <v>205</v>
      </c>
      <c r="D215" s="1">
        <f t="shared" ca="1" si="9"/>
        <v>-0.63647897041506196</v>
      </c>
      <c r="E215" s="1">
        <v>93.945030750000001</v>
      </c>
      <c r="F215" s="1">
        <f t="shared" ca="1" si="10"/>
        <v>-0.21053700401163847</v>
      </c>
      <c r="G215" s="1">
        <f t="shared" ca="1" si="11"/>
        <v>72.9497300661792</v>
      </c>
    </row>
    <row r="216" spans="3:7" x14ac:dyDescent="0.3">
      <c r="C216" s="1">
        <v>206</v>
      </c>
      <c r="D216" s="1">
        <f t="shared" ca="1" si="9"/>
        <v>0.33056036944468453</v>
      </c>
      <c r="E216" s="1">
        <v>92.229923220000003</v>
      </c>
      <c r="F216" s="1">
        <f t="shared" ca="1" si="10"/>
        <v>0.52434642270502996</v>
      </c>
      <c r="G216" s="1">
        <f t="shared" ca="1" si="11"/>
        <v>74.142455400139397</v>
      </c>
    </row>
    <row r="217" spans="3:7" x14ac:dyDescent="0.3">
      <c r="C217" s="1">
        <v>207</v>
      </c>
      <c r="D217" s="1">
        <f t="shared" ca="1" si="9"/>
        <v>-0.53269069729156659</v>
      </c>
      <c r="E217" s="1">
        <v>93.226071439999998</v>
      </c>
      <c r="F217" s="1">
        <f t="shared" ca="1" si="10"/>
        <v>1.4235682172178414</v>
      </c>
      <c r="G217" s="1">
        <f t="shared" ca="1" si="11"/>
        <v>77.519450634889282</v>
      </c>
    </row>
    <row r="218" spans="3:7" x14ac:dyDescent="0.3">
      <c r="C218" s="1">
        <v>208</v>
      </c>
      <c r="D218" s="1">
        <f t="shared" ca="1" si="9"/>
        <v>-0.78198193039745034</v>
      </c>
      <c r="E218" s="1">
        <v>94.230649389999996</v>
      </c>
      <c r="F218" s="1">
        <f t="shared" ca="1" si="10"/>
        <v>-0.36664293610430326</v>
      </c>
      <c r="G218" s="1">
        <f t="shared" ca="1" si="11"/>
        <v>76.60658926214748</v>
      </c>
    </row>
    <row r="219" spans="3:7" x14ac:dyDescent="0.3">
      <c r="C219" s="1">
        <v>209</v>
      </c>
      <c r="D219" s="1">
        <f t="shared" ca="1" si="9"/>
        <v>0.26981419169962695</v>
      </c>
      <c r="E219" s="1">
        <v>95.248430279999994</v>
      </c>
      <c r="F219" s="1">
        <f t="shared" ca="1" si="10"/>
        <v>1.011347012391713</v>
      </c>
      <c r="G219" s="1">
        <f t="shared" ca="1" si="11"/>
        <v>79.062597522902308</v>
      </c>
    </row>
    <row r="220" spans="3:7" x14ac:dyDescent="0.3">
      <c r="C220" s="1">
        <v>210</v>
      </c>
      <c r="D220" s="1">
        <f t="shared" ca="1" si="9"/>
        <v>0.58237794043949864</v>
      </c>
      <c r="E220" s="1">
        <v>102.63538699999999</v>
      </c>
      <c r="F220" s="1">
        <f t="shared" ca="1" si="10"/>
        <v>0.12713838377532088</v>
      </c>
      <c r="G220" s="1">
        <f t="shared" ca="1" si="11"/>
        <v>79.356215655732626</v>
      </c>
    </row>
    <row r="221" spans="3:7" x14ac:dyDescent="0.3">
      <c r="C221" s="1">
        <v>211</v>
      </c>
      <c r="D221" s="1">
        <f t="shared" ca="1" si="9"/>
        <v>0.88107684434850675</v>
      </c>
      <c r="E221" s="1">
        <v>103.85857609999999</v>
      </c>
      <c r="F221" s="1">
        <f t="shared" ca="1" si="10"/>
        <v>6.2417601573778424E-2</v>
      </c>
      <c r="G221" s="1">
        <f t="shared" ca="1" si="11"/>
        <v>79.488720147729495</v>
      </c>
    </row>
    <row r="222" spans="3:7" x14ac:dyDescent="0.3">
      <c r="C222" s="1">
        <v>212</v>
      </c>
      <c r="D222" s="1">
        <f t="shared" ca="1" si="9"/>
        <v>0.84732015367731961</v>
      </c>
      <c r="E222" s="1">
        <v>106.26927000000001</v>
      </c>
      <c r="F222" s="1">
        <f t="shared" ca="1" si="10"/>
        <v>-2.0312541870058163</v>
      </c>
      <c r="G222" s="1">
        <f t="shared" ca="1" si="11"/>
        <v>74.540232592426776</v>
      </c>
    </row>
    <row r="223" spans="3:7" x14ac:dyDescent="0.3">
      <c r="C223" s="1">
        <v>213</v>
      </c>
      <c r="D223" s="1">
        <f t="shared" ca="1" si="9"/>
        <v>-2.2695931659183235</v>
      </c>
      <c r="E223" s="1">
        <v>108.350026</v>
      </c>
      <c r="F223" s="1">
        <f t="shared" ca="1" si="10"/>
        <v>1.4645971717112471</v>
      </c>
      <c r="G223" s="1">
        <f t="shared" ca="1" si="11"/>
        <v>78.036125758415793</v>
      </c>
    </row>
    <row r="224" spans="3:7" x14ac:dyDescent="0.3">
      <c r="C224" s="1">
        <v>214</v>
      </c>
      <c r="D224" s="1">
        <f t="shared" ca="1" si="9"/>
        <v>-1.2552539649477712</v>
      </c>
      <c r="E224" s="1">
        <v>109.8157662</v>
      </c>
      <c r="F224" s="1">
        <f t="shared" ca="1" si="10"/>
        <v>-0.72600846888502002</v>
      </c>
      <c r="G224" s="1">
        <f t="shared" ca="1" si="11"/>
        <v>76.249216025953586</v>
      </c>
    </row>
    <row r="225" spans="3:7" x14ac:dyDescent="0.3">
      <c r="C225" s="1">
        <v>215</v>
      </c>
      <c r="D225" s="1">
        <f t="shared" ca="1" si="9"/>
        <v>-0.30658522157692775</v>
      </c>
      <c r="E225" s="1">
        <v>109.1782434</v>
      </c>
      <c r="F225" s="1">
        <f t="shared" ca="1" si="10"/>
        <v>1.4802737794154892</v>
      </c>
      <c r="G225" s="1">
        <f t="shared" ca="1" si="11"/>
        <v>79.864684302036537</v>
      </c>
    </row>
    <row r="226" spans="3:7" x14ac:dyDescent="0.3">
      <c r="C226" s="1">
        <v>216</v>
      </c>
      <c r="D226" s="1">
        <f t="shared" ca="1" si="9"/>
        <v>-1.0221310402445976</v>
      </c>
      <c r="E226" s="1">
        <v>110.89009110000001</v>
      </c>
      <c r="F226" s="1">
        <f t="shared" ca="1" si="10"/>
        <v>6.7049549993589655E-2</v>
      </c>
      <c r="G226" s="1">
        <f t="shared" ca="1" si="11"/>
        <v>80.00970978413153</v>
      </c>
    </row>
    <row r="227" spans="3:7" x14ac:dyDescent="0.3">
      <c r="C227" s="1">
        <v>217</v>
      </c>
      <c r="D227" s="1">
        <f t="shared" ca="1" si="9"/>
        <v>-0.10433761472300027</v>
      </c>
      <c r="E227" s="1">
        <v>109.23156299999999</v>
      </c>
      <c r="F227" s="1">
        <f t="shared" ca="1" si="10"/>
        <v>1.4973696548781583</v>
      </c>
      <c r="G227" s="1">
        <f t="shared" ca="1" si="11"/>
        <v>83.848625150981363</v>
      </c>
    </row>
    <row r="228" spans="3:7" x14ac:dyDescent="0.3">
      <c r="C228" s="1">
        <v>218</v>
      </c>
      <c r="D228" s="1">
        <f t="shared" ca="1" si="9"/>
        <v>-1.5598352706535659</v>
      </c>
      <c r="E228" s="1">
        <v>108.7688174</v>
      </c>
      <c r="F228" s="1">
        <f t="shared" ca="1" si="10"/>
        <v>1.1415063885726209</v>
      </c>
      <c r="G228" s="1">
        <f t="shared" ca="1" si="11"/>
        <v>86.892310733201413</v>
      </c>
    </row>
    <row r="229" spans="3:7" x14ac:dyDescent="0.3">
      <c r="C229" s="1">
        <v>219</v>
      </c>
      <c r="D229" s="1">
        <f t="shared" ca="1" si="9"/>
        <v>0.25886049888890683</v>
      </c>
      <c r="E229" s="1">
        <v>107.7673534</v>
      </c>
      <c r="F229" s="1">
        <f t="shared" ca="1" si="10"/>
        <v>-1.1166454321477042</v>
      </c>
      <c r="G229" s="1">
        <f t="shared" ca="1" si="11"/>
        <v>83.864374108411468</v>
      </c>
    </row>
    <row r="230" spans="3:7" x14ac:dyDescent="0.3">
      <c r="C230" s="1">
        <v>220</v>
      </c>
      <c r="D230" s="1">
        <f t="shared" ca="1" si="9"/>
        <v>-0.2590798134191995</v>
      </c>
      <c r="E230" s="1">
        <v>107.9977043</v>
      </c>
      <c r="F230" s="1">
        <f t="shared" ca="1" si="10"/>
        <v>0.11764803920300054</v>
      </c>
      <c r="G230" s="1">
        <f t="shared" ca="1" si="11"/>
        <v>84.150666914787564</v>
      </c>
    </row>
    <row r="231" spans="3:7" x14ac:dyDescent="0.3">
      <c r="C231" s="1">
        <v>221</v>
      </c>
      <c r="D231" s="1">
        <f t="shared" ca="1" si="9"/>
        <v>0.34467612601052144</v>
      </c>
      <c r="E231" s="1">
        <v>113.05125940000001</v>
      </c>
      <c r="F231" s="1">
        <f t="shared" ca="1" si="10"/>
        <v>0.56793776020000164</v>
      </c>
      <c r="G231" s="1">
        <f t="shared" ca="1" si="11"/>
        <v>85.644035551683785</v>
      </c>
    </row>
    <row r="232" spans="3:7" x14ac:dyDescent="0.3">
      <c r="C232" s="1">
        <v>222</v>
      </c>
      <c r="D232" s="1">
        <f t="shared" ca="1" si="9"/>
        <v>0.47528331492431936</v>
      </c>
      <c r="E232" s="1">
        <v>108.88585140000001</v>
      </c>
      <c r="F232" s="1">
        <f t="shared" ca="1" si="10"/>
        <v>-1.6726644732847702</v>
      </c>
      <c r="G232" s="1">
        <f t="shared" ca="1" si="11"/>
        <v>81.224586195166381</v>
      </c>
    </row>
    <row r="233" spans="3:7" x14ac:dyDescent="0.3">
      <c r="C233" s="1">
        <v>223</v>
      </c>
      <c r="D233" s="1">
        <f t="shared" ca="1" si="9"/>
        <v>0.14169684440728797</v>
      </c>
      <c r="E233" s="1">
        <v>110.4347748</v>
      </c>
      <c r="F233" s="1">
        <f t="shared" ca="1" si="10"/>
        <v>-6.6609253457915782E-2</v>
      </c>
      <c r="G233" s="1">
        <f t="shared" ca="1" si="11"/>
        <v>81.030236380257165</v>
      </c>
    </row>
    <row r="234" spans="3:7" x14ac:dyDescent="0.3">
      <c r="C234" s="1">
        <v>224</v>
      </c>
      <c r="D234" s="1">
        <f t="shared" ca="1" si="9"/>
        <v>-1.5447283364650544</v>
      </c>
      <c r="E234" s="1">
        <v>106.9279939</v>
      </c>
      <c r="F234" s="1">
        <f t="shared" ca="1" si="10"/>
        <v>1.3811700595791727</v>
      </c>
      <c r="G234" s="1">
        <f t="shared" ca="1" si="11"/>
        <v>84.607889809546592</v>
      </c>
    </row>
    <row r="235" spans="3:7" x14ac:dyDescent="0.3">
      <c r="C235" s="1">
        <v>225</v>
      </c>
      <c r="D235" s="1">
        <f t="shared" ca="1" si="9"/>
        <v>0.70458586382865362</v>
      </c>
      <c r="E235" s="1">
        <v>105.9722034</v>
      </c>
      <c r="F235" s="1">
        <f t="shared" ca="1" si="10"/>
        <v>0.86787088976288473</v>
      </c>
      <c r="G235" s="1">
        <f t="shared" ca="1" si="11"/>
        <v>86.926702799752519</v>
      </c>
    </row>
    <row r="236" spans="3:7" x14ac:dyDescent="0.3">
      <c r="C236" s="1">
        <v>226</v>
      </c>
      <c r="D236" s="1">
        <f t="shared" ca="1" si="9"/>
        <v>0.19593170351568681</v>
      </c>
      <c r="E236" s="1">
        <v>108.33315930000001</v>
      </c>
      <c r="F236" s="1">
        <f t="shared" ca="1" si="10"/>
        <v>-0.82791684422267886</v>
      </c>
      <c r="G236" s="1">
        <f t="shared" ca="1" si="11"/>
        <v>84.664020038654556</v>
      </c>
    </row>
    <row r="237" spans="3:7" x14ac:dyDescent="0.3">
      <c r="C237" s="1">
        <v>227</v>
      </c>
      <c r="D237" s="1">
        <f t="shared" ca="1" si="9"/>
        <v>1.1204193362913224</v>
      </c>
      <c r="E237" s="1">
        <v>108.5265991</v>
      </c>
      <c r="F237" s="1">
        <f t="shared" ca="1" si="10"/>
        <v>1.6184552418684452</v>
      </c>
      <c r="G237" s="1">
        <f t="shared" ca="1" si="11"/>
        <v>89.065285697134698</v>
      </c>
    </row>
    <row r="238" spans="3:7" x14ac:dyDescent="0.3">
      <c r="C238" s="1">
        <v>228</v>
      </c>
      <c r="D238" s="1">
        <f t="shared" ca="1" si="9"/>
        <v>1.8144420952603962E-2</v>
      </c>
      <c r="E238" s="1">
        <v>106.2415829</v>
      </c>
      <c r="F238" s="1">
        <f t="shared" ca="1" si="10"/>
        <v>-1.3843258816300299</v>
      </c>
      <c r="G238" s="1">
        <f t="shared" ca="1" si="11"/>
        <v>85.239919434465534</v>
      </c>
    </row>
    <row r="239" spans="3:7" x14ac:dyDescent="0.3">
      <c r="C239" s="1">
        <v>229</v>
      </c>
      <c r="D239" s="1">
        <f t="shared" ca="1" si="9"/>
        <v>0.33374679052492329</v>
      </c>
      <c r="E239" s="1">
        <v>104.77480370000001</v>
      </c>
      <c r="F239" s="1">
        <f t="shared" ca="1" si="10"/>
        <v>-0.49399470145751861</v>
      </c>
      <c r="G239" s="1">
        <f t="shared" ca="1" si="11"/>
        <v>83.898931033910571</v>
      </c>
    </row>
    <row r="240" spans="3:7" x14ac:dyDescent="0.3">
      <c r="C240" s="1">
        <v>230</v>
      </c>
      <c r="D240" s="1">
        <f t="shared" ca="1" si="9"/>
        <v>-4.3879120830684973E-2</v>
      </c>
      <c r="E240" s="1">
        <v>106.25128549999999</v>
      </c>
      <c r="F240" s="1">
        <f t="shared" ca="1" si="10"/>
        <v>-0.13540474337109443</v>
      </c>
      <c r="G240" s="1">
        <f t="shared" ca="1" si="11"/>
        <v>83.517016778696359</v>
      </c>
    </row>
    <row r="241" spans="3:7" x14ac:dyDescent="0.3">
      <c r="C241" s="1">
        <v>231</v>
      </c>
      <c r="D241" s="1">
        <f t="shared" ca="1" si="9"/>
        <v>0.26064167598504506</v>
      </c>
      <c r="E241" s="1">
        <v>104.7523633</v>
      </c>
      <c r="F241" s="1">
        <f t="shared" ca="1" si="10"/>
        <v>-0.96977109408307094</v>
      </c>
      <c r="G241" s="1">
        <f t="shared" ca="1" si="11"/>
        <v>80.980458090795267</v>
      </c>
    </row>
    <row r="242" spans="3:7" x14ac:dyDescent="0.3">
      <c r="C242" s="1">
        <v>232</v>
      </c>
      <c r="D242" s="1">
        <f t="shared" ca="1" si="9"/>
        <v>-1.4797163536993778</v>
      </c>
      <c r="E242" s="1">
        <v>105.2582304</v>
      </c>
      <c r="F242" s="1">
        <f t="shared" ca="1" si="10"/>
        <v>0.32145312688009697</v>
      </c>
      <c r="G242" s="1">
        <f t="shared" ca="1" si="11"/>
        <v>81.780192612634579</v>
      </c>
    </row>
    <row r="243" spans="3:7" x14ac:dyDescent="0.3">
      <c r="C243" s="1">
        <v>233</v>
      </c>
      <c r="D243" s="1">
        <f t="shared" ca="1" si="9"/>
        <v>0.60084643440091257</v>
      </c>
      <c r="E243" s="1">
        <v>105.4067958</v>
      </c>
      <c r="F243" s="1">
        <f t="shared" ca="1" si="10"/>
        <v>0.3375265865537877</v>
      </c>
      <c r="G243" s="1">
        <f t="shared" ca="1" si="11"/>
        <v>82.629647057258026</v>
      </c>
    </row>
    <row r="244" spans="3:7" x14ac:dyDescent="0.3">
      <c r="C244" s="1">
        <v>234</v>
      </c>
      <c r="D244" s="1">
        <f t="shared" ca="1" si="9"/>
        <v>0.27382796262474157</v>
      </c>
      <c r="E244" s="1">
        <v>104.08583710000001</v>
      </c>
      <c r="F244" s="1">
        <f t="shared" ca="1" si="10"/>
        <v>-0.17522158269190058</v>
      </c>
      <c r="G244" s="1">
        <f t="shared" ca="1" si="11"/>
        <v>82.150420174750209</v>
      </c>
    </row>
    <row r="245" spans="3:7" x14ac:dyDescent="0.3">
      <c r="C245" s="1">
        <v>235</v>
      </c>
      <c r="D245" s="1">
        <f t="shared" ca="1" si="9"/>
        <v>0.16516361555355552</v>
      </c>
      <c r="E245" s="1">
        <v>108.6009643</v>
      </c>
      <c r="F245" s="1">
        <f t="shared" ca="1" si="10"/>
        <v>1.321943978196725</v>
      </c>
      <c r="G245" s="1">
        <f t="shared" ca="1" si="11"/>
        <v>85.617667830363573</v>
      </c>
    </row>
    <row r="246" spans="3:7" x14ac:dyDescent="0.3">
      <c r="C246" s="1">
        <v>236</v>
      </c>
      <c r="D246" s="1">
        <f t="shared" ca="1" si="9"/>
        <v>1.0627363785431896</v>
      </c>
      <c r="E246" s="1">
        <v>110.0321491</v>
      </c>
      <c r="F246" s="1">
        <f t="shared" ca="1" si="10"/>
        <v>-0.92796689055805726</v>
      </c>
      <c r="G246" s="1">
        <f t="shared" ca="1" si="11"/>
        <v>83.126690279602968</v>
      </c>
    </row>
    <row r="247" spans="3:7" x14ac:dyDescent="0.3">
      <c r="C247" s="1">
        <v>237</v>
      </c>
      <c r="D247" s="1">
        <f t="shared" ca="1" si="9"/>
        <v>-2.2448711992385242</v>
      </c>
      <c r="E247" s="1">
        <v>105.63054940000001</v>
      </c>
      <c r="F247" s="1">
        <f t="shared" ca="1" si="10"/>
        <v>1.5088361918120314</v>
      </c>
      <c r="G247" s="1">
        <f t="shared" ca="1" si="11"/>
        <v>87.146628663477969</v>
      </c>
    </row>
    <row r="248" spans="3:7" x14ac:dyDescent="0.3">
      <c r="C248" s="1">
        <v>238</v>
      </c>
      <c r="D248" s="1">
        <f t="shared" ca="1" si="9"/>
        <v>4.6005994590237027E-2</v>
      </c>
      <c r="E248" s="1">
        <v>106.07727010000001</v>
      </c>
      <c r="F248" s="1">
        <f t="shared" ca="1" si="10"/>
        <v>-1.5454026867576258</v>
      </c>
      <c r="G248" s="1">
        <f t="shared" ca="1" si="11"/>
        <v>82.981596851564134</v>
      </c>
    </row>
    <row r="249" spans="3:7" x14ac:dyDescent="0.3">
      <c r="C249" s="1">
        <v>239</v>
      </c>
      <c r="D249" s="1">
        <f t="shared" ca="1" si="9"/>
        <v>-2.2600923519856879</v>
      </c>
      <c r="E249" s="1">
        <v>104.7262987</v>
      </c>
      <c r="F249" s="1">
        <f t="shared" ca="1" si="10"/>
        <v>0.42254266404670304</v>
      </c>
      <c r="G249" s="1">
        <f t="shared" ca="1" si="11"/>
        <v>84.068343608840678</v>
      </c>
    </row>
    <row r="250" spans="3:7" x14ac:dyDescent="0.3">
      <c r="C250" s="1">
        <v>240</v>
      </c>
      <c r="D250" s="1">
        <f t="shared" ca="1" si="9"/>
        <v>-0.25953224831980198</v>
      </c>
      <c r="E250" s="1">
        <v>106.5641056</v>
      </c>
      <c r="F250" s="1">
        <f t="shared" ca="1" si="10"/>
        <v>0.24821322621933894</v>
      </c>
      <c r="G250" s="1">
        <f t="shared" ca="1" si="11"/>
        <v>84.702951295361331</v>
      </c>
    </row>
    <row r="251" spans="3:7" x14ac:dyDescent="0.3">
      <c r="C251" s="1">
        <v>241</v>
      </c>
      <c r="D251" s="1">
        <f t="shared" ca="1" si="9"/>
        <v>0.40194022285721298</v>
      </c>
      <c r="E251" s="1">
        <v>104.92830240000001</v>
      </c>
      <c r="F251" s="1">
        <f t="shared" ca="1" si="10"/>
        <v>0.9231757645881814</v>
      </c>
      <c r="G251" s="1">
        <f t="shared" ca="1" si="11"/>
        <v>87.176092918881551</v>
      </c>
    </row>
    <row r="252" spans="3:7" x14ac:dyDescent="0.3">
      <c r="C252" s="1">
        <v>242</v>
      </c>
      <c r="D252" s="1">
        <f t="shared" ca="1" si="9"/>
        <v>0.86405891248225686</v>
      </c>
      <c r="E252" s="1">
        <v>104.73998450000001</v>
      </c>
      <c r="F252" s="1">
        <f t="shared" ca="1" si="10"/>
        <v>0.85232768278276783</v>
      </c>
      <c r="G252" s="1">
        <f t="shared" ca="1" si="11"/>
        <v>89.521454275024027</v>
      </c>
    </row>
    <row r="253" spans="3:7" x14ac:dyDescent="0.3">
      <c r="C253" s="1">
        <v>243</v>
      </c>
      <c r="D253" s="1">
        <f t="shared" ca="1" si="9"/>
        <v>0.85228626921943107</v>
      </c>
      <c r="E253" s="1">
        <v>105.8502017</v>
      </c>
      <c r="F253" s="1">
        <f t="shared" ca="1" si="10"/>
        <v>0.19483054480219025</v>
      </c>
      <c r="G253" s="1">
        <f t="shared" ca="1" si="11"/>
        <v>90.045696055426362</v>
      </c>
    </row>
    <row r="254" spans="3:7" x14ac:dyDescent="0.3">
      <c r="C254" s="1">
        <v>244</v>
      </c>
      <c r="D254" s="1">
        <f t="shared" ca="1" si="9"/>
        <v>1.4440937723623166</v>
      </c>
      <c r="E254" s="1">
        <v>107.73593409999999</v>
      </c>
      <c r="F254" s="1">
        <f t="shared" ca="1" si="10"/>
        <v>-1.1673178271542082</v>
      </c>
      <c r="G254" s="1">
        <f t="shared" ca="1" si="11"/>
        <v>86.769276424395571</v>
      </c>
    </row>
    <row r="255" spans="3:7" x14ac:dyDescent="0.3">
      <c r="C255" s="1">
        <v>245</v>
      </c>
      <c r="D255" s="1">
        <f t="shared" ca="1" si="9"/>
        <v>-0.38848725401862083</v>
      </c>
      <c r="E255" s="1">
        <v>105.20350089999999</v>
      </c>
      <c r="F255" s="1">
        <f t="shared" ca="1" si="10"/>
        <v>-1.4065809531918807</v>
      </c>
      <c r="G255" s="1">
        <f t="shared" ca="1" si="11"/>
        <v>82.98433424863758</v>
      </c>
    </row>
    <row r="256" spans="3:7" x14ac:dyDescent="0.3">
      <c r="C256" s="1">
        <v>246</v>
      </c>
      <c r="D256" s="1">
        <f t="shared" ca="1" si="9"/>
        <v>1.1997944657188464</v>
      </c>
      <c r="E256" s="1">
        <v>104.55228870000001</v>
      </c>
      <c r="F256" s="1">
        <f t="shared" ca="1" si="10"/>
        <v>0.44848153511569783</v>
      </c>
      <c r="G256" s="1">
        <f t="shared" ca="1" si="11"/>
        <v>84.139830825713744</v>
      </c>
    </row>
    <row r="257" spans="3:7" x14ac:dyDescent="0.3">
      <c r="C257" s="1">
        <v>247</v>
      </c>
      <c r="D257" s="1">
        <f t="shared" ca="1" si="9"/>
        <v>0.30278353493983889</v>
      </c>
      <c r="E257" s="1">
        <v>103.6114324</v>
      </c>
      <c r="F257" s="1">
        <f t="shared" ca="1" si="10"/>
        <v>-0.69825200644980923</v>
      </c>
      <c r="G257" s="1">
        <f t="shared" ca="1" si="11"/>
        <v>82.285061423009367</v>
      </c>
    </row>
    <row r="258" spans="3:7" x14ac:dyDescent="0.3">
      <c r="C258" s="1">
        <v>248</v>
      </c>
      <c r="D258" s="1">
        <f t="shared" ca="1" si="9"/>
        <v>0.51876566424018067</v>
      </c>
      <c r="E258" s="1">
        <v>102.3093906</v>
      </c>
      <c r="F258" s="1">
        <f t="shared" ca="1" si="10"/>
        <v>-0.28659027071251536</v>
      </c>
      <c r="G258" s="1">
        <f t="shared" ca="1" si="11"/>
        <v>81.521371544643756</v>
      </c>
    </row>
    <row r="259" spans="3:7" x14ac:dyDescent="0.3">
      <c r="C259" s="1">
        <v>249</v>
      </c>
      <c r="D259" s="1">
        <f t="shared" ca="1" si="9"/>
        <v>-1.3328827975242654</v>
      </c>
      <c r="E259" s="1">
        <v>105.9729962</v>
      </c>
      <c r="F259" s="1">
        <f t="shared" ca="1" si="10"/>
        <v>0.91854047847182008</v>
      </c>
      <c r="G259" s="1">
        <f t="shared" ca="1" si="11"/>
        <v>83.88936941499297</v>
      </c>
    </row>
    <row r="260" spans="3:7" x14ac:dyDescent="0.3">
      <c r="C260" s="1">
        <v>250</v>
      </c>
      <c r="D260" s="1">
        <f t="shared" ca="1" si="9"/>
        <v>-0.3155973646104448</v>
      </c>
      <c r="E260" s="1">
        <v>106.88432520000001</v>
      </c>
      <c r="F260" s="1">
        <f t="shared" ca="1" si="10"/>
        <v>-0.47647291548777237</v>
      </c>
      <c r="G260" s="1">
        <f t="shared" ca="1" si="11"/>
        <v>82.615209236888859</v>
      </c>
    </row>
    <row r="261" spans="3:7" x14ac:dyDescent="0.3">
      <c r="C261" s="1">
        <v>251</v>
      </c>
      <c r="D261" s="1">
        <f t="shared" ca="1" si="9"/>
        <v>-0.65761360594134277</v>
      </c>
      <c r="E261" s="1">
        <f t="shared" ref="E261:E262" ca="1" si="12">E260*EXP(($D$5-($D$6)^2/2)*$D$7+$D$6*SQRT($D$7)*D261)</f>
        <v>104.66205921878255</v>
      </c>
      <c r="F261" s="1">
        <f t="shared" ca="1" si="10"/>
        <v>-1.267286564535643</v>
      </c>
      <c r="G261" s="1">
        <f t="shared" ca="1" si="11"/>
        <v>79.358884037484501</v>
      </c>
    </row>
    <row r="262" spans="3:7" x14ac:dyDescent="0.3">
      <c r="C262" s="1">
        <v>252</v>
      </c>
      <c r="D262" s="1">
        <f t="shared" ca="1" si="9"/>
        <v>0.59182423777656579</v>
      </c>
      <c r="E262" s="1">
        <f t="shared" ca="1" si="12"/>
        <v>106.59960095799424</v>
      </c>
      <c r="F262" s="1">
        <f t="shared" ca="1" si="10"/>
        <v>0.22465219729404587</v>
      </c>
      <c r="G262" s="1">
        <f t="shared" ca="1" si="11"/>
        <v>79.898626382482547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C6F7-3487-461A-802A-DFE216FD303D}">
  <dimension ref="A3:J257"/>
  <sheetViews>
    <sheetView workbookViewId="0">
      <selection activeCell="B6" sqref="B6"/>
    </sheetView>
  </sheetViews>
  <sheetFormatPr defaultRowHeight="14.4" x14ac:dyDescent="0.3"/>
  <cols>
    <col min="1" max="1" width="10.109375" bestFit="1" customWidth="1"/>
    <col min="2" max="2" width="20.44140625" bestFit="1" customWidth="1"/>
    <col min="5" max="5" width="8.77734375" customWidth="1"/>
    <col min="8" max="8" width="11.77734375" bestFit="1" customWidth="1"/>
  </cols>
  <sheetData>
    <row r="3" spans="1:10" x14ac:dyDescent="0.3">
      <c r="E3" s="2" t="s">
        <v>13</v>
      </c>
      <c r="F3" s="2" t="s">
        <v>13</v>
      </c>
    </row>
    <row r="4" spans="1:10" x14ac:dyDescent="0.3">
      <c r="A4" t="s">
        <v>4</v>
      </c>
      <c r="B4" s="1" t="s">
        <v>8</v>
      </c>
      <c r="C4" s="1" t="s">
        <v>9</v>
      </c>
      <c r="D4" s="1" t="s">
        <v>10</v>
      </c>
      <c r="E4" s="1">
        <f>0.95</f>
        <v>0.95</v>
      </c>
      <c r="F4" s="1">
        <f>0.99</f>
        <v>0.99</v>
      </c>
      <c r="G4" s="1" t="s">
        <v>13</v>
      </c>
      <c r="H4" s="3" t="s">
        <v>12</v>
      </c>
      <c r="I4" s="4">
        <f ca="1">AVERAGE(C5:C257)</f>
        <v>89.39911215856371</v>
      </c>
      <c r="J4" s="4"/>
    </row>
    <row r="5" spans="1:10" x14ac:dyDescent="0.3">
      <c r="A5">
        <v>0</v>
      </c>
      <c r="B5" s="1">
        <f>Simlated_assetprices!G10</f>
        <v>100</v>
      </c>
      <c r="C5">
        <f>MAX(B5,0)</f>
        <v>100</v>
      </c>
      <c r="D5">
        <f>IF(B5 &lt; 100, ABS(100 - B5), 0)</f>
        <v>0</v>
      </c>
      <c r="E5">
        <f ca="1">_xlfn.PERCENTILE.INC(C5:C257,0.95)</f>
        <v>100</v>
      </c>
      <c r="F5">
        <f ca="1">_xlfn.PERCENTILE.INC(C5:C257,0.99)</f>
        <v>100</v>
      </c>
      <c r="H5" s="3" t="s">
        <v>11</v>
      </c>
      <c r="I5" s="4">
        <f ca="1">AVERAGE(D5:D257)</f>
        <v>10.600887841436251</v>
      </c>
      <c r="J5" s="4"/>
    </row>
    <row r="6" spans="1:10" x14ac:dyDescent="0.3">
      <c r="A6">
        <v>1</v>
      </c>
      <c r="B6" s="1">
        <f>Simlated_assetprices!G11</f>
        <v>100</v>
      </c>
      <c r="C6">
        <f t="shared" ref="C6:C69" si="0">MAX(B6,0)</f>
        <v>100</v>
      </c>
      <c r="D6">
        <f t="shared" ref="D6:D69" si="1">IF(B6 &lt; 100, ABS(100 - B6), 0)</f>
        <v>0</v>
      </c>
      <c r="E6">
        <f t="shared" ref="E6:E69" ca="1" si="2">_xlfn.PERCENTILE.INC(C6:C258,0.95)</f>
        <v>100</v>
      </c>
      <c r="F6">
        <f t="shared" ref="F6:F69" ca="1" si="3">_xlfn.PERCENTILE.INC(C6:C258,0.99)</f>
        <v>100</v>
      </c>
      <c r="H6" s="3" t="s">
        <v>14</v>
      </c>
      <c r="I6" s="4">
        <f ca="1">AVERAGE(C5:C257)</f>
        <v>89.39911215856371</v>
      </c>
      <c r="J6" s="4"/>
    </row>
    <row r="7" spans="1:10" x14ac:dyDescent="0.3">
      <c r="A7">
        <v>2</v>
      </c>
      <c r="B7" s="1">
        <f ca="1">Simlated_assetprices!G12</f>
        <v>100</v>
      </c>
      <c r="C7">
        <f t="shared" ca="1" si="0"/>
        <v>100</v>
      </c>
      <c r="D7">
        <f t="shared" ca="1" si="1"/>
        <v>0</v>
      </c>
      <c r="E7">
        <f t="shared" ca="1" si="2"/>
        <v>100</v>
      </c>
      <c r="F7">
        <f t="shared" ca="1" si="3"/>
        <v>100</v>
      </c>
      <c r="H7" s="3"/>
      <c r="I7" s="5">
        <v>0.95</v>
      </c>
      <c r="J7" s="5">
        <v>0.99</v>
      </c>
    </row>
    <row r="8" spans="1:10" x14ac:dyDescent="0.3">
      <c r="A8">
        <v>3</v>
      </c>
      <c r="B8" s="1">
        <f ca="1">Simlated_assetprices!G13</f>
        <v>99.56130530708181</v>
      </c>
      <c r="C8">
        <f t="shared" ca="1" si="0"/>
        <v>99.56130530708181</v>
      </c>
      <c r="D8">
        <f t="shared" ca="1" si="1"/>
        <v>0.4386946929181903</v>
      </c>
      <c r="E8">
        <f t="shared" ca="1" si="2"/>
        <v>100</v>
      </c>
      <c r="F8">
        <f t="shared" ca="1" si="3"/>
        <v>100</v>
      </c>
      <c r="H8" s="3" t="s">
        <v>13</v>
      </c>
      <c r="I8" s="4">
        <f ca="1">MAX(E5:E257)</f>
        <v>100</v>
      </c>
      <c r="J8" s="4">
        <f ca="1">MAX(F5:F257)</f>
        <v>100</v>
      </c>
    </row>
    <row r="9" spans="1:10" x14ac:dyDescent="0.3">
      <c r="A9">
        <v>4</v>
      </c>
      <c r="B9" s="1">
        <f ca="1">Simlated_assetprices!G14</f>
        <v>100</v>
      </c>
      <c r="C9">
        <f t="shared" ca="1" si="0"/>
        <v>100</v>
      </c>
      <c r="D9">
        <f t="shared" ca="1" si="1"/>
        <v>0</v>
      </c>
      <c r="E9">
        <f t="shared" ca="1" si="2"/>
        <v>100</v>
      </c>
      <c r="F9">
        <f t="shared" ca="1" si="3"/>
        <v>100</v>
      </c>
      <c r="H9" s="1"/>
    </row>
    <row r="10" spans="1:10" x14ac:dyDescent="0.3">
      <c r="A10">
        <v>5</v>
      </c>
      <c r="B10" s="1">
        <f ca="1">Simlated_assetprices!G15</f>
        <v>99.467289950117731</v>
      </c>
      <c r="C10">
        <f t="shared" ca="1" si="0"/>
        <v>99.467289950117731</v>
      </c>
      <c r="D10">
        <f t="shared" ca="1" si="1"/>
        <v>0.53271004988226878</v>
      </c>
      <c r="E10">
        <f t="shared" ca="1" si="2"/>
        <v>100</v>
      </c>
      <c r="F10">
        <f t="shared" ca="1" si="3"/>
        <v>100</v>
      </c>
    </row>
    <row r="11" spans="1:10" x14ac:dyDescent="0.3">
      <c r="A11">
        <v>6</v>
      </c>
      <c r="B11" s="1">
        <f ca="1">Simlated_assetprices!G16</f>
        <v>96.708111917300684</v>
      </c>
      <c r="C11">
        <f t="shared" ca="1" si="0"/>
        <v>96.708111917300684</v>
      </c>
      <c r="D11">
        <f t="shared" ca="1" si="1"/>
        <v>3.291888082699316</v>
      </c>
      <c r="E11">
        <f t="shared" ca="1" si="2"/>
        <v>100</v>
      </c>
      <c r="F11">
        <f t="shared" ca="1" si="3"/>
        <v>100</v>
      </c>
    </row>
    <row r="12" spans="1:10" x14ac:dyDescent="0.3">
      <c r="A12">
        <v>7</v>
      </c>
      <c r="B12" s="1">
        <f ca="1">Simlated_assetprices!G17</f>
        <v>96.548624002371184</v>
      </c>
      <c r="C12">
        <f t="shared" ca="1" si="0"/>
        <v>96.548624002371184</v>
      </c>
      <c r="D12">
        <f t="shared" ca="1" si="1"/>
        <v>3.4513759976288156</v>
      </c>
      <c r="E12">
        <f t="shared" ca="1" si="2"/>
        <v>100</v>
      </c>
      <c r="F12">
        <f t="shared" ca="1" si="3"/>
        <v>100</v>
      </c>
    </row>
    <row r="13" spans="1:10" x14ac:dyDescent="0.3">
      <c r="A13">
        <v>8</v>
      </c>
      <c r="B13" s="1">
        <f ca="1">Simlated_assetprices!G18</f>
        <v>93.32397926504899</v>
      </c>
      <c r="C13">
        <f t="shared" ca="1" si="0"/>
        <v>93.32397926504899</v>
      </c>
      <c r="D13">
        <f t="shared" ca="1" si="1"/>
        <v>6.6760207349510097</v>
      </c>
      <c r="E13">
        <f t="shared" ca="1" si="2"/>
        <v>100</v>
      </c>
      <c r="F13">
        <f t="shared" ca="1" si="3"/>
        <v>100</v>
      </c>
    </row>
    <row r="14" spans="1:10" x14ac:dyDescent="0.3">
      <c r="A14">
        <v>9</v>
      </c>
      <c r="B14" s="1">
        <f ca="1">Simlated_assetprices!G19</f>
        <v>96.822832233552532</v>
      </c>
      <c r="C14">
        <f t="shared" ca="1" si="0"/>
        <v>96.822832233552532</v>
      </c>
      <c r="D14">
        <f t="shared" ca="1" si="1"/>
        <v>3.177167766447468</v>
      </c>
      <c r="E14">
        <f t="shared" ca="1" si="2"/>
        <v>100</v>
      </c>
      <c r="F14">
        <f t="shared" ca="1" si="3"/>
        <v>100</v>
      </c>
    </row>
    <row r="15" spans="1:10" x14ac:dyDescent="0.3">
      <c r="A15">
        <v>10</v>
      </c>
      <c r="B15" s="1">
        <f ca="1">Simlated_assetprices!G20</f>
        <v>98.667682750072743</v>
      </c>
      <c r="C15">
        <f t="shared" ca="1" si="0"/>
        <v>98.667682750072743</v>
      </c>
      <c r="D15">
        <f t="shared" ca="1" si="1"/>
        <v>1.3323172499272573</v>
      </c>
      <c r="E15">
        <f t="shared" ca="1" si="2"/>
        <v>100</v>
      </c>
      <c r="F15">
        <f t="shared" ca="1" si="3"/>
        <v>100</v>
      </c>
    </row>
    <row r="16" spans="1:10" x14ac:dyDescent="0.3">
      <c r="A16">
        <v>11</v>
      </c>
      <c r="B16" s="1">
        <f ca="1">Simlated_assetprices!G21</f>
        <v>100</v>
      </c>
      <c r="C16">
        <f t="shared" ca="1" si="0"/>
        <v>100</v>
      </c>
      <c r="D16">
        <f t="shared" ca="1" si="1"/>
        <v>0</v>
      </c>
      <c r="E16">
        <f t="shared" ca="1" si="2"/>
        <v>100</v>
      </c>
      <c r="F16">
        <f t="shared" ca="1" si="3"/>
        <v>100</v>
      </c>
    </row>
    <row r="17" spans="1:6" x14ac:dyDescent="0.3">
      <c r="A17">
        <v>12</v>
      </c>
      <c r="B17" s="1">
        <f ca="1">Simlated_assetprices!G22</f>
        <v>100</v>
      </c>
      <c r="C17">
        <f t="shared" ca="1" si="0"/>
        <v>100</v>
      </c>
      <c r="D17">
        <f t="shared" ca="1" si="1"/>
        <v>0</v>
      </c>
      <c r="E17">
        <f t="shared" ca="1" si="2"/>
        <v>100</v>
      </c>
      <c r="F17">
        <f t="shared" ca="1" si="3"/>
        <v>100</v>
      </c>
    </row>
    <row r="18" spans="1:6" x14ac:dyDescent="0.3">
      <c r="A18">
        <v>13</v>
      </c>
      <c r="B18" s="1">
        <f ca="1">Simlated_assetprices!G23</f>
        <v>96.041476998403922</v>
      </c>
      <c r="C18">
        <f t="shared" ca="1" si="0"/>
        <v>96.041476998403922</v>
      </c>
      <c r="D18">
        <f t="shared" ca="1" si="1"/>
        <v>3.9585230015960775</v>
      </c>
      <c r="E18">
        <f t="shared" ca="1" si="2"/>
        <v>100</v>
      </c>
      <c r="F18">
        <f t="shared" ca="1" si="3"/>
        <v>100</v>
      </c>
    </row>
    <row r="19" spans="1:6" x14ac:dyDescent="0.3">
      <c r="A19">
        <v>14</v>
      </c>
      <c r="B19" s="1">
        <f ca="1">Simlated_assetprices!G24</f>
        <v>98.119363007278068</v>
      </c>
      <c r="C19">
        <f t="shared" ca="1" si="0"/>
        <v>98.119363007278068</v>
      </c>
      <c r="D19">
        <f t="shared" ca="1" si="1"/>
        <v>1.8806369927219322</v>
      </c>
      <c r="E19">
        <f t="shared" ca="1" si="2"/>
        <v>100</v>
      </c>
      <c r="F19">
        <f t="shared" ca="1" si="3"/>
        <v>100</v>
      </c>
    </row>
    <row r="20" spans="1:6" x14ac:dyDescent="0.3">
      <c r="A20">
        <v>15</v>
      </c>
      <c r="B20" s="1">
        <f ca="1">Simlated_assetprices!G25</f>
        <v>98.17117373320653</v>
      </c>
      <c r="C20">
        <f t="shared" ca="1" si="0"/>
        <v>98.17117373320653</v>
      </c>
      <c r="D20">
        <f t="shared" ca="1" si="1"/>
        <v>1.8288262667934703</v>
      </c>
      <c r="E20">
        <f t="shared" ca="1" si="2"/>
        <v>100</v>
      </c>
      <c r="F20">
        <f t="shared" ca="1" si="3"/>
        <v>100</v>
      </c>
    </row>
    <row r="21" spans="1:6" x14ac:dyDescent="0.3">
      <c r="A21">
        <v>16</v>
      </c>
      <c r="B21" s="1">
        <f ca="1">Simlated_assetprices!G26</f>
        <v>99.084179396406086</v>
      </c>
      <c r="C21">
        <f t="shared" ca="1" si="0"/>
        <v>99.084179396406086</v>
      </c>
      <c r="D21">
        <f t="shared" ca="1" si="1"/>
        <v>0.91582060359391448</v>
      </c>
      <c r="E21">
        <f t="shared" ca="1" si="2"/>
        <v>100</v>
      </c>
      <c r="F21">
        <f t="shared" ca="1" si="3"/>
        <v>100</v>
      </c>
    </row>
    <row r="22" spans="1:6" x14ac:dyDescent="0.3">
      <c r="A22">
        <v>17</v>
      </c>
      <c r="B22" s="1">
        <f ca="1">Simlated_assetprices!G27</f>
        <v>100</v>
      </c>
      <c r="C22">
        <f t="shared" ca="1" si="0"/>
        <v>100</v>
      </c>
      <c r="D22">
        <f t="shared" ca="1" si="1"/>
        <v>0</v>
      </c>
      <c r="E22">
        <f t="shared" ca="1" si="2"/>
        <v>100</v>
      </c>
      <c r="F22">
        <f t="shared" ca="1" si="3"/>
        <v>100</v>
      </c>
    </row>
    <row r="23" spans="1:6" x14ac:dyDescent="0.3">
      <c r="A23">
        <v>18</v>
      </c>
      <c r="B23" s="1">
        <f ca="1">Simlated_assetprices!G28</f>
        <v>94.498679242980984</v>
      </c>
      <c r="C23">
        <f t="shared" ca="1" si="0"/>
        <v>94.498679242980984</v>
      </c>
      <c r="D23">
        <f t="shared" ca="1" si="1"/>
        <v>5.5013207570190161</v>
      </c>
      <c r="E23">
        <f t="shared" ca="1" si="2"/>
        <v>100</v>
      </c>
      <c r="F23">
        <f t="shared" ca="1" si="3"/>
        <v>100</v>
      </c>
    </row>
    <row r="24" spans="1:6" x14ac:dyDescent="0.3">
      <c r="A24">
        <v>19</v>
      </c>
      <c r="B24" s="1">
        <f ca="1">Simlated_assetprices!G29</f>
        <v>95.150136887432396</v>
      </c>
      <c r="C24">
        <f t="shared" ca="1" si="0"/>
        <v>95.150136887432396</v>
      </c>
      <c r="D24">
        <f t="shared" ca="1" si="1"/>
        <v>4.8498631125676042</v>
      </c>
      <c r="E24">
        <f t="shared" ca="1" si="2"/>
        <v>100</v>
      </c>
      <c r="F24">
        <f t="shared" ca="1" si="3"/>
        <v>100</v>
      </c>
    </row>
    <row r="25" spans="1:6" x14ac:dyDescent="0.3">
      <c r="A25">
        <v>20</v>
      </c>
      <c r="B25" s="1">
        <f ca="1">Simlated_assetprices!G30</f>
        <v>93.013747779102786</v>
      </c>
      <c r="C25">
        <f t="shared" ca="1" si="0"/>
        <v>93.013747779102786</v>
      </c>
      <c r="D25">
        <f t="shared" ca="1" si="1"/>
        <v>6.9862522208972138</v>
      </c>
      <c r="E25">
        <f t="shared" ca="1" si="2"/>
        <v>100</v>
      </c>
      <c r="F25">
        <f t="shared" ca="1" si="3"/>
        <v>100</v>
      </c>
    </row>
    <row r="26" spans="1:6" x14ac:dyDescent="0.3">
      <c r="A26">
        <v>21</v>
      </c>
      <c r="B26" s="1">
        <f ca="1">Simlated_assetprices!G31</f>
        <v>92.336411087644422</v>
      </c>
      <c r="C26">
        <f t="shared" ca="1" si="0"/>
        <v>92.336411087644422</v>
      </c>
      <c r="D26">
        <f t="shared" ca="1" si="1"/>
        <v>7.6635889123555785</v>
      </c>
      <c r="E26">
        <f t="shared" ca="1" si="2"/>
        <v>100</v>
      </c>
      <c r="F26">
        <f t="shared" ca="1" si="3"/>
        <v>100</v>
      </c>
    </row>
    <row r="27" spans="1:6" x14ac:dyDescent="0.3">
      <c r="A27">
        <v>22</v>
      </c>
      <c r="B27" s="1">
        <f ca="1">Simlated_assetprices!G32</f>
        <v>93.18815362579636</v>
      </c>
      <c r="C27">
        <f t="shared" ca="1" si="0"/>
        <v>93.18815362579636</v>
      </c>
      <c r="D27">
        <f t="shared" ca="1" si="1"/>
        <v>6.8118463742036397</v>
      </c>
      <c r="E27">
        <f t="shared" ca="1" si="2"/>
        <v>100</v>
      </c>
      <c r="F27">
        <f t="shared" ca="1" si="3"/>
        <v>100</v>
      </c>
    </row>
    <row r="28" spans="1:6" x14ac:dyDescent="0.3">
      <c r="A28">
        <v>23</v>
      </c>
      <c r="B28" s="1">
        <f ca="1">Simlated_assetprices!G33</f>
        <v>94.321977552311566</v>
      </c>
      <c r="C28">
        <f t="shared" ca="1" si="0"/>
        <v>94.321977552311566</v>
      </c>
      <c r="D28">
        <f t="shared" ca="1" si="1"/>
        <v>5.6780224476884342</v>
      </c>
      <c r="E28">
        <f t="shared" ca="1" si="2"/>
        <v>100</v>
      </c>
      <c r="F28">
        <f t="shared" ca="1" si="3"/>
        <v>100</v>
      </c>
    </row>
    <row r="29" spans="1:6" x14ac:dyDescent="0.3">
      <c r="A29">
        <v>24</v>
      </c>
      <c r="B29" s="1">
        <f ca="1">Simlated_assetprices!G34</f>
        <v>100</v>
      </c>
      <c r="C29">
        <f t="shared" ca="1" si="0"/>
        <v>100</v>
      </c>
      <c r="D29">
        <f t="shared" ca="1" si="1"/>
        <v>0</v>
      </c>
      <c r="E29">
        <f t="shared" ca="1" si="2"/>
        <v>100</v>
      </c>
      <c r="F29">
        <f t="shared" ca="1" si="3"/>
        <v>100</v>
      </c>
    </row>
    <row r="30" spans="1:6" x14ac:dyDescent="0.3">
      <c r="A30">
        <v>25</v>
      </c>
      <c r="B30" s="1">
        <f ca="1">Simlated_assetprices!G35</f>
        <v>97.443769720238677</v>
      </c>
      <c r="C30">
        <f t="shared" ca="1" si="0"/>
        <v>97.443769720238677</v>
      </c>
      <c r="D30">
        <f t="shared" ca="1" si="1"/>
        <v>2.5562302797613228</v>
      </c>
      <c r="E30">
        <f t="shared" ca="1" si="2"/>
        <v>100</v>
      </c>
      <c r="F30">
        <f t="shared" ca="1" si="3"/>
        <v>100</v>
      </c>
    </row>
    <row r="31" spans="1:6" x14ac:dyDescent="0.3">
      <c r="A31">
        <v>26</v>
      </c>
      <c r="B31" s="1">
        <f ca="1">Simlated_assetprices!G36</f>
        <v>94.964203921217035</v>
      </c>
      <c r="C31">
        <f t="shared" ca="1" si="0"/>
        <v>94.964203921217035</v>
      </c>
      <c r="D31">
        <f t="shared" ca="1" si="1"/>
        <v>5.0357960787829654</v>
      </c>
      <c r="E31">
        <f t="shared" ca="1" si="2"/>
        <v>100</v>
      </c>
      <c r="F31">
        <f t="shared" ca="1" si="3"/>
        <v>100</v>
      </c>
    </row>
    <row r="32" spans="1:6" x14ac:dyDescent="0.3">
      <c r="A32">
        <v>27</v>
      </c>
      <c r="B32" s="1">
        <f ca="1">Simlated_assetprices!G37</f>
        <v>96.300393677401715</v>
      </c>
      <c r="C32">
        <f t="shared" ca="1" si="0"/>
        <v>96.300393677401715</v>
      </c>
      <c r="D32">
        <f t="shared" ca="1" si="1"/>
        <v>3.6996063225982851</v>
      </c>
      <c r="E32">
        <f t="shared" ca="1" si="2"/>
        <v>100</v>
      </c>
      <c r="F32">
        <f t="shared" ca="1" si="3"/>
        <v>100</v>
      </c>
    </row>
    <row r="33" spans="1:6" x14ac:dyDescent="0.3">
      <c r="A33">
        <v>28</v>
      </c>
      <c r="B33" s="1">
        <f ca="1">Simlated_assetprices!G38</f>
        <v>93.148004965818927</v>
      </c>
      <c r="C33">
        <f t="shared" ca="1" si="0"/>
        <v>93.148004965818927</v>
      </c>
      <c r="D33">
        <f t="shared" ca="1" si="1"/>
        <v>6.8519950341810727</v>
      </c>
      <c r="E33">
        <f t="shared" ca="1" si="2"/>
        <v>100</v>
      </c>
      <c r="F33">
        <f t="shared" ca="1" si="3"/>
        <v>100</v>
      </c>
    </row>
    <row r="34" spans="1:6" x14ac:dyDescent="0.3">
      <c r="A34">
        <v>29</v>
      </c>
      <c r="B34" s="1">
        <f ca="1">Simlated_assetprices!G39</f>
        <v>95.883761001811379</v>
      </c>
      <c r="C34">
        <f t="shared" ca="1" si="0"/>
        <v>95.883761001811379</v>
      </c>
      <c r="D34">
        <f t="shared" ca="1" si="1"/>
        <v>4.1162389981886207</v>
      </c>
      <c r="E34">
        <f t="shared" ca="1" si="2"/>
        <v>100</v>
      </c>
      <c r="F34">
        <f t="shared" ca="1" si="3"/>
        <v>100</v>
      </c>
    </row>
    <row r="35" spans="1:6" x14ac:dyDescent="0.3">
      <c r="A35">
        <v>30</v>
      </c>
      <c r="B35" s="1">
        <f ca="1">Simlated_assetprices!G40</f>
        <v>99.863011902537934</v>
      </c>
      <c r="C35">
        <f t="shared" ca="1" si="0"/>
        <v>99.863011902537934</v>
      </c>
      <c r="D35">
        <f t="shared" ca="1" si="1"/>
        <v>0.13698809746206564</v>
      </c>
      <c r="E35">
        <f t="shared" ca="1" si="2"/>
        <v>100</v>
      </c>
      <c r="F35">
        <f t="shared" ca="1" si="3"/>
        <v>100</v>
      </c>
    </row>
    <row r="36" spans="1:6" x14ac:dyDescent="0.3">
      <c r="A36">
        <v>31</v>
      </c>
      <c r="B36" s="1">
        <f ca="1">Simlated_assetprices!G41</f>
        <v>99.507136300328497</v>
      </c>
      <c r="C36">
        <f t="shared" ca="1" si="0"/>
        <v>99.507136300328497</v>
      </c>
      <c r="D36">
        <f t="shared" ca="1" si="1"/>
        <v>0.49286369967150279</v>
      </c>
      <c r="E36">
        <f t="shared" ca="1" si="2"/>
        <v>100</v>
      </c>
      <c r="F36">
        <f t="shared" ca="1" si="3"/>
        <v>100</v>
      </c>
    </row>
    <row r="37" spans="1:6" x14ac:dyDescent="0.3">
      <c r="A37">
        <v>32</v>
      </c>
      <c r="B37" s="1">
        <f ca="1">Simlated_assetprices!G42</f>
        <v>94.325665207718231</v>
      </c>
      <c r="C37">
        <f t="shared" ca="1" si="0"/>
        <v>94.325665207718231</v>
      </c>
      <c r="D37">
        <f t="shared" ca="1" si="1"/>
        <v>5.6743347922817691</v>
      </c>
      <c r="E37">
        <f t="shared" ca="1" si="2"/>
        <v>100</v>
      </c>
      <c r="F37">
        <f t="shared" ca="1" si="3"/>
        <v>100</v>
      </c>
    </row>
    <row r="38" spans="1:6" x14ac:dyDescent="0.3">
      <c r="A38">
        <v>33</v>
      </c>
      <c r="B38" s="1">
        <f ca="1">Simlated_assetprices!G43</f>
        <v>94.81508529252973</v>
      </c>
      <c r="C38">
        <f t="shared" ca="1" si="0"/>
        <v>94.81508529252973</v>
      </c>
      <c r="D38">
        <f t="shared" ca="1" si="1"/>
        <v>5.1849147074702699</v>
      </c>
      <c r="E38">
        <f t="shared" ca="1" si="2"/>
        <v>100</v>
      </c>
      <c r="F38">
        <f t="shared" ca="1" si="3"/>
        <v>100</v>
      </c>
    </row>
    <row r="39" spans="1:6" x14ac:dyDescent="0.3">
      <c r="A39">
        <v>34</v>
      </c>
      <c r="B39" s="1">
        <f ca="1">Simlated_assetprices!G44</f>
        <v>95.103112297979962</v>
      </c>
      <c r="C39">
        <f t="shared" ca="1" si="0"/>
        <v>95.103112297979962</v>
      </c>
      <c r="D39">
        <f t="shared" ca="1" si="1"/>
        <v>4.8968877020200381</v>
      </c>
      <c r="E39">
        <f t="shared" ca="1" si="2"/>
        <v>100</v>
      </c>
      <c r="F39">
        <f t="shared" ca="1" si="3"/>
        <v>100</v>
      </c>
    </row>
    <row r="40" spans="1:6" x14ac:dyDescent="0.3">
      <c r="A40">
        <v>35</v>
      </c>
      <c r="B40" s="1">
        <f ca="1">Simlated_assetprices!G45</f>
        <v>95.954856119220096</v>
      </c>
      <c r="C40">
        <f t="shared" ca="1" si="0"/>
        <v>95.954856119220096</v>
      </c>
      <c r="D40">
        <f t="shared" ca="1" si="1"/>
        <v>4.0451438807799036</v>
      </c>
      <c r="E40">
        <f t="shared" ca="1" si="2"/>
        <v>100</v>
      </c>
      <c r="F40">
        <f t="shared" ca="1" si="3"/>
        <v>100</v>
      </c>
    </row>
    <row r="41" spans="1:6" x14ac:dyDescent="0.3">
      <c r="A41">
        <v>36</v>
      </c>
      <c r="B41" s="1">
        <f ca="1">Simlated_assetprices!G46</f>
        <v>94.626765590298618</v>
      </c>
      <c r="C41">
        <f t="shared" ca="1" si="0"/>
        <v>94.626765590298618</v>
      </c>
      <c r="D41">
        <f t="shared" ca="1" si="1"/>
        <v>5.3732344097013822</v>
      </c>
      <c r="E41">
        <f t="shared" ca="1" si="2"/>
        <v>100</v>
      </c>
      <c r="F41">
        <f t="shared" ca="1" si="3"/>
        <v>100</v>
      </c>
    </row>
    <row r="42" spans="1:6" x14ac:dyDescent="0.3">
      <c r="A42">
        <v>37</v>
      </c>
      <c r="B42" s="1">
        <f ca="1">Simlated_assetprices!G47</f>
        <v>98.188949404586296</v>
      </c>
      <c r="C42">
        <f t="shared" ca="1" si="0"/>
        <v>98.188949404586296</v>
      </c>
      <c r="D42">
        <f t="shared" ca="1" si="1"/>
        <v>1.8110505954137039</v>
      </c>
      <c r="E42">
        <f t="shared" ca="1" si="2"/>
        <v>100</v>
      </c>
      <c r="F42">
        <f t="shared" ca="1" si="3"/>
        <v>100</v>
      </c>
    </row>
    <row r="43" spans="1:6" x14ac:dyDescent="0.3">
      <c r="A43">
        <v>38</v>
      </c>
      <c r="B43" s="1">
        <f ca="1">Simlated_assetprices!G48</f>
        <v>95.96404188014786</v>
      </c>
      <c r="C43">
        <f t="shared" ca="1" si="0"/>
        <v>95.96404188014786</v>
      </c>
      <c r="D43">
        <f t="shared" ca="1" si="1"/>
        <v>4.0359581198521397</v>
      </c>
      <c r="E43">
        <f t="shared" ca="1" si="2"/>
        <v>100</v>
      </c>
      <c r="F43">
        <f t="shared" ca="1" si="3"/>
        <v>100</v>
      </c>
    </row>
    <row r="44" spans="1:6" x14ac:dyDescent="0.3">
      <c r="A44">
        <v>39</v>
      </c>
      <c r="B44" s="1">
        <f ca="1">Simlated_assetprices!G49</f>
        <v>94.707581962522767</v>
      </c>
      <c r="C44">
        <f t="shared" ca="1" si="0"/>
        <v>94.707581962522767</v>
      </c>
      <c r="D44">
        <f t="shared" ca="1" si="1"/>
        <v>5.2924180374772334</v>
      </c>
      <c r="E44">
        <f t="shared" ca="1" si="2"/>
        <v>100</v>
      </c>
      <c r="F44">
        <f t="shared" ca="1" si="3"/>
        <v>100</v>
      </c>
    </row>
    <row r="45" spans="1:6" x14ac:dyDescent="0.3">
      <c r="A45">
        <v>40</v>
      </c>
      <c r="B45" s="1">
        <f ca="1">Simlated_assetprices!G50</f>
        <v>96.794544732246521</v>
      </c>
      <c r="C45">
        <f t="shared" ca="1" si="0"/>
        <v>96.794544732246521</v>
      </c>
      <c r="D45">
        <f t="shared" ca="1" si="1"/>
        <v>3.2054552677534787</v>
      </c>
      <c r="E45">
        <f t="shared" ca="1" si="2"/>
        <v>100</v>
      </c>
      <c r="F45">
        <f t="shared" ca="1" si="3"/>
        <v>100</v>
      </c>
    </row>
    <row r="46" spans="1:6" x14ac:dyDescent="0.3">
      <c r="A46">
        <v>41</v>
      </c>
      <c r="B46" s="1">
        <f ca="1">Simlated_assetprices!G51</f>
        <v>93.02219347825698</v>
      </c>
      <c r="C46">
        <f t="shared" ca="1" si="0"/>
        <v>93.02219347825698</v>
      </c>
      <c r="D46">
        <f t="shared" ca="1" si="1"/>
        <v>6.9778065217430196</v>
      </c>
      <c r="E46">
        <f t="shared" ca="1" si="2"/>
        <v>100</v>
      </c>
      <c r="F46">
        <f t="shared" ca="1" si="3"/>
        <v>100</v>
      </c>
    </row>
    <row r="47" spans="1:6" x14ac:dyDescent="0.3">
      <c r="A47">
        <v>42</v>
      </c>
      <c r="B47" s="1">
        <f ca="1">Simlated_assetprices!G52</f>
        <v>91.081383757396452</v>
      </c>
      <c r="C47">
        <f t="shared" ca="1" si="0"/>
        <v>91.081383757396452</v>
      </c>
      <c r="D47">
        <f t="shared" ca="1" si="1"/>
        <v>8.918616242603548</v>
      </c>
      <c r="E47">
        <f t="shared" ca="1" si="2"/>
        <v>100</v>
      </c>
      <c r="F47">
        <f t="shared" ca="1" si="3"/>
        <v>100</v>
      </c>
    </row>
    <row r="48" spans="1:6" x14ac:dyDescent="0.3">
      <c r="A48">
        <v>43</v>
      </c>
      <c r="B48" s="1">
        <f ca="1">Simlated_assetprices!G53</f>
        <v>97.536547088970522</v>
      </c>
      <c r="C48">
        <f t="shared" ca="1" si="0"/>
        <v>97.536547088970522</v>
      </c>
      <c r="D48">
        <f t="shared" ca="1" si="1"/>
        <v>2.4634529110294778</v>
      </c>
      <c r="E48">
        <f t="shared" ca="1" si="2"/>
        <v>100</v>
      </c>
      <c r="F48">
        <f t="shared" ca="1" si="3"/>
        <v>100</v>
      </c>
    </row>
    <row r="49" spans="1:6" x14ac:dyDescent="0.3">
      <c r="A49">
        <v>44</v>
      </c>
      <c r="B49" s="1">
        <f ca="1">Simlated_assetprices!G54</f>
        <v>97.805571641968044</v>
      </c>
      <c r="C49">
        <f t="shared" ca="1" si="0"/>
        <v>97.805571641968044</v>
      </c>
      <c r="D49">
        <f t="shared" ca="1" si="1"/>
        <v>2.1944283580319563</v>
      </c>
      <c r="E49">
        <f t="shared" ca="1" si="2"/>
        <v>100</v>
      </c>
      <c r="F49">
        <f t="shared" ca="1" si="3"/>
        <v>100</v>
      </c>
    </row>
    <row r="50" spans="1:6" x14ac:dyDescent="0.3">
      <c r="A50">
        <v>45</v>
      </c>
      <c r="B50" s="1">
        <f ca="1">Simlated_assetprices!G55</f>
        <v>96.168036544134736</v>
      </c>
      <c r="C50">
        <f t="shared" ca="1" si="0"/>
        <v>96.168036544134736</v>
      </c>
      <c r="D50">
        <f t="shared" ca="1" si="1"/>
        <v>3.8319634558652638</v>
      </c>
      <c r="E50">
        <f t="shared" ca="1" si="2"/>
        <v>100</v>
      </c>
      <c r="F50">
        <f t="shared" ca="1" si="3"/>
        <v>100</v>
      </c>
    </row>
    <row r="51" spans="1:6" x14ac:dyDescent="0.3">
      <c r="A51">
        <v>46</v>
      </c>
      <c r="B51" s="1">
        <f ca="1">Simlated_assetprices!G56</f>
        <v>97.373715175008371</v>
      </c>
      <c r="C51">
        <f t="shared" ca="1" si="0"/>
        <v>97.373715175008371</v>
      </c>
      <c r="D51">
        <f t="shared" ca="1" si="1"/>
        <v>2.6262848249916289</v>
      </c>
      <c r="E51">
        <f t="shared" ca="1" si="2"/>
        <v>100</v>
      </c>
      <c r="F51">
        <f t="shared" ca="1" si="3"/>
        <v>100</v>
      </c>
    </row>
    <row r="52" spans="1:6" x14ac:dyDescent="0.3">
      <c r="A52">
        <v>47</v>
      </c>
      <c r="B52" s="1">
        <f ca="1">Simlated_assetprices!G57</f>
        <v>98.410008197409567</v>
      </c>
      <c r="C52">
        <f t="shared" ca="1" si="0"/>
        <v>98.410008197409567</v>
      </c>
      <c r="D52">
        <f t="shared" ca="1" si="1"/>
        <v>1.5899918025904327</v>
      </c>
      <c r="E52">
        <f t="shared" ca="1" si="2"/>
        <v>100</v>
      </c>
      <c r="F52">
        <f t="shared" ca="1" si="3"/>
        <v>100</v>
      </c>
    </row>
    <row r="53" spans="1:6" x14ac:dyDescent="0.3">
      <c r="A53">
        <v>48</v>
      </c>
      <c r="B53" s="1">
        <f ca="1">Simlated_assetprices!G58</f>
        <v>98.499173058596227</v>
      </c>
      <c r="C53">
        <f t="shared" ca="1" si="0"/>
        <v>98.499173058596227</v>
      </c>
      <c r="D53">
        <f t="shared" ca="1" si="1"/>
        <v>1.5008269414037727</v>
      </c>
      <c r="E53">
        <f t="shared" ca="1" si="2"/>
        <v>100</v>
      </c>
      <c r="F53">
        <f t="shared" ca="1" si="3"/>
        <v>100</v>
      </c>
    </row>
    <row r="54" spans="1:6" x14ac:dyDescent="0.3">
      <c r="A54">
        <v>49</v>
      </c>
      <c r="B54" s="1">
        <f ca="1">Simlated_assetprices!G59</f>
        <v>97.906222518343526</v>
      </c>
      <c r="C54">
        <f t="shared" ca="1" si="0"/>
        <v>97.906222518343526</v>
      </c>
      <c r="D54">
        <f t="shared" ca="1" si="1"/>
        <v>2.093777481656474</v>
      </c>
      <c r="E54">
        <f t="shared" ca="1" si="2"/>
        <v>100</v>
      </c>
      <c r="F54">
        <f t="shared" ca="1" si="3"/>
        <v>100</v>
      </c>
    </row>
    <row r="55" spans="1:6" x14ac:dyDescent="0.3">
      <c r="A55">
        <v>50</v>
      </c>
      <c r="B55" s="1">
        <f ca="1">Simlated_assetprices!G60</f>
        <v>91.12470059936517</v>
      </c>
      <c r="C55">
        <f t="shared" ca="1" si="0"/>
        <v>91.12470059936517</v>
      </c>
      <c r="D55">
        <f t="shared" ca="1" si="1"/>
        <v>8.8752994006348302</v>
      </c>
      <c r="E55">
        <f t="shared" ca="1" si="2"/>
        <v>100</v>
      </c>
      <c r="F55">
        <f t="shared" ca="1" si="3"/>
        <v>100</v>
      </c>
    </row>
    <row r="56" spans="1:6" x14ac:dyDescent="0.3">
      <c r="A56">
        <v>51</v>
      </c>
      <c r="B56" s="1">
        <f ca="1">Simlated_assetprices!G61</f>
        <v>94.504901735576354</v>
      </c>
      <c r="C56">
        <f t="shared" ca="1" si="0"/>
        <v>94.504901735576354</v>
      </c>
      <c r="D56">
        <f t="shared" ca="1" si="1"/>
        <v>5.4950982644236461</v>
      </c>
      <c r="E56">
        <f t="shared" ca="1" si="2"/>
        <v>100</v>
      </c>
      <c r="F56">
        <f t="shared" ca="1" si="3"/>
        <v>100</v>
      </c>
    </row>
    <row r="57" spans="1:6" x14ac:dyDescent="0.3">
      <c r="A57">
        <v>52</v>
      </c>
      <c r="B57" s="1">
        <f ca="1">Simlated_assetprices!G62</f>
        <v>90.523662392775236</v>
      </c>
      <c r="C57">
        <f t="shared" ca="1" si="0"/>
        <v>90.523662392775236</v>
      </c>
      <c r="D57">
        <f t="shared" ca="1" si="1"/>
        <v>9.4763376072247638</v>
      </c>
      <c r="E57">
        <f t="shared" ca="1" si="2"/>
        <v>100</v>
      </c>
      <c r="F57">
        <f t="shared" ca="1" si="3"/>
        <v>100</v>
      </c>
    </row>
    <row r="58" spans="1:6" x14ac:dyDescent="0.3">
      <c r="A58">
        <v>53</v>
      </c>
      <c r="B58" s="1">
        <f ca="1">Simlated_assetprices!G63</f>
        <v>89.17690296665387</v>
      </c>
      <c r="C58">
        <f t="shared" ca="1" si="0"/>
        <v>89.17690296665387</v>
      </c>
      <c r="D58">
        <f t="shared" ca="1" si="1"/>
        <v>10.82309703334613</v>
      </c>
      <c r="E58">
        <f t="shared" ca="1" si="2"/>
        <v>100</v>
      </c>
      <c r="F58">
        <f t="shared" ca="1" si="3"/>
        <v>100</v>
      </c>
    </row>
    <row r="59" spans="1:6" x14ac:dyDescent="0.3">
      <c r="A59">
        <v>54</v>
      </c>
      <c r="B59" s="1">
        <f ca="1">Simlated_assetprices!G64</f>
        <v>89.168927922764851</v>
      </c>
      <c r="C59">
        <f t="shared" ca="1" si="0"/>
        <v>89.168927922764851</v>
      </c>
      <c r="D59">
        <f t="shared" ca="1" si="1"/>
        <v>10.831072077235149</v>
      </c>
      <c r="E59">
        <f t="shared" ca="1" si="2"/>
        <v>100</v>
      </c>
      <c r="F59">
        <f t="shared" ca="1" si="3"/>
        <v>100</v>
      </c>
    </row>
    <row r="60" spans="1:6" x14ac:dyDescent="0.3">
      <c r="A60">
        <v>55</v>
      </c>
      <c r="B60" s="1">
        <f ca="1">Simlated_assetprices!G65</f>
        <v>88.27118127930396</v>
      </c>
      <c r="C60">
        <f t="shared" ca="1" si="0"/>
        <v>88.27118127930396</v>
      </c>
      <c r="D60">
        <f t="shared" ca="1" si="1"/>
        <v>11.72881872069604</v>
      </c>
      <c r="E60">
        <f t="shared" ca="1" si="2"/>
        <v>100</v>
      </c>
      <c r="F60">
        <f t="shared" ca="1" si="3"/>
        <v>100</v>
      </c>
    </row>
    <row r="61" spans="1:6" x14ac:dyDescent="0.3">
      <c r="A61">
        <v>56</v>
      </c>
      <c r="B61" s="1">
        <f ca="1">Simlated_assetprices!G66</f>
        <v>87.826938902371268</v>
      </c>
      <c r="C61">
        <f t="shared" ca="1" si="0"/>
        <v>87.826938902371268</v>
      </c>
      <c r="D61">
        <f t="shared" ca="1" si="1"/>
        <v>12.173061097628732</v>
      </c>
      <c r="E61">
        <f t="shared" ca="1" si="2"/>
        <v>100</v>
      </c>
      <c r="F61">
        <f t="shared" ca="1" si="3"/>
        <v>100</v>
      </c>
    </row>
    <row r="62" spans="1:6" x14ac:dyDescent="0.3">
      <c r="A62">
        <v>57</v>
      </c>
      <c r="B62" s="1">
        <f ca="1">Simlated_assetprices!G67</f>
        <v>90.309681057754787</v>
      </c>
      <c r="C62">
        <f t="shared" ca="1" si="0"/>
        <v>90.309681057754787</v>
      </c>
      <c r="D62">
        <f t="shared" ca="1" si="1"/>
        <v>9.690318942245213</v>
      </c>
      <c r="E62">
        <f t="shared" ca="1" si="2"/>
        <v>100</v>
      </c>
      <c r="F62">
        <f t="shared" ca="1" si="3"/>
        <v>100</v>
      </c>
    </row>
    <row r="63" spans="1:6" x14ac:dyDescent="0.3">
      <c r="A63">
        <v>58</v>
      </c>
      <c r="B63" s="1">
        <f ca="1">Simlated_assetprices!G68</f>
        <v>89.91446522251934</v>
      </c>
      <c r="C63">
        <f t="shared" ca="1" si="0"/>
        <v>89.91446522251934</v>
      </c>
      <c r="D63">
        <f t="shared" ca="1" si="1"/>
        <v>10.08553477748066</v>
      </c>
      <c r="E63">
        <f t="shared" ca="1" si="2"/>
        <v>100</v>
      </c>
      <c r="F63">
        <f t="shared" ca="1" si="3"/>
        <v>100</v>
      </c>
    </row>
    <row r="64" spans="1:6" x14ac:dyDescent="0.3">
      <c r="A64">
        <v>59</v>
      </c>
      <c r="B64" s="1">
        <f ca="1">Simlated_assetprices!G69</f>
        <v>96.48484550856314</v>
      </c>
      <c r="C64">
        <f t="shared" ca="1" si="0"/>
        <v>96.48484550856314</v>
      </c>
      <c r="D64">
        <f t="shared" ca="1" si="1"/>
        <v>3.51515449143686</v>
      </c>
      <c r="E64">
        <f t="shared" ca="1" si="2"/>
        <v>100</v>
      </c>
      <c r="F64">
        <f t="shared" ca="1" si="3"/>
        <v>100</v>
      </c>
    </row>
    <row r="65" spans="1:6" x14ac:dyDescent="0.3">
      <c r="A65">
        <v>60</v>
      </c>
      <c r="B65" s="1">
        <f ca="1">Simlated_assetprices!G70</f>
        <v>97.968529769116842</v>
      </c>
      <c r="C65">
        <f t="shared" ca="1" si="0"/>
        <v>97.968529769116842</v>
      </c>
      <c r="D65">
        <f t="shared" ca="1" si="1"/>
        <v>2.0314702308831585</v>
      </c>
      <c r="E65">
        <f t="shared" ca="1" si="2"/>
        <v>100</v>
      </c>
      <c r="F65">
        <f t="shared" ca="1" si="3"/>
        <v>100</v>
      </c>
    </row>
    <row r="66" spans="1:6" x14ac:dyDescent="0.3">
      <c r="A66">
        <v>61</v>
      </c>
      <c r="B66" s="1">
        <f ca="1">Simlated_assetprices!G71</f>
        <v>95.930553098036143</v>
      </c>
      <c r="C66">
        <f t="shared" ca="1" si="0"/>
        <v>95.930553098036143</v>
      </c>
      <c r="D66">
        <f t="shared" ca="1" si="1"/>
        <v>4.0694469019638575</v>
      </c>
      <c r="E66">
        <f t="shared" ca="1" si="2"/>
        <v>100</v>
      </c>
      <c r="F66">
        <f t="shared" ca="1" si="3"/>
        <v>100</v>
      </c>
    </row>
    <row r="67" spans="1:6" x14ac:dyDescent="0.3">
      <c r="A67">
        <v>62</v>
      </c>
      <c r="B67" s="1">
        <f ca="1">Simlated_assetprices!G72</f>
        <v>97.130311767964798</v>
      </c>
      <c r="C67">
        <f t="shared" ca="1" si="0"/>
        <v>97.130311767964798</v>
      </c>
      <c r="D67">
        <f t="shared" ca="1" si="1"/>
        <v>2.8696882320352017</v>
      </c>
      <c r="E67">
        <f t="shared" ca="1" si="2"/>
        <v>100</v>
      </c>
      <c r="F67">
        <f t="shared" ca="1" si="3"/>
        <v>100</v>
      </c>
    </row>
    <row r="68" spans="1:6" x14ac:dyDescent="0.3">
      <c r="A68">
        <v>63</v>
      </c>
      <c r="B68" s="1">
        <f ca="1">Simlated_assetprices!G73</f>
        <v>97.084392028239535</v>
      </c>
      <c r="C68">
        <f t="shared" ca="1" si="0"/>
        <v>97.084392028239535</v>
      </c>
      <c r="D68">
        <f t="shared" ca="1" si="1"/>
        <v>2.9156079717604655</v>
      </c>
      <c r="E68">
        <f t="shared" ca="1" si="2"/>
        <v>100</v>
      </c>
      <c r="F68">
        <f t="shared" ca="1" si="3"/>
        <v>100</v>
      </c>
    </row>
    <row r="69" spans="1:6" x14ac:dyDescent="0.3">
      <c r="A69">
        <v>64</v>
      </c>
      <c r="B69" s="1">
        <f ca="1">Simlated_assetprices!G74</f>
        <v>98.994578508226439</v>
      </c>
      <c r="C69">
        <f t="shared" ca="1" si="0"/>
        <v>98.994578508226439</v>
      </c>
      <c r="D69">
        <f t="shared" ca="1" si="1"/>
        <v>1.0054214917735607</v>
      </c>
      <c r="E69">
        <f t="shared" ca="1" si="2"/>
        <v>100</v>
      </c>
      <c r="F69">
        <f t="shared" ca="1" si="3"/>
        <v>100</v>
      </c>
    </row>
    <row r="70" spans="1:6" x14ac:dyDescent="0.3">
      <c r="A70">
        <v>65</v>
      </c>
      <c r="B70" s="1">
        <f ca="1">Simlated_assetprices!G75</f>
        <v>96.975738908666955</v>
      </c>
      <c r="C70">
        <f t="shared" ref="C70:C133" ca="1" si="4">MAX(B70,0)</f>
        <v>96.975738908666955</v>
      </c>
      <c r="D70">
        <f t="shared" ref="D70:D133" ca="1" si="5">IF(B70 &lt; 100, ABS(100 - B70), 0)</f>
        <v>3.0242610913330452</v>
      </c>
      <c r="E70">
        <f t="shared" ref="E70:E133" ca="1" si="6">_xlfn.PERCENTILE.INC(C70:C322,0.95)</f>
        <v>100</v>
      </c>
      <c r="F70">
        <f t="shared" ref="F70:F133" ca="1" si="7">_xlfn.PERCENTILE.INC(C70:C322,0.99)</f>
        <v>100</v>
      </c>
    </row>
    <row r="71" spans="1:6" x14ac:dyDescent="0.3">
      <c r="A71">
        <v>66</v>
      </c>
      <c r="B71" s="1">
        <f ca="1">Simlated_assetprices!G76</f>
        <v>95.379320587273511</v>
      </c>
      <c r="C71">
        <f t="shared" ca="1" si="4"/>
        <v>95.379320587273511</v>
      </c>
      <c r="D71">
        <f t="shared" ca="1" si="5"/>
        <v>4.6206794127264885</v>
      </c>
      <c r="E71">
        <f t="shared" ca="1" si="6"/>
        <v>100</v>
      </c>
      <c r="F71">
        <f t="shared" ca="1" si="7"/>
        <v>100</v>
      </c>
    </row>
    <row r="72" spans="1:6" x14ac:dyDescent="0.3">
      <c r="A72">
        <v>67</v>
      </c>
      <c r="B72" s="1">
        <f ca="1">Simlated_assetprices!G77</f>
        <v>97.026714750936449</v>
      </c>
      <c r="C72">
        <f t="shared" ca="1" si="4"/>
        <v>97.026714750936449</v>
      </c>
      <c r="D72">
        <f t="shared" ca="1" si="5"/>
        <v>2.9732852490635509</v>
      </c>
      <c r="E72">
        <f t="shared" ca="1" si="6"/>
        <v>100</v>
      </c>
      <c r="F72">
        <f t="shared" ca="1" si="7"/>
        <v>100</v>
      </c>
    </row>
    <row r="73" spans="1:6" x14ac:dyDescent="0.3">
      <c r="A73">
        <v>68</v>
      </c>
      <c r="B73" s="1">
        <f ca="1">Simlated_assetprices!G78</f>
        <v>94.97229735733498</v>
      </c>
      <c r="C73">
        <f t="shared" ca="1" si="4"/>
        <v>94.97229735733498</v>
      </c>
      <c r="D73">
        <f t="shared" ca="1" si="5"/>
        <v>5.0277026426650195</v>
      </c>
      <c r="E73">
        <f t="shared" ca="1" si="6"/>
        <v>100</v>
      </c>
      <c r="F73">
        <f t="shared" ca="1" si="7"/>
        <v>100</v>
      </c>
    </row>
    <row r="74" spans="1:6" x14ac:dyDescent="0.3">
      <c r="A74">
        <v>69</v>
      </c>
      <c r="B74" s="1">
        <f ca="1">Simlated_assetprices!G79</f>
        <v>93.448592410311576</v>
      </c>
      <c r="C74">
        <f t="shared" ca="1" si="4"/>
        <v>93.448592410311576</v>
      </c>
      <c r="D74">
        <f t="shared" ca="1" si="5"/>
        <v>6.5514075896884236</v>
      </c>
      <c r="E74">
        <f t="shared" ca="1" si="6"/>
        <v>100</v>
      </c>
      <c r="F74">
        <f t="shared" ca="1" si="7"/>
        <v>100</v>
      </c>
    </row>
    <row r="75" spans="1:6" x14ac:dyDescent="0.3">
      <c r="A75">
        <v>70</v>
      </c>
      <c r="B75" s="1">
        <f ca="1">Simlated_assetprices!G80</f>
        <v>94.959814763095736</v>
      </c>
      <c r="C75">
        <f t="shared" ca="1" si="4"/>
        <v>94.959814763095736</v>
      </c>
      <c r="D75">
        <f t="shared" ca="1" si="5"/>
        <v>5.0401852369042643</v>
      </c>
      <c r="E75">
        <f t="shared" ca="1" si="6"/>
        <v>100</v>
      </c>
      <c r="F75">
        <f t="shared" ca="1" si="7"/>
        <v>100</v>
      </c>
    </row>
    <row r="76" spans="1:6" x14ac:dyDescent="0.3">
      <c r="A76">
        <v>71</v>
      </c>
      <c r="B76" s="1">
        <f ca="1">Simlated_assetprices!G81</f>
        <v>96.474109947460548</v>
      </c>
      <c r="C76">
        <f t="shared" ca="1" si="4"/>
        <v>96.474109947460548</v>
      </c>
      <c r="D76">
        <f t="shared" ca="1" si="5"/>
        <v>3.5258900525394523</v>
      </c>
      <c r="E76">
        <f t="shared" ca="1" si="6"/>
        <v>100</v>
      </c>
      <c r="F76">
        <f t="shared" ca="1" si="7"/>
        <v>100</v>
      </c>
    </row>
    <row r="77" spans="1:6" x14ac:dyDescent="0.3">
      <c r="A77">
        <v>72</v>
      </c>
      <c r="B77" s="1">
        <f ca="1">Simlated_assetprices!G82</f>
        <v>100</v>
      </c>
      <c r="C77">
        <f t="shared" ca="1" si="4"/>
        <v>100</v>
      </c>
      <c r="D77">
        <f t="shared" ca="1" si="5"/>
        <v>0</v>
      </c>
      <c r="E77">
        <f t="shared" ca="1" si="6"/>
        <v>100</v>
      </c>
      <c r="F77">
        <f t="shared" ca="1" si="7"/>
        <v>100</v>
      </c>
    </row>
    <row r="78" spans="1:6" x14ac:dyDescent="0.3">
      <c r="A78">
        <v>73</v>
      </c>
      <c r="B78" s="1">
        <f ca="1">Simlated_assetprices!G83</f>
        <v>100</v>
      </c>
      <c r="C78">
        <f t="shared" ca="1" si="4"/>
        <v>100</v>
      </c>
      <c r="D78">
        <f t="shared" ca="1" si="5"/>
        <v>0</v>
      </c>
      <c r="E78">
        <f t="shared" ca="1" si="6"/>
        <v>100</v>
      </c>
      <c r="F78">
        <f t="shared" ca="1" si="7"/>
        <v>100</v>
      </c>
    </row>
    <row r="79" spans="1:6" x14ac:dyDescent="0.3">
      <c r="A79">
        <v>74</v>
      </c>
      <c r="B79" s="1">
        <f ca="1">Simlated_assetprices!G84</f>
        <v>100</v>
      </c>
      <c r="C79">
        <f t="shared" ca="1" si="4"/>
        <v>100</v>
      </c>
      <c r="D79">
        <f t="shared" ca="1" si="5"/>
        <v>0</v>
      </c>
      <c r="E79">
        <f t="shared" ca="1" si="6"/>
        <v>100</v>
      </c>
      <c r="F79">
        <f t="shared" ca="1" si="7"/>
        <v>100</v>
      </c>
    </row>
    <row r="80" spans="1:6" x14ac:dyDescent="0.3">
      <c r="A80">
        <v>75</v>
      </c>
      <c r="B80" s="1">
        <f ca="1">Simlated_assetprices!G85</f>
        <v>96.569112124761929</v>
      </c>
      <c r="C80">
        <f t="shared" ca="1" si="4"/>
        <v>96.569112124761929</v>
      </c>
      <c r="D80">
        <f t="shared" ca="1" si="5"/>
        <v>3.4308878752380707</v>
      </c>
      <c r="E80">
        <f t="shared" ca="1" si="6"/>
        <v>100</v>
      </c>
      <c r="F80">
        <f t="shared" ca="1" si="7"/>
        <v>100</v>
      </c>
    </row>
    <row r="81" spans="1:6" x14ac:dyDescent="0.3">
      <c r="A81">
        <v>76</v>
      </c>
      <c r="B81" s="1">
        <f ca="1">Simlated_assetprices!G86</f>
        <v>96.681498637765088</v>
      </c>
      <c r="C81">
        <f t="shared" ca="1" si="4"/>
        <v>96.681498637765088</v>
      </c>
      <c r="D81">
        <f t="shared" ca="1" si="5"/>
        <v>3.3185013622349118</v>
      </c>
      <c r="E81">
        <f t="shared" ca="1" si="6"/>
        <v>100</v>
      </c>
      <c r="F81">
        <f t="shared" ca="1" si="7"/>
        <v>100</v>
      </c>
    </row>
    <row r="82" spans="1:6" x14ac:dyDescent="0.3">
      <c r="A82">
        <v>77</v>
      </c>
      <c r="B82" s="1">
        <f ca="1">Simlated_assetprices!G87</f>
        <v>94.469243128012266</v>
      </c>
      <c r="C82">
        <f t="shared" ca="1" si="4"/>
        <v>94.469243128012266</v>
      </c>
      <c r="D82">
        <f t="shared" ca="1" si="5"/>
        <v>5.5307568719877338</v>
      </c>
      <c r="E82">
        <f t="shared" ca="1" si="6"/>
        <v>100</v>
      </c>
      <c r="F82">
        <f t="shared" ca="1" si="7"/>
        <v>100</v>
      </c>
    </row>
    <row r="83" spans="1:6" x14ac:dyDescent="0.3">
      <c r="A83">
        <v>78</v>
      </c>
      <c r="B83" s="1">
        <f ca="1">Simlated_assetprices!G88</f>
        <v>94.026655643904505</v>
      </c>
      <c r="C83">
        <f t="shared" ca="1" si="4"/>
        <v>94.026655643904505</v>
      </c>
      <c r="D83">
        <f t="shared" ca="1" si="5"/>
        <v>5.9733443560954953</v>
      </c>
      <c r="E83">
        <f t="shared" ca="1" si="6"/>
        <v>100</v>
      </c>
      <c r="F83">
        <f t="shared" ca="1" si="7"/>
        <v>100</v>
      </c>
    </row>
    <row r="84" spans="1:6" x14ac:dyDescent="0.3">
      <c r="A84">
        <v>79</v>
      </c>
      <c r="B84" s="1">
        <f ca="1">Simlated_assetprices!G89</f>
        <v>93.010569403136245</v>
      </c>
      <c r="C84">
        <f t="shared" ca="1" si="4"/>
        <v>93.010569403136245</v>
      </c>
      <c r="D84">
        <f t="shared" ca="1" si="5"/>
        <v>6.9894305968637553</v>
      </c>
      <c r="E84">
        <f t="shared" ca="1" si="6"/>
        <v>100</v>
      </c>
      <c r="F84">
        <f t="shared" ca="1" si="7"/>
        <v>100</v>
      </c>
    </row>
    <row r="85" spans="1:6" x14ac:dyDescent="0.3">
      <c r="A85">
        <v>80</v>
      </c>
      <c r="B85" s="1">
        <f ca="1">Simlated_assetprices!G90</f>
        <v>99.163646044396842</v>
      </c>
      <c r="C85">
        <f t="shared" ca="1" si="4"/>
        <v>99.163646044396842</v>
      </c>
      <c r="D85">
        <f t="shared" ca="1" si="5"/>
        <v>0.83635395560315828</v>
      </c>
      <c r="E85">
        <f t="shared" ca="1" si="6"/>
        <v>100</v>
      </c>
      <c r="F85">
        <f t="shared" ca="1" si="7"/>
        <v>100</v>
      </c>
    </row>
    <row r="86" spans="1:6" x14ac:dyDescent="0.3">
      <c r="A86">
        <v>81</v>
      </c>
      <c r="B86" s="1">
        <f ca="1">Simlated_assetprices!G91</f>
        <v>98.445893323339718</v>
      </c>
      <c r="C86">
        <f t="shared" ca="1" si="4"/>
        <v>98.445893323339718</v>
      </c>
      <c r="D86">
        <f t="shared" ca="1" si="5"/>
        <v>1.5541066766602825</v>
      </c>
      <c r="E86">
        <f t="shared" ca="1" si="6"/>
        <v>100</v>
      </c>
      <c r="F86">
        <f t="shared" ca="1" si="7"/>
        <v>100</v>
      </c>
    </row>
    <row r="87" spans="1:6" x14ac:dyDescent="0.3">
      <c r="A87">
        <v>82</v>
      </c>
      <c r="B87" s="1">
        <f ca="1">Simlated_assetprices!G92</f>
        <v>95.721737111801914</v>
      </c>
      <c r="C87">
        <f t="shared" ca="1" si="4"/>
        <v>95.721737111801914</v>
      </c>
      <c r="D87">
        <f t="shared" ca="1" si="5"/>
        <v>4.2782628881980855</v>
      </c>
      <c r="E87">
        <f t="shared" ca="1" si="6"/>
        <v>100</v>
      </c>
      <c r="F87">
        <f t="shared" ca="1" si="7"/>
        <v>100</v>
      </c>
    </row>
    <row r="88" spans="1:6" x14ac:dyDescent="0.3">
      <c r="A88">
        <v>83</v>
      </c>
      <c r="B88" s="1">
        <f ca="1">Simlated_assetprices!G93</f>
        <v>94.402065165460428</v>
      </c>
      <c r="C88">
        <f t="shared" ca="1" si="4"/>
        <v>94.402065165460428</v>
      </c>
      <c r="D88">
        <f t="shared" ca="1" si="5"/>
        <v>5.5979348345395721</v>
      </c>
      <c r="E88">
        <f t="shared" ca="1" si="6"/>
        <v>100</v>
      </c>
      <c r="F88">
        <f t="shared" ca="1" si="7"/>
        <v>100</v>
      </c>
    </row>
    <row r="89" spans="1:6" x14ac:dyDescent="0.3">
      <c r="A89">
        <v>84</v>
      </c>
      <c r="B89" s="1">
        <f ca="1">Simlated_assetprices!G94</f>
        <v>94.332612458943103</v>
      </c>
      <c r="C89">
        <f t="shared" ca="1" si="4"/>
        <v>94.332612458943103</v>
      </c>
      <c r="D89">
        <f t="shared" ca="1" si="5"/>
        <v>5.6673875410568968</v>
      </c>
      <c r="E89">
        <f t="shared" ca="1" si="6"/>
        <v>100</v>
      </c>
      <c r="F89">
        <f t="shared" ca="1" si="7"/>
        <v>100</v>
      </c>
    </row>
    <row r="90" spans="1:6" x14ac:dyDescent="0.3">
      <c r="A90">
        <v>85</v>
      </c>
      <c r="B90" s="1">
        <f ca="1">Simlated_assetprices!G95</f>
        <v>95.663325649113503</v>
      </c>
      <c r="C90">
        <f t="shared" ca="1" si="4"/>
        <v>95.663325649113503</v>
      </c>
      <c r="D90">
        <f t="shared" ca="1" si="5"/>
        <v>4.3366743508864971</v>
      </c>
      <c r="E90">
        <f t="shared" ca="1" si="6"/>
        <v>100</v>
      </c>
      <c r="F90">
        <f t="shared" ca="1" si="7"/>
        <v>100</v>
      </c>
    </row>
    <row r="91" spans="1:6" x14ac:dyDescent="0.3">
      <c r="A91">
        <v>86</v>
      </c>
      <c r="B91" s="1">
        <f ca="1">Simlated_assetprices!G96</f>
        <v>98.497850641465092</v>
      </c>
      <c r="C91">
        <f t="shared" ca="1" si="4"/>
        <v>98.497850641465092</v>
      </c>
      <c r="D91">
        <f t="shared" ca="1" si="5"/>
        <v>1.5021493585349077</v>
      </c>
      <c r="E91">
        <f t="shared" ca="1" si="6"/>
        <v>100</v>
      </c>
      <c r="F91">
        <f t="shared" ca="1" si="7"/>
        <v>100</v>
      </c>
    </row>
    <row r="92" spans="1:6" x14ac:dyDescent="0.3">
      <c r="A92">
        <v>87</v>
      </c>
      <c r="B92" s="1">
        <f ca="1">Simlated_assetprices!G97</f>
        <v>100</v>
      </c>
      <c r="C92">
        <f t="shared" ca="1" si="4"/>
        <v>100</v>
      </c>
      <c r="D92">
        <f t="shared" ca="1" si="5"/>
        <v>0</v>
      </c>
      <c r="E92">
        <f t="shared" ca="1" si="6"/>
        <v>100</v>
      </c>
      <c r="F92">
        <f t="shared" ca="1" si="7"/>
        <v>100</v>
      </c>
    </row>
    <row r="93" spans="1:6" x14ac:dyDescent="0.3">
      <c r="A93">
        <v>88</v>
      </c>
      <c r="B93" s="1">
        <f ca="1">Simlated_assetprices!G98</f>
        <v>100</v>
      </c>
      <c r="C93">
        <f t="shared" ca="1" si="4"/>
        <v>100</v>
      </c>
      <c r="D93">
        <f t="shared" ca="1" si="5"/>
        <v>0</v>
      </c>
      <c r="E93">
        <f t="shared" ca="1" si="6"/>
        <v>100</v>
      </c>
      <c r="F93">
        <f t="shared" ca="1" si="7"/>
        <v>100</v>
      </c>
    </row>
    <row r="94" spans="1:6" x14ac:dyDescent="0.3">
      <c r="A94">
        <v>89</v>
      </c>
      <c r="B94" s="1">
        <f ca="1">Simlated_assetprices!G99</f>
        <v>99.947104023187507</v>
      </c>
      <c r="C94">
        <f t="shared" ca="1" si="4"/>
        <v>99.947104023187507</v>
      </c>
      <c r="D94">
        <f t="shared" ca="1" si="5"/>
        <v>5.2895976812493473E-2</v>
      </c>
      <c r="E94">
        <f t="shared" ca="1" si="6"/>
        <v>99.992065603478125</v>
      </c>
      <c r="F94">
        <f t="shared" ca="1" si="7"/>
        <v>100</v>
      </c>
    </row>
    <row r="95" spans="1:6" x14ac:dyDescent="0.3">
      <c r="A95">
        <v>90</v>
      </c>
      <c r="B95" s="1">
        <f ca="1">Simlated_assetprices!G100</f>
        <v>97.617696523021522</v>
      </c>
      <c r="C95">
        <f t="shared" ca="1" si="4"/>
        <v>97.617696523021522</v>
      </c>
      <c r="D95">
        <f t="shared" ca="1" si="5"/>
        <v>2.3823034769784783</v>
      </c>
      <c r="E95">
        <f t="shared" ca="1" si="6"/>
        <v>99.940605985459456</v>
      </c>
      <c r="F95">
        <f t="shared" ca="1" si="7"/>
        <v>100</v>
      </c>
    </row>
    <row r="96" spans="1:6" x14ac:dyDescent="0.3">
      <c r="A96">
        <v>91</v>
      </c>
      <c r="B96" s="1">
        <f ca="1">Simlated_assetprices!G101</f>
        <v>100</v>
      </c>
      <c r="C96">
        <f t="shared" ca="1" si="4"/>
        <v>100</v>
      </c>
      <c r="D96">
        <f t="shared" ca="1" si="5"/>
        <v>0</v>
      </c>
      <c r="E96">
        <f t="shared" ca="1" si="6"/>
        <v>99.970302992729714</v>
      </c>
      <c r="F96">
        <f t="shared" ca="1" si="7"/>
        <v>100</v>
      </c>
    </row>
    <row r="97" spans="1:6" x14ac:dyDescent="0.3">
      <c r="A97">
        <v>92</v>
      </c>
      <c r="B97" s="1">
        <f ca="1">Simlated_assetprices!G102</f>
        <v>97.078245753081788</v>
      </c>
      <c r="C97">
        <f t="shared" ca="1" si="4"/>
        <v>97.078245753081788</v>
      </c>
      <c r="D97">
        <f t="shared" ca="1" si="5"/>
        <v>2.9217542469182121</v>
      </c>
      <c r="E97">
        <f t="shared" ca="1" si="6"/>
        <v>99.40605985459446</v>
      </c>
      <c r="F97">
        <f t="shared" ca="1" si="7"/>
        <v>100</v>
      </c>
    </row>
    <row r="98" spans="1:6" x14ac:dyDescent="0.3">
      <c r="A98">
        <v>93</v>
      </c>
      <c r="B98" s="1">
        <f ca="1">Simlated_assetprices!G103</f>
        <v>100</v>
      </c>
      <c r="C98">
        <f t="shared" ca="1" si="4"/>
        <v>100</v>
      </c>
      <c r="D98">
        <f t="shared" ca="1" si="5"/>
        <v>0</v>
      </c>
      <c r="E98">
        <f t="shared" ca="1" si="6"/>
        <v>99.435756861864732</v>
      </c>
      <c r="F98">
        <f t="shared" ca="1" si="7"/>
        <v>100</v>
      </c>
    </row>
    <row r="99" spans="1:6" x14ac:dyDescent="0.3">
      <c r="A99">
        <v>94</v>
      </c>
      <c r="B99" s="1">
        <f ca="1">Simlated_assetprices!G104</f>
        <v>96.668429304828706</v>
      </c>
      <c r="C99">
        <f t="shared" ca="1" si="4"/>
        <v>96.668429304828706</v>
      </c>
      <c r="D99">
        <f t="shared" ca="1" si="5"/>
        <v>3.331570695171294</v>
      </c>
      <c r="E99">
        <f t="shared" ca="1" si="6"/>
        <v>99.106959863713598</v>
      </c>
      <c r="F99">
        <f t="shared" ca="1" si="7"/>
        <v>100</v>
      </c>
    </row>
    <row r="100" spans="1:6" x14ac:dyDescent="0.3">
      <c r="A100">
        <v>95</v>
      </c>
      <c r="B100" s="1">
        <f ca="1">Simlated_assetprices!G105</f>
        <v>100</v>
      </c>
      <c r="C100">
        <f t="shared" ca="1" si="4"/>
        <v>100</v>
      </c>
      <c r="D100">
        <f t="shared" ca="1" si="5"/>
        <v>0</v>
      </c>
      <c r="E100">
        <f t="shared" ca="1" si="6"/>
        <v>99.123576529873645</v>
      </c>
      <c r="F100">
        <f t="shared" ca="1" si="7"/>
        <v>100</v>
      </c>
    </row>
    <row r="101" spans="1:6" x14ac:dyDescent="0.3">
      <c r="A101">
        <v>96</v>
      </c>
      <c r="B101" s="1">
        <f ca="1">Simlated_assetprices!G106</f>
        <v>100</v>
      </c>
      <c r="C101">
        <f t="shared" ca="1" si="4"/>
        <v>100</v>
      </c>
      <c r="D101">
        <f t="shared" ca="1" si="5"/>
        <v>0</v>
      </c>
      <c r="E101">
        <f t="shared" ca="1" si="6"/>
        <v>97.960966337141997</v>
      </c>
      <c r="F101">
        <f t="shared" ca="1" si="7"/>
        <v>100</v>
      </c>
    </row>
    <row r="102" spans="1:6" x14ac:dyDescent="0.3">
      <c r="A102">
        <v>97</v>
      </c>
      <c r="B102" s="1">
        <f ca="1">Simlated_assetprices!G107</f>
        <v>100</v>
      </c>
      <c r="C102">
        <f t="shared" ca="1" si="4"/>
        <v>100</v>
      </c>
      <c r="D102">
        <f t="shared" ca="1" si="5"/>
        <v>0</v>
      </c>
      <c r="E102">
        <f t="shared" ca="1" si="6"/>
        <v>97.488751558043489</v>
      </c>
      <c r="F102">
        <f t="shared" ca="1" si="7"/>
        <v>100</v>
      </c>
    </row>
    <row r="103" spans="1:6" x14ac:dyDescent="0.3">
      <c r="A103">
        <v>98</v>
      </c>
      <c r="B103" s="1">
        <f ca="1">Simlated_assetprices!G108</f>
        <v>93.172136996414963</v>
      </c>
      <c r="C103">
        <f t="shared" ca="1" si="4"/>
        <v>93.172136996414963</v>
      </c>
      <c r="D103">
        <f t="shared" ca="1" si="5"/>
        <v>6.8278630035850369</v>
      </c>
      <c r="E103">
        <f t="shared" ca="1" si="6"/>
        <v>97.229450689487393</v>
      </c>
      <c r="F103">
        <f t="shared" ca="1" si="7"/>
        <v>100</v>
      </c>
    </row>
    <row r="104" spans="1:6" x14ac:dyDescent="0.3">
      <c r="A104">
        <v>99</v>
      </c>
      <c r="B104" s="1">
        <f ca="1">Simlated_assetprices!G109</f>
        <v>95.675442840056789</v>
      </c>
      <c r="C104">
        <f t="shared" ca="1" si="4"/>
        <v>95.675442840056789</v>
      </c>
      <c r="D104">
        <f t="shared" ca="1" si="5"/>
        <v>4.3245571599432111</v>
      </c>
      <c r="E104">
        <f t="shared" ca="1" si="6"/>
        <v>97.243352543657224</v>
      </c>
      <c r="F104">
        <f t="shared" ca="1" si="7"/>
        <v>100</v>
      </c>
    </row>
    <row r="105" spans="1:6" x14ac:dyDescent="0.3">
      <c r="A105">
        <v>100</v>
      </c>
      <c r="B105" s="1">
        <f ca="1">Simlated_assetprices!G110</f>
        <v>99.40605985459446</v>
      </c>
      <c r="C105">
        <f t="shared" ca="1" si="4"/>
        <v>99.40605985459446</v>
      </c>
      <c r="D105">
        <f t="shared" ca="1" si="5"/>
        <v>0.59394014540553997</v>
      </c>
      <c r="E105">
        <f t="shared" ca="1" si="6"/>
        <v>97.257254397827055</v>
      </c>
      <c r="F105">
        <f t="shared" ca="1" si="7"/>
        <v>100</v>
      </c>
    </row>
    <row r="106" spans="1:6" x14ac:dyDescent="0.3">
      <c r="A106">
        <v>101</v>
      </c>
      <c r="B106" s="1">
        <f ca="1">Simlated_assetprices!G111</f>
        <v>93.960734668323184</v>
      </c>
      <c r="C106">
        <f t="shared" ca="1" si="4"/>
        <v>93.960734668323184</v>
      </c>
      <c r="D106">
        <f t="shared" ca="1" si="5"/>
        <v>6.0392653316768161</v>
      </c>
      <c r="E106">
        <f t="shared" ca="1" si="6"/>
        <v>96.995730257725782</v>
      </c>
      <c r="F106">
        <f t="shared" ca="1" si="7"/>
        <v>100</v>
      </c>
    </row>
    <row r="107" spans="1:6" x14ac:dyDescent="0.3">
      <c r="A107">
        <v>102</v>
      </c>
      <c r="B107" s="1">
        <f ca="1">Simlated_assetprices!G112</f>
        <v>96.872749915845418</v>
      </c>
      <c r="C107">
        <f t="shared" ca="1" si="4"/>
        <v>96.872749915845418</v>
      </c>
      <c r="D107">
        <f t="shared" ca="1" si="5"/>
        <v>3.1272500841545821</v>
      </c>
      <c r="E107">
        <f t="shared" ca="1" si="6"/>
        <v>97.009394740156935</v>
      </c>
      <c r="F107">
        <f t="shared" ca="1" si="7"/>
        <v>100</v>
      </c>
    </row>
    <row r="108" spans="1:6" x14ac:dyDescent="0.3">
      <c r="A108">
        <v>103</v>
      </c>
      <c r="B108" s="1">
        <f ca="1">Simlated_assetprices!G113</f>
        <v>100</v>
      </c>
      <c r="C108">
        <f t="shared" ca="1" si="4"/>
        <v>100</v>
      </c>
      <c r="D108">
        <f t="shared" ca="1" si="5"/>
        <v>0</v>
      </c>
      <c r="E108">
        <f t="shared" ca="1" si="6"/>
        <v>96.50708297452158</v>
      </c>
      <c r="F108">
        <f t="shared" ca="1" si="7"/>
        <v>100</v>
      </c>
    </row>
    <row r="109" spans="1:6" x14ac:dyDescent="0.3">
      <c r="A109">
        <v>104</v>
      </c>
      <c r="B109" s="1">
        <f ca="1">Simlated_assetprices!G114</f>
        <v>97.682776288579149</v>
      </c>
      <c r="C109">
        <f t="shared" ca="1" si="4"/>
        <v>97.682776288579149</v>
      </c>
      <c r="D109">
        <f t="shared" ca="1" si="5"/>
        <v>2.3172237114208514</v>
      </c>
      <c r="E109">
        <f t="shared" ca="1" si="6"/>
        <v>95.684953794474339</v>
      </c>
      <c r="F109">
        <f t="shared" ca="1" si="7"/>
        <v>100</v>
      </c>
    </row>
    <row r="110" spans="1:6" x14ac:dyDescent="0.3">
      <c r="A110">
        <v>105</v>
      </c>
      <c r="B110" s="1">
        <f ca="1">Simlated_assetprices!G115</f>
        <v>97.424076647864936</v>
      </c>
      <c r="C110">
        <f t="shared" ca="1" si="4"/>
        <v>97.424076647864936</v>
      </c>
      <c r="D110">
        <f t="shared" ca="1" si="5"/>
        <v>2.5759233521350637</v>
      </c>
      <c r="E110">
        <f t="shared" ca="1" si="6"/>
        <v>95.619556509066584</v>
      </c>
      <c r="F110">
        <f t="shared" ca="1" si="7"/>
        <v>100</v>
      </c>
    </row>
    <row r="111" spans="1:6" x14ac:dyDescent="0.3">
      <c r="A111">
        <v>106</v>
      </c>
      <c r="B111" s="1">
        <f ca="1">Simlated_assetprices!G116</f>
        <v>97.146039564468452</v>
      </c>
      <c r="C111">
        <f t="shared" ca="1" si="4"/>
        <v>97.146039564468452</v>
      </c>
      <c r="D111">
        <f t="shared" ca="1" si="5"/>
        <v>2.8539604355315475</v>
      </c>
      <c r="E111">
        <f t="shared" ca="1" si="6"/>
        <v>95.534108972218093</v>
      </c>
      <c r="F111">
        <f t="shared" ca="1" si="7"/>
        <v>100</v>
      </c>
    </row>
    <row r="112" spans="1:6" x14ac:dyDescent="0.3">
      <c r="A112">
        <v>107</v>
      </c>
      <c r="B112" s="1">
        <f ca="1">Simlated_assetprices!G117</f>
        <v>95.623180439306012</v>
      </c>
      <c r="C112">
        <f t="shared" ca="1" si="4"/>
        <v>95.623180439306012</v>
      </c>
      <c r="D112">
        <f t="shared" ca="1" si="5"/>
        <v>4.3768195606939884</v>
      </c>
      <c r="E112">
        <f t="shared" ca="1" si="6"/>
        <v>95.295840793261334</v>
      </c>
      <c r="F112">
        <f t="shared" ca="1" si="7"/>
        <v>100</v>
      </c>
    </row>
    <row r="113" spans="1:6" x14ac:dyDescent="0.3">
      <c r="A113">
        <v>108</v>
      </c>
      <c r="B113" s="1">
        <f ca="1">Simlated_assetprices!G118</f>
        <v>95.350435083942457</v>
      </c>
      <c r="C113">
        <f t="shared" ca="1" si="4"/>
        <v>95.350435083942457</v>
      </c>
      <c r="D113">
        <f t="shared" ca="1" si="5"/>
        <v>4.6495649160575425</v>
      </c>
      <c r="E113">
        <f t="shared" ca="1" si="6"/>
        <v>95.11321302664058</v>
      </c>
      <c r="F113">
        <f t="shared" ca="1" si="7"/>
        <v>100</v>
      </c>
    </row>
    <row r="114" spans="1:6" x14ac:dyDescent="0.3">
      <c r="A114">
        <v>109</v>
      </c>
      <c r="B114" s="1">
        <f ca="1">Simlated_assetprices!G119</f>
        <v>90.653319675522482</v>
      </c>
      <c r="C114">
        <f t="shared" ca="1" si="4"/>
        <v>90.653319675522482</v>
      </c>
      <c r="D114">
        <f t="shared" ca="1" si="5"/>
        <v>9.3466803244775178</v>
      </c>
      <c r="E114">
        <f t="shared" ca="1" si="6"/>
        <v>95.025599979222136</v>
      </c>
      <c r="F114">
        <f t="shared" ca="1" si="7"/>
        <v>100</v>
      </c>
    </row>
    <row r="115" spans="1:6" x14ac:dyDescent="0.3">
      <c r="A115">
        <v>110</v>
      </c>
      <c r="B115" s="1">
        <f ca="1">Simlated_assetprices!G120</f>
        <v>95.132057921217935</v>
      </c>
      <c r="C115">
        <f t="shared" ca="1" si="4"/>
        <v>95.132057921217935</v>
      </c>
      <c r="D115">
        <f t="shared" ca="1" si="5"/>
        <v>4.8679420787820646</v>
      </c>
      <c r="E115">
        <f t="shared" ca="1" si="6"/>
        <v>95.029677802258476</v>
      </c>
      <c r="F115">
        <f t="shared" ca="1" si="7"/>
        <v>100</v>
      </c>
    </row>
    <row r="116" spans="1:6" x14ac:dyDescent="0.3">
      <c r="A116">
        <v>111</v>
      </c>
      <c r="B116" s="1">
        <f ca="1">Simlated_assetprices!G121</f>
        <v>89.419800226238095</v>
      </c>
      <c r="C116">
        <f t="shared" ca="1" si="4"/>
        <v>89.419800226238095</v>
      </c>
      <c r="D116">
        <f t="shared" ca="1" si="5"/>
        <v>10.580199773761905</v>
      </c>
      <c r="E116">
        <f t="shared" ca="1" si="6"/>
        <v>94.914506925607341</v>
      </c>
      <c r="F116">
        <f t="shared" ca="1" si="7"/>
        <v>100</v>
      </c>
    </row>
    <row r="117" spans="1:6" x14ac:dyDescent="0.3">
      <c r="A117">
        <v>112</v>
      </c>
      <c r="B117" s="1">
        <f ca="1">Simlated_assetprices!G122</f>
        <v>90.029063551327638</v>
      </c>
      <c r="C117">
        <f t="shared" ca="1" si="4"/>
        <v>90.029063551327638</v>
      </c>
      <c r="D117">
        <f t="shared" ca="1" si="5"/>
        <v>9.9709364486723615</v>
      </c>
      <c r="E117">
        <f t="shared" ca="1" si="6"/>
        <v>94.956276987604312</v>
      </c>
      <c r="F117">
        <f t="shared" ca="1" si="7"/>
        <v>100</v>
      </c>
    </row>
    <row r="118" spans="1:6" x14ac:dyDescent="0.3">
      <c r="A118">
        <v>113</v>
      </c>
      <c r="B118" s="1">
        <f ca="1">Simlated_assetprices!G123</f>
        <v>88.883667725866601</v>
      </c>
      <c r="C118">
        <f t="shared" ca="1" si="4"/>
        <v>88.883667725866601</v>
      </c>
      <c r="D118">
        <f t="shared" ca="1" si="5"/>
        <v>11.116332274133399</v>
      </c>
      <c r="E118">
        <f t="shared" ca="1" si="6"/>
        <v>94.960354810640652</v>
      </c>
      <c r="F118">
        <f t="shared" ca="1" si="7"/>
        <v>100</v>
      </c>
    </row>
    <row r="119" spans="1:6" x14ac:dyDescent="0.3">
      <c r="A119">
        <v>114</v>
      </c>
      <c r="B119" s="1">
        <f ca="1">Simlated_assetprices!G124</f>
        <v>89.290088793112218</v>
      </c>
      <c r="C119">
        <f t="shared" ca="1" si="4"/>
        <v>89.290088793112218</v>
      </c>
      <c r="D119">
        <f t="shared" ca="1" si="5"/>
        <v>10.709911206887782</v>
      </c>
      <c r="E119">
        <f t="shared" ca="1" si="6"/>
        <v>94.964432633676992</v>
      </c>
      <c r="F119">
        <f t="shared" ca="1" si="7"/>
        <v>100</v>
      </c>
    </row>
    <row r="120" spans="1:6" x14ac:dyDescent="0.3">
      <c r="A120">
        <v>115</v>
      </c>
      <c r="B120" s="1">
        <f ca="1">Simlated_assetprices!G125</f>
        <v>89.018608178272487</v>
      </c>
      <c r="C120">
        <f t="shared" ca="1" si="4"/>
        <v>89.018608178272487</v>
      </c>
      <c r="D120">
        <f t="shared" ca="1" si="5"/>
        <v>10.981391821727513</v>
      </c>
      <c r="E120">
        <f t="shared" ca="1" si="6"/>
        <v>94.968510456713332</v>
      </c>
      <c r="F120">
        <f t="shared" ca="1" si="7"/>
        <v>100</v>
      </c>
    </row>
    <row r="121" spans="1:6" x14ac:dyDescent="0.3">
      <c r="A121">
        <v>116</v>
      </c>
      <c r="B121" s="1">
        <f ca="1">Simlated_assetprices!G126</f>
        <v>85.21009315755775</v>
      </c>
      <c r="C121">
        <f t="shared" ca="1" si="4"/>
        <v>85.21009315755775</v>
      </c>
      <c r="D121">
        <f t="shared" ca="1" si="5"/>
        <v>14.78990684244225</v>
      </c>
      <c r="E121">
        <f t="shared" ca="1" si="6"/>
        <v>94.972588279749687</v>
      </c>
      <c r="F121">
        <f t="shared" ca="1" si="7"/>
        <v>100</v>
      </c>
    </row>
    <row r="122" spans="1:6" x14ac:dyDescent="0.3">
      <c r="A122">
        <v>117</v>
      </c>
      <c r="B122" s="1">
        <f ca="1">Simlated_assetprices!G127</f>
        <v>84.522265367993768</v>
      </c>
      <c r="C122">
        <f t="shared" ca="1" si="4"/>
        <v>84.522265367993768</v>
      </c>
      <c r="D122">
        <f t="shared" ca="1" si="5"/>
        <v>15.477734632006232</v>
      </c>
      <c r="E122">
        <f t="shared" ca="1" si="6"/>
        <v>94.976666102786027</v>
      </c>
      <c r="F122">
        <f t="shared" ca="1" si="7"/>
        <v>100</v>
      </c>
    </row>
    <row r="123" spans="1:6" x14ac:dyDescent="0.3">
      <c r="A123">
        <v>118</v>
      </c>
      <c r="B123" s="1">
        <f ca="1">Simlated_assetprices!G128</f>
        <v>81.550460797162472</v>
      </c>
      <c r="C123">
        <f t="shared" ca="1" si="4"/>
        <v>81.550460797162472</v>
      </c>
      <c r="D123">
        <f t="shared" ca="1" si="5"/>
        <v>18.449539202837528</v>
      </c>
      <c r="E123">
        <f t="shared" ca="1" si="6"/>
        <v>94.980743925822367</v>
      </c>
      <c r="F123">
        <f t="shared" ca="1" si="7"/>
        <v>100</v>
      </c>
    </row>
    <row r="124" spans="1:6" x14ac:dyDescent="0.3">
      <c r="A124">
        <v>119</v>
      </c>
      <c r="B124" s="1">
        <f ca="1">Simlated_assetprices!G129</f>
        <v>81.997879112586446</v>
      </c>
      <c r="C124">
        <f t="shared" ca="1" si="4"/>
        <v>81.997879112586446</v>
      </c>
      <c r="D124">
        <f t="shared" ca="1" si="5"/>
        <v>18.002120887413554</v>
      </c>
      <c r="E124">
        <f t="shared" ca="1" si="6"/>
        <v>94.984821748858707</v>
      </c>
      <c r="F124">
        <f t="shared" ca="1" si="7"/>
        <v>100</v>
      </c>
    </row>
    <row r="125" spans="1:6" x14ac:dyDescent="0.3">
      <c r="A125">
        <v>120</v>
      </c>
      <c r="B125" s="1">
        <f ca="1">Simlated_assetprices!G130</f>
        <v>77.3193386075462</v>
      </c>
      <c r="C125">
        <f t="shared" ca="1" si="4"/>
        <v>77.3193386075462</v>
      </c>
      <c r="D125">
        <f t="shared" ca="1" si="5"/>
        <v>22.6806613924538</v>
      </c>
      <c r="E125">
        <f t="shared" ca="1" si="6"/>
        <v>94.988899571895047</v>
      </c>
      <c r="F125">
        <f t="shared" ca="1" si="7"/>
        <v>100</v>
      </c>
    </row>
    <row r="126" spans="1:6" x14ac:dyDescent="0.3">
      <c r="A126">
        <v>121</v>
      </c>
      <c r="B126" s="1">
        <f ca="1">Simlated_assetprices!G131</f>
        <v>79.32990199311682</v>
      </c>
      <c r="C126">
        <f t="shared" ca="1" si="4"/>
        <v>79.32990199311682</v>
      </c>
      <c r="D126">
        <f t="shared" ca="1" si="5"/>
        <v>20.67009800688318</v>
      </c>
      <c r="E126">
        <f t="shared" ca="1" si="6"/>
        <v>94.992977394931387</v>
      </c>
      <c r="F126">
        <f t="shared" ca="1" si="7"/>
        <v>100</v>
      </c>
    </row>
    <row r="127" spans="1:6" x14ac:dyDescent="0.3">
      <c r="A127">
        <v>122</v>
      </c>
      <c r="B127" s="1">
        <f ca="1">Simlated_assetprices!G132</f>
        <v>79.923406089791641</v>
      </c>
      <c r="C127">
        <f t="shared" ca="1" si="4"/>
        <v>79.923406089791641</v>
      </c>
      <c r="D127">
        <f t="shared" ca="1" si="5"/>
        <v>20.076593910208359</v>
      </c>
      <c r="E127">
        <f t="shared" ca="1" si="6"/>
        <v>94.997055217967727</v>
      </c>
      <c r="F127">
        <f t="shared" ca="1" si="7"/>
        <v>100</v>
      </c>
    </row>
    <row r="128" spans="1:6" x14ac:dyDescent="0.3">
      <c r="A128">
        <v>123</v>
      </c>
      <c r="B128" s="1">
        <f ca="1">Simlated_assetprices!G133</f>
        <v>74.303530877633278</v>
      </c>
      <c r="C128">
        <f t="shared" ca="1" si="4"/>
        <v>74.303530877633278</v>
      </c>
      <c r="D128">
        <f t="shared" ca="1" si="5"/>
        <v>25.696469122366722</v>
      </c>
      <c r="E128">
        <f t="shared" ca="1" si="6"/>
        <v>95.001133041004081</v>
      </c>
      <c r="F128">
        <f t="shared" ca="1" si="7"/>
        <v>100</v>
      </c>
    </row>
    <row r="129" spans="1:6" x14ac:dyDescent="0.3">
      <c r="A129">
        <v>124</v>
      </c>
      <c r="B129" s="1">
        <f ca="1">Simlated_assetprices!G134</f>
        <v>82.537479156086533</v>
      </c>
      <c r="C129">
        <f t="shared" ca="1" si="4"/>
        <v>82.537479156086533</v>
      </c>
      <c r="D129">
        <f t="shared" ca="1" si="5"/>
        <v>17.462520843913467</v>
      </c>
      <c r="E129">
        <f t="shared" ca="1" si="6"/>
        <v>95.005210864040421</v>
      </c>
      <c r="F129">
        <f t="shared" ca="1" si="7"/>
        <v>100</v>
      </c>
    </row>
    <row r="130" spans="1:6" x14ac:dyDescent="0.3">
      <c r="A130">
        <v>125</v>
      </c>
      <c r="B130" s="1">
        <f ca="1">Simlated_assetprices!G135</f>
        <v>83.073522843151622</v>
      </c>
      <c r="C130">
        <f t="shared" ca="1" si="4"/>
        <v>83.073522843151622</v>
      </c>
      <c r="D130">
        <f t="shared" ca="1" si="5"/>
        <v>16.926477156848378</v>
      </c>
      <c r="E130">
        <f t="shared" ca="1" si="6"/>
        <v>95.009288687076761</v>
      </c>
      <c r="F130">
        <f t="shared" ca="1" si="7"/>
        <v>100</v>
      </c>
    </row>
    <row r="131" spans="1:6" x14ac:dyDescent="0.3">
      <c r="A131">
        <v>126</v>
      </c>
      <c r="B131" s="1">
        <f ca="1">Simlated_assetprices!G136</f>
        <v>83.837367466999297</v>
      </c>
      <c r="C131">
        <f t="shared" ca="1" si="4"/>
        <v>83.837367466999297</v>
      </c>
      <c r="D131">
        <f t="shared" ca="1" si="5"/>
        <v>16.162632533000703</v>
      </c>
      <c r="E131">
        <f t="shared" ca="1" si="6"/>
        <v>95.013366510113102</v>
      </c>
      <c r="F131">
        <f t="shared" ca="1" si="7"/>
        <v>100</v>
      </c>
    </row>
    <row r="132" spans="1:6" x14ac:dyDescent="0.3">
      <c r="A132">
        <v>127</v>
      </c>
      <c r="B132" s="1">
        <f ca="1">Simlated_assetprices!G137</f>
        <v>87.098352039979702</v>
      </c>
      <c r="C132">
        <f t="shared" ca="1" si="4"/>
        <v>87.098352039979702</v>
      </c>
      <c r="D132">
        <f t="shared" ca="1" si="5"/>
        <v>12.901647960020298</v>
      </c>
      <c r="E132">
        <f t="shared" ca="1" si="6"/>
        <v>95.017444333149442</v>
      </c>
      <c r="F132">
        <f t="shared" ca="1" si="7"/>
        <v>100</v>
      </c>
    </row>
    <row r="133" spans="1:6" x14ac:dyDescent="0.3">
      <c r="A133">
        <v>128</v>
      </c>
      <c r="B133" s="1">
        <f ca="1">Simlated_assetprices!G138</f>
        <v>88.892890734602716</v>
      </c>
      <c r="C133">
        <f t="shared" ca="1" si="4"/>
        <v>88.892890734602716</v>
      </c>
      <c r="D133">
        <f t="shared" ca="1" si="5"/>
        <v>11.107109265397284</v>
      </c>
      <c r="E133">
        <f t="shared" ca="1" si="6"/>
        <v>95.021522156185782</v>
      </c>
      <c r="F133">
        <f t="shared" ca="1" si="7"/>
        <v>100</v>
      </c>
    </row>
    <row r="134" spans="1:6" x14ac:dyDescent="0.3">
      <c r="A134">
        <v>129</v>
      </c>
      <c r="B134" s="1">
        <f ca="1">Simlated_assetprices!G139</f>
        <v>93.405284581183153</v>
      </c>
      <c r="C134">
        <f t="shared" ref="C134:C197" ca="1" si="8">MAX(B134,0)</f>
        <v>93.405284581183153</v>
      </c>
      <c r="D134">
        <f t="shared" ref="D134:D197" ca="1" si="9">IF(B134 &lt; 100, ABS(100 - B134), 0)</f>
        <v>6.5947154188168469</v>
      </c>
      <c r="E134">
        <f t="shared" ref="E134:E197" ca="1" si="10">_xlfn.PERCENTILE.INC(C134:C386,0.95)</f>
        <v>95.025599979222136</v>
      </c>
      <c r="F134">
        <f t="shared" ref="F134:F197" ca="1" si="11">_xlfn.PERCENTILE.INC(C134:C386,0.99)</f>
        <v>100</v>
      </c>
    </row>
    <row r="135" spans="1:6" x14ac:dyDescent="0.3">
      <c r="A135">
        <v>130</v>
      </c>
      <c r="B135" s="1">
        <f ca="1">Simlated_assetprices!G140</f>
        <v>90.809299817341426</v>
      </c>
      <c r="C135">
        <f t="shared" ca="1" si="8"/>
        <v>90.809299817341426</v>
      </c>
      <c r="D135">
        <f t="shared" ca="1" si="9"/>
        <v>9.1907001826585741</v>
      </c>
      <c r="E135">
        <f t="shared" ca="1" si="10"/>
        <v>95.029677802258476</v>
      </c>
      <c r="F135">
        <f t="shared" ca="1" si="11"/>
        <v>100</v>
      </c>
    </row>
    <row r="136" spans="1:6" x14ac:dyDescent="0.3">
      <c r="A136">
        <v>131</v>
      </c>
      <c r="B136" s="1">
        <f ca="1">Simlated_assetprices!G141</f>
        <v>91.371572698431621</v>
      </c>
      <c r="C136">
        <f t="shared" ca="1" si="8"/>
        <v>91.371572698431621</v>
      </c>
      <c r="D136">
        <f t="shared" ca="1" si="9"/>
        <v>8.6284273015683794</v>
      </c>
      <c r="E136">
        <f t="shared" ca="1" si="10"/>
        <v>95.033755625294816</v>
      </c>
      <c r="F136">
        <f t="shared" ca="1" si="11"/>
        <v>100</v>
      </c>
    </row>
    <row r="137" spans="1:6" x14ac:dyDescent="0.3">
      <c r="A137">
        <v>132</v>
      </c>
      <c r="B137" s="1">
        <f ca="1">Simlated_assetprices!G142</f>
        <v>89.73914303053283</v>
      </c>
      <c r="C137">
        <f t="shared" ca="1" si="8"/>
        <v>89.73914303053283</v>
      </c>
      <c r="D137">
        <f t="shared" ca="1" si="9"/>
        <v>10.26085696946717</v>
      </c>
      <c r="E137">
        <f t="shared" ca="1" si="10"/>
        <v>95.037833448331156</v>
      </c>
      <c r="F137">
        <f t="shared" ca="1" si="11"/>
        <v>100</v>
      </c>
    </row>
    <row r="138" spans="1:6" x14ac:dyDescent="0.3">
      <c r="A138">
        <v>133</v>
      </c>
      <c r="B138" s="1">
        <f ca="1">Simlated_assetprices!G143</f>
        <v>85.609537250063752</v>
      </c>
      <c r="C138">
        <f t="shared" ca="1" si="8"/>
        <v>85.609537250063752</v>
      </c>
      <c r="D138">
        <f t="shared" ca="1" si="9"/>
        <v>14.390462749936248</v>
      </c>
      <c r="E138">
        <f t="shared" ca="1" si="10"/>
        <v>95.066583093559984</v>
      </c>
      <c r="F138">
        <f t="shared" ca="1" si="11"/>
        <v>100</v>
      </c>
    </row>
    <row r="139" spans="1:6" x14ac:dyDescent="0.3">
      <c r="A139">
        <v>134</v>
      </c>
      <c r="B139" s="1">
        <f ca="1">Simlated_assetprices!G144</f>
        <v>82.752220303336188</v>
      </c>
      <c r="C139">
        <f t="shared" ca="1" si="8"/>
        <v>82.752220303336188</v>
      </c>
      <c r="D139">
        <f t="shared" ca="1" si="9"/>
        <v>17.247779696663812</v>
      </c>
      <c r="E139">
        <f t="shared" ca="1" si="10"/>
        <v>95.095332738788798</v>
      </c>
      <c r="F139">
        <f t="shared" ca="1" si="11"/>
        <v>100</v>
      </c>
    </row>
    <row r="140" spans="1:6" x14ac:dyDescent="0.3">
      <c r="A140">
        <v>135</v>
      </c>
      <c r="B140" s="1">
        <f ca="1">Simlated_assetprices!G145</f>
        <v>85.041602524797057</v>
      </c>
      <c r="C140">
        <f t="shared" ca="1" si="8"/>
        <v>85.041602524797057</v>
      </c>
      <c r="D140">
        <f t="shared" ca="1" si="9"/>
        <v>14.958397475202943</v>
      </c>
      <c r="E140">
        <f t="shared" ca="1" si="10"/>
        <v>95.124082384017626</v>
      </c>
      <c r="F140">
        <f t="shared" ca="1" si="11"/>
        <v>100</v>
      </c>
    </row>
    <row r="141" spans="1:6" x14ac:dyDescent="0.3">
      <c r="A141">
        <v>136</v>
      </c>
      <c r="B141" s="1">
        <f ca="1">Simlated_assetprices!G146</f>
        <v>84.693647968629037</v>
      </c>
      <c r="C141">
        <f t="shared" ca="1" si="8"/>
        <v>84.693647968629037</v>
      </c>
      <c r="D141">
        <f t="shared" ca="1" si="9"/>
        <v>15.306352031370963</v>
      </c>
      <c r="E141">
        <f t="shared" ca="1" si="10"/>
        <v>95.152832029246454</v>
      </c>
      <c r="F141">
        <f t="shared" ca="1" si="11"/>
        <v>100</v>
      </c>
    </row>
    <row r="142" spans="1:6" x14ac:dyDescent="0.3">
      <c r="A142">
        <v>137</v>
      </c>
      <c r="B142" s="1">
        <f ca="1">Simlated_assetprices!G147</f>
        <v>87.353339169265311</v>
      </c>
      <c r="C142">
        <f t="shared" ca="1" si="8"/>
        <v>87.353339169265311</v>
      </c>
      <c r="D142">
        <f t="shared" ca="1" si="9"/>
        <v>12.646660830734689</v>
      </c>
      <c r="E142">
        <f t="shared" ca="1" si="10"/>
        <v>95.181581674475282</v>
      </c>
      <c r="F142">
        <f t="shared" ca="1" si="11"/>
        <v>100</v>
      </c>
    </row>
    <row r="143" spans="1:6" x14ac:dyDescent="0.3">
      <c r="A143">
        <v>138</v>
      </c>
      <c r="B143" s="1">
        <f ca="1">Simlated_assetprices!G148</f>
        <v>84.315955644650003</v>
      </c>
      <c r="C143">
        <f t="shared" ca="1" si="8"/>
        <v>84.315955644650003</v>
      </c>
      <c r="D143">
        <f t="shared" ca="1" si="9"/>
        <v>15.684044355349997</v>
      </c>
      <c r="E143">
        <f t="shared" ca="1" si="10"/>
        <v>95.210331319704096</v>
      </c>
      <c r="F143">
        <f t="shared" ca="1" si="11"/>
        <v>100</v>
      </c>
    </row>
    <row r="144" spans="1:6" x14ac:dyDescent="0.3">
      <c r="A144">
        <v>139</v>
      </c>
      <c r="B144" s="1">
        <f ca="1">Simlated_assetprices!G149</f>
        <v>84.751913400059834</v>
      </c>
      <c r="C144">
        <f t="shared" ca="1" si="8"/>
        <v>84.751913400059834</v>
      </c>
      <c r="D144">
        <f t="shared" ca="1" si="9"/>
        <v>15.248086599940166</v>
      </c>
      <c r="E144">
        <f t="shared" ca="1" si="10"/>
        <v>95.239080964932924</v>
      </c>
      <c r="F144">
        <f t="shared" ca="1" si="11"/>
        <v>100</v>
      </c>
    </row>
    <row r="145" spans="1:6" x14ac:dyDescent="0.3">
      <c r="A145">
        <v>140</v>
      </c>
      <c r="B145" s="1">
        <f ca="1">Simlated_assetprices!G150</f>
        <v>86.492027272928226</v>
      </c>
      <c r="C145">
        <f t="shared" ca="1" si="8"/>
        <v>86.492027272928226</v>
      </c>
      <c r="D145">
        <f t="shared" ca="1" si="9"/>
        <v>13.507972727071774</v>
      </c>
      <c r="E145">
        <f t="shared" ca="1" si="10"/>
        <v>95.267830610161752</v>
      </c>
      <c r="F145">
        <f t="shared" ca="1" si="11"/>
        <v>100</v>
      </c>
    </row>
    <row r="146" spans="1:6" x14ac:dyDescent="0.3">
      <c r="A146">
        <v>141</v>
      </c>
      <c r="B146" s="1">
        <f ca="1">Simlated_assetprices!G151</f>
        <v>84.294750236937745</v>
      </c>
      <c r="C146">
        <f t="shared" ca="1" si="8"/>
        <v>84.294750236937745</v>
      </c>
      <c r="D146">
        <f t="shared" ca="1" si="9"/>
        <v>15.705249763062255</v>
      </c>
      <c r="E146">
        <f t="shared" ca="1" si="10"/>
        <v>95.296580255390566</v>
      </c>
      <c r="F146">
        <f t="shared" ca="1" si="11"/>
        <v>100</v>
      </c>
    </row>
    <row r="147" spans="1:6" x14ac:dyDescent="0.3">
      <c r="A147">
        <v>142</v>
      </c>
      <c r="B147" s="1">
        <f ca="1">Simlated_assetprices!G152</f>
        <v>86.689648934257164</v>
      </c>
      <c r="C147">
        <f t="shared" ca="1" si="8"/>
        <v>86.689648934257164</v>
      </c>
      <c r="D147">
        <f t="shared" ca="1" si="9"/>
        <v>13.310351065742836</v>
      </c>
      <c r="E147">
        <f t="shared" ca="1" si="10"/>
        <v>95.325329900619408</v>
      </c>
      <c r="F147">
        <f t="shared" ca="1" si="11"/>
        <v>100</v>
      </c>
    </row>
    <row r="148" spans="1:6" x14ac:dyDescent="0.3">
      <c r="A148">
        <v>143</v>
      </c>
      <c r="B148" s="1">
        <f ca="1">Simlated_assetprices!G153</f>
        <v>82.589252304592193</v>
      </c>
      <c r="C148">
        <f t="shared" ca="1" si="8"/>
        <v>82.589252304592193</v>
      </c>
      <c r="D148">
        <f t="shared" ca="1" si="9"/>
        <v>17.410747695407807</v>
      </c>
      <c r="E148">
        <f t="shared" ca="1" si="10"/>
        <v>95.354079545848222</v>
      </c>
      <c r="F148">
        <f t="shared" ca="1" si="11"/>
        <v>100</v>
      </c>
    </row>
    <row r="149" spans="1:6" x14ac:dyDescent="0.3">
      <c r="A149">
        <v>144</v>
      </c>
      <c r="B149" s="1">
        <f ca="1">Simlated_assetprices!G154</f>
        <v>82.656757900202962</v>
      </c>
      <c r="C149">
        <f t="shared" ca="1" si="8"/>
        <v>82.656757900202962</v>
      </c>
      <c r="D149">
        <f t="shared" ca="1" si="9"/>
        <v>17.343242099797038</v>
      </c>
      <c r="E149">
        <f t="shared" ca="1" si="10"/>
        <v>95.38282919107705</v>
      </c>
      <c r="F149">
        <f t="shared" ca="1" si="11"/>
        <v>100</v>
      </c>
    </row>
    <row r="150" spans="1:6" x14ac:dyDescent="0.3">
      <c r="A150">
        <v>145</v>
      </c>
      <c r="B150" s="1">
        <f ca="1">Simlated_assetprices!G155</f>
        <v>79.514983417445094</v>
      </c>
      <c r="C150">
        <f t="shared" ca="1" si="8"/>
        <v>79.514983417445094</v>
      </c>
      <c r="D150">
        <f t="shared" ca="1" si="9"/>
        <v>20.485016582554906</v>
      </c>
      <c r="E150">
        <f t="shared" ca="1" si="10"/>
        <v>95.411578836305864</v>
      </c>
      <c r="F150">
        <f t="shared" ca="1" si="11"/>
        <v>100</v>
      </c>
    </row>
    <row r="151" spans="1:6" x14ac:dyDescent="0.3">
      <c r="A151">
        <v>146</v>
      </c>
      <c r="B151" s="1">
        <f ca="1">Simlated_assetprices!G156</f>
        <v>79.644929707937479</v>
      </c>
      <c r="C151">
        <f t="shared" ca="1" si="8"/>
        <v>79.644929707937479</v>
      </c>
      <c r="D151">
        <f t="shared" ca="1" si="9"/>
        <v>20.355070292062521</v>
      </c>
      <c r="E151">
        <f t="shared" ca="1" si="10"/>
        <v>95.440328481534692</v>
      </c>
      <c r="F151">
        <f t="shared" ca="1" si="11"/>
        <v>100</v>
      </c>
    </row>
    <row r="152" spans="1:6" x14ac:dyDescent="0.3">
      <c r="A152">
        <v>147</v>
      </c>
      <c r="B152" s="1">
        <f ca="1">Simlated_assetprices!G157</f>
        <v>80.106535433571509</v>
      </c>
      <c r="C152">
        <f t="shared" ca="1" si="8"/>
        <v>80.106535433571509</v>
      </c>
      <c r="D152">
        <f t="shared" ca="1" si="9"/>
        <v>19.893464566428491</v>
      </c>
      <c r="E152">
        <f t="shared" ca="1" si="10"/>
        <v>95.46907812676352</v>
      </c>
      <c r="F152">
        <f t="shared" ca="1" si="11"/>
        <v>100</v>
      </c>
    </row>
    <row r="153" spans="1:6" x14ac:dyDescent="0.3">
      <c r="A153">
        <v>148</v>
      </c>
      <c r="B153" s="1">
        <f ca="1">Simlated_assetprices!G158</f>
        <v>81.15533597225533</v>
      </c>
      <c r="C153">
        <f t="shared" ca="1" si="8"/>
        <v>81.15533597225533</v>
      </c>
      <c r="D153">
        <f t="shared" ca="1" si="9"/>
        <v>18.84466402774467</v>
      </c>
      <c r="E153">
        <f t="shared" ca="1" si="10"/>
        <v>95.497827771992348</v>
      </c>
      <c r="F153">
        <f t="shared" ca="1" si="11"/>
        <v>100</v>
      </c>
    </row>
    <row r="154" spans="1:6" x14ac:dyDescent="0.3">
      <c r="A154">
        <v>149</v>
      </c>
      <c r="B154" s="1">
        <f ca="1">Simlated_assetprices!G159</f>
        <v>82.373483297062265</v>
      </c>
      <c r="C154">
        <f t="shared" ca="1" si="8"/>
        <v>82.373483297062265</v>
      </c>
      <c r="D154">
        <f t="shared" ca="1" si="9"/>
        <v>17.626516702937735</v>
      </c>
      <c r="E154">
        <f t="shared" ca="1" si="10"/>
        <v>95.526577417221176</v>
      </c>
      <c r="F154">
        <f t="shared" ca="1" si="11"/>
        <v>100</v>
      </c>
    </row>
    <row r="155" spans="1:6" x14ac:dyDescent="0.3">
      <c r="A155">
        <v>150</v>
      </c>
      <c r="B155" s="1">
        <f ca="1">Simlated_assetprices!G160</f>
        <v>81.128668098478755</v>
      </c>
      <c r="C155">
        <f t="shared" ca="1" si="8"/>
        <v>81.128668098478755</v>
      </c>
      <c r="D155">
        <f t="shared" ca="1" si="9"/>
        <v>18.871331901521245</v>
      </c>
      <c r="E155">
        <f t="shared" ca="1" si="10"/>
        <v>95.55532706244999</v>
      </c>
      <c r="F155">
        <f t="shared" ca="1" si="11"/>
        <v>100</v>
      </c>
    </row>
    <row r="156" spans="1:6" x14ac:dyDescent="0.3">
      <c r="A156">
        <v>151</v>
      </c>
      <c r="B156" s="1">
        <f ca="1">Simlated_assetprices!G161</f>
        <v>81.891953324296509</v>
      </c>
      <c r="C156">
        <f t="shared" ca="1" si="8"/>
        <v>81.891953324296509</v>
      </c>
      <c r="D156">
        <f t="shared" ca="1" si="9"/>
        <v>18.108046675703491</v>
      </c>
      <c r="E156">
        <f t="shared" ca="1" si="10"/>
        <v>95.584076707678818</v>
      </c>
      <c r="F156">
        <f t="shared" ca="1" si="11"/>
        <v>100</v>
      </c>
    </row>
    <row r="157" spans="1:6" x14ac:dyDescent="0.3">
      <c r="A157">
        <v>152</v>
      </c>
      <c r="B157" s="1">
        <f ca="1">Simlated_assetprices!G162</f>
        <v>85.630056714975495</v>
      </c>
      <c r="C157">
        <f t="shared" ca="1" si="8"/>
        <v>85.630056714975495</v>
      </c>
      <c r="D157">
        <f t="shared" ca="1" si="9"/>
        <v>14.369943285024505</v>
      </c>
      <c r="E157">
        <f t="shared" ca="1" si="10"/>
        <v>95.612826352907646</v>
      </c>
      <c r="F157">
        <f t="shared" ca="1" si="11"/>
        <v>100</v>
      </c>
    </row>
    <row r="158" spans="1:6" x14ac:dyDescent="0.3">
      <c r="A158">
        <v>153</v>
      </c>
      <c r="B158" s="1">
        <f ca="1">Simlated_assetprices!G163</f>
        <v>84.416887415715635</v>
      </c>
      <c r="C158">
        <f t="shared" ca="1" si="8"/>
        <v>84.416887415715635</v>
      </c>
      <c r="D158">
        <f t="shared" ca="1" si="9"/>
        <v>15.583112584284365</v>
      </c>
      <c r="E158">
        <f t="shared" ca="1" si="10"/>
        <v>95.61849183682493</v>
      </c>
      <c r="F158">
        <f t="shared" ca="1" si="11"/>
        <v>100</v>
      </c>
    </row>
    <row r="159" spans="1:6" x14ac:dyDescent="0.3">
      <c r="A159">
        <v>154</v>
      </c>
      <c r="B159" s="1">
        <f ca="1">Simlated_assetprices!G164</f>
        <v>81.260215796611263</v>
      </c>
      <c r="C159">
        <f t="shared" ca="1" si="8"/>
        <v>81.260215796611263</v>
      </c>
      <c r="D159">
        <f t="shared" ca="1" si="9"/>
        <v>18.739784203388737</v>
      </c>
      <c r="E159">
        <f t="shared" ca="1" si="10"/>
        <v>95.624157320742199</v>
      </c>
      <c r="F159">
        <f t="shared" ca="1" si="11"/>
        <v>100</v>
      </c>
    </row>
    <row r="160" spans="1:6" x14ac:dyDescent="0.3">
      <c r="A160">
        <v>155</v>
      </c>
      <c r="B160" s="1">
        <f ca="1">Simlated_assetprices!G165</f>
        <v>78.288182928422046</v>
      </c>
      <c r="C160">
        <f t="shared" ca="1" si="8"/>
        <v>78.288182928422046</v>
      </c>
      <c r="D160">
        <f t="shared" ca="1" si="9"/>
        <v>21.711817071577954</v>
      </c>
      <c r="E160">
        <f t="shared" ca="1" si="10"/>
        <v>95.629822804659483</v>
      </c>
      <c r="F160">
        <f t="shared" ca="1" si="11"/>
        <v>100</v>
      </c>
    </row>
    <row r="161" spans="1:6" x14ac:dyDescent="0.3">
      <c r="A161">
        <v>156</v>
      </c>
      <c r="B161" s="1">
        <f ca="1">Simlated_assetprices!G166</f>
        <v>77.742184869120635</v>
      </c>
      <c r="C161">
        <f t="shared" ca="1" si="8"/>
        <v>77.742184869120635</v>
      </c>
      <c r="D161">
        <f t="shared" ca="1" si="9"/>
        <v>22.257815130879365</v>
      </c>
      <c r="E161">
        <f t="shared" ca="1" si="10"/>
        <v>95.635488288576767</v>
      </c>
      <c r="F161">
        <f t="shared" ca="1" si="11"/>
        <v>100</v>
      </c>
    </row>
    <row r="162" spans="1:6" x14ac:dyDescent="0.3">
      <c r="A162">
        <v>157</v>
      </c>
      <c r="B162" s="1">
        <f ca="1">Simlated_assetprices!G167</f>
        <v>77.354458287129191</v>
      </c>
      <c r="C162">
        <f t="shared" ca="1" si="8"/>
        <v>77.354458287129191</v>
      </c>
      <c r="D162">
        <f t="shared" ca="1" si="9"/>
        <v>22.645541712870809</v>
      </c>
      <c r="E162">
        <f t="shared" ca="1" si="10"/>
        <v>95.64115377249405</v>
      </c>
      <c r="F162">
        <f t="shared" ca="1" si="11"/>
        <v>100</v>
      </c>
    </row>
    <row r="163" spans="1:6" x14ac:dyDescent="0.3">
      <c r="A163">
        <v>158</v>
      </c>
      <c r="B163" s="1">
        <f ca="1">Simlated_assetprices!G168</f>
        <v>78.471694016881912</v>
      </c>
      <c r="C163">
        <f t="shared" ca="1" si="8"/>
        <v>78.471694016881912</v>
      </c>
      <c r="D163">
        <f t="shared" ca="1" si="9"/>
        <v>21.528305983118088</v>
      </c>
      <c r="E163">
        <f t="shared" ca="1" si="10"/>
        <v>95.64681925641132</v>
      </c>
      <c r="F163">
        <f t="shared" ca="1" si="11"/>
        <v>100</v>
      </c>
    </row>
    <row r="164" spans="1:6" x14ac:dyDescent="0.3">
      <c r="A164">
        <v>159</v>
      </c>
      <c r="B164" s="1">
        <f ca="1">Simlated_assetprices!G169</f>
        <v>81.050478323514056</v>
      </c>
      <c r="C164">
        <f t="shared" ca="1" si="8"/>
        <v>81.050478323514056</v>
      </c>
      <c r="D164">
        <f t="shared" ca="1" si="9"/>
        <v>18.949521676485944</v>
      </c>
      <c r="E164">
        <f t="shared" ca="1" si="10"/>
        <v>95.652484740328603</v>
      </c>
      <c r="F164">
        <f t="shared" ca="1" si="11"/>
        <v>100</v>
      </c>
    </row>
    <row r="165" spans="1:6" x14ac:dyDescent="0.3">
      <c r="A165">
        <v>160</v>
      </c>
      <c r="B165" s="1">
        <f ca="1">Simlated_assetprices!G170</f>
        <v>82.800274524775105</v>
      </c>
      <c r="C165">
        <f t="shared" ca="1" si="8"/>
        <v>82.800274524775105</v>
      </c>
      <c r="D165">
        <f t="shared" ca="1" si="9"/>
        <v>17.199725475224895</v>
      </c>
      <c r="E165">
        <f t="shared" ca="1" si="10"/>
        <v>95.658150224245887</v>
      </c>
      <c r="F165">
        <f t="shared" ca="1" si="11"/>
        <v>100</v>
      </c>
    </row>
    <row r="166" spans="1:6" x14ac:dyDescent="0.3">
      <c r="A166">
        <v>161</v>
      </c>
      <c r="B166" s="1">
        <f ca="1">Simlated_assetprices!G171</f>
        <v>84.872199364417142</v>
      </c>
      <c r="C166">
        <f t="shared" ca="1" si="8"/>
        <v>84.872199364417142</v>
      </c>
      <c r="D166">
        <f t="shared" ca="1" si="9"/>
        <v>15.127800635582858</v>
      </c>
      <c r="E166">
        <f t="shared" ca="1" si="10"/>
        <v>95.663815708163156</v>
      </c>
      <c r="F166">
        <f t="shared" ca="1" si="11"/>
        <v>100</v>
      </c>
    </row>
    <row r="167" spans="1:6" x14ac:dyDescent="0.3">
      <c r="A167">
        <v>162</v>
      </c>
      <c r="B167" s="1">
        <f ca="1">Simlated_assetprices!G172</f>
        <v>84.366735805216635</v>
      </c>
      <c r="C167">
        <f t="shared" ca="1" si="8"/>
        <v>84.366735805216635</v>
      </c>
      <c r="D167">
        <f t="shared" ca="1" si="9"/>
        <v>15.633264194783365</v>
      </c>
      <c r="E167">
        <f t="shared" ca="1" si="10"/>
        <v>95.66948119208044</v>
      </c>
      <c r="F167">
        <f t="shared" ca="1" si="11"/>
        <v>100</v>
      </c>
    </row>
    <row r="168" spans="1:6" x14ac:dyDescent="0.3">
      <c r="A168">
        <v>163</v>
      </c>
      <c r="B168" s="1">
        <f ca="1">Simlated_assetprices!G173</f>
        <v>83.730271584544226</v>
      </c>
      <c r="C168">
        <f t="shared" ca="1" si="8"/>
        <v>83.730271584544226</v>
      </c>
      <c r="D168">
        <f t="shared" ca="1" si="9"/>
        <v>16.269728415455774</v>
      </c>
      <c r="E168">
        <f t="shared" ca="1" si="10"/>
        <v>95.675146675997723</v>
      </c>
      <c r="F168">
        <f t="shared" ca="1" si="11"/>
        <v>100</v>
      </c>
    </row>
    <row r="169" spans="1:6" x14ac:dyDescent="0.3">
      <c r="A169">
        <v>164</v>
      </c>
      <c r="B169" s="1">
        <f ca="1">Simlated_assetprices!G174</f>
        <v>83.527202464839519</v>
      </c>
      <c r="C169">
        <f t="shared" ca="1" si="8"/>
        <v>83.527202464839519</v>
      </c>
      <c r="D169">
        <f t="shared" ca="1" si="9"/>
        <v>16.472797535160481</v>
      </c>
      <c r="E169">
        <f t="shared" ca="1" si="10"/>
        <v>95.680812159914993</v>
      </c>
      <c r="F169">
        <f t="shared" ca="1" si="11"/>
        <v>100</v>
      </c>
    </row>
    <row r="170" spans="1:6" x14ac:dyDescent="0.3">
      <c r="A170">
        <v>165</v>
      </c>
      <c r="B170" s="1">
        <f ca="1">Simlated_assetprices!G175</f>
        <v>80.130344317830676</v>
      </c>
      <c r="C170">
        <f t="shared" ca="1" si="8"/>
        <v>80.130344317830676</v>
      </c>
      <c r="D170">
        <f t="shared" ca="1" si="9"/>
        <v>19.869655682169324</v>
      </c>
      <c r="E170">
        <f t="shared" ca="1" si="10"/>
        <v>95.686477643832276</v>
      </c>
      <c r="F170">
        <f t="shared" ca="1" si="11"/>
        <v>100</v>
      </c>
    </row>
    <row r="171" spans="1:6" x14ac:dyDescent="0.3">
      <c r="A171">
        <v>166</v>
      </c>
      <c r="B171" s="1">
        <f ca="1">Simlated_assetprices!G176</f>
        <v>79.757084918129053</v>
      </c>
      <c r="C171">
        <f t="shared" ca="1" si="8"/>
        <v>79.757084918129053</v>
      </c>
      <c r="D171">
        <f t="shared" ca="1" si="9"/>
        <v>20.242915081870947</v>
      </c>
      <c r="E171">
        <f t="shared" ca="1" si="10"/>
        <v>95.69214312774956</v>
      </c>
      <c r="F171">
        <f t="shared" ca="1" si="11"/>
        <v>100</v>
      </c>
    </row>
    <row r="172" spans="1:6" x14ac:dyDescent="0.3">
      <c r="A172">
        <v>167</v>
      </c>
      <c r="B172" s="1">
        <f ca="1">Simlated_assetprices!G177</f>
        <v>79.798062686043778</v>
      </c>
      <c r="C172">
        <f t="shared" ca="1" si="8"/>
        <v>79.798062686043778</v>
      </c>
      <c r="D172">
        <f t="shared" ca="1" si="9"/>
        <v>20.201937313956222</v>
      </c>
      <c r="E172">
        <f t="shared" ca="1" si="10"/>
        <v>95.697808611666829</v>
      </c>
      <c r="F172">
        <f t="shared" ca="1" si="11"/>
        <v>100</v>
      </c>
    </row>
    <row r="173" spans="1:6" x14ac:dyDescent="0.3">
      <c r="A173">
        <v>168</v>
      </c>
      <c r="B173" s="1">
        <f ca="1">Simlated_assetprices!G178</f>
        <v>77.610449178510152</v>
      </c>
      <c r="C173">
        <f t="shared" ca="1" si="8"/>
        <v>77.610449178510152</v>
      </c>
      <c r="D173">
        <f t="shared" ca="1" si="9"/>
        <v>22.389550821489848</v>
      </c>
      <c r="E173">
        <f t="shared" ca="1" si="10"/>
        <v>95.703474095584113</v>
      </c>
      <c r="F173">
        <f t="shared" ca="1" si="11"/>
        <v>100</v>
      </c>
    </row>
    <row r="174" spans="1:6" x14ac:dyDescent="0.3">
      <c r="A174">
        <v>169</v>
      </c>
      <c r="B174" s="1">
        <f ca="1">Simlated_assetprices!G179</f>
        <v>78.697265838488462</v>
      </c>
      <c r="C174">
        <f t="shared" ca="1" si="8"/>
        <v>78.697265838488462</v>
      </c>
      <c r="D174">
        <f t="shared" ca="1" si="9"/>
        <v>21.302734161511538</v>
      </c>
      <c r="E174">
        <f t="shared" ca="1" si="10"/>
        <v>95.709139579501397</v>
      </c>
      <c r="F174">
        <f t="shared" ca="1" si="11"/>
        <v>100</v>
      </c>
    </row>
    <row r="175" spans="1:6" x14ac:dyDescent="0.3">
      <c r="A175">
        <v>170</v>
      </c>
      <c r="B175" s="1">
        <f ca="1">Simlated_assetprices!G180</f>
        <v>79.021896054721253</v>
      </c>
      <c r="C175">
        <f t="shared" ca="1" si="8"/>
        <v>79.021896054721253</v>
      </c>
      <c r="D175">
        <f t="shared" ca="1" si="9"/>
        <v>20.978103945278747</v>
      </c>
      <c r="E175">
        <f t="shared" ca="1" si="10"/>
        <v>95.71480506341868</v>
      </c>
      <c r="F175">
        <f t="shared" ca="1" si="11"/>
        <v>100</v>
      </c>
    </row>
    <row r="176" spans="1:6" x14ac:dyDescent="0.3">
      <c r="A176">
        <v>171</v>
      </c>
      <c r="B176" s="1">
        <f ca="1">Simlated_assetprices!G181</f>
        <v>82.517714718772012</v>
      </c>
      <c r="C176">
        <f t="shared" ca="1" si="8"/>
        <v>82.517714718772012</v>
      </c>
      <c r="D176">
        <f t="shared" ca="1" si="9"/>
        <v>17.482285281227988</v>
      </c>
      <c r="E176">
        <f t="shared" ca="1" si="10"/>
        <v>95.72047054733595</v>
      </c>
      <c r="F176">
        <f t="shared" ca="1" si="11"/>
        <v>100</v>
      </c>
    </row>
    <row r="177" spans="1:6" x14ac:dyDescent="0.3">
      <c r="A177">
        <v>172</v>
      </c>
      <c r="B177" s="1">
        <f ca="1">Simlated_assetprices!G182</f>
        <v>82.377329057962967</v>
      </c>
      <c r="C177">
        <f t="shared" ca="1" si="8"/>
        <v>82.377329057962967</v>
      </c>
      <c r="D177">
        <f t="shared" ca="1" si="9"/>
        <v>17.622670942037033</v>
      </c>
      <c r="E177">
        <f t="shared" ca="1" si="10"/>
        <v>95.726136031253233</v>
      </c>
      <c r="F177">
        <f t="shared" ca="1" si="11"/>
        <v>100</v>
      </c>
    </row>
    <row r="178" spans="1:6" x14ac:dyDescent="0.3">
      <c r="A178">
        <v>173</v>
      </c>
      <c r="B178" s="1">
        <f ca="1">Simlated_assetprices!G183</f>
        <v>83.467129480850133</v>
      </c>
      <c r="C178">
        <f t="shared" ca="1" si="8"/>
        <v>83.467129480850133</v>
      </c>
      <c r="D178">
        <f t="shared" ca="1" si="9"/>
        <v>16.532870519149867</v>
      </c>
      <c r="E178">
        <f t="shared" ca="1" si="10"/>
        <v>95.89351555626024</v>
      </c>
      <c r="F178">
        <f t="shared" ca="1" si="11"/>
        <v>100</v>
      </c>
    </row>
    <row r="179" spans="1:6" x14ac:dyDescent="0.3">
      <c r="A179">
        <v>174</v>
      </c>
      <c r="B179" s="1">
        <f ca="1">Simlated_assetprices!G184</f>
        <v>81.173428802384862</v>
      </c>
      <c r="C179">
        <f t="shared" ca="1" si="8"/>
        <v>81.173428802384862</v>
      </c>
      <c r="D179">
        <f t="shared" ca="1" si="9"/>
        <v>18.826571197615138</v>
      </c>
      <c r="E179">
        <f t="shared" ca="1" si="10"/>
        <v>96.060895081267248</v>
      </c>
      <c r="F179">
        <f t="shared" ca="1" si="11"/>
        <v>100</v>
      </c>
    </row>
    <row r="180" spans="1:6" x14ac:dyDescent="0.3">
      <c r="A180">
        <v>175</v>
      </c>
      <c r="B180" s="1">
        <f ca="1">Simlated_assetprices!G185</f>
        <v>83.694943396617958</v>
      </c>
      <c r="C180">
        <f t="shared" ca="1" si="8"/>
        <v>83.694943396617958</v>
      </c>
      <c r="D180">
        <f t="shared" ca="1" si="9"/>
        <v>16.305056603382042</v>
      </c>
      <c r="E180">
        <f t="shared" ca="1" si="10"/>
        <v>96.22827460627424</v>
      </c>
      <c r="F180">
        <f t="shared" ca="1" si="11"/>
        <v>100</v>
      </c>
    </row>
    <row r="181" spans="1:6" x14ac:dyDescent="0.3">
      <c r="A181">
        <v>176</v>
      </c>
      <c r="B181" s="1">
        <f ca="1">Simlated_assetprices!G186</f>
        <v>85.164630536671211</v>
      </c>
      <c r="C181">
        <f t="shared" ca="1" si="8"/>
        <v>85.164630536671211</v>
      </c>
      <c r="D181">
        <f t="shared" ca="1" si="9"/>
        <v>14.835369463328789</v>
      </c>
      <c r="E181">
        <f t="shared" ca="1" si="10"/>
        <v>96.39565413128129</v>
      </c>
      <c r="F181">
        <f t="shared" ca="1" si="11"/>
        <v>100</v>
      </c>
    </row>
    <row r="182" spans="1:6" x14ac:dyDescent="0.3">
      <c r="A182">
        <v>177</v>
      </c>
      <c r="B182" s="1">
        <f ca="1">Simlated_assetprices!G187</f>
        <v>83.947621576523147</v>
      </c>
      <c r="C182">
        <f t="shared" ca="1" si="8"/>
        <v>83.947621576523147</v>
      </c>
      <c r="D182">
        <f t="shared" ca="1" si="9"/>
        <v>16.052378423476853</v>
      </c>
      <c r="E182">
        <f t="shared" ca="1" si="10"/>
        <v>96.563033656288297</v>
      </c>
      <c r="F182">
        <f t="shared" ca="1" si="11"/>
        <v>100</v>
      </c>
    </row>
    <row r="183" spans="1:6" x14ac:dyDescent="0.3">
      <c r="A183">
        <v>178</v>
      </c>
      <c r="B183" s="1">
        <f ca="1">Simlated_assetprices!G188</f>
        <v>83.903819172729058</v>
      </c>
      <c r="C183">
        <f t="shared" ca="1" si="8"/>
        <v>83.903819172729058</v>
      </c>
      <c r="D183">
        <f t="shared" ca="1" si="9"/>
        <v>16.096180827270942</v>
      </c>
      <c r="E183">
        <f t="shared" ca="1" si="10"/>
        <v>96.730413181295305</v>
      </c>
      <c r="F183">
        <f t="shared" ca="1" si="11"/>
        <v>100</v>
      </c>
    </row>
    <row r="184" spans="1:6" x14ac:dyDescent="0.3">
      <c r="A184">
        <v>179</v>
      </c>
      <c r="B184" s="1">
        <f ca="1">Simlated_assetprices!G189</f>
        <v>88.735150329327467</v>
      </c>
      <c r="C184">
        <f t="shared" ca="1" si="8"/>
        <v>88.735150329327467</v>
      </c>
      <c r="D184">
        <f t="shared" ca="1" si="9"/>
        <v>11.264849670672533</v>
      </c>
      <c r="E184">
        <f t="shared" ca="1" si="10"/>
        <v>96.897792706302312</v>
      </c>
      <c r="F184">
        <f t="shared" ca="1" si="11"/>
        <v>100</v>
      </c>
    </row>
    <row r="185" spans="1:6" x14ac:dyDescent="0.3">
      <c r="A185">
        <v>180</v>
      </c>
      <c r="B185" s="1">
        <f ca="1">Simlated_assetprices!G190</f>
        <v>91.81722251587145</v>
      </c>
      <c r="C185">
        <f t="shared" ca="1" si="8"/>
        <v>91.81722251587145</v>
      </c>
      <c r="D185">
        <f t="shared" ca="1" si="9"/>
        <v>8.1827774841285503</v>
      </c>
      <c r="E185">
        <f t="shared" ca="1" si="10"/>
        <v>97.065172231309319</v>
      </c>
      <c r="F185">
        <f t="shared" ca="1" si="11"/>
        <v>100</v>
      </c>
    </row>
    <row r="186" spans="1:6" x14ac:dyDescent="0.3">
      <c r="A186">
        <v>181</v>
      </c>
      <c r="B186" s="1">
        <f ca="1">Simlated_assetprices!G191</f>
        <v>94.120875747665053</v>
      </c>
      <c r="C186">
        <f t="shared" ca="1" si="8"/>
        <v>94.120875747665053</v>
      </c>
      <c r="D186">
        <f t="shared" ca="1" si="9"/>
        <v>5.8791242523349467</v>
      </c>
      <c r="E186">
        <f t="shared" ca="1" si="10"/>
        <v>97.232551756316369</v>
      </c>
      <c r="F186">
        <f t="shared" ca="1" si="11"/>
        <v>100</v>
      </c>
    </row>
    <row r="187" spans="1:6" x14ac:dyDescent="0.3">
      <c r="A187">
        <v>182</v>
      </c>
      <c r="B187" s="1">
        <f ca="1">Simlated_assetprices!G192</f>
        <v>90.319113056813151</v>
      </c>
      <c r="C187">
        <f t="shared" ca="1" si="8"/>
        <v>90.319113056813151</v>
      </c>
      <c r="D187">
        <f t="shared" ca="1" si="9"/>
        <v>9.6808869431868487</v>
      </c>
      <c r="E187">
        <f t="shared" ca="1" si="10"/>
        <v>97.399931281323376</v>
      </c>
      <c r="F187">
        <f t="shared" ca="1" si="11"/>
        <v>100</v>
      </c>
    </row>
    <row r="188" spans="1:6" x14ac:dyDescent="0.3">
      <c r="A188">
        <v>183</v>
      </c>
      <c r="B188" s="1">
        <f ca="1">Simlated_assetprices!G193</f>
        <v>90.638993019779434</v>
      </c>
      <c r="C188">
        <f t="shared" ca="1" si="8"/>
        <v>90.638993019779434</v>
      </c>
      <c r="D188">
        <f t="shared" ca="1" si="9"/>
        <v>9.3610069802205658</v>
      </c>
      <c r="E188">
        <f t="shared" ca="1" si="10"/>
        <v>97.567310806330369</v>
      </c>
      <c r="F188">
        <f t="shared" ca="1" si="11"/>
        <v>100</v>
      </c>
    </row>
    <row r="189" spans="1:6" x14ac:dyDescent="0.3">
      <c r="A189">
        <v>184</v>
      </c>
      <c r="B189" s="1">
        <f ca="1">Simlated_assetprices!G194</f>
        <v>92.717889583484776</v>
      </c>
      <c r="C189">
        <f t="shared" ca="1" si="8"/>
        <v>92.717889583484776</v>
      </c>
      <c r="D189">
        <f t="shared" ca="1" si="9"/>
        <v>7.2821104165152235</v>
      </c>
      <c r="E189">
        <f t="shared" ca="1" si="10"/>
        <v>97.734690331337376</v>
      </c>
      <c r="F189">
        <f t="shared" ca="1" si="11"/>
        <v>100</v>
      </c>
    </row>
    <row r="190" spans="1:6" x14ac:dyDescent="0.3">
      <c r="A190">
        <v>185</v>
      </c>
      <c r="B190" s="1">
        <f ca="1">Simlated_assetprices!G195</f>
        <v>95.726136031253233</v>
      </c>
      <c r="C190">
        <f t="shared" ca="1" si="8"/>
        <v>95.726136031253233</v>
      </c>
      <c r="D190">
        <f t="shared" ca="1" si="9"/>
        <v>4.2738639687467668</v>
      </c>
      <c r="E190">
        <f t="shared" ca="1" si="10"/>
        <v>97.902069856344426</v>
      </c>
      <c r="F190">
        <f t="shared" ca="1" si="11"/>
        <v>100</v>
      </c>
    </row>
    <row r="191" spans="1:6" x14ac:dyDescent="0.3">
      <c r="A191">
        <v>186</v>
      </c>
      <c r="B191" s="1">
        <f ca="1">Simlated_assetprices!G196</f>
        <v>90.96906255505688</v>
      </c>
      <c r="C191">
        <f t="shared" ca="1" si="8"/>
        <v>90.96906255505688</v>
      </c>
      <c r="D191">
        <f t="shared" ca="1" si="9"/>
        <v>9.0309374449431203</v>
      </c>
      <c r="E191">
        <f t="shared" ca="1" si="10"/>
        <v>98.035456477847731</v>
      </c>
      <c r="F191">
        <f t="shared" ca="1" si="11"/>
        <v>100</v>
      </c>
    </row>
    <row r="192" spans="1:6" x14ac:dyDescent="0.3">
      <c r="A192">
        <v>187</v>
      </c>
      <c r="B192" s="1">
        <f ca="1">Simlated_assetprices!G197</f>
        <v>95.612826352907646</v>
      </c>
      <c r="C192">
        <f t="shared" ca="1" si="8"/>
        <v>95.612826352907646</v>
      </c>
      <c r="D192">
        <f t="shared" ca="1" si="9"/>
        <v>4.3871736470923537</v>
      </c>
      <c r="E192">
        <f t="shared" ca="1" si="10"/>
        <v>98.208501486772036</v>
      </c>
      <c r="F192">
        <f t="shared" ca="1" si="11"/>
        <v>100</v>
      </c>
    </row>
    <row r="193" spans="1:6" x14ac:dyDescent="0.3">
      <c r="A193">
        <v>188</v>
      </c>
      <c r="B193" s="1">
        <f ca="1">Simlated_assetprices!G198</f>
        <v>100</v>
      </c>
      <c r="C193">
        <f t="shared" ca="1" si="8"/>
        <v>100</v>
      </c>
      <c r="D193">
        <f t="shared" ca="1" si="9"/>
        <v>0</v>
      </c>
      <c r="E193">
        <f t="shared" ca="1" si="10"/>
        <v>98.266547914781029</v>
      </c>
      <c r="F193">
        <f t="shared" ca="1" si="11"/>
        <v>100</v>
      </c>
    </row>
    <row r="194" spans="1:6" x14ac:dyDescent="0.3">
      <c r="A194">
        <v>189</v>
      </c>
      <c r="B194" s="1">
        <f ca="1">Simlated_assetprices!G199</f>
        <v>100</v>
      </c>
      <c r="C194">
        <f t="shared" ca="1" si="8"/>
        <v>100</v>
      </c>
      <c r="D194">
        <f t="shared" ca="1" si="9"/>
        <v>0</v>
      </c>
      <c r="E194">
        <f t="shared" ca="1" si="10"/>
        <v>95.025599979222136</v>
      </c>
      <c r="F194">
        <f t="shared" ca="1" si="11"/>
        <v>100</v>
      </c>
    </row>
    <row r="195" spans="1:6" x14ac:dyDescent="0.3">
      <c r="A195">
        <v>190</v>
      </c>
      <c r="B195" s="1">
        <f ca="1">Simlated_assetprices!G200</f>
        <v>99.073726531393504</v>
      </c>
      <c r="C195">
        <f t="shared" ca="1" si="8"/>
        <v>99.073726531393504</v>
      </c>
      <c r="D195">
        <f t="shared" ca="1" si="9"/>
        <v>0.92627346860649595</v>
      </c>
      <c r="E195">
        <f t="shared" ca="1" si="10"/>
        <v>94.65800869546797</v>
      </c>
      <c r="F195">
        <f t="shared" ca="1" si="11"/>
        <v>99.425710449463978</v>
      </c>
    </row>
    <row r="196" spans="1:6" x14ac:dyDescent="0.3">
      <c r="A196">
        <v>191</v>
      </c>
      <c r="B196" s="1">
        <f ca="1">Simlated_assetprices!G201</f>
        <v>100</v>
      </c>
      <c r="C196">
        <f t="shared" ca="1" si="8"/>
        <v>100</v>
      </c>
      <c r="D196">
        <f t="shared" ca="1" si="9"/>
        <v>0</v>
      </c>
      <c r="E196">
        <f t="shared" ca="1" si="10"/>
        <v>91.938012204251521</v>
      </c>
      <c r="F196">
        <f t="shared" ca="1" si="11"/>
        <v>96.973078403482006</v>
      </c>
    </row>
    <row r="197" spans="1:6" x14ac:dyDescent="0.3">
      <c r="A197">
        <v>192</v>
      </c>
      <c r="B197" s="1">
        <f ca="1">Simlated_assetprices!G202</f>
        <v>94.956276987604312</v>
      </c>
      <c r="C197">
        <f t="shared" ca="1" si="8"/>
        <v>94.956276987604312</v>
      </c>
      <c r="D197">
        <f t="shared" ca="1" si="9"/>
        <v>5.043723012395688</v>
      </c>
      <c r="E197">
        <f t="shared" ca="1" si="10"/>
        <v>91.261956826452618</v>
      </c>
      <c r="F197">
        <f t="shared" ca="1" si="11"/>
        <v>94.988899571895047</v>
      </c>
    </row>
    <row r="198" spans="1:6" x14ac:dyDescent="0.3">
      <c r="A198">
        <v>193</v>
      </c>
      <c r="B198" s="1">
        <f ca="1">Simlated_assetprices!G203</f>
        <v>95.037833448331156</v>
      </c>
      <c r="C198">
        <f t="shared" ref="C198:C257" ca="1" si="12">MAX(B198,0)</f>
        <v>95.037833448331156</v>
      </c>
      <c r="D198">
        <f t="shared" ref="D198:D257" ca="1" si="13">IF(B198 &lt; 100, ABS(100 - B198), 0)</f>
        <v>4.9621665516688438</v>
      </c>
      <c r="E198">
        <f t="shared" ref="E198:E257" ca="1" si="14">_xlfn.PERCENTILE.INC(C198:C450,0.95)</f>
        <v>91.256968694390963</v>
      </c>
      <c r="F198">
        <f t="shared" ref="F198:F257" ca="1" si="15">_xlfn.PERCENTILE.INC(C198:C450,0.99)</f>
        <v>93.229932212897921</v>
      </c>
    </row>
    <row r="199" spans="1:6" x14ac:dyDescent="0.3">
      <c r="A199">
        <v>194</v>
      </c>
      <c r="B199" s="1">
        <f ca="1">Simlated_assetprices!G204</f>
        <v>91.973594066240935</v>
      </c>
      <c r="C199">
        <f t="shared" ca="1" si="12"/>
        <v>91.973594066240935</v>
      </c>
      <c r="D199">
        <f t="shared" ca="1" si="13"/>
        <v>8.0264059337590652</v>
      </c>
      <c r="E199">
        <f t="shared" ca="1" si="14"/>
        <v>90.166797065996178</v>
      </c>
      <c r="F199">
        <f t="shared" ca="1" si="15"/>
        <v>91.560844467163719</v>
      </c>
    </row>
    <row r="200" spans="1:6" x14ac:dyDescent="0.3">
      <c r="A200">
        <v>195</v>
      </c>
      <c r="B200" s="1">
        <f ca="1">Simlated_assetprices!G205</f>
        <v>91.261956826452618</v>
      </c>
      <c r="C200">
        <f t="shared" ca="1" si="12"/>
        <v>91.261956826452618</v>
      </c>
      <c r="D200">
        <f t="shared" ca="1" si="13"/>
        <v>8.738043173547382</v>
      </c>
      <c r="E200">
        <f t="shared" ca="1" si="14"/>
        <v>89.600090542084374</v>
      </c>
      <c r="F200">
        <f t="shared" ca="1" si="15"/>
        <v>91.258963947215619</v>
      </c>
    </row>
    <row r="201" spans="1:6" x14ac:dyDescent="0.3">
      <c r="A201">
        <v>196</v>
      </c>
      <c r="B201" s="1">
        <f ca="1">Simlated_assetprices!G206</f>
        <v>91.256706161124555</v>
      </c>
      <c r="C201">
        <f t="shared" ca="1" si="12"/>
        <v>91.256706161124555</v>
      </c>
      <c r="D201">
        <f t="shared" ca="1" si="13"/>
        <v>8.7432938388754451</v>
      </c>
      <c r="E201">
        <f t="shared" ca="1" si="14"/>
        <v>89.156519412712555</v>
      </c>
      <c r="F201">
        <f t="shared" ca="1" si="15"/>
        <v>90.57854050193356</v>
      </c>
    </row>
    <row r="202" spans="1:6" x14ac:dyDescent="0.3">
      <c r="A202">
        <v>197</v>
      </c>
      <c r="B202" s="1">
        <f ca="1">Simlated_assetprices!G207</f>
        <v>84.054849124443081</v>
      </c>
      <c r="C202">
        <f t="shared" ca="1" si="12"/>
        <v>84.054849124443081</v>
      </c>
      <c r="D202">
        <f t="shared" ca="1" si="13"/>
        <v>15.945150875556919</v>
      </c>
      <c r="E202">
        <f t="shared" ca="1" si="14"/>
        <v>87.648391113444831</v>
      </c>
      <c r="F202">
        <f t="shared" ca="1" si="15"/>
        <v>89.757363076205081</v>
      </c>
    </row>
    <row r="203" spans="1:6" x14ac:dyDescent="0.3">
      <c r="A203">
        <v>198</v>
      </c>
      <c r="B203" s="1">
        <f ca="1">Simlated_assetprices!G208</f>
        <v>81.565040828375757</v>
      </c>
      <c r="C203">
        <f t="shared" ca="1" si="12"/>
        <v>81.565040828375757</v>
      </c>
      <c r="D203">
        <f t="shared" ca="1" si="13"/>
        <v>18.434959171624243</v>
      </c>
      <c r="E203">
        <f t="shared" ca="1" si="14"/>
        <v>87.742850752357484</v>
      </c>
      <c r="F203">
        <f t="shared" ca="1" si="15"/>
        <v>89.762605494009108</v>
      </c>
    </row>
    <row r="204" spans="1:6" x14ac:dyDescent="0.3">
      <c r="A204">
        <v>199</v>
      </c>
      <c r="B204" s="1">
        <f ca="1">Simlated_assetprices!G209</f>
        <v>78.982425716209633</v>
      </c>
      <c r="C204">
        <f t="shared" ca="1" si="12"/>
        <v>78.982425716209633</v>
      </c>
      <c r="D204">
        <f t="shared" ca="1" si="13"/>
        <v>21.017574283790367</v>
      </c>
      <c r="E204">
        <f t="shared" ca="1" si="14"/>
        <v>87.837310391270137</v>
      </c>
      <c r="F204">
        <f t="shared" ca="1" si="15"/>
        <v>89.767847911813121</v>
      </c>
    </row>
    <row r="205" spans="1:6" x14ac:dyDescent="0.3">
      <c r="A205">
        <v>200</v>
      </c>
      <c r="B205" s="1">
        <f ca="1">Simlated_assetprices!G210</f>
        <v>72.908022118041018</v>
      </c>
      <c r="C205">
        <f t="shared" ca="1" si="12"/>
        <v>72.908022118041018</v>
      </c>
      <c r="D205">
        <f t="shared" ca="1" si="13"/>
        <v>27.091977881958982</v>
      </c>
      <c r="E205">
        <f t="shared" ca="1" si="14"/>
        <v>87.931770030182804</v>
      </c>
      <c r="F205">
        <f t="shared" ca="1" si="15"/>
        <v>89.773090329617148</v>
      </c>
    </row>
    <row r="206" spans="1:6" x14ac:dyDescent="0.3">
      <c r="A206">
        <v>201</v>
      </c>
      <c r="B206" s="1">
        <f ca="1">Simlated_assetprices!G211</f>
        <v>70.340088577326355</v>
      </c>
      <c r="C206">
        <f t="shared" ca="1" si="12"/>
        <v>70.340088577326355</v>
      </c>
      <c r="D206">
        <f t="shared" ca="1" si="13"/>
        <v>29.659911422673645</v>
      </c>
      <c r="E206">
        <f t="shared" ca="1" si="14"/>
        <v>88.026229669095457</v>
      </c>
      <c r="F206">
        <f t="shared" ca="1" si="15"/>
        <v>89.778332747421175</v>
      </c>
    </row>
    <row r="207" spans="1:6" x14ac:dyDescent="0.3">
      <c r="A207">
        <v>202</v>
      </c>
      <c r="B207" s="1">
        <f ca="1">Simlated_assetprices!G212</f>
        <v>71.361297922713973</v>
      </c>
      <c r="C207">
        <f t="shared" ca="1" si="12"/>
        <v>71.361297922713973</v>
      </c>
      <c r="D207">
        <f t="shared" ca="1" si="13"/>
        <v>28.638702077286027</v>
      </c>
      <c r="E207">
        <f t="shared" ca="1" si="14"/>
        <v>88.120689308008124</v>
      </c>
      <c r="F207">
        <f t="shared" ca="1" si="15"/>
        <v>89.783575165225187</v>
      </c>
    </row>
    <row r="208" spans="1:6" x14ac:dyDescent="0.3">
      <c r="A208">
        <v>203</v>
      </c>
      <c r="B208" s="1">
        <f ca="1">Simlated_assetprices!G213</f>
        <v>69.442372772851684</v>
      </c>
      <c r="C208">
        <f t="shared" ca="1" si="12"/>
        <v>69.442372772851684</v>
      </c>
      <c r="D208">
        <f t="shared" ca="1" si="13"/>
        <v>30.557627227148316</v>
      </c>
      <c r="E208">
        <f t="shared" ca="1" si="14"/>
        <v>88.215148946920777</v>
      </c>
      <c r="F208">
        <f t="shared" ca="1" si="15"/>
        <v>89.788817583029214</v>
      </c>
    </row>
    <row r="209" spans="1:6" x14ac:dyDescent="0.3">
      <c r="A209">
        <v>204</v>
      </c>
      <c r="B209" s="1">
        <f ca="1">Simlated_assetprices!G214</f>
        <v>73.456947482652325</v>
      </c>
      <c r="C209">
        <f t="shared" ca="1" si="12"/>
        <v>73.456947482652325</v>
      </c>
      <c r="D209">
        <f t="shared" ca="1" si="13"/>
        <v>26.543052517347675</v>
      </c>
      <c r="E209">
        <f t="shared" ca="1" si="14"/>
        <v>88.309608585833431</v>
      </c>
      <c r="F209">
        <f t="shared" ca="1" si="15"/>
        <v>89.794060000833241</v>
      </c>
    </row>
    <row r="210" spans="1:6" x14ac:dyDescent="0.3">
      <c r="A210">
        <v>205</v>
      </c>
      <c r="B210" s="1">
        <f ca="1">Simlated_assetprices!G215</f>
        <v>72.9497300661792</v>
      </c>
      <c r="C210">
        <f t="shared" ca="1" si="12"/>
        <v>72.9497300661792</v>
      </c>
      <c r="D210">
        <f t="shared" ca="1" si="13"/>
        <v>27.0502699338208</v>
      </c>
      <c r="E210">
        <f t="shared" ca="1" si="14"/>
        <v>88.404068224746098</v>
      </c>
      <c r="F210">
        <f t="shared" ca="1" si="15"/>
        <v>89.799302418637268</v>
      </c>
    </row>
    <row r="211" spans="1:6" x14ac:dyDescent="0.3">
      <c r="A211">
        <v>206</v>
      </c>
      <c r="B211" s="1">
        <f ca="1">Simlated_assetprices!G216</f>
        <v>74.142455400139397</v>
      </c>
      <c r="C211">
        <f t="shared" ca="1" si="12"/>
        <v>74.142455400139397</v>
      </c>
      <c r="D211">
        <f t="shared" ca="1" si="13"/>
        <v>25.857544599860603</v>
      </c>
      <c r="E211">
        <f t="shared" ca="1" si="14"/>
        <v>88.498527863658751</v>
      </c>
      <c r="F211">
        <f t="shared" ca="1" si="15"/>
        <v>89.804544836441281</v>
      </c>
    </row>
    <row r="212" spans="1:6" x14ac:dyDescent="0.3">
      <c r="A212">
        <v>207</v>
      </c>
      <c r="B212" s="1">
        <f ca="1">Simlated_assetprices!G217</f>
        <v>77.519450634889282</v>
      </c>
      <c r="C212">
        <f t="shared" ca="1" si="12"/>
        <v>77.519450634889282</v>
      </c>
      <c r="D212">
        <f t="shared" ca="1" si="13"/>
        <v>22.480549365110718</v>
      </c>
      <c r="E212">
        <f t="shared" ca="1" si="14"/>
        <v>88.592987502571418</v>
      </c>
      <c r="F212">
        <f t="shared" ca="1" si="15"/>
        <v>89.809787254245308</v>
      </c>
    </row>
    <row r="213" spans="1:6" x14ac:dyDescent="0.3">
      <c r="A213">
        <v>208</v>
      </c>
      <c r="B213" s="1">
        <f ca="1">Simlated_assetprices!G218</f>
        <v>76.60658926214748</v>
      </c>
      <c r="C213">
        <f t="shared" ca="1" si="12"/>
        <v>76.60658926214748</v>
      </c>
      <c r="D213">
        <f t="shared" ca="1" si="13"/>
        <v>23.39341073785252</v>
      </c>
      <c r="E213">
        <f t="shared" ca="1" si="14"/>
        <v>88.687447141484057</v>
      </c>
      <c r="F213">
        <f t="shared" ca="1" si="15"/>
        <v>89.815029672049334</v>
      </c>
    </row>
    <row r="214" spans="1:6" x14ac:dyDescent="0.3">
      <c r="A214">
        <v>209</v>
      </c>
      <c r="B214" s="1">
        <f ca="1">Simlated_assetprices!G219</f>
        <v>79.062597522902308</v>
      </c>
      <c r="C214">
        <f t="shared" ca="1" si="12"/>
        <v>79.062597522902308</v>
      </c>
      <c r="D214">
        <f t="shared" ca="1" si="13"/>
        <v>20.937402477097692</v>
      </c>
      <c r="E214">
        <f t="shared" ca="1" si="14"/>
        <v>88.781906780396724</v>
      </c>
      <c r="F214">
        <f t="shared" ca="1" si="15"/>
        <v>89.820272089853361</v>
      </c>
    </row>
    <row r="215" spans="1:6" x14ac:dyDescent="0.3">
      <c r="A215">
        <v>210</v>
      </c>
      <c r="B215" s="1">
        <f ca="1">Simlated_assetprices!G220</f>
        <v>79.356215655732626</v>
      </c>
      <c r="C215">
        <f t="shared" ca="1" si="12"/>
        <v>79.356215655732626</v>
      </c>
      <c r="D215">
        <f t="shared" ca="1" si="13"/>
        <v>20.643784344267374</v>
      </c>
      <c r="E215">
        <f t="shared" ca="1" si="14"/>
        <v>88.876366419309377</v>
      </c>
      <c r="F215">
        <f t="shared" ca="1" si="15"/>
        <v>89.825514507657374</v>
      </c>
    </row>
    <row r="216" spans="1:6" x14ac:dyDescent="0.3">
      <c r="A216">
        <v>211</v>
      </c>
      <c r="B216" s="1">
        <f ca="1">Simlated_assetprices!G221</f>
        <v>79.488720147729495</v>
      </c>
      <c r="C216">
        <f t="shared" ca="1" si="12"/>
        <v>79.488720147729495</v>
      </c>
      <c r="D216">
        <f t="shared" ca="1" si="13"/>
        <v>20.511279852270505</v>
      </c>
      <c r="E216">
        <f t="shared" ca="1" si="14"/>
        <v>88.97082605822203</v>
      </c>
      <c r="F216">
        <f t="shared" ca="1" si="15"/>
        <v>89.830756925461401</v>
      </c>
    </row>
    <row r="217" spans="1:6" x14ac:dyDescent="0.3">
      <c r="A217">
        <v>212</v>
      </c>
      <c r="B217" s="1">
        <f ca="1">Simlated_assetprices!G222</f>
        <v>74.540232592426776</v>
      </c>
      <c r="C217">
        <f t="shared" ca="1" si="12"/>
        <v>74.540232592426776</v>
      </c>
      <c r="D217">
        <f t="shared" ca="1" si="13"/>
        <v>25.459767407573224</v>
      </c>
      <c r="E217">
        <f t="shared" ca="1" si="14"/>
        <v>89.065285697134698</v>
      </c>
      <c r="F217">
        <f t="shared" ca="1" si="15"/>
        <v>89.835999343265428</v>
      </c>
    </row>
    <row r="218" spans="1:6" x14ac:dyDescent="0.3">
      <c r="A218">
        <v>213</v>
      </c>
      <c r="B218" s="1">
        <f ca="1">Simlated_assetprices!G223</f>
        <v>78.036125758415793</v>
      </c>
      <c r="C218">
        <f t="shared" ca="1" si="12"/>
        <v>78.036125758415793</v>
      </c>
      <c r="D218">
        <f t="shared" ca="1" si="13"/>
        <v>21.963874241584207</v>
      </c>
      <c r="E218">
        <f t="shared" ca="1" si="14"/>
        <v>89.088094126029162</v>
      </c>
      <c r="F218">
        <f t="shared" ca="1" si="15"/>
        <v>89.841241761069455</v>
      </c>
    </row>
    <row r="219" spans="1:6" x14ac:dyDescent="0.3">
      <c r="A219">
        <v>214</v>
      </c>
      <c r="B219" s="1">
        <f ca="1">Simlated_assetprices!G224</f>
        <v>76.249216025953586</v>
      </c>
      <c r="C219">
        <f t="shared" ca="1" si="12"/>
        <v>76.249216025953586</v>
      </c>
      <c r="D219">
        <f t="shared" ca="1" si="13"/>
        <v>23.750783974046414</v>
      </c>
      <c r="E219">
        <f t="shared" ca="1" si="14"/>
        <v>89.110902554923626</v>
      </c>
      <c r="F219">
        <f t="shared" ca="1" si="15"/>
        <v>89.846484178873467</v>
      </c>
    </row>
    <row r="220" spans="1:6" x14ac:dyDescent="0.3">
      <c r="A220">
        <v>215</v>
      </c>
      <c r="B220" s="1">
        <f ca="1">Simlated_assetprices!G225</f>
        <v>79.864684302036537</v>
      </c>
      <c r="C220">
        <f t="shared" ca="1" si="12"/>
        <v>79.864684302036537</v>
      </c>
      <c r="D220">
        <f t="shared" ca="1" si="13"/>
        <v>20.135315697963463</v>
      </c>
      <c r="E220">
        <f t="shared" ca="1" si="14"/>
        <v>89.133710983818091</v>
      </c>
      <c r="F220">
        <f t="shared" ca="1" si="15"/>
        <v>89.851726596677494</v>
      </c>
    </row>
    <row r="221" spans="1:6" x14ac:dyDescent="0.3">
      <c r="A221">
        <v>216</v>
      </c>
      <c r="B221" s="1">
        <f ca="1">Simlated_assetprices!G226</f>
        <v>80.00970978413153</v>
      </c>
      <c r="C221">
        <f t="shared" ca="1" si="12"/>
        <v>80.00970978413153</v>
      </c>
      <c r="D221">
        <f t="shared" ca="1" si="13"/>
        <v>19.99029021586847</v>
      </c>
      <c r="E221">
        <f t="shared" ca="1" si="14"/>
        <v>89.156519412712555</v>
      </c>
      <c r="F221">
        <f t="shared" ca="1" si="15"/>
        <v>89.856969014481521</v>
      </c>
    </row>
    <row r="222" spans="1:6" x14ac:dyDescent="0.3">
      <c r="A222">
        <v>217</v>
      </c>
      <c r="B222" s="1">
        <f ca="1">Simlated_assetprices!G227</f>
        <v>83.848625150981363</v>
      </c>
      <c r="C222">
        <f t="shared" ca="1" si="12"/>
        <v>83.848625150981363</v>
      </c>
      <c r="D222">
        <f t="shared" ca="1" si="13"/>
        <v>16.151374849018637</v>
      </c>
      <c r="E222">
        <f t="shared" ca="1" si="14"/>
        <v>89.179327841607034</v>
      </c>
      <c r="F222">
        <f t="shared" ca="1" si="15"/>
        <v>89.862211432285548</v>
      </c>
    </row>
    <row r="223" spans="1:6" x14ac:dyDescent="0.3">
      <c r="A223">
        <v>218</v>
      </c>
      <c r="B223" s="1">
        <f ca="1">Simlated_assetprices!G228</f>
        <v>86.892310733201413</v>
      </c>
      <c r="C223">
        <f t="shared" ca="1" si="12"/>
        <v>86.892310733201413</v>
      </c>
      <c r="D223">
        <f t="shared" ca="1" si="13"/>
        <v>13.107689266798587</v>
      </c>
      <c r="E223">
        <f t="shared" ca="1" si="14"/>
        <v>89.202136270501498</v>
      </c>
      <c r="F223">
        <f t="shared" ca="1" si="15"/>
        <v>89.867453850089561</v>
      </c>
    </row>
    <row r="224" spans="1:6" x14ac:dyDescent="0.3">
      <c r="A224">
        <v>219</v>
      </c>
      <c r="B224" s="1">
        <f ca="1">Simlated_assetprices!G229</f>
        <v>83.864374108411468</v>
      </c>
      <c r="C224">
        <f t="shared" ca="1" si="12"/>
        <v>83.864374108411468</v>
      </c>
      <c r="D224">
        <f t="shared" ca="1" si="13"/>
        <v>16.135625891588532</v>
      </c>
      <c r="E224">
        <f t="shared" ca="1" si="14"/>
        <v>89.224944699395962</v>
      </c>
      <c r="F224">
        <f t="shared" ca="1" si="15"/>
        <v>89.872696267893588</v>
      </c>
    </row>
    <row r="225" spans="1:6" x14ac:dyDescent="0.3">
      <c r="A225">
        <v>220</v>
      </c>
      <c r="B225" s="1">
        <f ca="1">Simlated_assetprices!G230</f>
        <v>84.150666914787564</v>
      </c>
      <c r="C225">
        <f t="shared" ca="1" si="12"/>
        <v>84.150666914787564</v>
      </c>
      <c r="D225">
        <f t="shared" ca="1" si="13"/>
        <v>15.849333085212436</v>
      </c>
      <c r="E225">
        <f t="shared" ca="1" si="14"/>
        <v>89.247753128290427</v>
      </c>
      <c r="F225">
        <f t="shared" ca="1" si="15"/>
        <v>89.877938685697615</v>
      </c>
    </row>
    <row r="226" spans="1:6" x14ac:dyDescent="0.3">
      <c r="A226">
        <v>221</v>
      </c>
      <c r="B226" s="1">
        <f ca="1">Simlated_assetprices!G231</f>
        <v>85.644035551683785</v>
      </c>
      <c r="C226">
        <f t="shared" ca="1" si="12"/>
        <v>85.644035551683785</v>
      </c>
      <c r="D226">
        <f t="shared" ca="1" si="13"/>
        <v>14.355964448316215</v>
      </c>
      <c r="E226">
        <f t="shared" ca="1" si="14"/>
        <v>89.270561557184891</v>
      </c>
      <c r="F226">
        <f t="shared" ca="1" si="15"/>
        <v>89.883181103501641</v>
      </c>
    </row>
    <row r="227" spans="1:6" x14ac:dyDescent="0.3">
      <c r="A227">
        <v>222</v>
      </c>
      <c r="B227" s="1">
        <f ca="1">Simlated_assetprices!G232</f>
        <v>81.224586195166381</v>
      </c>
      <c r="C227">
        <f t="shared" ca="1" si="12"/>
        <v>81.224586195166381</v>
      </c>
      <c r="D227">
        <f t="shared" ca="1" si="13"/>
        <v>18.775413804833619</v>
      </c>
      <c r="E227">
        <f t="shared" ca="1" si="14"/>
        <v>89.293369986079369</v>
      </c>
      <c r="F227">
        <f t="shared" ca="1" si="15"/>
        <v>89.888423521305654</v>
      </c>
    </row>
    <row r="228" spans="1:6" x14ac:dyDescent="0.3">
      <c r="A228">
        <v>223</v>
      </c>
      <c r="B228" s="1">
        <f ca="1">Simlated_assetprices!G233</f>
        <v>81.030236380257165</v>
      </c>
      <c r="C228">
        <f t="shared" ca="1" si="12"/>
        <v>81.030236380257165</v>
      </c>
      <c r="D228">
        <f t="shared" ca="1" si="13"/>
        <v>18.969763619742835</v>
      </c>
      <c r="E228">
        <f t="shared" ca="1" si="14"/>
        <v>89.316178414973834</v>
      </c>
      <c r="F228">
        <f t="shared" ca="1" si="15"/>
        <v>89.893665939109681</v>
      </c>
    </row>
    <row r="229" spans="1:6" x14ac:dyDescent="0.3">
      <c r="A229">
        <v>224</v>
      </c>
      <c r="B229" s="1">
        <f ca="1">Simlated_assetprices!G234</f>
        <v>84.607889809546592</v>
      </c>
      <c r="C229">
        <f t="shared" ca="1" si="12"/>
        <v>84.607889809546592</v>
      </c>
      <c r="D229">
        <f t="shared" ca="1" si="13"/>
        <v>15.392110190453408</v>
      </c>
      <c r="E229">
        <f t="shared" ca="1" si="14"/>
        <v>89.338986843868298</v>
      </c>
      <c r="F229">
        <f t="shared" ca="1" si="15"/>
        <v>89.898908356913708</v>
      </c>
    </row>
    <row r="230" spans="1:6" x14ac:dyDescent="0.3">
      <c r="A230">
        <v>225</v>
      </c>
      <c r="B230" s="1">
        <f ca="1">Simlated_assetprices!G235</f>
        <v>86.926702799752519</v>
      </c>
      <c r="C230">
        <f t="shared" ca="1" si="12"/>
        <v>86.926702799752519</v>
      </c>
      <c r="D230">
        <f t="shared" ca="1" si="13"/>
        <v>13.073297200247481</v>
      </c>
      <c r="E230">
        <f t="shared" ca="1" si="14"/>
        <v>89.361795272762762</v>
      </c>
      <c r="F230">
        <f t="shared" ca="1" si="15"/>
        <v>89.904150774717735</v>
      </c>
    </row>
    <row r="231" spans="1:6" x14ac:dyDescent="0.3">
      <c r="A231">
        <v>226</v>
      </c>
      <c r="B231" s="1">
        <f ca="1">Simlated_assetprices!G236</f>
        <v>84.664020038654556</v>
      </c>
      <c r="C231">
        <f t="shared" ca="1" si="12"/>
        <v>84.664020038654556</v>
      </c>
      <c r="D231">
        <f t="shared" ca="1" si="13"/>
        <v>15.335979961345444</v>
      </c>
      <c r="E231">
        <f t="shared" ca="1" si="14"/>
        <v>89.384603701657227</v>
      </c>
      <c r="F231">
        <f t="shared" ca="1" si="15"/>
        <v>89.909393192521748</v>
      </c>
    </row>
    <row r="232" spans="1:6" x14ac:dyDescent="0.3">
      <c r="A232">
        <v>227</v>
      </c>
      <c r="B232" s="1">
        <f ca="1">Simlated_assetprices!G237</f>
        <v>89.065285697134698</v>
      </c>
      <c r="C232">
        <f t="shared" ca="1" si="12"/>
        <v>89.065285697134698</v>
      </c>
      <c r="D232">
        <f t="shared" ca="1" si="13"/>
        <v>10.934714302865302</v>
      </c>
      <c r="E232">
        <f t="shared" ca="1" si="14"/>
        <v>89.407412130551691</v>
      </c>
      <c r="F232">
        <f t="shared" ca="1" si="15"/>
        <v>89.914635610325774</v>
      </c>
    </row>
    <row r="233" spans="1:6" x14ac:dyDescent="0.3">
      <c r="A233">
        <v>228</v>
      </c>
      <c r="B233" s="1">
        <f ca="1">Simlated_assetprices!G238</f>
        <v>85.239919434465534</v>
      </c>
      <c r="C233">
        <f t="shared" ca="1" si="12"/>
        <v>85.239919434465534</v>
      </c>
      <c r="D233">
        <f t="shared" ca="1" si="13"/>
        <v>14.760080565534466</v>
      </c>
      <c r="E233">
        <f t="shared" ca="1" si="14"/>
        <v>89.052382003795529</v>
      </c>
      <c r="F233">
        <f t="shared" ca="1" si="15"/>
        <v>89.919878028129801</v>
      </c>
    </row>
    <row r="234" spans="1:6" x14ac:dyDescent="0.3">
      <c r="A234">
        <v>229</v>
      </c>
      <c r="B234" s="1">
        <f ca="1">Simlated_assetprices!G239</f>
        <v>83.898931033910571</v>
      </c>
      <c r="C234">
        <f t="shared" ca="1" si="12"/>
        <v>83.898931033910571</v>
      </c>
      <c r="D234">
        <f t="shared" ca="1" si="13"/>
        <v>16.101068966089429</v>
      </c>
      <c r="E234">
        <f t="shared" ca="1" si="14"/>
        <v>89.169650071602646</v>
      </c>
      <c r="F234">
        <f t="shared" ca="1" si="15"/>
        <v>89.925120445933828</v>
      </c>
    </row>
    <row r="235" spans="1:6" x14ac:dyDescent="0.3">
      <c r="A235">
        <v>230</v>
      </c>
      <c r="B235" s="1">
        <f ca="1">Simlated_assetprices!G240</f>
        <v>83.517016778696359</v>
      </c>
      <c r="C235">
        <f t="shared" ca="1" si="12"/>
        <v>83.517016778696359</v>
      </c>
      <c r="D235">
        <f t="shared" ca="1" si="13"/>
        <v>16.482983221303641</v>
      </c>
      <c r="E235">
        <f t="shared" ca="1" si="14"/>
        <v>89.286918139409778</v>
      </c>
      <c r="F235">
        <f t="shared" ca="1" si="15"/>
        <v>89.930362863737855</v>
      </c>
    </row>
    <row r="236" spans="1:6" x14ac:dyDescent="0.3">
      <c r="A236">
        <v>231</v>
      </c>
      <c r="B236" s="1">
        <f ca="1">Simlated_assetprices!G241</f>
        <v>80.980458090795267</v>
      </c>
      <c r="C236">
        <f t="shared" ca="1" si="12"/>
        <v>80.980458090795267</v>
      </c>
      <c r="D236">
        <f t="shared" ca="1" si="13"/>
        <v>19.019541909204733</v>
      </c>
      <c r="E236">
        <f t="shared" ca="1" si="14"/>
        <v>89.404186207216895</v>
      </c>
      <c r="F236">
        <f t="shared" ca="1" si="15"/>
        <v>89.935605281541868</v>
      </c>
    </row>
    <row r="237" spans="1:6" x14ac:dyDescent="0.3">
      <c r="A237">
        <v>232</v>
      </c>
      <c r="B237" s="1">
        <f ca="1">Simlated_assetprices!G242</f>
        <v>81.780192612634579</v>
      </c>
      <c r="C237">
        <f t="shared" ca="1" si="12"/>
        <v>81.780192612634579</v>
      </c>
      <c r="D237">
        <f t="shared" ca="1" si="13"/>
        <v>18.219807387365421</v>
      </c>
      <c r="E237">
        <f t="shared" ca="1" si="14"/>
        <v>89.521454275024027</v>
      </c>
      <c r="F237">
        <f t="shared" ca="1" si="15"/>
        <v>89.940847699345895</v>
      </c>
    </row>
    <row r="238" spans="1:6" x14ac:dyDescent="0.3">
      <c r="A238">
        <v>233</v>
      </c>
      <c r="B238" s="1">
        <f ca="1">Simlated_assetprices!G243</f>
        <v>82.629647057258026</v>
      </c>
      <c r="C238">
        <f t="shared" ca="1" si="12"/>
        <v>82.629647057258026</v>
      </c>
      <c r="D238">
        <f t="shared" ca="1" si="13"/>
        <v>17.370352942741974</v>
      </c>
      <c r="E238">
        <f t="shared" ca="1" si="14"/>
        <v>89.547666364044147</v>
      </c>
      <c r="F238">
        <f t="shared" ca="1" si="15"/>
        <v>89.946090117149922</v>
      </c>
    </row>
    <row r="239" spans="1:6" x14ac:dyDescent="0.3">
      <c r="A239">
        <v>234</v>
      </c>
      <c r="B239" s="1">
        <f ca="1">Simlated_assetprices!G244</f>
        <v>82.150420174750209</v>
      </c>
      <c r="C239">
        <f t="shared" ca="1" si="12"/>
        <v>82.150420174750209</v>
      </c>
      <c r="D239">
        <f t="shared" ca="1" si="13"/>
        <v>17.849579825249791</v>
      </c>
      <c r="E239">
        <f t="shared" ca="1" si="14"/>
        <v>89.573878453064253</v>
      </c>
      <c r="F239">
        <f t="shared" ca="1" si="15"/>
        <v>89.951332534953949</v>
      </c>
    </row>
    <row r="240" spans="1:6" x14ac:dyDescent="0.3">
      <c r="A240">
        <v>235</v>
      </c>
      <c r="B240" s="1">
        <f ca="1">Simlated_assetprices!G245</f>
        <v>85.617667830363573</v>
      </c>
      <c r="C240">
        <f t="shared" ca="1" si="12"/>
        <v>85.617667830363573</v>
      </c>
      <c r="D240">
        <f t="shared" ca="1" si="13"/>
        <v>14.382332169636427</v>
      </c>
      <c r="E240">
        <f t="shared" ca="1" si="14"/>
        <v>89.600090542084374</v>
      </c>
      <c r="F240">
        <f t="shared" ca="1" si="15"/>
        <v>89.956574952757961</v>
      </c>
    </row>
    <row r="241" spans="1:6" x14ac:dyDescent="0.3">
      <c r="A241">
        <v>236</v>
      </c>
      <c r="B241" s="1">
        <f ca="1">Simlated_assetprices!G246</f>
        <v>83.126690279602968</v>
      </c>
      <c r="C241">
        <f t="shared" ca="1" si="12"/>
        <v>83.126690279602968</v>
      </c>
      <c r="D241">
        <f t="shared" ca="1" si="13"/>
        <v>16.873309720397032</v>
      </c>
      <c r="E241">
        <f t="shared" ca="1" si="14"/>
        <v>89.626302631104494</v>
      </c>
      <c r="F241">
        <f t="shared" ca="1" si="15"/>
        <v>89.961817370561988</v>
      </c>
    </row>
    <row r="242" spans="1:6" x14ac:dyDescent="0.3">
      <c r="A242">
        <v>237</v>
      </c>
      <c r="B242" s="1">
        <f ca="1">Simlated_assetprices!G247</f>
        <v>87.146628663477969</v>
      </c>
      <c r="C242">
        <f t="shared" ca="1" si="12"/>
        <v>87.146628663477969</v>
      </c>
      <c r="D242">
        <f t="shared" ca="1" si="13"/>
        <v>12.853371336522031</v>
      </c>
      <c r="E242">
        <f t="shared" ca="1" si="14"/>
        <v>89.652514720124614</v>
      </c>
      <c r="F242">
        <f t="shared" ca="1" si="15"/>
        <v>89.967059788366015</v>
      </c>
    </row>
    <row r="243" spans="1:6" x14ac:dyDescent="0.3">
      <c r="A243">
        <v>238</v>
      </c>
      <c r="B243" s="1">
        <f ca="1">Simlated_assetprices!G248</f>
        <v>82.981596851564134</v>
      </c>
      <c r="C243">
        <f t="shared" ca="1" si="12"/>
        <v>82.981596851564134</v>
      </c>
      <c r="D243">
        <f t="shared" ca="1" si="13"/>
        <v>17.018403148435866</v>
      </c>
      <c r="E243">
        <f t="shared" ca="1" si="14"/>
        <v>89.67872680914472</v>
      </c>
      <c r="F243">
        <f t="shared" ca="1" si="15"/>
        <v>89.972302206170028</v>
      </c>
    </row>
    <row r="244" spans="1:6" x14ac:dyDescent="0.3">
      <c r="A244">
        <v>239</v>
      </c>
      <c r="B244" s="1">
        <f ca="1">Simlated_assetprices!G249</f>
        <v>84.068343608840678</v>
      </c>
      <c r="C244">
        <f t="shared" ca="1" si="12"/>
        <v>84.068343608840678</v>
      </c>
      <c r="D244">
        <f t="shared" ca="1" si="13"/>
        <v>15.931656391159322</v>
      </c>
      <c r="E244">
        <f t="shared" ca="1" si="14"/>
        <v>89.704938898164841</v>
      </c>
      <c r="F244">
        <f t="shared" ca="1" si="15"/>
        <v>89.977544623974055</v>
      </c>
    </row>
    <row r="245" spans="1:6" x14ac:dyDescent="0.3">
      <c r="A245">
        <v>240</v>
      </c>
      <c r="B245" s="1">
        <f ca="1">Simlated_assetprices!G250</f>
        <v>84.702951295361331</v>
      </c>
      <c r="C245">
        <f t="shared" ca="1" si="12"/>
        <v>84.702951295361331</v>
      </c>
      <c r="D245">
        <f t="shared" ca="1" si="13"/>
        <v>15.297048704638669</v>
      </c>
      <c r="E245">
        <f t="shared" ca="1" si="14"/>
        <v>89.731150987184961</v>
      </c>
      <c r="F245">
        <f t="shared" ca="1" si="15"/>
        <v>89.982787041778082</v>
      </c>
    </row>
    <row r="246" spans="1:6" x14ac:dyDescent="0.3">
      <c r="A246">
        <v>241</v>
      </c>
      <c r="B246" s="1">
        <f ca="1">Simlated_assetprices!G251</f>
        <v>87.176092918881551</v>
      </c>
      <c r="C246">
        <f t="shared" ca="1" si="12"/>
        <v>87.176092918881551</v>
      </c>
      <c r="D246">
        <f t="shared" ca="1" si="13"/>
        <v>12.823907081118449</v>
      </c>
      <c r="E246">
        <f t="shared" ca="1" si="14"/>
        <v>89.757363076205081</v>
      </c>
      <c r="F246">
        <f t="shared" ca="1" si="15"/>
        <v>89.988029459582108</v>
      </c>
    </row>
    <row r="247" spans="1:6" x14ac:dyDescent="0.3">
      <c r="A247">
        <v>242</v>
      </c>
      <c r="B247" s="1">
        <f ca="1">Simlated_assetprices!G252</f>
        <v>89.521454275024027</v>
      </c>
      <c r="C247">
        <f t="shared" ca="1" si="12"/>
        <v>89.521454275024027</v>
      </c>
      <c r="D247">
        <f t="shared" ca="1" si="13"/>
        <v>10.478545724975973</v>
      </c>
      <c r="E247">
        <f t="shared" ca="1" si="14"/>
        <v>89.783575165225187</v>
      </c>
      <c r="F247">
        <f t="shared" ca="1" si="15"/>
        <v>89.993271877386135</v>
      </c>
    </row>
    <row r="248" spans="1:6" x14ac:dyDescent="0.3">
      <c r="A248">
        <v>243</v>
      </c>
      <c r="B248" s="1">
        <f ca="1">Simlated_assetprices!G253</f>
        <v>90.045696055426362</v>
      </c>
      <c r="C248">
        <f t="shared" ca="1" si="12"/>
        <v>90.045696055426362</v>
      </c>
      <c r="D248">
        <f t="shared" ca="1" si="13"/>
        <v>9.9543039445736383</v>
      </c>
      <c r="E248">
        <f t="shared" ca="1" si="14"/>
        <v>88.571307221462504</v>
      </c>
      <c r="F248">
        <f t="shared" ca="1" si="15"/>
        <v>89.750818288633596</v>
      </c>
    </row>
    <row r="249" spans="1:6" x14ac:dyDescent="0.3">
      <c r="A249">
        <v>244</v>
      </c>
      <c r="B249" s="1">
        <f ca="1">Simlated_assetprices!G254</f>
        <v>86.769276424395571</v>
      </c>
      <c r="C249">
        <f t="shared" ca="1" si="12"/>
        <v>86.769276424395571</v>
      </c>
      <c r="D249">
        <f t="shared" ca="1" si="13"/>
        <v>13.230723575604429</v>
      </c>
      <c r="E249">
        <f t="shared" ca="1" si="14"/>
        <v>85.717498184922846</v>
      </c>
      <c r="F249">
        <f t="shared" ca="1" si="15"/>
        <v>86.558920776501026</v>
      </c>
    </row>
    <row r="250" spans="1:6" x14ac:dyDescent="0.3">
      <c r="A250">
        <v>245</v>
      </c>
      <c r="B250" s="1">
        <f ca="1">Simlated_assetprices!G255</f>
        <v>82.98433424863758</v>
      </c>
      <c r="C250">
        <f t="shared" ca="1" si="12"/>
        <v>82.98433424863758</v>
      </c>
      <c r="D250">
        <f t="shared" ca="1" si="13"/>
        <v>17.01566575136242</v>
      </c>
      <c r="E250">
        <f t="shared" ca="1" si="14"/>
        <v>84.05216933196148</v>
      </c>
      <c r="F250">
        <f t="shared" ca="1" si="15"/>
        <v>84.122298526963291</v>
      </c>
    </row>
    <row r="251" spans="1:6" x14ac:dyDescent="0.3">
      <c r="A251">
        <v>246</v>
      </c>
      <c r="B251" s="1">
        <f ca="1">Simlated_assetprices!G256</f>
        <v>84.139830825713744</v>
      </c>
      <c r="C251">
        <f t="shared" ca="1" si="12"/>
        <v>84.139830825713744</v>
      </c>
      <c r="D251">
        <f t="shared" ca="1" si="13"/>
        <v>15.860169174286256</v>
      </c>
      <c r="E251">
        <f t="shared" ca="1" si="14"/>
        <v>84.064692402497514</v>
      </c>
      <c r="F251">
        <f t="shared" ca="1" si="15"/>
        <v>84.124803141070501</v>
      </c>
    </row>
    <row r="252" spans="1:6" x14ac:dyDescent="0.3">
      <c r="A252">
        <v>247</v>
      </c>
      <c r="B252" s="1">
        <f ca="1">Simlated_assetprices!G257</f>
        <v>82.285061423009367</v>
      </c>
      <c r="C252">
        <f t="shared" ca="1" si="12"/>
        <v>82.285061423009367</v>
      </c>
      <c r="D252">
        <f t="shared" ca="1" si="13"/>
        <v>17.714938576990633</v>
      </c>
      <c r="E252">
        <f t="shared" ca="1" si="14"/>
        <v>83.570829370466939</v>
      </c>
      <c r="F252">
        <f t="shared" ca="1" si="15"/>
        <v>83.825661406087761</v>
      </c>
    </row>
    <row r="253" spans="1:6" x14ac:dyDescent="0.3">
      <c r="A253">
        <v>248</v>
      </c>
      <c r="B253" s="1">
        <f ca="1">Simlated_assetprices!G258</f>
        <v>81.521371544643756</v>
      </c>
      <c r="C253">
        <f t="shared" ca="1" si="12"/>
        <v>81.521371544643756</v>
      </c>
      <c r="D253">
        <f t="shared" ca="1" si="13"/>
        <v>18.478628455356244</v>
      </c>
      <c r="E253">
        <f t="shared" ca="1" si="14"/>
        <v>83.634537379372148</v>
      </c>
      <c r="F253">
        <f t="shared" ca="1" si="15"/>
        <v>83.838403007868806</v>
      </c>
    </row>
    <row r="254" spans="1:6" x14ac:dyDescent="0.3">
      <c r="A254">
        <v>249</v>
      </c>
      <c r="B254" s="1">
        <f ca="1">Simlated_assetprices!G259</f>
        <v>83.88936941499297</v>
      </c>
      <c r="C254">
        <f t="shared" ca="1" si="12"/>
        <v>83.88936941499297</v>
      </c>
      <c r="D254">
        <f t="shared" ca="1" si="13"/>
        <v>16.11063058500703</v>
      </c>
      <c r="E254">
        <f t="shared" ca="1" si="14"/>
        <v>83.698245388277357</v>
      </c>
      <c r="F254">
        <f t="shared" ca="1" si="15"/>
        <v>83.85114460964985</v>
      </c>
    </row>
    <row r="255" spans="1:6" x14ac:dyDescent="0.3">
      <c r="A255">
        <v>250</v>
      </c>
      <c r="B255" s="1">
        <f ca="1">Simlated_assetprices!G260</f>
        <v>82.615209236888859</v>
      </c>
      <c r="C255">
        <f t="shared" ca="1" si="12"/>
        <v>82.615209236888859</v>
      </c>
      <c r="D255">
        <f t="shared" ca="1" si="13"/>
        <v>17.384790763111141</v>
      </c>
      <c r="E255">
        <f t="shared" ca="1" si="14"/>
        <v>82.343550951448222</v>
      </c>
      <c r="F255">
        <f t="shared" ca="1" si="15"/>
        <v>82.560877579800731</v>
      </c>
    </row>
    <row r="256" spans="1:6" x14ac:dyDescent="0.3">
      <c r="A256">
        <v>251</v>
      </c>
      <c r="B256" s="1">
        <f ca="1">Simlated_assetprices!G261</f>
        <v>79.358884037484501</v>
      </c>
      <c r="C256">
        <f t="shared" ca="1" si="12"/>
        <v>79.358884037484501</v>
      </c>
      <c r="D256">
        <f t="shared" ca="1" si="13"/>
        <v>20.641115962515499</v>
      </c>
      <c r="E256">
        <f t="shared" ca="1" si="14"/>
        <v>79.871639265232645</v>
      </c>
      <c r="F256">
        <f t="shared" ca="1" si="15"/>
        <v>79.893228959032569</v>
      </c>
    </row>
    <row r="257" spans="1:6" x14ac:dyDescent="0.3">
      <c r="A257">
        <v>252</v>
      </c>
      <c r="B257" s="1">
        <f ca="1">Simlated_assetprices!G262</f>
        <v>79.898626382482547</v>
      </c>
      <c r="C257">
        <f t="shared" ca="1" si="12"/>
        <v>79.898626382482547</v>
      </c>
      <c r="D257">
        <f t="shared" ca="1" si="13"/>
        <v>20.101373617517453</v>
      </c>
      <c r="E257">
        <f t="shared" ca="1" si="14"/>
        <v>79.898626382482547</v>
      </c>
      <c r="F257">
        <f t="shared" ca="1" si="15"/>
        <v>79.898626382482547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B8E8A-33AC-4E3D-B510-E7FA20DAF41D}">
  <dimension ref="A1:N254"/>
  <sheetViews>
    <sheetView workbookViewId="0">
      <selection activeCell="M13" sqref="M13"/>
    </sheetView>
  </sheetViews>
  <sheetFormatPr defaultRowHeight="14.4" x14ac:dyDescent="0.3"/>
  <cols>
    <col min="1" max="1" width="8.88671875" style="7"/>
    <col min="2" max="2" width="9.77734375" bestFit="1" customWidth="1"/>
    <col min="3" max="3" width="25.21875" bestFit="1" customWidth="1"/>
    <col min="4" max="4" width="22.5546875" bestFit="1" customWidth="1"/>
    <col min="6" max="6" width="21.33203125" bestFit="1" customWidth="1"/>
    <col min="7" max="8" width="21.33203125" style="7" customWidth="1"/>
    <col min="10" max="10" width="21.33203125" bestFit="1" customWidth="1"/>
    <col min="12" max="12" width="16.21875" bestFit="1" customWidth="1"/>
  </cols>
  <sheetData>
    <row r="1" spans="1:14" x14ac:dyDescent="0.3">
      <c r="B1" s="10" t="s">
        <v>4</v>
      </c>
      <c r="C1" s="11" t="s">
        <v>25</v>
      </c>
      <c r="D1" s="11" t="s">
        <v>27</v>
      </c>
      <c r="E1" s="11" t="s">
        <v>16</v>
      </c>
      <c r="F1" s="11" t="s">
        <v>17</v>
      </c>
      <c r="G1" s="15" t="s">
        <v>26</v>
      </c>
      <c r="H1" s="11" t="s">
        <v>28</v>
      </c>
      <c r="I1" s="11" t="s">
        <v>16</v>
      </c>
      <c r="J1" s="11" t="s">
        <v>17</v>
      </c>
      <c r="L1" s="8" t="s">
        <v>15</v>
      </c>
      <c r="M1" s="9">
        <f>0.6</f>
        <v>0.6</v>
      </c>
    </row>
    <row r="2" spans="1:14" x14ac:dyDescent="0.3">
      <c r="A2" s="12">
        <v>0</v>
      </c>
      <c r="B2">
        <f>A2/$M$2</f>
        <v>0</v>
      </c>
      <c r="C2" s="7">
        <v>117.2483511087744</v>
      </c>
      <c r="D2" s="6">
        <f t="shared" ref="D2:D33" si="0">C2/10000/(1-$M$1)</f>
        <v>2.9312087777193598E-2</v>
      </c>
      <c r="E2" s="6">
        <f>1-EXP(-D2*B2)</f>
        <v>0</v>
      </c>
      <c r="F2" s="6">
        <f>1-E2</f>
        <v>1</v>
      </c>
      <c r="G2" s="14">
        <v>91.136257783390832</v>
      </c>
      <c r="H2" s="7">
        <f>G2/10000/(1-$M$1)</f>
        <v>2.2784064445847706E-2</v>
      </c>
      <c r="I2" s="6">
        <f>1-EXP(-H2*B2)</f>
        <v>0</v>
      </c>
      <c r="J2">
        <f>1-I2</f>
        <v>1</v>
      </c>
      <c r="L2" s="8" t="s">
        <v>18</v>
      </c>
      <c r="M2" s="9">
        <f>252</f>
        <v>252</v>
      </c>
      <c r="N2" s="1" t="s">
        <v>19</v>
      </c>
    </row>
    <row r="3" spans="1:14" x14ac:dyDescent="0.3">
      <c r="A3" s="12">
        <v>1</v>
      </c>
      <c r="B3" s="7">
        <f>A3/$M$2</f>
        <v>3.968253968253968E-3</v>
      </c>
      <c r="C3" s="7">
        <v>249.38977515929699</v>
      </c>
      <c r="D3" s="7">
        <f t="shared" si="0"/>
        <v>6.2347443789824243E-2</v>
      </c>
      <c r="E3" s="7">
        <f>1-EXP(-D3*B3)</f>
        <v>2.4737988777778774E-4</v>
      </c>
      <c r="F3" s="7">
        <f>1-E3</f>
        <v>0.99975262011222221</v>
      </c>
      <c r="G3" s="14">
        <v>281.90454933871803</v>
      </c>
      <c r="H3" s="14">
        <f t="shared" ref="H3:H66" si="1">G3/10000/(1-$M$1)</f>
        <v>7.0476137334679501E-2</v>
      </c>
      <c r="I3" s="14">
        <f t="shared" ref="I3:I66" si="2">1-EXP(-H3*B3)</f>
        <v>2.796281084163077E-4</v>
      </c>
      <c r="J3" s="14">
        <f t="shared" ref="J3:J66" si="3">1-I3</f>
        <v>0.99972037189158369</v>
      </c>
      <c r="L3" s="12" t="s">
        <v>23</v>
      </c>
      <c r="M3">
        <v>0.05</v>
      </c>
    </row>
    <row r="4" spans="1:14" x14ac:dyDescent="0.3">
      <c r="A4" s="12">
        <v>2</v>
      </c>
      <c r="B4" s="7">
        <f t="shared" ref="B4:B66" si="4">A4/$M$2</f>
        <v>7.9365079365079361E-3</v>
      </c>
      <c r="C4" s="7">
        <v>127.5904897308934</v>
      </c>
      <c r="D4" s="7">
        <f t="shared" si="0"/>
        <v>3.1897622432723351E-2</v>
      </c>
      <c r="E4" s="7">
        <f t="shared" ref="E4:E66" si="5">1-EXP(-D4*B4)</f>
        <v>2.5312369238417176E-4</v>
      </c>
      <c r="F4" s="7">
        <f t="shared" ref="F4:F66" si="6">1-E4</f>
        <v>0.99974687630761583</v>
      </c>
      <c r="G4" s="14">
        <v>129.46287376321439</v>
      </c>
      <c r="H4" s="14">
        <f t="shared" si="1"/>
        <v>3.2365718440803597E-2</v>
      </c>
      <c r="I4" s="14">
        <f t="shared" si="2"/>
        <v>2.5683779280172292E-4</v>
      </c>
      <c r="J4" s="14">
        <f t="shared" si="3"/>
        <v>0.99974316220719828</v>
      </c>
    </row>
    <row r="5" spans="1:14" x14ac:dyDescent="0.3">
      <c r="A5" s="12">
        <v>3</v>
      </c>
      <c r="B5" s="7">
        <f t="shared" si="4"/>
        <v>1.1904761904761904E-2</v>
      </c>
      <c r="C5" s="7">
        <v>163.8050372704503</v>
      </c>
      <c r="D5" s="7">
        <f t="shared" si="0"/>
        <v>4.0951259317612572E-2</v>
      </c>
      <c r="E5" s="7">
        <f t="shared" si="5"/>
        <v>4.8739617575166427E-4</v>
      </c>
      <c r="F5" s="7">
        <f t="shared" si="6"/>
        <v>0.99951260382424834</v>
      </c>
      <c r="G5" s="14">
        <v>129.84197097129669</v>
      </c>
      <c r="H5" s="14">
        <f t="shared" si="1"/>
        <v>3.2460492742824171E-2</v>
      </c>
      <c r="I5" s="14">
        <f t="shared" si="2"/>
        <v>3.8635978124423875E-4</v>
      </c>
      <c r="J5" s="14">
        <f t="shared" si="3"/>
        <v>0.99961364021875576</v>
      </c>
    </row>
    <row r="6" spans="1:14" x14ac:dyDescent="0.3">
      <c r="A6" s="12">
        <v>4</v>
      </c>
      <c r="B6" s="7">
        <f t="shared" si="4"/>
        <v>1.5873015873015872E-2</v>
      </c>
      <c r="C6" s="7">
        <v>52.905134977025163</v>
      </c>
      <c r="D6" s="7">
        <f t="shared" si="0"/>
        <v>1.322628374425629E-2</v>
      </c>
      <c r="E6" s="7">
        <f t="shared" si="5"/>
        <v>2.0991897574151874E-4</v>
      </c>
      <c r="F6" s="7">
        <f t="shared" si="6"/>
        <v>0.99979008102425848</v>
      </c>
      <c r="G6" s="14">
        <v>64.501583025193725</v>
      </c>
      <c r="H6" s="14">
        <f t="shared" si="1"/>
        <v>1.6125395756298431E-2</v>
      </c>
      <c r="I6" s="14">
        <f t="shared" si="2"/>
        <v>2.5592590817458127E-4</v>
      </c>
      <c r="J6" s="14">
        <f t="shared" si="3"/>
        <v>0.99974407409182542</v>
      </c>
    </row>
    <row r="7" spans="1:14" x14ac:dyDescent="0.3">
      <c r="A7" s="12">
        <v>5</v>
      </c>
      <c r="B7" s="7">
        <f t="shared" si="4"/>
        <v>1.984126984126984E-2</v>
      </c>
      <c r="C7" s="7">
        <v>68.111721948639712</v>
      </c>
      <c r="D7" s="7">
        <f t="shared" si="0"/>
        <v>1.7027930487159927E-2</v>
      </c>
      <c r="E7" s="7">
        <f t="shared" si="5"/>
        <v>3.3779869680261587E-4</v>
      </c>
      <c r="F7" s="7">
        <f t="shared" si="6"/>
        <v>0.99966220130319738</v>
      </c>
      <c r="G7" s="14">
        <v>216.87560128067099</v>
      </c>
      <c r="H7" s="14">
        <f t="shared" si="1"/>
        <v>5.4218900320167747E-2</v>
      </c>
      <c r="I7" s="14">
        <f t="shared" si="2"/>
        <v>1.0751933966723914E-3</v>
      </c>
      <c r="J7" s="14">
        <f t="shared" si="3"/>
        <v>0.99892480660332761</v>
      </c>
    </row>
    <row r="8" spans="1:14" x14ac:dyDescent="0.3">
      <c r="A8" s="12">
        <v>6</v>
      </c>
      <c r="B8" s="7">
        <f t="shared" si="4"/>
        <v>2.3809523809523808E-2</v>
      </c>
      <c r="C8" s="7">
        <v>148.12338910167119</v>
      </c>
      <c r="D8" s="7">
        <f t="shared" si="0"/>
        <v>3.7030847275417798E-2</v>
      </c>
      <c r="E8" s="7">
        <f t="shared" si="5"/>
        <v>8.8129826825700253E-4</v>
      </c>
      <c r="F8" s="7">
        <f t="shared" si="6"/>
        <v>0.999118701731743</v>
      </c>
      <c r="G8" s="14">
        <v>236.64737206948581</v>
      </c>
      <c r="H8" s="14">
        <f t="shared" si="1"/>
        <v>5.916184301737145E-2</v>
      </c>
      <c r="I8" s="14">
        <f t="shared" si="2"/>
        <v>1.4076236770561579E-3</v>
      </c>
      <c r="J8" s="14">
        <f t="shared" si="3"/>
        <v>0.99859237632294384</v>
      </c>
    </row>
    <row r="9" spans="1:14" x14ac:dyDescent="0.3">
      <c r="A9" s="12">
        <v>7</v>
      </c>
      <c r="B9" s="7">
        <f t="shared" si="4"/>
        <v>2.7777777777777776E-2</v>
      </c>
      <c r="C9" s="7">
        <v>169.98470867928091</v>
      </c>
      <c r="D9" s="7">
        <f t="shared" si="0"/>
        <v>4.249617716982023E-2</v>
      </c>
      <c r="E9" s="7">
        <f t="shared" si="5"/>
        <v>1.1797529095464165E-3</v>
      </c>
      <c r="F9" s="7">
        <f t="shared" si="6"/>
        <v>0.99882024709045358</v>
      </c>
      <c r="G9" s="14">
        <v>73.723022089866078</v>
      </c>
      <c r="H9" s="14">
        <f t="shared" si="1"/>
        <v>1.8430755522466518E-2</v>
      </c>
      <c r="I9" s="14">
        <f t="shared" si="2"/>
        <v>5.1183439924051832E-4</v>
      </c>
      <c r="J9" s="14">
        <f t="shared" si="3"/>
        <v>0.99948816560075948</v>
      </c>
    </row>
    <row r="10" spans="1:14" x14ac:dyDescent="0.3">
      <c r="A10" s="12">
        <v>8</v>
      </c>
      <c r="B10" s="7">
        <f t="shared" si="4"/>
        <v>3.1746031746031744E-2</v>
      </c>
      <c r="C10" s="7">
        <v>200.0051370298259</v>
      </c>
      <c r="D10" s="7">
        <f t="shared" si="0"/>
        <v>5.0001284257456473E-2</v>
      </c>
      <c r="E10" s="7">
        <f t="shared" si="5"/>
        <v>1.5860831958280919E-3</v>
      </c>
      <c r="F10" s="7">
        <f t="shared" si="6"/>
        <v>0.99841391680417191</v>
      </c>
      <c r="G10" s="14">
        <v>118.14789309228981</v>
      </c>
      <c r="H10" s="14">
        <f t="shared" si="1"/>
        <v>2.9536973273072448E-2</v>
      </c>
      <c r="I10" s="14">
        <f t="shared" si="2"/>
        <v>9.3724220510837952E-4</v>
      </c>
      <c r="J10" s="14">
        <f t="shared" si="3"/>
        <v>0.99906275779489162</v>
      </c>
    </row>
    <row r="11" spans="1:14" x14ac:dyDescent="0.3">
      <c r="A11" s="12">
        <v>9</v>
      </c>
      <c r="B11" s="7">
        <f t="shared" si="4"/>
        <v>3.5714285714285712E-2</v>
      </c>
      <c r="C11" s="7">
        <v>122.9156446773258</v>
      </c>
      <c r="D11" s="7">
        <f t="shared" si="0"/>
        <v>3.0728911169331449E-2</v>
      </c>
      <c r="E11" s="7">
        <f>1-EXP(-D11*B11)</f>
        <v>1.0968591229832958E-3</v>
      </c>
      <c r="F11" s="7">
        <f t="shared" si="6"/>
        <v>0.9989031408770167</v>
      </c>
      <c r="G11" s="14">
        <v>91.65661604092017</v>
      </c>
      <c r="H11" s="14">
        <f t="shared" si="1"/>
        <v>2.2914154010230038E-2</v>
      </c>
      <c r="I11" s="14">
        <f t="shared" si="2"/>
        <v>8.1802787584117631E-4</v>
      </c>
      <c r="J11" s="14">
        <f t="shared" si="3"/>
        <v>0.99918197212415882</v>
      </c>
    </row>
    <row r="12" spans="1:14" x14ac:dyDescent="0.3">
      <c r="A12" s="12">
        <v>10</v>
      </c>
      <c r="B12" s="7">
        <f t="shared" si="4"/>
        <v>3.968253968253968E-2</v>
      </c>
      <c r="C12" s="7">
        <v>223.74547153163559</v>
      </c>
      <c r="D12" s="7">
        <f t="shared" si="0"/>
        <v>5.5936367882908899E-2</v>
      </c>
      <c r="E12" s="7">
        <f t="shared" si="5"/>
        <v>2.2172354322687049E-3</v>
      </c>
      <c r="F12" s="7">
        <f t="shared" si="6"/>
        <v>0.9977827645677313</v>
      </c>
      <c r="G12" s="14">
        <v>153.9580879998141</v>
      </c>
      <c r="H12" s="14">
        <f t="shared" si="1"/>
        <v>3.8489521999953522E-2</v>
      </c>
      <c r="I12" s="14">
        <f t="shared" si="2"/>
        <v>1.5261961604303709E-3</v>
      </c>
      <c r="J12" s="14">
        <f t="shared" si="3"/>
        <v>0.99847380383956963</v>
      </c>
    </row>
    <row r="13" spans="1:14" x14ac:dyDescent="0.3">
      <c r="A13" s="12">
        <v>11</v>
      </c>
      <c r="B13" s="7">
        <f t="shared" si="4"/>
        <v>4.3650793650793648E-2</v>
      </c>
      <c r="C13" s="7">
        <v>265.03059929730108</v>
      </c>
      <c r="D13" s="7">
        <f t="shared" si="0"/>
        <v>6.6257649824325263E-2</v>
      </c>
      <c r="E13" s="7">
        <f t="shared" si="5"/>
        <v>2.888020621944154E-3</v>
      </c>
      <c r="F13" s="7">
        <f t="shared" si="6"/>
        <v>0.99711197937805585</v>
      </c>
      <c r="G13" s="14">
        <v>190.96667753571811</v>
      </c>
      <c r="H13" s="14">
        <f t="shared" si="1"/>
        <v>4.7741669383929521E-2</v>
      </c>
      <c r="I13" s="14">
        <f t="shared" si="2"/>
        <v>2.0817918181357253E-3</v>
      </c>
      <c r="J13" s="14">
        <f t="shared" si="3"/>
        <v>0.99791820818186427</v>
      </c>
    </row>
    <row r="14" spans="1:14" x14ac:dyDescent="0.3">
      <c r="A14" s="12">
        <v>12</v>
      </c>
      <c r="B14" s="7">
        <f t="shared" si="4"/>
        <v>4.7619047619047616E-2</v>
      </c>
      <c r="C14" s="7">
        <v>244.96274722333749</v>
      </c>
      <c r="D14" s="7">
        <f t="shared" si="0"/>
        <v>6.1240686805834374E-2</v>
      </c>
      <c r="E14" s="7">
        <f t="shared" si="5"/>
        <v>2.9119751328312571E-3</v>
      </c>
      <c r="F14" s="7">
        <f t="shared" si="6"/>
        <v>0.99708802486716874</v>
      </c>
      <c r="G14" s="14">
        <v>216.0691021529403</v>
      </c>
      <c r="H14" s="14">
        <f t="shared" si="1"/>
        <v>5.4017275538235071E-2</v>
      </c>
      <c r="I14" s="14">
        <f t="shared" si="2"/>
        <v>2.5689458126637588E-3</v>
      </c>
      <c r="J14" s="14">
        <f t="shared" si="3"/>
        <v>0.99743105418733624</v>
      </c>
    </row>
    <row r="15" spans="1:14" x14ac:dyDescent="0.3">
      <c r="A15" s="12">
        <v>13</v>
      </c>
      <c r="B15" s="7">
        <f t="shared" si="4"/>
        <v>5.1587301587301584E-2</v>
      </c>
      <c r="C15" s="7">
        <v>59.904706337089287</v>
      </c>
      <c r="D15" s="7">
        <f t="shared" si="0"/>
        <v>1.4976176584272321E-2</v>
      </c>
      <c r="E15" s="7">
        <f t="shared" si="5"/>
        <v>7.7228217457514514E-4</v>
      </c>
      <c r="F15" s="7">
        <f t="shared" si="6"/>
        <v>0.99922771782542485</v>
      </c>
      <c r="G15" s="14">
        <v>66.149035191474368</v>
      </c>
      <c r="H15" s="14">
        <f t="shared" si="1"/>
        <v>1.653725879786859E-2</v>
      </c>
      <c r="I15" s="14">
        <f t="shared" si="2"/>
        <v>8.5274875997609634E-4</v>
      </c>
      <c r="J15" s="14">
        <f t="shared" si="3"/>
        <v>0.9991472512400239</v>
      </c>
    </row>
    <row r="16" spans="1:14" x14ac:dyDescent="0.3">
      <c r="A16" s="12">
        <v>14</v>
      </c>
      <c r="B16" s="7">
        <f t="shared" si="4"/>
        <v>5.5555555555555552E-2</v>
      </c>
      <c r="C16" s="7">
        <v>170.12673681445719</v>
      </c>
      <c r="D16" s="7">
        <f t="shared" si="0"/>
        <v>4.2531684203614292E-2</v>
      </c>
      <c r="E16" s="7">
        <f t="shared" si="5"/>
        <v>2.3600819615665625E-3</v>
      </c>
      <c r="F16" s="7">
        <f t="shared" si="6"/>
        <v>0.99763991803843344</v>
      </c>
      <c r="G16" s="14">
        <v>232.38317358495451</v>
      </c>
      <c r="H16" s="14">
        <f t="shared" si="1"/>
        <v>5.8095793396238625E-2</v>
      </c>
      <c r="I16" s="14">
        <f t="shared" si="2"/>
        <v>3.2223411562403159E-3</v>
      </c>
      <c r="J16" s="14">
        <f t="shared" si="3"/>
        <v>0.99677765884375968</v>
      </c>
    </row>
    <row r="17" spans="1:10" x14ac:dyDescent="0.3">
      <c r="A17" s="12">
        <v>15</v>
      </c>
      <c r="B17" s="7">
        <f t="shared" si="4"/>
        <v>5.9523809523809521E-2</v>
      </c>
      <c r="C17" s="7">
        <v>76.232544604543719</v>
      </c>
      <c r="D17" s="7">
        <f t="shared" si="0"/>
        <v>1.905813615113593E-2</v>
      </c>
      <c r="E17" s="7">
        <f t="shared" si="5"/>
        <v>1.1337696631058547E-3</v>
      </c>
      <c r="F17" s="7">
        <f t="shared" si="6"/>
        <v>0.99886623033689415</v>
      </c>
      <c r="G17" s="14">
        <v>276.57334579240518</v>
      </c>
      <c r="H17" s="14">
        <f t="shared" si="1"/>
        <v>6.9143336448101292E-2</v>
      </c>
      <c r="I17" s="14">
        <f t="shared" si="2"/>
        <v>4.1072170062338431E-3</v>
      </c>
      <c r="J17" s="14">
        <f t="shared" si="3"/>
        <v>0.99589278299376616</v>
      </c>
    </row>
    <row r="18" spans="1:10" x14ac:dyDescent="0.3">
      <c r="A18" s="12">
        <v>16</v>
      </c>
      <c r="B18" s="7">
        <f t="shared" si="4"/>
        <v>6.3492063492063489E-2</v>
      </c>
      <c r="C18" s="7">
        <v>110.51125396563189</v>
      </c>
      <c r="D18" s="7">
        <f t="shared" si="0"/>
        <v>2.7627813491407971E-2</v>
      </c>
      <c r="E18" s="7">
        <f t="shared" si="5"/>
        <v>1.7526092718902486E-3</v>
      </c>
      <c r="F18" s="7">
        <f t="shared" si="6"/>
        <v>0.99824739072810975</v>
      </c>
      <c r="G18" s="14">
        <v>54.545964755775842</v>
      </c>
      <c r="H18" s="14">
        <f t="shared" si="1"/>
        <v>1.363649118894396E-2</v>
      </c>
      <c r="I18" s="14">
        <f t="shared" si="2"/>
        <v>8.6543425994456413E-4</v>
      </c>
      <c r="J18" s="14">
        <f t="shared" si="3"/>
        <v>0.99913456574005544</v>
      </c>
    </row>
    <row r="19" spans="1:10" x14ac:dyDescent="0.3">
      <c r="A19" s="12">
        <v>17</v>
      </c>
      <c r="B19" s="7">
        <f t="shared" si="4"/>
        <v>6.7460317460317457E-2</v>
      </c>
      <c r="C19" s="7">
        <v>296.66564831678659</v>
      </c>
      <c r="D19" s="7">
        <f t="shared" si="0"/>
        <v>7.416641207919665E-2</v>
      </c>
      <c r="E19" s="7">
        <f t="shared" si="5"/>
        <v>4.9907940982230059E-3</v>
      </c>
      <c r="F19" s="7">
        <f t="shared" si="6"/>
        <v>0.99500920590177699</v>
      </c>
      <c r="G19" s="14">
        <v>235.62785169085561</v>
      </c>
      <c r="H19" s="14">
        <f t="shared" si="1"/>
        <v>5.8906962922713899E-2</v>
      </c>
      <c r="I19" s="14">
        <f t="shared" si="2"/>
        <v>3.9659969973526721E-3</v>
      </c>
      <c r="J19" s="14">
        <f t="shared" si="3"/>
        <v>0.99603400300264733</v>
      </c>
    </row>
    <row r="20" spans="1:10" x14ac:dyDescent="0.3">
      <c r="A20" s="12">
        <v>18</v>
      </c>
      <c r="B20" s="7">
        <f t="shared" si="4"/>
        <v>7.1428571428571425E-2</v>
      </c>
      <c r="C20" s="7">
        <v>85.623885725378301</v>
      </c>
      <c r="D20" s="7">
        <f t="shared" si="0"/>
        <v>2.1405971431344574E-2</v>
      </c>
      <c r="E20" s="7">
        <f t="shared" si="5"/>
        <v>1.5278296375316192E-3</v>
      </c>
      <c r="F20" s="7">
        <f t="shared" si="6"/>
        <v>0.99847217036246838</v>
      </c>
      <c r="G20" s="14">
        <v>133.93652257547691</v>
      </c>
      <c r="H20" s="14">
        <f t="shared" si="1"/>
        <v>3.348413064386923E-2</v>
      </c>
      <c r="I20" s="14">
        <f t="shared" si="2"/>
        <v>2.3888657253715584E-3</v>
      </c>
      <c r="J20" s="14">
        <f t="shared" si="3"/>
        <v>0.99761113427462844</v>
      </c>
    </row>
    <row r="21" spans="1:10" x14ac:dyDescent="0.3">
      <c r="A21" s="12">
        <v>19</v>
      </c>
      <c r="B21" s="7">
        <f t="shared" si="4"/>
        <v>7.5396825396825393E-2</v>
      </c>
      <c r="C21" s="7">
        <v>174.72203836283899</v>
      </c>
      <c r="D21" s="7">
        <f t="shared" si="0"/>
        <v>4.3680509590709744E-2</v>
      </c>
      <c r="E21" s="7">
        <f t="shared" si="5"/>
        <v>3.287954554680339E-3</v>
      </c>
      <c r="F21" s="7">
        <f t="shared" si="6"/>
        <v>0.99671204544531966</v>
      </c>
      <c r="G21" s="14">
        <v>174.56289722713419</v>
      </c>
      <c r="H21" s="14">
        <f t="shared" si="1"/>
        <v>4.3640724306783549E-2</v>
      </c>
      <c r="I21" s="14">
        <f t="shared" si="2"/>
        <v>3.2849647289155959E-3</v>
      </c>
      <c r="J21" s="14">
        <f t="shared" si="3"/>
        <v>0.9967150352710844</v>
      </c>
    </row>
    <row r="22" spans="1:10" x14ac:dyDescent="0.3">
      <c r="A22" s="12">
        <v>20</v>
      </c>
      <c r="B22" s="7">
        <f t="shared" si="4"/>
        <v>7.9365079365079361E-2</v>
      </c>
      <c r="C22" s="7">
        <v>204.53893357952981</v>
      </c>
      <c r="D22" s="7">
        <f t="shared" si="0"/>
        <v>5.1134733394882448E-2</v>
      </c>
      <c r="E22" s="7">
        <f t="shared" si="5"/>
        <v>4.0500883540498522E-3</v>
      </c>
      <c r="F22" s="7">
        <f t="shared" si="6"/>
        <v>0.99594991164595015</v>
      </c>
      <c r="G22" s="14">
        <v>117.7729553054677</v>
      </c>
      <c r="H22" s="14">
        <f t="shared" si="1"/>
        <v>2.9443238826366923E-2</v>
      </c>
      <c r="I22" s="14">
        <f t="shared" si="2"/>
        <v>2.3340368763168362E-3</v>
      </c>
      <c r="J22" s="14">
        <f t="shared" si="3"/>
        <v>0.99766596312368316</v>
      </c>
    </row>
    <row r="23" spans="1:10" x14ac:dyDescent="0.3">
      <c r="A23" s="12">
        <v>21</v>
      </c>
      <c r="B23" s="7">
        <f t="shared" si="4"/>
        <v>8.3333333333333329E-2</v>
      </c>
      <c r="C23" s="7">
        <v>225.61624263602599</v>
      </c>
      <c r="D23" s="7">
        <f t="shared" si="0"/>
        <v>5.6404060659006501E-2</v>
      </c>
      <c r="E23" s="7">
        <f t="shared" si="5"/>
        <v>4.6893090850208541E-3</v>
      </c>
      <c r="F23" s="7">
        <f t="shared" si="6"/>
        <v>0.99531069091497915</v>
      </c>
      <c r="G23" s="14">
        <v>101.0184049994197</v>
      </c>
      <c r="H23" s="14">
        <f t="shared" si="1"/>
        <v>2.5254601249854926E-2</v>
      </c>
      <c r="I23" s="14">
        <f t="shared" si="2"/>
        <v>2.1023370913217931E-3</v>
      </c>
      <c r="J23" s="14">
        <f t="shared" si="3"/>
        <v>0.99789766290867821</v>
      </c>
    </row>
    <row r="24" spans="1:10" x14ac:dyDescent="0.3">
      <c r="A24" s="12">
        <v>22</v>
      </c>
      <c r="B24" s="7">
        <f t="shared" si="4"/>
        <v>8.7301587301587297E-2</v>
      </c>
      <c r="C24" s="7">
        <v>189.91217087172851</v>
      </c>
      <c r="D24" s="7">
        <f t="shared" si="0"/>
        <v>4.7478042717932122E-2</v>
      </c>
      <c r="E24" s="7">
        <f t="shared" si="5"/>
        <v>4.1363302141981251E-3</v>
      </c>
      <c r="F24" s="7">
        <f t="shared" si="6"/>
        <v>0.99586366978580187</v>
      </c>
      <c r="G24" s="14">
        <v>135.0904079530863</v>
      </c>
      <c r="H24" s="14">
        <f t="shared" si="1"/>
        <v>3.3772601988271575E-2</v>
      </c>
      <c r="I24" s="14">
        <f t="shared" si="2"/>
        <v>2.9440594930407737E-3</v>
      </c>
      <c r="J24" s="14">
        <f t="shared" si="3"/>
        <v>0.99705594050695923</v>
      </c>
    </row>
    <row r="25" spans="1:10" x14ac:dyDescent="0.3">
      <c r="A25" s="12">
        <v>23</v>
      </c>
      <c r="B25" s="7">
        <f t="shared" si="4"/>
        <v>9.1269841269841265E-2</v>
      </c>
      <c r="C25" s="7">
        <v>52.442711854795917</v>
      </c>
      <c r="D25" s="7">
        <f t="shared" si="0"/>
        <v>1.3110677963698979E-2</v>
      </c>
      <c r="E25" s="7">
        <f t="shared" si="5"/>
        <v>1.195893845023388E-3</v>
      </c>
      <c r="F25" s="7">
        <f t="shared" si="6"/>
        <v>0.99880410615497661</v>
      </c>
      <c r="G25" s="14">
        <v>179.22980349045511</v>
      </c>
      <c r="H25" s="14">
        <f t="shared" si="1"/>
        <v>4.4807450872613779E-2</v>
      </c>
      <c r="I25" s="14">
        <f t="shared" si="2"/>
        <v>4.0812180295757283E-3</v>
      </c>
      <c r="J25" s="14">
        <f t="shared" si="3"/>
        <v>0.99591878197042427</v>
      </c>
    </row>
    <row r="26" spans="1:10" x14ac:dyDescent="0.3">
      <c r="A26" s="12">
        <v>24</v>
      </c>
      <c r="B26" s="7">
        <f t="shared" si="4"/>
        <v>9.5238095238095233E-2</v>
      </c>
      <c r="C26" s="7">
        <v>131.615327060998</v>
      </c>
      <c r="D26" s="7">
        <f t="shared" si="0"/>
        <v>3.2903831765249497E-2</v>
      </c>
      <c r="E26" s="7">
        <f t="shared" si="5"/>
        <v>3.12879335579197E-3</v>
      </c>
      <c r="F26" s="7">
        <f t="shared" si="6"/>
        <v>0.99687120664420803</v>
      </c>
      <c r="G26" s="14">
        <v>208.15155674109161</v>
      </c>
      <c r="H26" s="14">
        <f t="shared" si="1"/>
        <v>5.2037889185272905E-2</v>
      </c>
      <c r="I26" s="14">
        <f t="shared" si="2"/>
        <v>4.9437287934385177E-3</v>
      </c>
      <c r="J26" s="14">
        <f t="shared" si="3"/>
        <v>0.99505627120656148</v>
      </c>
    </row>
    <row r="27" spans="1:10" x14ac:dyDescent="0.3">
      <c r="A27" s="12">
        <v>25</v>
      </c>
      <c r="B27" s="7">
        <f t="shared" si="4"/>
        <v>9.9206349206349201E-2</v>
      </c>
      <c r="C27" s="7">
        <v>179.42791084617789</v>
      </c>
      <c r="D27" s="7">
        <f t="shared" si="0"/>
        <v>4.4856977711544468E-2</v>
      </c>
      <c r="E27" s="7">
        <f t="shared" si="5"/>
        <v>4.4402099850481269E-3</v>
      </c>
      <c r="F27" s="7">
        <f t="shared" si="6"/>
        <v>0.99555979001495187</v>
      </c>
      <c r="G27" s="14">
        <v>232.96383217848069</v>
      </c>
      <c r="H27" s="14">
        <f t="shared" si="1"/>
        <v>5.8240958044620171E-2</v>
      </c>
      <c r="I27" s="14">
        <f t="shared" si="2"/>
        <v>5.7612130162365549E-3</v>
      </c>
      <c r="J27" s="14">
        <f t="shared" si="3"/>
        <v>0.99423878698376345</v>
      </c>
    </row>
    <row r="28" spans="1:10" x14ac:dyDescent="0.3">
      <c r="A28" s="12">
        <v>26</v>
      </c>
      <c r="B28" s="7">
        <f t="shared" si="4"/>
        <v>0.10317460317460317</v>
      </c>
      <c r="C28" s="7">
        <v>71.966624786208342</v>
      </c>
      <c r="D28" s="7">
        <f t="shared" si="0"/>
        <v>1.7991656196552085E-2</v>
      </c>
      <c r="E28" s="7">
        <f t="shared" si="5"/>
        <v>1.8545601626855923E-3</v>
      </c>
      <c r="F28" s="7">
        <f t="shared" si="6"/>
        <v>0.99814543983731441</v>
      </c>
      <c r="G28" s="14">
        <v>144.31894479383041</v>
      </c>
      <c r="H28" s="14">
        <f t="shared" si="1"/>
        <v>3.6079736198457599E-2</v>
      </c>
      <c r="I28" s="14">
        <f t="shared" si="2"/>
        <v>3.7155925046036264E-3</v>
      </c>
      <c r="J28" s="14">
        <f t="shared" si="3"/>
        <v>0.99628440749539637</v>
      </c>
    </row>
    <row r="29" spans="1:10" x14ac:dyDescent="0.3">
      <c r="A29" s="12">
        <v>27</v>
      </c>
      <c r="B29" s="7">
        <f t="shared" si="4"/>
        <v>0.10714285714285714</v>
      </c>
      <c r="C29" s="7">
        <v>137.65673280229521</v>
      </c>
      <c r="D29" s="7">
        <f t="shared" si="0"/>
        <v>3.4414183200573802E-2</v>
      </c>
      <c r="E29" s="7">
        <f t="shared" si="5"/>
        <v>3.6804444147654491E-3</v>
      </c>
      <c r="F29" s="7">
        <f t="shared" si="6"/>
        <v>0.99631955558523455</v>
      </c>
      <c r="G29" s="14">
        <v>92.803552394379267</v>
      </c>
      <c r="H29" s="14">
        <f t="shared" si="1"/>
        <v>2.3200888098594816E-2</v>
      </c>
      <c r="I29" s="14">
        <f t="shared" si="2"/>
        <v>2.482722373333579E-3</v>
      </c>
      <c r="J29" s="14">
        <f t="shared" si="3"/>
        <v>0.99751727762666642</v>
      </c>
    </row>
    <row r="30" spans="1:10" x14ac:dyDescent="0.3">
      <c r="A30" s="12">
        <v>28</v>
      </c>
      <c r="B30" s="7">
        <f t="shared" si="4"/>
        <v>0.1111111111111111</v>
      </c>
      <c r="C30" s="7">
        <v>58.30077719784164</v>
      </c>
      <c r="D30" s="7">
        <f t="shared" si="0"/>
        <v>1.4575194299460409E-2</v>
      </c>
      <c r="E30" s="7">
        <f t="shared" si="5"/>
        <v>1.6181554057579373E-3</v>
      </c>
      <c r="F30" s="7">
        <f t="shared" si="6"/>
        <v>0.99838184459424206</v>
      </c>
      <c r="G30" s="14">
        <v>275.85140574997013</v>
      </c>
      <c r="H30" s="14">
        <f t="shared" si="1"/>
        <v>6.8962851437492534E-2</v>
      </c>
      <c r="I30" s="14">
        <f t="shared" si="2"/>
        <v>7.6332566365504562E-3</v>
      </c>
      <c r="J30" s="14">
        <f t="shared" si="3"/>
        <v>0.99236674336344954</v>
      </c>
    </row>
    <row r="31" spans="1:10" x14ac:dyDescent="0.3">
      <c r="A31" s="12">
        <v>29</v>
      </c>
      <c r="B31" s="7">
        <f t="shared" si="4"/>
        <v>0.11507936507936507</v>
      </c>
      <c r="C31" s="7">
        <v>69.644624288755182</v>
      </c>
      <c r="D31" s="7">
        <f t="shared" si="0"/>
        <v>1.7411156072188794E-2</v>
      </c>
      <c r="E31" s="7">
        <f t="shared" si="5"/>
        <v>2.0016587898027405E-3</v>
      </c>
      <c r="F31" s="7">
        <f t="shared" si="6"/>
        <v>0.99799834121019726</v>
      </c>
      <c r="G31" s="14">
        <v>156.88741040171101</v>
      </c>
      <c r="H31" s="14">
        <f t="shared" si="1"/>
        <v>3.9221852600427751E-2</v>
      </c>
      <c r="I31" s="14">
        <f t="shared" si="2"/>
        <v>4.5034547937380376E-3</v>
      </c>
      <c r="J31" s="14">
        <f t="shared" si="3"/>
        <v>0.99549654520626196</v>
      </c>
    </row>
    <row r="32" spans="1:10" x14ac:dyDescent="0.3">
      <c r="A32" s="12">
        <v>30</v>
      </c>
      <c r="B32" s="7">
        <f t="shared" si="4"/>
        <v>0.11904761904761904</v>
      </c>
      <c r="C32" s="7">
        <v>149.23081905039899</v>
      </c>
      <c r="D32" s="7">
        <f t="shared" si="0"/>
        <v>3.7307704762599744E-2</v>
      </c>
      <c r="E32" s="7">
        <f t="shared" si="5"/>
        <v>4.4315450219494235E-3</v>
      </c>
      <c r="F32" s="7">
        <f t="shared" si="6"/>
        <v>0.99556845497805058</v>
      </c>
      <c r="G32" s="14">
        <v>256.75478959606909</v>
      </c>
      <c r="H32" s="14">
        <f t="shared" si="1"/>
        <v>6.4188697399017267E-2</v>
      </c>
      <c r="I32" s="14">
        <f t="shared" si="2"/>
        <v>7.6123894716192408E-3</v>
      </c>
      <c r="J32" s="14">
        <f t="shared" si="3"/>
        <v>0.99238761052838076</v>
      </c>
    </row>
    <row r="33" spans="1:10" x14ac:dyDescent="0.3">
      <c r="A33" s="12">
        <v>31</v>
      </c>
      <c r="B33" s="7">
        <f t="shared" si="4"/>
        <v>0.12301587301587301</v>
      </c>
      <c r="C33" s="7">
        <v>83.178938510765079</v>
      </c>
      <c r="D33" s="7">
        <f t="shared" si="0"/>
        <v>2.0794734627691269E-2</v>
      </c>
      <c r="E33" s="7">
        <f t="shared" si="5"/>
        <v>2.5548133296289244E-3</v>
      </c>
      <c r="F33" s="7">
        <f t="shared" si="6"/>
        <v>0.99744518667037108</v>
      </c>
      <c r="G33" s="14">
        <v>104.91610624796191</v>
      </c>
      <c r="H33" s="14">
        <f t="shared" si="1"/>
        <v>2.6229026561990474E-2</v>
      </c>
      <c r="I33" s="14">
        <f t="shared" si="2"/>
        <v>3.2213867644109717E-3</v>
      </c>
      <c r="J33" s="14">
        <f t="shared" si="3"/>
        <v>0.99677861323558903</v>
      </c>
    </row>
    <row r="34" spans="1:10" x14ac:dyDescent="0.3">
      <c r="A34" s="12">
        <v>32</v>
      </c>
      <c r="B34" s="7">
        <f t="shared" si="4"/>
        <v>0.12698412698412698</v>
      </c>
      <c r="C34" s="7">
        <v>191.88521206538951</v>
      </c>
      <c r="D34" s="7">
        <f t="shared" ref="D34:D65" si="7">C34/10000/(1-$M$1)</f>
        <v>4.7971303016347382E-2</v>
      </c>
      <c r="E34" s="7">
        <f t="shared" si="5"/>
        <v>6.073077891570744E-3</v>
      </c>
      <c r="F34" s="7">
        <f t="shared" si="6"/>
        <v>0.99392692210842926</v>
      </c>
      <c r="G34" s="14">
        <v>58.198701399309257</v>
      </c>
      <c r="H34" s="14">
        <f t="shared" si="1"/>
        <v>1.4549675349827314E-2</v>
      </c>
      <c r="I34" s="14">
        <f t="shared" si="2"/>
        <v>1.8458721009416701E-3</v>
      </c>
      <c r="J34" s="14">
        <f t="shared" si="3"/>
        <v>0.99815412789905833</v>
      </c>
    </row>
    <row r="35" spans="1:10" x14ac:dyDescent="0.3">
      <c r="A35" s="12">
        <v>33</v>
      </c>
      <c r="B35" s="7">
        <f t="shared" si="4"/>
        <v>0.13095238095238096</v>
      </c>
      <c r="C35" s="7">
        <v>222.3662422843164</v>
      </c>
      <c r="D35" s="7">
        <f t="shared" si="7"/>
        <v>5.5591560571079099E-2</v>
      </c>
      <c r="E35" s="7">
        <f t="shared" si="5"/>
        <v>7.2534133137074353E-3</v>
      </c>
      <c r="F35" s="7">
        <f t="shared" si="6"/>
        <v>0.99274658668629256</v>
      </c>
      <c r="G35" s="14">
        <v>91.921422917475809</v>
      </c>
      <c r="H35" s="14">
        <f t="shared" si="1"/>
        <v>2.2980355729368952E-2</v>
      </c>
      <c r="I35" s="14">
        <f t="shared" si="2"/>
        <v>3.0048087961649372E-3</v>
      </c>
      <c r="J35" s="14">
        <f t="shared" si="3"/>
        <v>0.99699519120383506</v>
      </c>
    </row>
    <row r="36" spans="1:10" x14ac:dyDescent="0.3">
      <c r="A36" s="12">
        <v>34</v>
      </c>
      <c r="B36" s="7">
        <f t="shared" si="4"/>
        <v>0.13492063492063491</v>
      </c>
      <c r="C36" s="7">
        <v>250.1466747772707</v>
      </c>
      <c r="D36" s="7">
        <f t="shared" si="7"/>
        <v>6.2536668694317676E-2</v>
      </c>
      <c r="E36" s="7">
        <f t="shared" si="5"/>
        <v>8.401991353867988E-3</v>
      </c>
      <c r="F36" s="7">
        <f t="shared" si="6"/>
        <v>0.99159800864613201</v>
      </c>
      <c r="G36" s="14">
        <v>211.35076326168851</v>
      </c>
      <c r="H36" s="14">
        <f t="shared" si="1"/>
        <v>5.2837690815422125E-2</v>
      </c>
      <c r="I36" s="14">
        <f t="shared" si="2"/>
        <v>7.1035444977068929E-3</v>
      </c>
      <c r="J36" s="14">
        <f t="shared" si="3"/>
        <v>0.99289645550229311</v>
      </c>
    </row>
    <row r="37" spans="1:10" x14ac:dyDescent="0.3">
      <c r="A37" s="12">
        <v>35</v>
      </c>
      <c r="B37" s="7">
        <f t="shared" si="4"/>
        <v>0.1388888888888889</v>
      </c>
      <c r="C37" s="7">
        <v>100.0375610612025</v>
      </c>
      <c r="D37" s="7">
        <f t="shared" si="7"/>
        <v>2.5009390265300621E-2</v>
      </c>
      <c r="E37" s="7">
        <f t="shared" si="5"/>
        <v>3.4675007116657941E-3</v>
      </c>
      <c r="F37" s="7">
        <f t="shared" si="6"/>
        <v>0.99653249928833421</v>
      </c>
      <c r="G37" s="14">
        <v>207.05234652484131</v>
      </c>
      <c r="H37" s="14">
        <f t="shared" si="1"/>
        <v>5.1763086631210327E-2</v>
      </c>
      <c r="I37" s="14">
        <f t="shared" si="2"/>
        <v>7.1635362643509559E-3</v>
      </c>
      <c r="J37" s="14">
        <f t="shared" si="3"/>
        <v>0.99283646373564904</v>
      </c>
    </row>
    <row r="38" spans="1:10" x14ac:dyDescent="0.3">
      <c r="A38" s="12">
        <v>36</v>
      </c>
      <c r="B38" s="7">
        <f t="shared" si="4"/>
        <v>0.14285714285714285</v>
      </c>
      <c r="C38" s="7">
        <v>91.870645564767443</v>
      </c>
      <c r="D38" s="7">
        <f t="shared" si="7"/>
        <v>2.296766139119186E-2</v>
      </c>
      <c r="E38" s="7">
        <f t="shared" si="5"/>
        <v>3.2757175762702095E-3</v>
      </c>
      <c r="F38" s="7">
        <f t="shared" si="6"/>
        <v>0.99672428242372979</v>
      </c>
      <c r="G38" s="14">
        <v>199.0219884709507</v>
      </c>
      <c r="H38" s="14">
        <f t="shared" si="1"/>
        <v>4.9755497117737676E-2</v>
      </c>
      <c r="I38" s="14">
        <f t="shared" si="2"/>
        <v>7.0827265839963349E-3</v>
      </c>
      <c r="J38" s="14">
        <f t="shared" si="3"/>
        <v>0.99291727341600367</v>
      </c>
    </row>
    <row r="39" spans="1:10" x14ac:dyDescent="0.3">
      <c r="A39" s="12">
        <v>37</v>
      </c>
      <c r="B39" s="7">
        <f t="shared" si="4"/>
        <v>0.14682539682539683</v>
      </c>
      <c r="C39" s="7">
        <v>76.141960083600068</v>
      </c>
      <c r="D39" s="7">
        <f t="shared" si="7"/>
        <v>1.9035490020900016E-2</v>
      </c>
      <c r="E39" s="7">
        <f t="shared" si="5"/>
        <v>2.7909912977368556E-3</v>
      </c>
      <c r="F39" s="7">
        <f t="shared" si="6"/>
        <v>0.99720900870226314</v>
      </c>
      <c r="G39" s="14">
        <v>85.059557254269848</v>
      </c>
      <c r="H39" s="14">
        <f t="shared" si="1"/>
        <v>2.1264889313567462E-2</v>
      </c>
      <c r="I39" s="14">
        <f t="shared" si="2"/>
        <v>3.1173567336745256E-3</v>
      </c>
      <c r="J39" s="14">
        <f t="shared" si="3"/>
        <v>0.99688264326632547</v>
      </c>
    </row>
    <row r="40" spans="1:10" x14ac:dyDescent="0.3">
      <c r="A40" s="12">
        <v>38</v>
      </c>
      <c r="B40" s="7">
        <f t="shared" si="4"/>
        <v>0.15079365079365079</v>
      </c>
      <c r="C40" s="7">
        <v>209.1075623859092</v>
      </c>
      <c r="D40" s="7">
        <f t="shared" si="7"/>
        <v>5.2276890596477298E-2</v>
      </c>
      <c r="E40" s="7">
        <f t="shared" si="5"/>
        <v>7.8520336418086423E-3</v>
      </c>
      <c r="F40" s="7">
        <f t="shared" si="6"/>
        <v>0.99214796635819136</v>
      </c>
      <c r="G40" s="14">
        <v>246.3031192309964</v>
      </c>
      <c r="H40" s="14">
        <f t="shared" si="1"/>
        <v>6.1575779807749101E-2</v>
      </c>
      <c r="I40" s="14">
        <f t="shared" si="2"/>
        <v>9.2422619408993878E-3</v>
      </c>
      <c r="J40" s="14">
        <f t="shared" si="3"/>
        <v>0.99075773805910061</v>
      </c>
    </row>
    <row r="41" spans="1:10" x14ac:dyDescent="0.3">
      <c r="A41" s="12">
        <v>39</v>
      </c>
      <c r="B41" s="7">
        <f t="shared" si="4"/>
        <v>0.15476190476190477</v>
      </c>
      <c r="C41" s="7">
        <v>226.6189316217253</v>
      </c>
      <c r="D41" s="7">
        <f t="shared" si="7"/>
        <v>5.665473290543132E-2</v>
      </c>
      <c r="E41" s="7">
        <f t="shared" si="5"/>
        <v>8.7296676135975027E-3</v>
      </c>
      <c r="F41" s="7">
        <f t="shared" si="6"/>
        <v>0.9912703323864025</v>
      </c>
      <c r="G41" s="14">
        <v>149.92499049933841</v>
      </c>
      <c r="H41" s="14">
        <f t="shared" si="1"/>
        <v>3.7481247624834603E-2</v>
      </c>
      <c r="I41" s="14">
        <f t="shared" si="2"/>
        <v>5.7838778760574971E-3</v>
      </c>
      <c r="J41" s="14">
        <f t="shared" si="3"/>
        <v>0.9942161221239425</v>
      </c>
    </row>
    <row r="42" spans="1:10" x14ac:dyDescent="0.3">
      <c r="A42" s="12">
        <v>40</v>
      </c>
      <c r="B42" s="7">
        <f t="shared" si="4"/>
        <v>0.15873015873015872</v>
      </c>
      <c r="C42" s="7">
        <v>57.896536206410509</v>
      </c>
      <c r="D42" s="7">
        <f t="shared" si="7"/>
        <v>1.4474134051602628E-2</v>
      </c>
      <c r="E42" s="7">
        <f t="shared" si="5"/>
        <v>2.2948444046707595E-3</v>
      </c>
      <c r="F42" s="7">
        <f t="shared" si="6"/>
        <v>0.99770515559532924</v>
      </c>
      <c r="G42" s="14">
        <v>217.01991690755889</v>
      </c>
      <c r="H42" s="14">
        <f t="shared" si="1"/>
        <v>5.4254979226889724E-2</v>
      </c>
      <c r="I42" s="14">
        <f t="shared" si="2"/>
        <v>8.574925262436528E-3</v>
      </c>
      <c r="J42" s="14">
        <f t="shared" si="3"/>
        <v>0.99142507473756347</v>
      </c>
    </row>
    <row r="43" spans="1:10" x14ac:dyDescent="0.3">
      <c r="A43" s="12">
        <v>41</v>
      </c>
      <c r="B43" s="7">
        <f t="shared" si="4"/>
        <v>0.1626984126984127</v>
      </c>
      <c r="C43" s="7">
        <v>284.05306156092252</v>
      </c>
      <c r="D43" s="7">
        <f t="shared" si="7"/>
        <v>7.1013265390230632E-2</v>
      </c>
      <c r="E43" s="7">
        <f t="shared" si="5"/>
        <v>1.1487257350262126E-2</v>
      </c>
      <c r="F43" s="7">
        <f t="shared" si="6"/>
        <v>0.98851274264973787</v>
      </c>
      <c r="G43" s="14">
        <v>156.87114224971609</v>
      </c>
      <c r="H43" s="14">
        <f t="shared" si="1"/>
        <v>3.9217785562429018E-2</v>
      </c>
      <c r="I43" s="14">
        <f t="shared" si="2"/>
        <v>6.3603582034462702E-3</v>
      </c>
      <c r="J43" s="14">
        <f t="shared" si="3"/>
        <v>0.99363964179655373</v>
      </c>
    </row>
    <row r="44" spans="1:10" x14ac:dyDescent="0.3">
      <c r="A44" s="12">
        <v>42</v>
      </c>
      <c r="B44" s="7">
        <f t="shared" si="4"/>
        <v>0.16666666666666666</v>
      </c>
      <c r="C44" s="7">
        <v>62.992820912868098</v>
      </c>
      <c r="D44" s="7">
        <f t="shared" si="7"/>
        <v>1.5748205228217023E-2</v>
      </c>
      <c r="E44" s="7">
        <f t="shared" si="5"/>
        <v>2.6212593556789177E-3</v>
      </c>
      <c r="F44" s="7">
        <f t="shared" si="6"/>
        <v>0.99737874064432108</v>
      </c>
      <c r="G44" s="14">
        <v>292.07307200848709</v>
      </c>
      <c r="H44" s="14">
        <f t="shared" si="1"/>
        <v>7.3018268002121758E-2</v>
      </c>
      <c r="I44" s="14">
        <f t="shared" si="2"/>
        <v>1.2095959877853057E-2</v>
      </c>
      <c r="J44" s="14">
        <f t="shared" si="3"/>
        <v>0.98790404012214694</v>
      </c>
    </row>
    <row r="45" spans="1:10" x14ac:dyDescent="0.3">
      <c r="A45" s="12">
        <v>43</v>
      </c>
      <c r="B45" s="7">
        <f t="shared" si="4"/>
        <v>0.17063492063492064</v>
      </c>
      <c r="C45" s="7">
        <v>185.32408382526759</v>
      </c>
      <c r="D45" s="7">
        <f t="shared" si="7"/>
        <v>4.6331020956316901E-2</v>
      </c>
      <c r="E45" s="7">
        <f t="shared" si="5"/>
        <v>7.8745223043158452E-3</v>
      </c>
      <c r="F45" s="7">
        <f t="shared" si="6"/>
        <v>0.99212547769568415</v>
      </c>
      <c r="G45" s="14">
        <v>198.31383222606149</v>
      </c>
      <c r="H45" s="14">
        <f t="shared" si="1"/>
        <v>4.9578458056515375E-2</v>
      </c>
      <c r="I45" s="14">
        <f t="shared" si="2"/>
        <v>8.4241327064579208E-3</v>
      </c>
      <c r="J45" s="14">
        <f t="shared" si="3"/>
        <v>0.99157586729354208</v>
      </c>
    </row>
    <row r="46" spans="1:10" x14ac:dyDescent="0.3">
      <c r="A46" s="12">
        <v>44</v>
      </c>
      <c r="B46" s="7">
        <f t="shared" si="4"/>
        <v>0.17460317460317459</v>
      </c>
      <c r="C46" s="7">
        <v>227.26512986272911</v>
      </c>
      <c r="D46" s="7">
        <f t="shared" si="7"/>
        <v>5.6816282465682273E-2</v>
      </c>
      <c r="E46" s="7">
        <f t="shared" si="5"/>
        <v>9.8712593897612999E-3</v>
      </c>
      <c r="F46" s="7">
        <f t="shared" si="6"/>
        <v>0.9901287406102387</v>
      </c>
      <c r="G46" s="14">
        <v>94.489308571129399</v>
      </c>
      <c r="H46" s="14">
        <f t="shared" si="1"/>
        <v>2.3622327142782347E-2</v>
      </c>
      <c r="I46" s="14">
        <f t="shared" si="2"/>
        <v>4.1160391053529644E-3</v>
      </c>
      <c r="J46" s="14">
        <f t="shared" si="3"/>
        <v>0.99588396089464704</v>
      </c>
    </row>
    <row r="47" spans="1:10" x14ac:dyDescent="0.3">
      <c r="A47" s="12">
        <v>45</v>
      </c>
      <c r="B47" s="7">
        <f t="shared" si="4"/>
        <v>0.17857142857142858</v>
      </c>
      <c r="C47" s="7">
        <v>267.74228093652141</v>
      </c>
      <c r="D47" s="7">
        <f t="shared" si="7"/>
        <v>6.6935570234130354E-2</v>
      </c>
      <c r="E47" s="7">
        <f t="shared" si="5"/>
        <v>1.1881629684416639E-2</v>
      </c>
      <c r="F47" s="7">
        <f t="shared" si="6"/>
        <v>0.98811837031558336</v>
      </c>
      <c r="G47" s="14">
        <v>110.6235458654147</v>
      </c>
      <c r="H47" s="14">
        <f t="shared" si="1"/>
        <v>2.7655886466353672E-2</v>
      </c>
      <c r="I47" s="14">
        <f t="shared" si="2"/>
        <v>4.9263765608157373E-3</v>
      </c>
      <c r="J47" s="14">
        <f t="shared" si="3"/>
        <v>0.99507362343918426</v>
      </c>
    </row>
    <row r="48" spans="1:10" x14ac:dyDescent="0.3">
      <c r="A48" s="12">
        <v>46</v>
      </c>
      <c r="B48" s="7">
        <f t="shared" si="4"/>
        <v>0.18253968253968253</v>
      </c>
      <c r="C48" s="7">
        <v>228.52173303310701</v>
      </c>
      <c r="D48" s="7">
        <f t="shared" si="7"/>
        <v>5.7130433258276755E-2</v>
      </c>
      <c r="E48" s="7">
        <f t="shared" si="5"/>
        <v>1.0374382137118054E-2</v>
      </c>
      <c r="F48" s="7">
        <f t="shared" si="6"/>
        <v>0.98962561786288195</v>
      </c>
      <c r="G48" s="14">
        <v>220.0640768568922</v>
      </c>
      <c r="H48" s="14">
        <f t="shared" si="1"/>
        <v>5.5016019214223048E-2</v>
      </c>
      <c r="I48" s="14">
        <f t="shared" si="2"/>
        <v>9.9923480906038975E-3</v>
      </c>
      <c r="J48" s="14">
        <f t="shared" si="3"/>
        <v>0.9900076519093961</v>
      </c>
    </row>
    <row r="49" spans="1:10" x14ac:dyDescent="0.3">
      <c r="A49" s="12">
        <v>47</v>
      </c>
      <c r="B49" s="7">
        <f t="shared" si="4"/>
        <v>0.18650793650793651</v>
      </c>
      <c r="C49" s="7">
        <v>250.43202076744799</v>
      </c>
      <c r="D49" s="7">
        <f t="shared" si="7"/>
        <v>6.2608005191861993E-2</v>
      </c>
      <c r="E49" s="7">
        <f t="shared" si="5"/>
        <v>1.160897956286211E-2</v>
      </c>
      <c r="F49" s="7">
        <f t="shared" si="6"/>
        <v>0.98839102043713789</v>
      </c>
      <c r="G49" s="14">
        <v>296.03153012979271</v>
      </c>
      <c r="H49" s="14">
        <f t="shared" si="1"/>
        <v>7.4007882532448166E-2</v>
      </c>
      <c r="I49" s="14">
        <f t="shared" si="2"/>
        <v>1.3708232053755931E-2</v>
      </c>
      <c r="J49" s="14">
        <f t="shared" si="3"/>
        <v>0.98629176794624407</v>
      </c>
    </row>
    <row r="50" spans="1:10" x14ac:dyDescent="0.3">
      <c r="A50" s="12">
        <v>48</v>
      </c>
      <c r="B50" s="7">
        <f t="shared" si="4"/>
        <v>0.19047619047619047</v>
      </c>
      <c r="C50" s="7">
        <v>134.8625481357015</v>
      </c>
      <c r="D50" s="7">
        <f t="shared" si="7"/>
        <v>3.3715637033925376E-2</v>
      </c>
      <c r="E50" s="7">
        <f t="shared" si="5"/>
        <v>6.4014489646087025E-3</v>
      </c>
      <c r="F50" s="7">
        <f t="shared" si="6"/>
        <v>0.9935985510353913</v>
      </c>
      <c r="G50" s="14">
        <v>101.4030652596647</v>
      </c>
      <c r="H50" s="14">
        <f t="shared" si="1"/>
        <v>2.5350766314916173E-2</v>
      </c>
      <c r="I50" s="14">
        <f t="shared" si="2"/>
        <v>4.8170778796620128E-3</v>
      </c>
      <c r="J50" s="14">
        <f t="shared" si="3"/>
        <v>0.99518292212033799</v>
      </c>
    </row>
    <row r="51" spans="1:10" x14ac:dyDescent="0.3">
      <c r="A51" s="12">
        <v>49</v>
      </c>
      <c r="B51" s="7">
        <f t="shared" si="4"/>
        <v>0.19444444444444445</v>
      </c>
      <c r="C51" s="7">
        <v>253.70627843662811</v>
      </c>
      <c r="D51" s="7">
        <f t="shared" si="7"/>
        <v>6.3426569609157019E-2</v>
      </c>
      <c r="E51" s="7">
        <f t="shared" si="5"/>
        <v>1.2257205017353945E-2</v>
      </c>
      <c r="F51" s="7">
        <f t="shared" si="6"/>
        <v>0.98774279498264606</v>
      </c>
      <c r="G51" s="14">
        <v>150.16055486934249</v>
      </c>
      <c r="H51" s="14">
        <f t="shared" si="1"/>
        <v>3.7540138717335622E-2</v>
      </c>
      <c r="I51" s="14">
        <f t="shared" si="2"/>
        <v>7.2728949797383757E-3</v>
      </c>
      <c r="J51" s="14">
        <f t="shared" si="3"/>
        <v>0.99272710502026162</v>
      </c>
    </row>
    <row r="52" spans="1:10" x14ac:dyDescent="0.3">
      <c r="A52" s="12">
        <v>50</v>
      </c>
      <c r="B52" s="7">
        <f t="shared" si="4"/>
        <v>0.1984126984126984</v>
      </c>
      <c r="C52" s="7">
        <v>70.02871159616879</v>
      </c>
      <c r="D52" s="7">
        <f t="shared" si="7"/>
        <v>1.7507177899042197E-2</v>
      </c>
      <c r="E52" s="7">
        <f t="shared" si="5"/>
        <v>3.4676202784220678E-3</v>
      </c>
      <c r="F52" s="7">
        <f t="shared" si="6"/>
        <v>0.99653237972157793</v>
      </c>
      <c r="G52" s="14">
        <v>277.64716455195583</v>
      </c>
      <c r="H52" s="14">
        <f t="shared" si="1"/>
        <v>6.9411791137988954E-2</v>
      </c>
      <c r="I52" s="14">
        <f t="shared" si="2"/>
        <v>1.3677778173126764E-2</v>
      </c>
      <c r="J52" s="14">
        <f t="shared" si="3"/>
        <v>0.98632222182687324</v>
      </c>
    </row>
    <row r="53" spans="1:10" x14ac:dyDescent="0.3">
      <c r="A53" s="12">
        <v>51</v>
      </c>
      <c r="B53" s="7">
        <f t="shared" si="4"/>
        <v>0.20238095238095238</v>
      </c>
      <c r="C53" s="7">
        <v>273.70416401513188</v>
      </c>
      <c r="D53" s="7">
        <f t="shared" si="7"/>
        <v>6.8426041003782967E-2</v>
      </c>
      <c r="E53" s="7">
        <f t="shared" si="5"/>
        <v>1.3752683113096631E-2</v>
      </c>
      <c r="F53" s="7">
        <f t="shared" si="6"/>
        <v>0.98624731688690337</v>
      </c>
      <c r="G53" s="14">
        <v>299.06561580816191</v>
      </c>
      <c r="H53" s="14">
        <f t="shared" si="1"/>
        <v>7.4766403952040469E-2</v>
      </c>
      <c r="I53" s="14">
        <f t="shared" si="2"/>
        <v>1.5017393200879803E-2</v>
      </c>
      <c r="J53" s="14">
        <f t="shared" si="3"/>
        <v>0.9849826067991202</v>
      </c>
    </row>
    <row r="54" spans="1:10" x14ac:dyDescent="0.3">
      <c r="A54" s="12">
        <v>52</v>
      </c>
      <c r="B54" s="7">
        <f t="shared" si="4"/>
        <v>0.20634920634920634</v>
      </c>
      <c r="C54" s="7">
        <v>186.8980940384341</v>
      </c>
      <c r="D54" s="7">
        <f t="shared" si="7"/>
        <v>4.6724523509608519E-2</v>
      </c>
      <c r="E54" s="7">
        <f t="shared" si="5"/>
        <v>9.595237443598359E-3</v>
      </c>
      <c r="F54" s="7">
        <f t="shared" si="6"/>
        <v>0.99040476255640164</v>
      </c>
      <c r="G54" s="14">
        <v>91.002773829699407</v>
      </c>
      <c r="H54" s="14">
        <f t="shared" si="1"/>
        <v>2.275069345742485E-2</v>
      </c>
      <c r="I54" s="14">
        <f t="shared" si="2"/>
        <v>4.683585186655792E-3</v>
      </c>
      <c r="J54" s="14">
        <f t="shared" si="3"/>
        <v>0.99531641481334421</v>
      </c>
    </row>
    <row r="55" spans="1:10" x14ac:dyDescent="0.3">
      <c r="A55" s="12">
        <v>53</v>
      </c>
      <c r="B55" s="7">
        <f t="shared" si="4"/>
        <v>0.21031746031746032</v>
      </c>
      <c r="C55" s="7">
        <v>254.3244424906234</v>
      </c>
      <c r="D55" s="7">
        <f t="shared" si="7"/>
        <v>6.358111062265584E-2</v>
      </c>
      <c r="E55" s="7">
        <f t="shared" si="5"/>
        <v>1.3283206806535386E-2</v>
      </c>
      <c r="F55" s="7">
        <f t="shared" si="6"/>
        <v>0.98671679319346461</v>
      </c>
      <c r="G55" s="14">
        <v>133.39878154402939</v>
      </c>
      <c r="H55" s="14">
        <f t="shared" si="1"/>
        <v>3.334969538600735E-2</v>
      </c>
      <c r="I55" s="14">
        <f t="shared" si="2"/>
        <v>6.9894823851890386E-3</v>
      </c>
      <c r="J55" s="14">
        <f t="shared" si="3"/>
        <v>0.99301051761481096</v>
      </c>
    </row>
    <row r="56" spans="1:10" x14ac:dyDescent="0.3">
      <c r="A56" s="12">
        <v>54</v>
      </c>
      <c r="B56" s="7">
        <f t="shared" si="4"/>
        <v>0.21428571428571427</v>
      </c>
      <c r="C56" s="7">
        <v>163.07957112957499</v>
      </c>
      <c r="D56" s="7">
        <f t="shared" si="7"/>
        <v>4.0769892782393742E-2</v>
      </c>
      <c r="E56" s="7">
        <f t="shared" si="5"/>
        <v>8.698354096595029E-3</v>
      </c>
      <c r="F56" s="7">
        <f t="shared" si="6"/>
        <v>0.99130164590340497</v>
      </c>
      <c r="G56" s="14">
        <v>238.64892588933191</v>
      </c>
      <c r="H56" s="14">
        <f t="shared" si="1"/>
        <v>5.9662231472332967E-2</v>
      </c>
      <c r="I56" s="14">
        <f t="shared" si="2"/>
        <v>1.270338596145737E-2</v>
      </c>
      <c r="J56" s="14">
        <f t="shared" si="3"/>
        <v>0.98729661403854263</v>
      </c>
    </row>
    <row r="57" spans="1:10" x14ac:dyDescent="0.3">
      <c r="A57" s="12">
        <v>55</v>
      </c>
      <c r="B57" s="7">
        <f t="shared" si="4"/>
        <v>0.21825396825396826</v>
      </c>
      <c r="C57" s="7">
        <v>210.8944237991312</v>
      </c>
      <c r="D57" s="7">
        <f t="shared" si="7"/>
        <v>5.2723605949782801E-2</v>
      </c>
      <c r="E57" s="7">
        <f t="shared" si="5"/>
        <v>1.1441182349672063E-2</v>
      </c>
      <c r="F57" s="7">
        <f t="shared" si="6"/>
        <v>0.98855881765032794</v>
      </c>
      <c r="G57" s="14">
        <v>201.64251594240491</v>
      </c>
      <c r="H57" s="14">
        <f t="shared" si="1"/>
        <v>5.0410628985601225E-2</v>
      </c>
      <c r="I57" s="14">
        <f t="shared" si="2"/>
        <v>1.0942015662090632E-2</v>
      </c>
      <c r="J57" s="14">
        <f t="shared" si="3"/>
        <v>0.98905798433790937</v>
      </c>
    </row>
    <row r="58" spans="1:10" x14ac:dyDescent="0.3">
      <c r="A58" s="12">
        <v>56</v>
      </c>
      <c r="B58" s="7">
        <f t="shared" si="4"/>
        <v>0.22222222222222221</v>
      </c>
      <c r="C58" s="7">
        <v>181.6006652340283</v>
      </c>
      <c r="D58" s="7">
        <f t="shared" si="7"/>
        <v>4.5400166308507073E-2</v>
      </c>
      <c r="E58" s="7">
        <f t="shared" si="5"/>
        <v>1.0038203355766773E-2</v>
      </c>
      <c r="F58" s="7">
        <f t="shared" si="6"/>
        <v>0.98996179664423323</v>
      </c>
      <c r="G58" s="14">
        <v>270.59392970930088</v>
      </c>
      <c r="H58" s="14">
        <f t="shared" si="1"/>
        <v>6.7648482427325213E-2</v>
      </c>
      <c r="I58" s="14">
        <f t="shared" si="2"/>
        <v>1.4920564707783246E-2</v>
      </c>
      <c r="J58" s="14">
        <f t="shared" si="3"/>
        <v>0.98507943529221675</v>
      </c>
    </row>
    <row r="59" spans="1:10" x14ac:dyDescent="0.3">
      <c r="A59" s="12">
        <v>57</v>
      </c>
      <c r="B59" s="7">
        <f t="shared" si="4"/>
        <v>0.22619047619047619</v>
      </c>
      <c r="C59" s="7">
        <v>232.89738043883301</v>
      </c>
      <c r="D59" s="7">
        <f t="shared" si="7"/>
        <v>5.8224345109708246E-2</v>
      </c>
      <c r="E59" s="7">
        <f t="shared" si="5"/>
        <v>1.3083450083200665E-2</v>
      </c>
      <c r="F59" s="7">
        <f t="shared" si="6"/>
        <v>0.98691654991679933</v>
      </c>
      <c r="G59" s="14">
        <v>265.39953505318073</v>
      </c>
      <c r="H59" s="14">
        <f t="shared" si="1"/>
        <v>6.6349883763295175E-2</v>
      </c>
      <c r="I59" s="14">
        <f t="shared" si="2"/>
        <v>1.4895657357448799E-2</v>
      </c>
      <c r="J59" s="14">
        <f t="shared" si="3"/>
        <v>0.9851043426425512</v>
      </c>
    </row>
    <row r="60" spans="1:10" x14ac:dyDescent="0.3">
      <c r="A60" s="12">
        <v>58</v>
      </c>
      <c r="B60" s="7">
        <f t="shared" si="4"/>
        <v>0.23015873015873015</v>
      </c>
      <c r="C60" s="7">
        <v>70.407495507647397</v>
      </c>
      <c r="D60" s="7">
        <f t="shared" si="7"/>
        <v>1.7601873876911849E-2</v>
      </c>
      <c r="E60" s="7">
        <f t="shared" si="5"/>
        <v>4.0430297986892016E-3</v>
      </c>
      <c r="F60" s="7">
        <f t="shared" si="6"/>
        <v>0.9959569702013108</v>
      </c>
      <c r="G60" s="14">
        <v>287.30074686885803</v>
      </c>
      <c r="H60" s="14">
        <f t="shared" si="1"/>
        <v>7.1825186717214509E-2</v>
      </c>
      <c r="I60" s="14">
        <f t="shared" si="2"/>
        <v>1.6395303424833862E-2</v>
      </c>
      <c r="J60" s="14">
        <f t="shared" si="3"/>
        <v>0.98360469657516614</v>
      </c>
    </row>
    <row r="61" spans="1:10" x14ac:dyDescent="0.3">
      <c r="A61" s="12">
        <v>59</v>
      </c>
      <c r="B61" s="7">
        <f t="shared" si="4"/>
        <v>0.23412698412698413</v>
      </c>
      <c r="C61" s="7">
        <v>65.088020997640953</v>
      </c>
      <c r="D61" s="7">
        <f t="shared" si="7"/>
        <v>1.6272005249410238E-2</v>
      </c>
      <c r="E61" s="7">
        <f t="shared" si="5"/>
        <v>3.8024677554795439E-3</v>
      </c>
      <c r="F61" s="7">
        <f t="shared" si="6"/>
        <v>0.99619753224452046</v>
      </c>
      <c r="G61" s="14">
        <v>138.206836462128</v>
      </c>
      <c r="H61" s="14">
        <f t="shared" si="1"/>
        <v>3.4551709115531994E-2</v>
      </c>
      <c r="I61" s="14">
        <f t="shared" si="2"/>
        <v>8.05685559897662E-3</v>
      </c>
      <c r="J61" s="14">
        <f t="shared" si="3"/>
        <v>0.99194314440102338</v>
      </c>
    </row>
    <row r="62" spans="1:10" x14ac:dyDescent="0.3">
      <c r="A62" s="12">
        <v>60</v>
      </c>
      <c r="B62" s="7">
        <f t="shared" si="4"/>
        <v>0.23809523809523808</v>
      </c>
      <c r="C62" s="7">
        <v>111.77580850253661</v>
      </c>
      <c r="D62" s="7">
        <f t="shared" si="7"/>
        <v>2.794395212563415E-2</v>
      </c>
      <c r="E62" s="7">
        <f t="shared" si="5"/>
        <v>6.6312375935122514E-3</v>
      </c>
      <c r="F62" s="7">
        <f t="shared" si="6"/>
        <v>0.99336876240648775</v>
      </c>
      <c r="G62" s="14">
        <v>239.73183566775421</v>
      </c>
      <c r="H62" s="14">
        <f t="shared" si="1"/>
        <v>5.9932958916938547E-2</v>
      </c>
      <c r="I62" s="14">
        <f t="shared" si="2"/>
        <v>1.4168421769203854E-2</v>
      </c>
      <c r="J62" s="14">
        <f t="shared" si="3"/>
        <v>0.98583157823079615</v>
      </c>
    </row>
    <row r="63" spans="1:10" x14ac:dyDescent="0.3">
      <c r="A63" s="12">
        <v>61</v>
      </c>
      <c r="B63" s="7">
        <f t="shared" si="4"/>
        <v>0.24206349206349206</v>
      </c>
      <c r="C63" s="7">
        <v>89.886170028297087</v>
      </c>
      <c r="D63" s="7">
        <f t="shared" si="7"/>
        <v>2.2471542507074272E-2</v>
      </c>
      <c r="E63" s="7">
        <f t="shared" si="5"/>
        <v>5.4247725416172177E-3</v>
      </c>
      <c r="F63" s="7">
        <f t="shared" si="6"/>
        <v>0.99457522745838278</v>
      </c>
      <c r="G63" s="14">
        <v>299.10773755203991</v>
      </c>
      <c r="H63" s="14">
        <f t="shared" si="1"/>
        <v>7.4776934388009975E-2</v>
      </c>
      <c r="I63" s="14">
        <f t="shared" si="2"/>
        <v>1.7937930960334691E-2</v>
      </c>
      <c r="J63" s="14">
        <f t="shared" si="3"/>
        <v>0.98206206903966531</v>
      </c>
    </row>
    <row r="64" spans="1:10" x14ac:dyDescent="0.3">
      <c r="A64" s="12">
        <v>62</v>
      </c>
      <c r="B64" s="7">
        <f t="shared" si="4"/>
        <v>0.24603174603174602</v>
      </c>
      <c r="C64" s="7">
        <v>267.94589164805041</v>
      </c>
      <c r="D64" s="7">
        <f t="shared" si="7"/>
        <v>6.6986472912012596E-2</v>
      </c>
      <c r="E64" s="7">
        <f t="shared" si="5"/>
        <v>1.6345733537915796E-2</v>
      </c>
      <c r="F64" s="7">
        <f t="shared" si="6"/>
        <v>0.9836542664620842</v>
      </c>
      <c r="G64" s="14">
        <v>263.47709099301102</v>
      </c>
      <c r="H64" s="14">
        <f t="shared" si="1"/>
        <v>6.5869272748252758E-2</v>
      </c>
      <c r="I64" s="14">
        <f t="shared" si="2"/>
        <v>1.6075322567125294E-2</v>
      </c>
      <c r="J64" s="14">
        <f t="shared" si="3"/>
        <v>0.98392467743287471</v>
      </c>
    </row>
    <row r="65" spans="1:10" x14ac:dyDescent="0.3">
      <c r="A65" s="12">
        <v>63</v>
      </c>
      <c r="B65" s="7">
        <f t="shared" si="4"/>
        <v>0.25</v>
      </c>
      <c r="C65" s="7">
        <v>104.8034968395111</v>
      </c>
      <c r="D65" s="7">
        <f t="shared" si="7"/>
        <v>2.620087420987777E-2</v>
      </c>
      <c r="E65" s="7">
        <f t="shared" si="5"/>
        <v>6.5288126342418762E-3</v>
      </c>
      <c r="F65" s="7">
        <f t="shared" si="6"/>
        <v>0.99347118736575812</v>
      </c>
      <c r="G65" s="14">
        <v>199.34852693084119</v>
      </c>
      <c r="H65" s="14">
        <f t="shared" si="1"/>
        <v>4.9837131732710288E-2</v>
      </c>
      <c r="I65" s="14">
        <f t="shared" si="2"/>
        <v>1.2381987416169915E-2</v>
      </c>
      <c r="J65" s="14">
        <f t="shared" si="3"/>
        <v>0.98761801258383008</v>
      </c>
    </row>
    <row r="66" spans="1:10" x14ac:dyDescent="0.3">
      <c r="A66" s="12">
        <v>64</v>
      </c>
      <c r="B66" s="7">
        <f t="shared" si="4"/>
        <v>0.25396825396825395</v>
      </c>
      <c r="C66" s="7">
        <v>293.96631395478278</v>
      </c>
      <c r="D66" s="7">
        <f t="shared" ref="D66" si="8">C66/10000/(1-$M$1)</f>
        <v>7.3491578488695697E-2</v>
      </c>
      <c r="E66" s="7">
        <f t="shared" si="5"/>
        <v>1.8491424208874951E-2</v>
      </c>
      <c r="F66" s="7">
        <f t="shared" si="6"/>
        <v>0.98150857579112505</v>
      </c>
      <c r="G66" s="14">
        <v>88.590429622378139</v>
      </c>
      <c r="H66" s="14">
        <f t="shared" si="1"/>
        <v>2.2147607405594537E-2</v>
      </c>
      <c r="I66" s="14">
        <f t="shared" si="2"/>
        <v>5.6089996737904713E-3</v>
      </c>
      <c r="J66" s="14">
        <f t="shared" si="3"/>
        <v>0.99439100032620953</v>
      </c>
    </row>
    <row r="67" spans="1:10" x14ac:dyDescent="0.3">
      <c r="A67" s="12">
        <v>65</v>
      </c>
      <c r="B67" s="7">
        <f t="shared" ref="B67:B130" si="9">A67/$M$2</f>
        <v>0.25793650793650796</v>
      </c>
      <c r="C67" s="7">
        <v>134.2239479427767</v>
      </c>
      <c r="D67" s="7">
        <f t="shared" ref="D67:D130" si="10">C67/10000/(1-$M$1)</f>
        <v>3.3555986985694175E-2</v>
      </c>
      <c r="E67" s="7">
        <f t="shared" ref="E67:E130" si="11">1-EXP(-D67*B67)</f>
        <v>8.6179647069352106E-3</v>
      </c>
      <c r="F67" s="7">
        <f t="shared" ref="F67:F130" si="12">1-E67</f>
        <v>0.99138203529306479</v>
      </c>
      <c r="G67" s="14">
        <v>176.3076142062892</v>
      </c>
      <c r="H67" s="14">
        <f t="shared" ref="H67:H130" si="13">G67/10000/(1-$M$1)</f>
        <v>4.4076903551572295E-2</v>
      </c>
      <c r="I67" s="14">
        <f t="shared" ref="I67:I130" si="14">1-EXP(-H67*B67)</f>
        <v>1.1304659241426873E-2</v>
      </c>
      <c r="J67" s="14">
        <f t="shared" ref="J67:J130" si="15">1-I67</f>
        <v>0.98869534075857313</v>
      </c>
    </row>
    <row r="68" spans="1:10" x14ac:dyDescent="0.3">
      <c r="A68" s="12">
        <v>66</v>
      </c>
      <c r="B68" s="7">
        <f t="shared" si="9"/>
        <v>0.26190476190476192</v>
      </c>
      <c r="C68" s="7">
        <v>95.529478922174818</v>
      </c>
      <c r="D68" s="7">
        <f t="shared" si="10"/>
        <v>2.3882369730543702E-2</v>
      </c>
      <c r="E68" s="7">
        <f t="shared" si="11"/>
        <v>6.2353851535341676E-3</v>
      </c>
      <c r="F68" s="7">
        <f t="shared" si="12"/>
        <v>0.99376461484646583</v>
      </c>
      <c r="G68" s="14">
        <v>255.47503609495311</v>
      </c>
      <c r="H68" s="14">
        <f t="shared" si="13"/>
        <v>6.3868759023738272E-2</v>
      </c>
      <c r="I68" s="14">
        <f t="shared" si="14"/>
        <v>1.6588403797788365E-2</v>
      </c>
      <c r="J68" s="14">
        <f t="shared" si="15"/>
        <v>0.98341159620221164</v>
      </c>
    </row>
    <row r="69" spans="1:10" x14ac:dyDescent="0.3">
      <c r="A69" s="12">
        <v>67</v>
      </c>
      <c r="B69" s="7">
        <f t="shared" si="9"/>
        <v>0.26587301587301587</v>
      </c>
      <c r="C69" s="7">
        <v>247.42462678561981</v>
      </c>
      <c r="D69" s="7">
        <f t="shared" si="10"/>
        <v>6.185615669640495E-2</v>
      </c>
      <c r="E69" s="7">
        <f t="shared" si="11"/>
        <v>1.6311387705422842E-2</v>
      </c>
      <c r="F69" s="7">
        <f t="shared" si="12"/>
        <v>0.98368861229457716</v>
      </c>
      <c r="G69" s="14">
        <v>105.90867618600819</v>
      </c>
      <c r="H69" s="14">
        <f t="shared" si="13"/>
        <v>2.6477169046502051E-2</v>
      </c>
      <c r="I69" s="14">
        <f t="shared" si="14"/>
        <v>7.0148450892980607E-3</v>
      </c>
      <c r="J69" s="14">
        <f t="shared" si="15"/>
        <v>0.99298515491070194</v>
      </c>
    </row>
    <row r="70" spans="1:10" x14ac:dyDescent="0.3">
      <c r="A70" s="12">
        <v>68</v>
      </c>
      <c r="B70" s="7">
        <f t="shared" si="9"/>
        <v>0.26984126984126983</v>
      </c>
      <c r="C70" s="7">
        <v>214.676943875219</v>
      </c>
      <c r="D70" s="7">
        <f t="shared" si="10"/>
        <v>5.3669235968804747E-2</v>
      </c>
      <c r="E70" s="7">
        <f t="shared" si="11"/>
        <v>1.4377812497030296E-2</v>
      </c>
      <c r="F70" s="7">
        <f t="shared" si="12"/>
        <v>0.9856221875029697</v>
      </c>
      <c r="G70" s="14">
        <v>120.44830369231831</v>
      </c>
      <c r="H70" s="14">
        <f t="shared" si="13"/>
        <v>3.0112075923079573E-2</v>
      </c>
      <c r="I70" s="14">
        <f t="shared" si="14"/>
        <v>8.0925583161831627E-3</v>
      </c>
      <c r="J70" s="14">
        <f t="shared" si="15"/>
        <v>0.99190744168381684</v>
      </c>
    </row>
    <row r="71" spans="1:10" x14ac:dyDescent="0.3">
      <c r="A71" s="12">
        <v>69</v>
      </c>
      <c r="B71" s="7">
        <f t="shared" si="9"/>
        <v>0.27380952380952384</v>
      </c>
      <c r="C71" s="7">
        <v>174.54892911328469</v>
      </c>
      <c r="D71" s="7">
        <f t="shared" si="10"/>
        <v>4.3637232278321163E-2</v>
      </c>
      <c r="E71" s="7">
        <f t="shared" si="11"/>
        <v>1.1877192421741234E-2</v>
      </c>
      <c r="F71" s="7">
        <f t="shared" si="12"/>
        <v>0.98812280757825877</v>
      </c>
      <c r="G71" s="14">
        <v>193.92198408472771</v>
      </c>
      <c r="H71" s="14">
        <f t="shared" si="13"/>
        <v>4.8480496021181929E-2</v>
      </c>
      <c r="I71" s="14">
        <f t="shared" si="14"/>
        <v>1.3186704954038064E-2</v>
      </c>
      <c r="J71" s="14">
        <f t="shared" si="15"/>
        <v>0.98681329504596194</v>
      </c>
    </row>
    <row r="72" spans="1:10" x14ac:dyDescent="0.3">
      <c r="A72" s="12">
        <v>70</v>
      </c>
      <c r="B72" s="7">
        <f t="shared" si="9"/>
        <v>0.27777777777777779</v>
      </c>
      <c r="C72" s="7">
        <v>188.8408877344078</v>
      </c>
      <c r="D72" s="7">
        <f t="shared" si="10"/>
        <v>4.7210221933601949E-2</v>
      </c>
      <c r="E72" s="7">
        <f t="shared" si="11"/>
        <v>1.3028337338807816E-2</v>
      </c>
      <c r="F72" s="7">
        <f t="shared" si="12"/>
        <v>0.98697166266119218</v>
      </c>
      <c r="G72" s="14">
        <v>117.7538481661086</v>
      </c>
      <c r="H72" s="14">
        <f t="shared" si="13"/>
        <v>2.9438462041527148E-2</v>
      </c>
      <c r="I72" s="14">
        <f t="shared" si="14"/>
        <v>8.144006985229435E-3</v>
      </c>
      <c r="J72" s="14">
        <f t="shared" si="15"/>
        <v>0.99185599301477056</v>
      </c>
    </row>
    <row r="73" spans="1:10" x14ac:dyDescent="0.3">
      <c r="A73" s="12">
        <v>71</v>
      </c>
      <c r="B73" s="7">
        <f t="shared" si="9"/>
        <v>0.28174603174603174</v>
      </c>
      <c r="C73" s="7">
        <v>229.80044456806601</v>
      </c>
      <c r="D73" s="7">
        <f t="shared" si="10"/>
        <v>5.7450111142016501E-2</v>
      </c>
      <c r="E73" s="7">
        <f t="shared" si="11"/>
        <v>1.6056045969050303E-2</v>
      </c>
      <c r="F73" s="7">
        <f t="shared" si="12"/>
        <v>0.9839439540309497</v>
      </c>
      <c r="G73" s="14">
        <v>298.30644098435448</v>
      </c>
      <c r="H73" s="14">
        <f t="shared" si="13"/>
        <v>7.4576610246088609E-2</v>
      </c>
      <c r="I73" s="14">
        <f t="shared" si="14"/>
        <v>2.0792456971882034E-2</v>
      </c>
      <c r="J73" s="14">
        <f t="shared" si="15"/>
        <v>0.97920754302811797</v>
      </c>
    </row>
    <row r="74" spans="1:10" x14ac:dyDescent="0.3">
      <c r="A74" s="12">
        <v>72</v>
      </c>
      <c r="B74" s="7">
        <f t="shared" si="9"/>
        <v>0.2857142857142857</v>
      </c>
      <c r="C74" s="7">
        <v>107.1136853328247</v>
      </c>
      <c r="D74" s="7">
        <f t="shared" si="10"/>
        <v>2.6778421333206175E-2</v>
      </c>
      <c r="E74" s="7">
        <f t="shared" si="11"/>
        <v>7.6217832974750932E-3</v>
      </c>
      <c r="F74" s="7">
        <f t="shared" si="12"/>
        <v>0.99237821670252491</v>
      </c>
      <c r="G74" s="14">
        <v>114.4235586032942</v>
      </c>
      <c r="H74" s="14">
        <f t="shared" si="13"/>
        <v>2.860588965082355E-2</v>
      </c>
      <c r="I74" s="14">
        <f t="shared" si="14"/>
        <v>8.1398022624190602E-3</v>
      </c>
      <c r="J74" s="14">
        <f t="shared" si="15"/>
        <v>0.99186019773758094</v>
      </c>
    </row>
    <row r="75" spans="1:10" x14ac:dyDescent="0.3">
      <c r="A75" s="12">
        <v>73</v>
      </c>
      <c r="B75" s="7">
        <f t="shared" si="9"/>
        <v>0.28968253968253971</v>
      </c>
      <c r="C75" s="7">
        <v>299.08347901418551</v>
      </c>
      <c r="D75" s="7">
        <f t="shared" si="10"/>
        <v>7.4770869753546382E-2</v>
      </c>
      <c r="E75" s="7">
        <f t="shared" si="11"/>
        <v>2.1426926119132106E-2</v>
      </c>
      <c r="F75" s="7">
        <f t="shared" si="12"/>
        <v>0.97857307388086789</v>
      </c>
      <c r="G75" s="14">
        <v>95.06285077197353</v>
      </c>
      <c r="H75" s="14">
        <f t="shared" si="13"/>
        <v>2.3765712692993379E-2</v>
      </c>
      <c r="I75" s="14">
        <f t="shared" si="14"/>
        <v>6.8608680476249795E-3</v>
      </c>
      <c r="J75" s="14">
        <f t="shared" si="15"/>
        <v>0.99313913195237502</v>
      </c>
    </row>
    <row r="76" spans="1:10" x14ac:dyDescent="0.3">
      <c r="A76" s="12">
        <v>74</v>
      </c>
      <c r="B76" s="7">
        <f t="shared" si="9"/>
        <v>0.29365079365079366</v>
      </c>
      <c r="C76" s="7">
        <v>293.69829053669582</v>
      </c>
      <c r="D76" s="7">
        <f t="shared" si="10"/>
        <v>7.3424572634173957E-2</v>
      </c>
      <c r="E76" s="7">
        <f t="shared" si="11"/>
        <v>2.1330403310220292E-2</v>
      </c>
      <c r="F76" s="7">
        <f t="shared" si="12"/>
        <v>0.97866959668977971</v>
      </c>
      <c r="G76" s="14">
        <v>175.86913462793839</v>
      </c>
      <c r="H76" s="14">
        <f t="shared" si="13"/>
        <v>4.3967283656984602E-2</v>
      </c>
      <c r="I76" s="14">
        <f t="shared" si="14"/>
        <v>1.282803796691967E-2</v>
      </c>
      <c r="J76" s="14">
        <f t="shared" si="15"/>
        <v>0.98717196203308033</v>
      </c>
    </row>
    <row r="77" spans="1:10" x14ac:dyDescent="0.3">
      <c r="A77" s="12">
        <v>75</v>
      </c>
      <c r="B77" s="7">
        <f t="shared" si="9"/>
        <v>0.29761904761904762</v>
      </c>
      <c r="C77" s="7">
        <v>212.58142158673419</v>
      </c>
      <c r="D77" s="7">
        <f t="shared" si="10"/>
        <v>5.3145355396683545E-2</v>
      </c>
      <c r="E77" s="7">
        <f t="shared" si="11"/>
        <v>1.5692637124555597E-2</v>
      </c>
      <c r="F77" s="7">
        <f t="shared" si="12"/>
        <v>0.9843073628754444</v>
      </c>
      <c r="G77" s="14">
        <v>90.071509243446286</v>
      </c>
      <c r="H77" s="14">
        <f t="shared" si="13"/>
        <v>2.2517877310861571E-2</v>
      </c>
      <c r="I77" s="14">
        <f t="shared" si="14"/>
        <v>6.6793425609931178E-3</v>
      </c>
      <c r="J77" s="14">
        <f t="shared" si="15"/>
        <v>0.99332065743900688</v>
      </c>
    </row>
    <row r="78" spans="1:10" x14ac:dyDescent="0.3">
      <c r="A78" s="12">
        <v>76</v>
      </c>
      <c r="B78" s="7">
        <f t="shared" si="9"/>
        <v>0.30158730158730157</v>
      </c>
      <c r="C78" s="7">
        <v>99.88561273228629</v>
      </c>
      <c r="D78" s="7">
        <f t="shared" si="10"/>
        <v>2.4971403183071571E-2</v>
      </c>
      <c r="E78" s="7">
        <f t="shared" si="11"/>
        <v>7.502770740556719E-3</v>
      </c>
      <c r="F78" s="7">
        <f t="shared" si="12"/>
        <v>0.99249722925944328</v>
      </c>
      <c r="G78" s="14">
        <v>278.1626344900335</v>
      </c>
      <c r="H78" s="14">
        <f t="shared" si="13"/>
        <v>6.9540658622508369E-2</v>
      </c>
      <c r="I78" s="14">
        <f t="shared" si="14"/>
        <v>2.075418447160049E-2</v>
      </c>
      <c r="J78" s="14">
        <f t="shared" si="15"/>
        <v>0.97924581552839951</v>
      </c>
    </row>
    <row r="79" spans="1:10" x14ac:dyDescent="0.3">
      <c r="A79" s="12">
        <v>77</v>
      </c>
      <c r="B79" s="7">
        <f t="shared" si="9"/>
        <v>0.30555555555555558</v>
      </c>
      <c r="C79" s="7">
        <v>220.05706060782279</v>
      </c>
      <c r="D79" s="7">
        <f t="shared" si="10"/>
        <v>5.5014265151955691E-2</v>
      </c>
      <c r="E79" s="7">
        <f t="shared" si="11"/>
        <v>1.6669416097834677E-2</v>
      </c>
      <c r="F79" s="7">
        <f t="shared" si="12"/>
        <v>0.98333058390216532</v>
      </c>
      <c r="G79" s="14">
        <v>80.79835648290738</v>
      </c>
      <c r="H79" s="14">
        <f t="shared" si="13"/>
        <v>2.0199589120726842E-2</v>
      </c>
      <c r="I79" s="14">
        <f t="shared" si="14"/>
        <v>6.1530884141389741E-3</v>
      </c>
      <c r="J79" s="14">
        <f t="shared" si="15"/>
        <v>0.99384691158586103</v>
      </c>
    </row>
    <row r="80" spans="1:10" x14ac:dyDescent="0.3">
      <c r="A80" s="12">
        <v>78</v>
      </c>
      <c r="B80" s="7">
        <f t="shared" si="9"/>
        <v>0.30952380952380953</v>
      </c>
      <c r="C80" s="7">
        <v>68.049602244793959</v>
      </c>
      <c r="D80" s="7">
        <f t="shared" si="10"/>
        <v>1.7012400561198487E-2</v>
      </c>
      <c r="E80" s="7">
        <f t="shared" si="11"/>
        <v>5.2519033088095357E-3</v>
      </c>
      <c r="F80" s="7">
        <f t="shared" si="12"/>
        <v>0.99474809669119046</v>
      </c>
      <c r="G80" s="14">
        <v>230.18348436503319</v>
      </c>
      <c r="H80" s="14">
        <f t="shared" si="13"/>
        <v>5.7545871091258298E-2</v>
      </c>
      <c r="I80" s="14">
        <f t="shared" si="14"/>
        <v>1.7654124478750255E-2</v>
      </c>
      <c r="J80" s="14">
        <f t="shared" si="15"/>
        <v>0.98234587552124975</v>
      </c>
    </row>
    <row r="81" spans="1:10" x14ac:dyDescent="0.3">
      <c r="A81" s="12">
        <v>79</v>
      </c>
      <c r="B81" s="7">
        <f t="shared" si="9"/>
        <v>0.31349206349206349</v>
      </c>
      <c r="C81" s="7">
        <v>57.663125551451508</v>
      </c>
      <c r="D81" s="7">
        <f t="shared" si="10"/>
        <v>1.4415781387862875E-2</v>
      </c>
      <c r="E81" s="7">
        <f t="shared" si="11"/>
        <v>4.5090366861367803E-3</v>
      </c>
      <c r="F81" s="7">
        <f t="shared" si="12"/>
        <v>0.99549096331386322</v>
      </c>
      <c r="G81" s="14">
        <v>293.16451350218102</v>
      </c>
      <c r="H81" s="14">
        <f t="shared" si="13"/>
        <v>7.3291128375545245E-2</v>
      </c>
      <c r="I81" s="14">
        <f t="shared" si="14"/>
        <v>2.2714244466630729E-2</v>
      </c>
      <c r="J81" s="14">
        <f t="shared" si="15"/>
        <v>0.97728575553336927</v>
      </c>
    </row>
    <row r="82" spans="1:10" x14ac:dyDescent="0.3">
      <c r="A82" s="12">
        <v>80</v>
      </c>
      <c r="B82" s="7">
        <f t="shared" si="9"/>
        <v>0.31746031746031744</v>
      </c>
      <c r="C82" s="7">
        <v>114.4207221278034</v>
      </c>
      <c r="D82" s="7">
        <f t="shared" si="10"/>
        <v>2.8605180531950849E-2</v>
      </c>
      <c r="E82" s="7">
        <f t="shared" si="11"/>
        <v>9.039901851838672E-3</v>
      </c>
      <c r="F82" s="7">
        <f t="shared" si="12"/>
        <v>0.99096009814816133</v>
      </c>
      <c r="G82" s="14">
        <v>168.0920244494184</v>
      </c>
      <c r="H82" s="14">
        <f t="shared" si="13"/>
        <v>4.2023006112354593E-2</v>
      </c>
      <c r="I82" s="14">
        <f t="shared" si="14"/>
        <v>1.3252044960175402E-2</v>
      </c>
      <c r="J82" s="14">
        <f t="shared" si="15"/>
        <v>0.9867479550398246</v>
      </c>
    </row>
    <row r="83" spans="1:10" x14ac:dyDescent="0.3">
      <c r="A83" s="12">
        <v>81</v>
      </c>
      <c r="B83" s="7">
        <f t="shared" si="9"/>
        <v>0.32142857142857145</v>
      </c>
      <c r="C83" s="7">
        <v>165.65573918482909</v>
      </c>
      <c r="D83" s="7">
        <f t="shared" si="10"/>
        <v>4.1413934796207266E-2</v>
      </c>
      <c r="E83" s="7">
        <f t="shared" si="11"/>
        <v>1.3223414090116292E-2</v>
      </c>
      <c r="F83" s="7">
        <f t="shared" si="12"/>
        <v>0.98677658590988371</v>
      </c>
      <c r="G83" s="14">
        <v>117.24892490292331</v>
      </c>
      <c r="H83" s="14">
        <f t="shared" si="13"/>
        <v>2.9312231225730824E-2</v>
      </c>
      <c r="I83" s="14">
        <f t="shared" si="14"/>
        <v>9.3775426257804995E-3</v>
      </c>
      <c r="J83" s="14">
        <f t="shared" si="15"/>
        <v>0.9906224573742195</v>
      </c>
    </row>
    <row r="84" spans="1:10" x14ac:dyDescent="0.3">
      <c r="A84" s="12">
        <v>82</v>
      </c>
      <c r="B84" s="7">
        <f t="shared" si="9"/>
        <v>0.32539682539682541</v>
      </c>
      <c r="C84" s="7">
        <v>267.06812635209508</v>
      </c>
      <c r="D84" s="7">
        <f t="shared" si="10"/>
        <v>6.6767031588023759E-2</v>
      </c>
      <c r="E84" s="7">
        <f t="shared" si="11"/>
        <v>2.1491475245333458E-2</v>
      </c>
      <c r="F84" s="7">
        <f t="shared" si="12"/>
        <v>0.97850852475466654</v>
      </c>
      <c r="G84" s="14">
        <v>149.9445770497031</v>
      </c>
      <c r="H84" s="14">
        <f t="shared" si="13"/>
        <v>3.7486144262425775E-2</v>
      </c>
      <c r="I84" s="14">
        <f t="shared" si="14"/>
        <v>1.2123779857410977E-2</v>
      </c>
      <c r="J84" s="14">
        <f t="shared" si="15"/>
        <v>0.98787622014258902</v>
      </c>
    </row>
    <row r="85" spans="1:10" x14ac:dyDescent="0.3">
      <c r="A85" s="12">
        <v>83</v>
      </c>
      <c r="B85" s="7">
        <f t="shared" si="9"/>
        <v>0.32936507936507936</v>
      </c>
      <c r="C85" s="7">
        <v>231.792267441577</v>
      </c>
      <c r="D85" s="7">
        <f t="shared" si="10"/>
        <v>5.7948066860394241E-2</v>
      </c>
      <c r="E85" s="7">
        <f t="shared" si="11"/>
        <v>1.8905083878018702E-2</v>
      </c>
      <c r="F85" s="7">
        <f t="shared" si="12"/>
        <v>0.9810949161219813</v>
      </c>
      <c r="G85" s="14">
        <v>283.44219641608561</v>
      </c>
      <c r="H85" s="14">
        <f t="shared" si="13"/>
        <v>7.0860549104021398E-2</v>
      </c>
      <c r="I85" s="14">
        <f t="shared" si="14"/>
        <v>2.3068742662508024E-2</v>
      </c>
      <c r="J85" s="14">
        <f t="shared" si="15"/>
        <v>0.97693125733749198</v>
      </c>
    </row>
    <row r="86" spans="1:10" x14ac:dyDescent="0.3">
      <c r="A86" s="12">
        <v>84</v>
      </c>
      <c r="B86" s="7">
        <f t="shared" si="9"/>
        <v>0.33333333333333331</v>
      </c>
      <c r="C86" s="7">
        <v>235.67663029999531</v>
      </c>
      <c r="D86" s="7">
        <f t="shared" si="10"/>
        <v>5.8919157574998819E-2</v>
      </c>
      <c r="E86" s="7">
        <f t="shared" si="11"/>
        <v>1.944811629925558E-2</v>
      </c>
      <c r="F86" s="7">
        <f t="shared" si="12"/>
        <v>0.98055188370074442</v>
      </c>
      <c r="G86" s="14">
        <v>59.492918367002112</v>
      </c>
      <c r="H86" s="14">
        <f t="shared" si="13"/>
        <v>1.4873229591750529E-2</v>
      </c>
      <c r="I86" s="14">
        <f t="shared" si="14"/>
        <v>4.9454738728725856E-3</v>
      </c>
      <c r="J86" s="14">
        <f t="shared" si="15"/>
        <v>0.99505452612712741</v>
      </c>
    </row>
    <row r="87" spans="1:10" x14ac:dyDescent="0.3">
      <c r="A87" s="12">
        <v>85</v>
      </c>
      <c r="B87" s="7">
        <f t="shared" si="9"/>
        <v>0.33730158730158732</v>
      </c>
      <c r="C87" s="7">
        <v>156.3733336120188</v>
      </c>
      <c r="D87" s="7">
        <f t="shared" si="10"/>
        <v>3.90933334030047E-2</v>
      </c>
      <c r="E87" s="7">
        <f t="shared" si="11"/>
        <v>1.3099685776485126E-2</v>
      </c>
      <c r="F87" s="7">
        <f t="shared" si="12"/>
        <v>0.98690031422351487</v>
      </c>
      <c r="G87" s="14">
        <v>83.582884937215454</v>
      </c>
      <c r="H87" s="14">
        <f t="shared" si="13"/>
        <v>2.089572123430386E-2</v>
      </c>
      <c r="I87" s="14">
        <f t="shared" si="14"/>
        <v>7.0233799129143515E-3</v>
      </c>
      <c r="J87" s="14">
        <f t="shared" si="15"/>
        <v>0.99297662008708565</v>
      </c>
    </row>
    <row r="88" spans="1:10" x14ac:dyDescent="0.3">
      <c r="A88" s="12">
        <v>86</v>
      </c>
      <c r="B88" s="7">
        <f t="shared" si="9"/>
        <v>0.34126984126984128</v>
      </c>
      <c r="C88" s="7">
        <v>136.4837481367407</v>
      </c>
      <c r="D88" s="7">
        <f t="shared" si="10"/>
        <v>3.4120937034185173E-2</v>
      </c>
      <c r="E88" s="7">
        <f t="shared" si="11"/>
        <v>1.1576912582298204E-2</v>
      </c>
      <c r="F88" s="7">
        <f t="shared" si="12"/>
        <v>0.9884230874177018</v>
      </c>
      <c r="G88" s="14">
        <v>166.24110813029191</v>
      </c>
      <c r="H88" s="14">
        <f t="shared" si="13"/>
        <v>4.1560277032572972E-2</v>
      </c>
      <c r="I88" s="14">
        <f t="shared" si="14"/>
        <v>1.4083160432680764E-2</v>
      </c>
      <c r="J88" s="14">
        <f t="shared" si="15"/>
        <v>0.98591683956731924</v>
      </c>
    </row>
    <row r="89" spans="1:10" x14ac:dyDescent="0.3">
      <c r="A89" s="12">
        <v>87</v>
      </c>
      <c r="B89" s="7">
        <f t="shared" si="9"/>
        <v>0.34523809523809523</v>
      </c>
      <c r="C89" s="7">
        <v>142.75969074615071</v>
      </c>
      <c r="D89" s="7">
        <f t="shared" si="10"/>
        <v>3.5689922686537673E-2</v>
      </c>
      <c r="E89" s="7">
        <f t="shared" si="11"/>
        <v>1.2245921805787763E-2</v>
      </c>
      <c r="F89" s="7">
        <f t="shared" si="12"/>
        <v>0.98775407819421224</v>
      </c>
      <c r="G89" s="14">
        <v>52.818051908471261</v>
      </c>
      <c r="H89" s="14">
        <f t="shared" si="13"/>
        <v>1.3204512977117814E-2</v>
      </c>
      <c r="I89" s="14">
        <f t="shared" si="14"/>
        <v>4.5483258034338947E-3</v>
      </c>
      <c r="J89" s="14">
        <f t="shared" si="15"/>
        <v>0.99545167419656611</v>
      </c>
    </row>
    <row r="90" spans="1:10" x14ac:dyDescent="0.3">
      <c r="A90" s="12">
        <v>88</v>
      </c>
      <c r="B90" s="7">
        <f t="shared" si="9"/>
        <v>0.34920634920634919</v>
      </c>
      <c r="C90" s="7">
        <v>296.91239093401452</v>
      </c>
      <c r="D90" s="7">
        <f t="shared" si="10"/>
        <v>7.4228097733503626E-2</v>
      </c>
      <c r="E90" s="7">
        <f t="shared" si="11"/>
        <v>2.5587859866534002E-2</v>
      </c>
      <c r="F90" s="7">
        <f t="shared" si="12"/>
        <v>0.974412140133466</v>
      </c>
      <c r="G90" s="14">
        <v>230.72801963885661</v>
      </c>
      <c r="H90" s="14">
        <f t="shared" si="13"/>
        <v>5.7682004909714146E-2</v>
      </c>
      <c r="I90" s="14">
        <f t="shared" si="14"/>
        <v>1.9941408979852748E-2</v>
      </c>
      <c r="J90" s="14">
        <f t="shared" si="15"/>
        <v>0.98005859102014725</v>
      </c>
    </row>
    <row r="91" spans="1:10" x14ac:dyDescent="0.3">
      <c r="A91" s="12">
        <v>89</v>
      </c>
      <c r="B91" s="7">
        <f t="shared" si="9"/>
        <v>0.3531746031746032</v>
      </c>
      <c r="C91" s="7">
        <v>60.027297853120622</v>
      </c>
      <c r="D91" s="7">
        <f t="shared" si="10"/>
        <v>1.5006824463280154E-2</v>
      </c>
      <c r="E91" s="7">
        <f t="shared" si="11"/>
        <v>5.2860088999749921E-3</v>
      </c>
      <c r="F91" s="7">
        <f t="shared" si="12"/>
        <v>0.99471399110002501</v>
      </c>
      <c r="G91" s="14">
        <v>275.15609143221388</v>
      </c>
      <c r="H91" s="14">
        <f t="shared" si="13"/>
        <v>6.8789022858053467E-2</v>
      </c>
      <c r="I91" s="14">
        <f t="shared" si="14"/>
        <v>2.4001799041200256E-2</v>
      </c>
      <c r="J91" s="14">
        <f t="shared" si="15"/>
        <v>0.97599820095879974</v>
      </c>
    </row>
    <row r="92" spans="1:10" x14ac:dyDescent="0.3">
      <c r="A92" s="12">
        <v>90</v>
      </c>
      <c r="B92" s="7">
        <f t="shared" si="9"/>
        <v>0.35714285714285715</v>
      </c>
      <c r="C92" s="7">
        <v>266.75787403061207</v>
      </c>
      <c r="D92" s="7">
        <f t="shared" si="10"/>
        <v>6.6689468507653019E-2</v>
      </c>
      <c r="E92" s="7">
        <f t="shared" si="11"/>
        <v>2.3536265226852482E-2</v>
      </c>
      <c r="F92" s="7">
        <f t="shared" si="12"/>
        <v>0.97646373477314752</v>
      </c>
      <c r="G92" s="14">
        <v>90.026726676065806</v>
      </c>
      <c r="H92" s="14">
        <f t="shared" si="13"/>
        <v>2.250668166901645E-2</v>
      </c>
      <c r="I92" s="14">
        <f t="shared" si="14"/>
        <v>8.0058814501872133E-3</v>
      </c>
      <c r="J92" s="14">
        <f t="shared" si="15"/>
        <v>0.99199411854981279</v>
      </c>
    </row>
    <row r="93" spans="1:10" x14ac:dyDescent="0.3">
      <c r="A93" s="12">
        <v>91</v>
      </c>
      <c r="B93" s="7">
        <f t="shared" si="9"/>
        <v>0.3611111111111111</v>
      </c>
      <c r="C93" s="7">
        <v>194.66885214309829</v>
      </c>
      <c r="D93" s="7">
        <f t="shared" si="10"/>
        <v>4.8667213035774572E-2</v>
      </c>
      <c r="E93" s="7">
        <f t="shared" si="11"/>
        <v>1.7420744556458811E-2</v>
      </c>
      <c r="F93" s="7">
        <f t="shared" si="12"/>
        <v>0.98257925544354119</v>
      </c>
      <c r="G93" s="14">
        <v>193.20203839458929</v>
      </c>
      <c r="H93" s="14">
        <f t="shared" si="13"/>
        <v>4.8300509598647325E-2</v>
      </c>
      <c r="I93" s="14">
        <f t="shared" si="14"/>
        <v>1.7290622122507093E-2</v>
      </c>
      <c r="J93" s="14">
        <f t="shared" si="15"/>
        <v>0.98270937787749291</v>
      </c>
    </row>
    <row r="94" spans="1:10" x14ac:dyDescent="0.3">
      <c r="A94" s="12">
        <v>92</v>
      </c>
      <c r="B94" s="7">
        <f t="shared" si="9"/>
        <v>0.36507936507936506</v>
      </c>
      <c r="C94" s="7">
        <v>159.6538547973976</v>
      </c>
      <c r="D94" s="7">
        <f t="shared" si="10"/>
        <v>3.9913463699349401E-2</v>
      </c>
      <c r="E94" s="7">
        <f t="shared" si="11"/>
        <v>1.4465930278072303E-2</v>
      </c>
      <c r="F94" s="7">
        <f t="shared" si="12"/>
        <v>0.9855340697219277</v>
      </c>
      <c r="G94" s="14">
        <v>296.60300678954462</v>
      </c>
      <c r="H94" s="14">
        <f t="shared" si="13"/>
        <v>7.415075169738615E-2</v>
      </c>
      <c r="I94" s="14">
        <f t="shared" si="14"/>
        <v>2.6707776441420084E-2</v>
      </c>
      <c r="J94" s="14">
        <f t="shared" si="15"/>
        <v>0.97329222355857992</v>
      </c>
    </row>
    <row r="95" spans="1:10" x14ac:dyDescent="0.3">
      <c r="A95" s="12">
        <v>93</v>
      </c>
      <c r="B95" s="7">
        <f t="shared" si="9"/>
        <v>0.36904761904761907</v>
      </c>
      <c r="C95" s="7">
        <v>231.31441510378411</v>
      </c>
      <c r="D95" s="7">
        <f t="shared" si="10"/>
        <v>5.7828603775946029E-2</v>
      </c>
      <c r="E95" s="7">
        <f t="shared" si="11"/>
        <v>2.1115389970193132E-2</v>
      </c>
      <c r="F95" s="7">
        <f t="shared" si="12"/>
        <v>0.97888461002980687</v>
      </c>
      <c r="G95" s="14">
        <v>127.25225289853159</v>
      </c>
      <c r="H95" s="14">
        <f t="shared" si="13"/>
        <v>3.1813063224632898E-2</v>
      </c>
      <c r="I95" s="14">
        <f t="shared" si="14"/>
        <v>1.1671884083578665E-2</v>
      </c>
      <c r="J95" s="14">
        <f t="shared" si="15"/>
        <v>0.98832811591642133</v>
      </c>
    </row>
    <row r="96" spans="1:10" x14ac:dyDescent="0.3">
      <c r="A96" s="12">
        <v>94</v>
      </c>
      <c r="B96" s="7">
        <f t="shared" si="9"/>
        <v>0.37301587301587302</v>
      </c>
      <c r="C96" s="7">
        <v>171.66723535617569</v>
      </c>
      <c r="D96" s="7">
        <f t="shared" si="10"/>
        <v>4.2916808839043918E-2</v>
      </c>
      <c r="E96" s="7">
        <f t="shared" si="11"/>
        <v>1.5881193510817737E-2</v>
      </c>
      <c r="F96" s="7">
        <f t="shared" si="12"/>
        <v>0.98411880648918226</v>
      </c>
      <c r="G96" s="14">
        <v>187.0240346262857</v>
      </c>
      <c r="H96" s="14">
        <f t="shared" si="13"/>
        <v>4.6756008656571424E-2</v>
      </c>
      <c r="I96" s="14">
        <f t="shared" si="14"/>
        <v>1.7289524140085E-2</v>
      </c>
      <c r="J96" s="14">
        <f t="shared" si="15"/>
        <v>0.982710475859915</v>
      </c>
    </row>
    <row r="97" spans="1:10" x14ac:dyDescent="0.3">
      <c r="A97" s="12">
        <v>95</v>
      </c>
      <c r="B97" s="7">
        <f t="shared" si="9"/>
        <v>0.37698412698412698</v>
      </c>
      <c r="C97" s="7">
        <v>268.35580952041522</v>
      </c>
      <c r="D97" s="7">
        <f t="shared" si="10"/>
        <v>6.7088952380103803E-2</v>
      </c>
      <c r="E97" s="7">
        <f t="shared" si="11"/>
        <v>2.497432026685531E-2</v>
      </c>
      <c r="F97" s="7">
        <f t="shared" si="12"/>
        <v>0.97502567973314469</v>
      </c>
      <c r="G97" s="14">
        <v>225.9893136866757</v>
      </c>
      <c r="H97" s="14">
        <f t="shared" si="13"/>
        <v>5.6497328421668928E-2</v>
      </c>
      <c r="I97" s="14">
        <f t="shared" si="14"/>
        <v>2.1073382678762576E-2</v>
      </c>
      <c r="J97" s="14">
        <f t="shared" si="15"/>
        <v>0.97892661732123742</v>
      </c>
    </row>
    <row r="98" spans="1:10" x14ac:dyDescent="0.3">
      <c r="A98" s="12">
        <v>96</v>
      </c>
      <c r="B98" s="7">
        <f t="shared" si="9"/>
        <v>0.38095238095238093</v>
      </c>
      <c r="C98" s="7">
        <v>275.17546600281457</v>
      </c>
      <c r="D98" s="7">
        <f t="shared" si="10"/>
        <v>6.879386650070364E-2</v>
      </c>
      <c r="E98" s="7">
        <f t="shared" si="11"/>
        <v>2.5866759276728546E-2</v>
      </c>
      <c r="F98" s="7">
        <f t="shared" si="12"/>
        <v>0.97413324072327145</v>
      </c>
      <c r="G98" s="14">
        <v>262.41206990730672</v>
      </c>
      <c r="H98" s="14">
        <f t="shared" si="13"/>
        <v>6.5603017476826675E-2</v>
      </c>
      <c r="I98" s="14">
        <f t="shared" si="14"/>
        <v>2.4681920404995283E-2</v>
      </c>
      <c r="J98" s="14">
        <f t="shared" si="15"/>
        <v>0.97531807959500472</v>
      </c>
    </row>
    <row r="99" spans="1:10" x14ac:dyDescent="0.3">
      <c r="A99" s="12">
        <v>97</v>
      </c>
      <c r="B99" s="7">
        <f t="shared" si="9"/>
        <v>0.38492063492063494</v>
      </c>
      <c r="C99" s="7">
        <v>155.4302317183639</v>
      </c>
      <c r="D99" s="7">
        <f t="shared" si="10"/>
        <v>3.8857557929590975E-2</v>
      </c>
      <c r="E99" s="7">
        <f t="shared" si="11"/>
        <v>1.4845774416166857E-2</v>
      </c>
      <c r="F99" s="7">
        <f t="shared" si="12"/>
        <v>0.98515422558383314</v>
      </c>
      <c r="G99" s="14">
        <v>136.93708249196439</v>
      </c>
      <c r="H99" s="14">
        <f t="shared" si="13"/>
        <v>3.4234270622991093E-2</v>
      </c>
      <c r="I99" s="14">
        <f t="shared" si="14"/>
        <v>1.3091034347867403E-2</v>
      </c>
      <c r="J99" s="14">
        <f t="shared" si="15"/>
        <v>0.9869089656521326</v>
      </c>
    </row>
    <row r="100" spans="1:10" x14ac:dyDescent="0.3">
      <c r="A100" s="12">
        <v>98</v>
      </c>
      <c r="B100" s="7">
        <f t="shared" si="9"/>
        <v>0.3888888888888889</v>
      </c>
      <c r="C100" s="7">
        <v>119.2069493087629</v>
      </c>
      <c r="D100" s="7">
        <f t="shared" si="10"/>
        <v>2.9801737327190724E-2</v>
      </c>
      <c r="E100" s="7">
        <f t="shared" si="11"/>
        <v>1.1522664211175537E-2</v>
      </c>
      <c r="F100" s="7">
        <f t="shared" si="12"/>
        <v>0.98847733578882446</v>
      </c>
      <c r="G100" s="14">
        <v>64.462487501343929</v>
      </c>
      <c r="H100" s="14">
        <f t="shared" si="13"/>
        <v>1.6115621875335981E-2</v>
      </c>
      <c r="I100" s="14">
        <f t="shared" si="14"/>
        <v>6.2475884353859756E-3</v>
      </c>
      <c r="J100" s="14">
        <f t="shared" si="15"/>
        <v>0.99375241156461402</v>
      </c>
    </row>
    <row r="101" spans="1:10" x14ac:dyDescent="0.3">
      <c r="A101" s="12">
        <v>99</v>
      </c>
      <c r="B101" s="7">
        <f t="shared" si="9"/>
        <v>0.39285714285714285</v>
      </c>
      <c r="C101" s="7">
        <v>198.08758214834049</v>
      </c>
      <c r="D101" s="7">
        <f t="shared" si="10"/>
        <v>4.9521895537085123E-2</v>
      </c>
      <c r="E101" s="7">
        <f t="shared" si="11"/>
        <v>1.9267002622141649E-2</v>
      </c>
      <c r="F101" s="7">
        <f t="shared" si="12"/>
        <v>0.98073299737785835</v>
      </c>
      <c r="G101" s="14">
        <v>114.29693387214959</v>
      </c>
      <c r="H101" s="14">
        <f t="shared" si="13"/>
        <v>2.8574233468037398E-2</v>
      </c>
      <c r="I101" s="14">
        <f t="shared" si="14"/>
        <v>1.1162819868145046E-2</v>
      </c>
      <c r="J101" s="14">
        <f t="shared" si="15"/>
        <v>0.98883718013185495</v>
      </c>
    </row>
    <row r="102" spans="1:10" x14ac:dyDescent="0.3">
      <c r="A102" s="12">
        <v>100</v>
      </c>
      <c r="B102" s="7">
        <f t="shared" si="9"/>
        <v>0.3968253968253968</v>
      </c>
      <c r="C102" s="7">
        <v>278.09083640417271</v>
      </c>
      <c r="D102" s="7">
        <f t="shared" si="10"/>
        <v>6.9522709101043176E-2</v>
      </c>
      <c r="E102" s="7">
        <f t="shared" si="11"/>
        <v>2.7211293030699024E-2</v>
      </c>
      <c r="F102" s="7">
        <f t="shared" si="12"/>
        <v>0.97278870696930098</v>
      </c>
      <c r="G102" s="14">
        <v>173.30991825885971</v>
      </c>
      <c r="H102" s="14">
        <f t="shared" si="13"/>
        <v>4.3327479564714923E-2</v>
      </c>
      <c r="I102" s="14">
        <f t="shared" si="14"/>
        <v>1.7046480485383486E-2</v>
      </c>
      <c r="J102" s="14">
        <f t="shared" si="15"/>
        <v>0.98295351951461651</v>
      </c>
    </row>
    <row r="103" spans="1:10" x14ac:dyDescent="0.3">
      <c r="A103" s="12">
        <v>101</v>
      </c>
      <c r="B103" s="7">
        <f t="shared" si="9"/>
        <v>0.40079365079365081</v>
      </c>
      <c r="C103" s="7">
        <v>102.6655472514167</v>
      </c>
      <c r="D103" s="7">
        <f t="shared" si="10"/>
        <v>2.5666386812854172E-2</v>
      </c>
      <c r="E103" s="7">
        <f t="shared" si="11"/>
        <v>1.0234195424579928E-2</v>
      </c>
      <c r="F103" s="7">
        <f t="shared" si="12"/>
        <v>0.98976580457542007</v>
      </c>
      <c r="G103" s="14">
        <v>269.94793203430851</v>
      </c>
      <c r="H103" s="14">
        <f t="shared" si="13"/>
        <v>6.7486983008577126E-2</v>
      </c>
      <c r="I103" s="14">
        <f t="shared" si="14"/>
        <v>2.6685823540264497E-2</v>
      </c>
      <c r="J103" s="14">
        <f t="shared" si="15"/>
        <v>0.9733141764597355</v>
      </c>
    </row>
    <row r="104" spans="1:10" x14ac:dyDescent="0.3">
      <c r="A104" s="12">
        <v>102</v>
      </c>
      <c r="B104" s="7">
        <f t="shared" si="9"/>
        <v>0.40476190476190477</v>
      </c>
      <c r="C104" s="7">
        <v>205.7416458908707</v>
      </c>
      <c r="D104" s="7">
        <f t="shared" si="10"/>
        <v>5.1435411472717671E-2</v>
      </c>
      <c r="E104" s="7">
        <f t="shared" si="11"/>
        <v>2.060387391696461E-2</v>
      </c>
      <c r="F104" s="7">
        <f t="shared" si="12"/>
        <v>0.97939612608303539</v>
      </c>
      <c r="G104" s="14">
        <v>229.8858160373847</v>
      </c>
      <c r="H104" s="14">
        <f t="shared" si="13"/>
        <v>5.7471454009346175E-2</v>
      </c>
      <c r="I104" s="14">
        <f t="shared" si="14"/>
        <v>2.2993774785209364E-2</v>
      </c>
      <c r="J104" s="14">
        <f t="shared" si="15"/>
        <v>0.97700622521479064</v>
      </c>
    </row>
    <row r="105" spans="1:10" x14ac:dyDescent="0.3">
      <c r="A105" s="12">
        <v>103</v>
      </c>
      <c r="B105" s="7">
        <f t="shared" si="9"/>
        <v>0.40873015873015872</v>
      </c>
      <c r="C105" s="7">
        <v>207.89005502313009</v>
      </c>
      <c r="D105" s="7">
        <f t="shared" si="10"/>
        <v>5.1972513755782525E-2</v>
      </c>
      <c r="E105" s="7">
        <f t="shared" si="11"/>
        <v>2.1018696122602987E-2</v>
      </c>
      <c r="F105" s="7">
        <f t="shared" si="12"/>
        <v>0.97898130387739701</v>
      </c>
      <c r="G105" s="14">
        <v>78.52004412474038</v>
      </c>
      <c r="H105" s="14">
        <f t="shared" si="13"/>
        <v>1.9630011031185095E-2</v>
      </c>
      <c r="I105" s="14">
        <f t="shared" si="14"/>
        <v>7.9912761424082435E-3</v>
      </c>
      <c r="J105" s="14">
        <f t="shared" si="15"/>
        <v>0.99200872385759176</v>
      </c>
    </row>
    <row r="106" spans="1:10" x14ac:dyDescent="0.3">
      <c r="A106" s="12">
        <v>104</v>
      </c>
      <c r="B106" s="7">
        <f t="shared" si="9"/>
        <v>0.41269841269841268</v>
      </c>
      <c r="C106" s="7">
        <v>233.27825560382021</v>
      </c>
      <c r="D106" s="7">
        <f t="shared" si="10"/>
        <v>5.8319563900955051E-2</v>
      </c>
      <c r="E106" s="7">
        <f t="shared" si="11"/>
        <v>2.3781057555372187E-2</v>
      </c>
      <c r="F106" s="7">
        <f t="shared" si="12"/>
        <v>0.97621894244462781</v>
      </c>
      <c r="G106" s="14">
        <v>69.996908344958854</v>
      </c>
      <c r="H106" s="14">
        <f t="shared" si="13"/>
        <v>1.7499227086239712E-2</v>
      </c>
      <c r="I106" s="14">
        <f t="shared" si="14"/>
        <v>7.1958879630034112E-3</v>
      </c>
      <c r="J106" s="14">
        <f t="shared" si="15"/>
        <v>0.99280411203699659</v>
      </c>
    </row>
    <row r="107" spans="1:10" x14ac:dyDescent="0.3">
      <c r="A107" s="12">
        <v>105</v>
      </c>
      <c r="B107" s="7">
        <f t="shared" si="9"/>
        <v>0.41666666666666669</v>
      </c>
      <c r="C107" s="7">
        <v>82.891921281814945</v>
      </c>
      <c r="D107" s="7">
        <f t="shared" si="10"/>
        <v>2.0722980320453735E-2</v>
      </c>
      <c r="E107" s="7">
        <f t="shared" si="11"/>
        <v>8.5974042515151172E-3</v>
      </c>
      <c r="F107" s="7">
        <f t="shared" si="12"/>
        <v>0.99140259574848488</v>
      </c>
      <c r="G107" s="14">
        <v>121.7382351919403</v>
      </c>
      <c r="H107" s="14">
        <f t="shared" si="13"/>
        <v>3.0434558797985074E-2</v>
      </c>
      <c r="I107" s="14">
        <f t="shared" si="14"/>
        <v>1.2601000244039429E-2</v>
      </c>
      <c r="J107" s="14">
        <f t="shared" si="15"/>
        <v>0.98739899975596057</v>
      </c>
    </row>
    <row r="108" spans="1:10" x14ac:dyDescent="0.3">
      <c r="A108" s="12">
        <v>106</v>
      </c>
      <c r="B108" s="7">
        <f t="shared" si="9"/>
        <v>0.42063492063492064</v>
      </c>
      <c r="C108" s="7">
        <v>228.95624117052211</v>
      </c>
      <c r="D108" s="7">
        <f t="shared" si="10"/>
        <v>5.7239060292630525E-2</v>
      </c>
      <c r="E108" s="7">
        <f t="shared" si="11"/>
        <v>2.3789214935849068E-2</v>
      </c>
      <c r="F108" s="7">
        <f t="shared" si="12"/>
        <v>0.97621078506415093</v>
      </c>
      <c r="G108" s="14">
        <v>148.27929687118669</v>
      </c>
      <c r="H108" s="14">
        <f t="shared" si="13"/>
        <v>3.7069824217796671E-2</v>
      </c>
      <c r="I108" s="14">
        <f t="shared" si="14"/>
        <v>1.5471923298692958E-2</v>
      </c>
      <c r="J108" s="14">
        <f t="shared" si="15"/>
        <v>0.98452807670130704</v>
      </c>
    </row>
    <row r="109" spans="1:10" x14ac:dyDescent="0.3">
      <c r="A109" s="12">
        <v>107</v>
      </c>
      <c r="B109" s="7">
        <f t="shared" si="9"/>
        <v>0.42460317460317459</v>
      </c>
      <c r="C109" s="7">
        <v>277.25813016641018</v>
      </c>
      <c r="D109" s="7">
        <f t="shared" si="10"/>
        <v>6.9314532541602539E-2</v>
      </c>
      <c r="E109" s="7">
        <f t="shared" si="11"/>
        <v>2.9002291433481431E-2</v>
      </c>
      <c r="F109" s="7">
        <f t="shared" si="12"/>
        <v>0.97099770856651857</v>
      </c>
      <c r="G109" s="14">
        <v>260.06659781839397</v>
      </c>
      <c r="H109" s="14">
        <f t="shared" si="13"/>
        <v>6.5016649454598494E-2</v>
      </c>
      <c r="I109" s="14">
        <f t="shared" si="14"/>
        <v>2.7228704949400218E-2</v>
      </c>
      <c r="J109" s="14">
        <f t="shared" si="15"/>
        <v>0.97277129505059978</v>
      </c>
    </row>
    <row r="110" spans="1:10" x14ac:dyDescent="0.3">
      <c r="A110" s="12">
        <v>108</v>
      </c>
      <c r="B110" s="7">
        <f t="shared" si="9"/>
        <v>0.42857142857142855</v>
      </c>
      <c r="C110" s="7">
        <v>94.920777217560499</v>
      </c>
      <c r="D110" s="7">
        <f t="shared" si="10"/>
        <v>2.3730194304390124E-2</v>
      </c>
      <c r="E110" s="7">
        <f t="shared" si="11"/>
        <v>1.0118542847868839E-2</v>
      </c>
      <c r="F110" s="7">
        <f t="shared" si="12"/>
        <v>0.98988145715213116</v>
      </c>
      <c r="G110" s="14">
        <v>195.91091914675701</v>
      </c>
      <c r="H110" s="14">
        <f t="shared" si="13"/>
        <v>4.8977729786689253E-2</v>
      </c>
      <c r="I110" s="14">
        <f t="shared" si="14"/>
        <v>2.077168935084539E-2</v>
      </c>
      <c r="J110" s="14">
        <f t="shared" si="15"/>
        <v>0.97922831064915461</v>
      </c>
    </row>
    <row r="111" spans="1:10" x14ac:dyDescent="0.3">
      <c r="A111" s="12">
        <v>109</v>
      </c>
      <c r="B111" s="7">
        <f t="shared" si="9"/>
        <v>0.43253968253968256</v>
      </c>
      <c r="C111" s="7">
        <v>109.3858312309694</v>
      </c>
      <c r="D111" s="7">
        <f t="shared" si="10"/>
        <v>2.734645780774235E-2</v>
      </c>
      <c r="E111" s="7">
        <f t="shared" si="11"/>
        <v>1.1758747331053088E-2</v>
      </c>
      <c r="F111" s="7">
        <f t="shared" si="12"/>
        <v>0.98824125266894691</v>
      </c>
      <c r="G111" s="14">
        <v>279.69552197072119</v>
      </c>
      <c r="H111" s="14">
        <f t="shared" si="13"/>
        <v>6.9923880492680293E-2</v>
      </c>
      <c r="I111" s="14">
        <f t="shared" si="14"/>
        <v>2.9792053931689266E-2</v>
      </c>
      <c r="J111" s="14">
        <f t="shared" si="15"/>
        <v>0.97020794606831073</v>
      </c>
    </row>
    <row r="112" spans="1:10" x14ac:dyDescent="0.3">
      <c r="A112" s="12">
        <v>110</v>
      </c>
      <c r="B112" s="7">
        <f t="shared" si="9"/>
        <v>0.43650793650793651</v>
      </c>
      <c r="C112" s="7">
        <v>292.8487735104099</v>
      </c>
      <c r="D112" s="7">
        <f t="shared" si="10"/>
        <v>7.3212193377602472E-2</v>
      </c>
      <c r="E112" s="7">
        <f t="shared" si="11"/>
        <v>3.1452452575598366E-2</v>
      </c>
      <c r="F112" s="7">
        <f t="shared" si="12"/>
        <v>0.96854754742440163</v>
      </c>
      <c r="G112" s="14">
        <v>126.3540542499498</v>
      </c>
      <c r="H112" s="14">
        <f t="shared" si="13"/>
        <v>3.1588513562487444E-2</v>
      </c>
      <c r="I112" s="14">
        <f t="shared" si="14"/>
        <v>1.3694009047980793E-2</v>
      </c>
      <c r="J112" s="14">
        <f t="shared" si="15"/>
        <v>0.98630599095201921</v>
      </c>
    </row>
    <row r="113" spans="1:10" x14ac:dyDescent="0.3">
      <c r="A113" s="12">
        <v>111</v>
      </c>
      <c r="B113" s="7">
        <f t="shared" si="9"/>
        <v>0.44047619047619047</v>
      </c>
      <c r="C113" s="7">
        <v>95.244238177372438</v>
      </c>
      <c r="D113" s="7">
        <f t="shared" si="10"/>
        <v>2.3811059544343108E-2</v>
      </c>
      <c r="E113" s="7">
        <f t="shared" si="11"/>
        <v>1.0433395364224496E-2</v>
      </c>
      <c r="F113" s="7">
        <f t="shared" si="12"/>
        <v>0.9895666046357755</v>
      </c>
      <c r="G113" s="14">
        <v>78.840976833620033</v>
      </c>
      <c r="H113" s="14">
        <f t="shared" si="13"/>
        <v>1.9710244208405007E-2</v>
      </c>
      <c r="I113" s="14">
        <f t="shared" si="14"/>
        <v>8.6443144771518599E-3</v>
      </c>
      <c r="J113" s="14">
        <f t="shared" si="15"/>
        <v>0.99135568552284814</v>
      </c>
    </row>
    <row r="114" spans="1:10" x14ac:dyDescent="0.3">
      <c r="A114" s="12">
        <v>112</v>
      </c>
      <c r="B114" s="7">
        <f t="shared" si="9"/>
        <v>0.44444444444444442</v>
      </c>
      <c r="C114" s="7">
        <v>263.5962733423948</v>
      </c>
      <c r="D114" s="7">
        <f t="shared" si="10"/>
        <v>6.5899068335598693E-2</v>
      </c>
      <c r="E114" s="7">
        <f t="shared" si="11"/>
        <v>2.8863724303423322E-2</v>
      </c>
      <c r="F114" s="7">
        <f t="shared" si="12"/>
        <v>0.97113627569657668</v>
      </c>
      <c r="G114" s="14">
        <v>252.17687278120701</v>
      </c>
      <c r="H114" s="14">
        <f t="shared" si="13"/>
        <v>6.3044218195301746E-2</v>
      </c>
      <c r="I114" s="14">
        <f t="shared" si="14"/>
        <v>2.763074290373646E-2</v>
      </c>
      <c r="J114" s="14">
        <f t="shared" si="15"/>
        <v>0.97236925709626354</v>
      </c>
    </row>
    <row r="115" spans="1:10" x14ac:dyDescent="0.3">
      <c r="A115" s="12">
        <v>113</v>
      </c>
      <c r="B115" s="7">
        <f t="shared" si="9"/>
        <v>0.44841269841269843</v>
      </c>
      <c r="C115" s="7">
        <v>173.06946411200869</v>
      </c>
      <c r="D115" s="7">
        <f t="shared" si="10"/>
        <v>4.3267366028002172E-2</v>
      </c>
      <c r="E115" s="7">
        <f t="shared" si="11"/>
        <v>1.921463593140349E-2</v>
      </c>
      <c r="F115" s="7">
        <f t="shared" si="12"/>
        <v>0.98078536406859651</v>
      </c>
      <c r="G115" s="14">
        <v>127.0515321328966</v>
      </c>
      <c r="H115" s="14">
        <f t="shared" si="13"/>
        <v>3.1762883033224151E-2</v>
      </c>
      <c r="I115" s="14">
        <f t="shared" si="14"/>
        <v>1.4141930114771828E-2</v>
      </c>
      <c r="J115" s="14">
        <f t="shared" si="15"/>
        <v>0.98585806988522817</v>
      </c>
    </row>
    <row r="116" spans="1:10" x14ac:dyDescent="0.3">
      <c r="A116" s="12">
        <v>114</v>
      </c>
      <c r="B116" s="7">
        <f t="shared" si="9"/>
        <v>0.45238095238095238</v>
      </c>
      <c r="C116" s="7">
        <v>111.8077686007943</v>
      </c>
      <c r="D116" s="7">
        <f t="shared" si="10"/>
        <v>2.7951942150198576E-2</v>
      </c>
      <c r="E116" s="7">
        <f t="shared" si="11"/>
        <v>1.2565315043771674E-2</v>
      </c>
      <c r="F116" s="7">
        <f t="shared" si="12"/>
        <v>0.98743468495622833</v>
      </c>
      <c r="G116" s="14">
        <v>203.5764760658281</v>
      </c>
      <c r="H116" s="14">
        <f t="shared" si="13"/>
        <v>5.0894119016457025E-2</v>
      </c>
      <c r="I116" s="14">
        <f t="shared" si="14"/>
        <v>2.2760510972975267E-2</v>
      </c>
      <c r="J116" s="14">
        <f t="shared" si="15"/>
        <v>0.97723948902702473</v>
      </c>
    </row>
    <row r="117" spans="1:10" x14ac:dyDescent="0.3">
      <c r="A117" s="12">
        <v>115</v>
      </c>
      <c r="B117" s="7">
        <f t="shared" si="9"/>
        <v>0.45634920634920634</v>
      </c>
      <c r="C117" s="7">
        <v>267.68747531812778</v>
      </c>
      <c r="D117" s="7">
        <f t="shared" si="10"/>
        <v>6.6921868829531939E-2</v>
      </c>
      <c r="E117" s="7">
        <f t="shared" si="11"/>
        <v>3.0078115070251155E-2</v>
      </c>
      <c r="F117" s="7">
        <f t="shared" si="12"/>
        <v>0.96992188492974885</v>
      </c>
      <c r="G117" s="14">
        <v>144.02510160890509</v>
      </c>
      <c r="H117" s="14">
        <f t="shared" si="13"/>
        <v>3.600627540222627E-2</v>
      </c>
      <c r="I117" s="14">
        <f t="shared" si="14"/>
        <v>1.6297175537455688E-2</v>
      </c>
      <c r="J117" s="14">
        <f t="shared" si="15"/>
        <v>0.98370282446254431</v>
      </c>
    </row>
    <row r="118" spans="1:10" x14ac:dyDescent="0.3">
      <c r="A118" s="12">
        <v>116</v>
      </c>
      <c r="B118" s="7">
        <f t="shared" si="9"/>
        <v>0.46031746031746029</v>
      </c>
      <c r="C118" s="7">
        <v>161.3263137506664</v>
      </c>
      <c r="D118" s="7">
        <f t="shared" si="10"/>
        <v>4.0331578437666597E-2</v>
      </c>
      <c r="E118" s="7">
        <f t="shared" si="11"/>
        <v>1.8394055580829405E-2</v>
      </c>
      <c r="F118" s="7">
        <f t="shared" si="12"/>
        <v>0.9816059444191706</v>
      </c>
      <c r="G118" s="14">
        <v>132.71125887817331</v>
      </c>
      <c r="H118" s="14">
        <f t="shared" si="13"/>
        <v>3.3177814719543328E-2</v>
      </c>
      <c r="I118" s="14">
        <f t="shared" si="14"/>
        <v>1.5156296854856532E-2</v>
      </c>
      <c r="J118" s="14">
        <f t="shared" si="15"/>
        <v>0.98484370314514347</v>
      </c>
    </row>
    <row r="119" spans="1:10" x14ac:dyDescent="0.3">
      <c r="A119" s="12">
        <v>117</v>
      </c>
      <c r="B119" s="7">
        <f t="shared" si="9"/>
        <v>0.4642857142857143</v>
      </c>
      <c r="C119" s="7">
        <v>178.70433848242249</v>
      </c>
      <c r="D119" s="7">
        <f t="shared" si="10"/>
        <v>4.467608462060562E-2</v>
      </c>
      <c r="E119" s="7">
        <f t="shared" si="11"/>
        <v>2.0528822599580998E-2</v>
      </c>
      <c r="F119" s="7">
        <f t="shared" si="12"/>
        <v>0.979471177400419</v>
      </c>
      <c r="G119" s="14">
        <v>201.5770286106569</v>
      </c>
      <c r="H119" s="14">
        <f t="shared" si="13"/>
        <v>5.0394257152664226E-2</v>
      </c>
      <c r="I119" s="14">
        <f t="shared" si="14"/>
        <v>2.3125738391816197E-2</v>
      </c>
      <c r="J119" s="14">
        <f t="shared" si="15"/>
        <v>0.9768742616081838</v>
      </c>
    </row>
    <row r="120" spans="1:10" x14ac:dyDescent="0.3">
      <c r="A120" s="12">
        <v>118</v>
      </c>
      <c r="B120" s="7">
        <f t="shared" si="9"/>
        <v>0.46825396825396826</v>
      </c>
      <c r="C120" s="7">
        <v>139.8083423499414</v>
      </c>
      <c r="D120" s="7">
        <f t="shared" si="10"/>
        <v>3.4952085587485346E-2</v>
      </c>
      <c r="E120" s="7">
        <f t="shared" si="11"/>
        <v>1.6233250062198223E-2</v>
      </c>
      <c r="F120" s="7">
        <f t="shared" si="12"/>
        <v>0.98376674993780178</v>
      </c>
      <c r="G120" s="14">
        <v>242.61971387797209</v>
      </c>
      <c r="H120" s="14">
        <f t="shared" si="13"/>
        <v>6.0654928469493018E-2</v>
      </c>
      <c r="I120" s="14">
        <f t="shared" si="14"/>
        <v>2.8002368205425232E-2</v>
      </c>
      <c r="J120" s="14">
        <f t="shared" si="15"/>
        <v>0.97199763179457477</v>
      </c>
    </row>
    <row r="121" spans="1:10" x14ac:dyDescent="0.3">
      <c r="A121" s="12">
        <v>119</v>
      </c>
      <c r="B121" s="7">
        <f t="shared" si="9"/>
        <v>0.47222222222222221</v>
      </c>
      <c r="C121" s="7">
        <v>198.2377128587319</v>
      </c>
      <c r="D121" s="7">
        <f t="shared" si="10"/>
        <v>4.9559428214682975E-2</v>
      </c>
      <c r="E121" s="7">
        <f t="shared" si="11"/>
        <v>2.3131335519074314E-2</v>
      </c>
      <c r="F121" s="7">
        <f t="shared" si="12"/>
        <v>0.97686866448092569</v>
      </c>
      <c r="G121" s="14">
        <v>272.47465989747639</v>
      </c>
      <c r="H121" s="14">
        <f t="shared" si="13"/>
        <v>6.8118664974369095E-2</v>
      </c>
      <c r="I121" s="14">
        <f t="shared" si="14"/>
        <v>3.1655287700064316E-2</v>
      </c>
      <c r="J121" s="14">
        <f t="shared" si="15"/>
        <v>0.96834471229993568</v>
      </c>
    </row>
    <row r="122" spans="1:10" x14ac:dyDescent="0.3">
      <c r="A122" s="12">
        <v>120</v>
      </c>
      <c r="B122" s="7">
        <f t="shared" si="9"/>
        <v>0.47619047619047616</v>
      </c>
      <c r="C122" s="7">
        <v>90.880968146255697</v>
      </c>
      <c r="D122" s="7">
        <f t="shared" si="10"/>
        <v>2.2720242036563924E-2</v>
      </c>
      <c r="E122" s="7">
        <f t="shared" si="11"/>
        <v>1.076084623379292E-2</v>
      </c>
      <c r="F122" s="7">
        <f t="shared" si="12"/>
        <v>0.98923915376620708</v>
      </c>
      <c r="G122" s="14">
        <v>111.8188113745464</v>
      </c>
      <c r="H122" s="14">
        <f t="shared" si="13"/>
        <v>2.7954702843636596E-2</v>
      </c>
      <c r="I122" s="14">
        <f t="shared" si="14"/>
        <v>1.3223553580937075E-2</v>
      </c>
      <c r="J122" s="14">
        <f t="shared" si="15"/>
        <v>0.98677644641906292</v>
      </c>
    </row>
    <row r="123" spans="1:10" x14ac:dyDescent="0.3">
      <c r="A123" s="12">
        <v>121</v>
      </c>
      <c r="B123" s="7">
        <f t="shared" si="9"/>
        <v>0.48015873015873017</v>
      </c>
      <c r="C123" s="7">
        <v>147.77038416294019</v>
      </c>
      <c r="D123" s="7">
        <f t="shared" si="10"/>
        <v>3.6942596040735048E-2</v>
      </c>
      <c r="E123" s="7">
        <f t="shared" si="11"/>
        <v>1.7581912291822155E-2</v>
      </c>
      <c r="F123" s="7">
        <f t="shared" si="12"/>
        <v>0.98241808770817785</v>
      </c>
      <c r="G123" s="14">
        <v>242.75776436762899</v>
      </c>
      <c r="H123" s="14">
        <f t="shared" si="13"/>
        <v>6.0689441091907242E-2</v>
      </c>
      <c r="I123" s="14">
        <f t="shared" si="14"/>
        <v>2.8720073061928364E-2</v>
      </c>
      <c r="J123" s="14">
        <f t="shared" si="15"/>
        <v>0.97127992693807164</v>
      </c>
    </row>
    <row r="124" spans="1:10" x14ac:dyDescent="0.3">
      <c r="A124" s="12">
        <v>122</v>
      </c>
      <c r="B124" s="7">
        <f t="shared" si="9"/>
        <v>0.48412698412698413</v>
      </c>
      <c r="C124" s="7">
        <v>292.35308058382191</v>
      </c>
      <c r="D124" s="7">
        <f t="shared" si="10"/>
        <v>7.3088270145955467E-2</v>
      </c>
      <c r="E124" s="7">
        <f t="shared" si="11"/>
        <v>3.4765308707915055E-2</v>
      </c>
      <c r="F124" s="7">
        <f t="shared" si="12"/>
        <v>0.96523469129208495</v>
      </c>
      <c r="G124" s="14">
        <v>192.4846555783956</v>
      </c>
      <c r="H124" s="14">
        <f t="shared" si="13"/>
        <v>4.8121163894598903E-2</v>
      </c>
      <c r="I124" s="14">
        <f t="shared" si="14"/>
        <v>2.3027479701934195E-2</v>
      </c>
      <c r="J124" s="14">
        <f t="shared" si="15"/>
        <v>0.97697252029806581</v>
      </c>
    </row>
    <row r="125" spans="1:10" x14ac:dyDescent="0.3">
      <c r="A125" s="12">
        <v>123</v>
      </c>
      <c r="B125" s="7">
        <f t="shared" si="9"/>
        <v>0.48809523809523808</v>
      </c>
      <c r="C125" s="7">
        <v>114.5333581752819</v>
      </c>
      <c r="D125" s="7">
        <f t="shared" si="10"/>
        <v>2.8633339543820475E-2</v>
      </c>
      <c r="E125" s="7">
        <f t="shared" si="11"/>
        <v>1.3878588615966136E-2</v>
      </c>
      <c r="F125" s="7">
        <f t="shared" si="12"/>
        <v>0.98612141138403386</v>
      </c>
      <c r="G125" s="14">
        <v>212.26525110749679</v>
      </c>
      <c r="H125" s="14">
        <f t="shared" si="13"/>
        <v>5.3066312776874194E-2</v>
      </c>
      <c r="I125" s="14">
        <f t="shared" si="14"/>
        <v>2.5568850412171495E-2</v>
      </c>
      <c r="J125" s="14">
        <f t="shared" si="15"/>
        <v>0.9744311495878285</v>
      </c>
    </row>
    <row r="126" spans="1:10" x14ac:dyDescent="0.3">
      <c r="A126" s="12">
        <v>124</v>
      </c>
      <c r="B126" s="7">
        <f t="shared" si="9"/>
        <v>0.49206349206349204</v>
      </c>
      <c r="C126" s="7">
        <v>214.18416613532301</v>
      </c>
      <c r="D126" s="7">
        <f t="shared" si="10"/>
        <v>5.3546041533830746E-2</v>
      </c>
      <c r="E126" s="7">
        <f t="shared" si="11"/>
        <v>2.6003970837680801E-2</v>
      </c>
      <c r="F126" s="7">
        <f t="shared" si="12"/>
        <v>0.9739960291623192</v>
      </c>
      <c r="G126" s="14">
        <v>84.178757424854155</v>
      </c>
      <c r="H126" s="14">
        <f t="shared" si="13"/>
        <v>2.1044689356213536E-2</v>
      </c>
      <c r="I126" s="14">
        <f t="shared" si="14"/>
        <v>1.0301891566789068E-2</v>
      </c>
      <c r="J126" s="14">
        <f t="shared" si="15"/>
        <v>0.98969810843321093</v>
      </c>
    </row>
    <row r="127" spans="1:10" x14ac:dyDescent="0.3">
      <c r="A127" s="12">
        <v>125</v>
      </c>
      <c r="B127" s="7">
        <f t="shared" si="9"/>
        <v>0.49603174603174605</v>
      </c>
      <c r="C127" s="7">
        <v>131.29751605617369</v>
      </c>
      <c r="D127" s="7">
        <f t="shared" si="10"/>
        <v>3.282437901404342E-2</v>
      </c>
      <c r="E127" s="7">
        <f t="shared" si="11"/>
        <v>1.6150099821869435E-2</v>
      </c>
      <c r="F127" s="7">
        <f t="shared" si="12"/>
        <v>0.98384990017813057</v>
      </c>
      <c r="G127" s="14">
        <v>132.26778021519959</v>
      </c>
      <c r="H127" s="14">
        <f t="shared" si="13"/>
        <v>3.3066945053799895E-2</v>
      </c>
      <c r="I127" s="14">
        <f t="shared" si="14"/>
        <v>1.6268469969401234E-2</v>
      </c>
      <c r="J127" s="14">
        <f t="shared" si="15"/>
        <v>0.98373153003059877</v>
      </c>
    </row>
    <row r="128" spans="1:10" x14ac:dyDescent="0.3">
      <c r="A128" s="12">
        <v>126</v>
      </c>
      <c r="B128" s="7">
        <f t="shared" si="9"/>
        <v>0.5</v>
      </c>
      <c r="C128" s="7">
        <v>243.36828142165021</v>
      </c>
      <c r="D128" s="7">
        <f t="shared" si="10"/>
        <v>6.0842070355412552E-2</v>
      </c>
      <c r="E128" s="7">
        <f t="shared" si="11"/>
        <v>2.9962972155493151E-2</v>
      </c>
      <c r="F128" s="7">
        <f t="shared" si="12"/>
        <v>0.97003702784450685</v>
      </c>
      <c r="G128" s="14">
        <v>74.752035614710906</v>
      </c>
      <c r="H128" s="14">
        <f t="shared" si="13"/>
        <v>1.8688008903677725E-2</v>
      </c>
      <c r="I128" s="14">
        <f t="shared" si="14"/>
        <v>9.3004848966948828E-3</v>
      </c>
      <c r="J128" s="14">
        <f t="shared" si="15"/>
        <v>0.99069951510330512</v>
      </c>
    </row>
    <row r="129" spans="1:10" x14ac:dyDescent="0.3">
      <c r="A129" s="12">
        <v>127</v>
      </c>
      <c r="B129" s="7">
        <f t="shared" si="9"/>
        <v>0.50396825396825395</v>
      </c>
      <c r="C129" s="7">
        <v>82.718415179587453</v>
      </c>
      <c r="D129" s="7">
        <f t="shared" si="10"/>
        <v>2.0679603794896861E-2</v>
      </c>
      <c r="E129" s="7">
        <f t="shared" si="11"/>
        <v>1.0367744366242437E-2</v>
      </c>
      <c r="F129" s="7">
        <f t="shared" si="12"/>
        <v>0.98963225563375756</v>
      </c>
      <c r="G129" s="14">
        <v>275.17512426260669</v>
      </c>
      <c r="H129" s="14">
        <f t="shared" si="13"/>
        <v>6.8793781065651677E-2</v>
      </c>
      <c r="I129" s="14">
        <f t="shared" si="14"/>
        <v>3.4075767129832291E-2</v>
      </c>
      <c r="J129" s="14">
        <f t="shared" si="15"/>
        <v>0.96592423287016771</v>
      </c>
    </row>
    <row r="130" spans="1:10" x14ac:dyDescent="0.3">
      <c r="A130" s="12">
        <v>128</v>
      </c>
      <c r="B130" s="7">
        <f t="shared" si="9"/>
        <v>0.50793650793650791</v>
      </c>
      <c r="C130" s="7">
        <v>292.45526126963608</v>
      </c>
      <c r="D130" s="7">
        <f t="shared" si="10"/>
        <v>7.3113815317409014E-2</v>
      </c>
      <c r="E130" s="7">
        <f t="shared" si="11"/>
        <v>3.6456048855025291E-2</v>
      </c>
      <c r="F130" s="7">
        <f t="shared" si="12"/>
        <v>0.96354395114497471</v>
      </c>
      <c r="G130" s="14">
        <v>182.27755474597129</v>
      </c>
      <c r="H130" s="14">
        <f t="shared" si="13"/>
        <v>4.5569388686492816E-2</v>
      </c>
      <c r="I130" s="14">
        <f t="shared" si="14"/>
        <v>2.2880534143387421E-2</v>
      </c>
      <c r="J130" s="14">
        <f t="shared" si="15"/>
        <v>0.97711946585661258</v>
      </c>
    </row>
    <row r="131" spans="1:10" x14ac:dyDescent="0.3">
      <c r="A131" s="12">
        <v>129</v>
      </c>
      <c r="B131" s="7">
        <f t="shared" ref="B131:B194" si="16">A131/$M$2</f>
        <v>0.51190476190476186</v>
      </c>
      <c r="C131" s="7">
        <v>163.44738534590979</v>
      </c>
      <c r="D131" s="7">
        <f t="shared" ref="D131:D194" si="17">C131/10000/(1-$M$1)</f>
        <v>4.086184633647745E-2</v>
      </c>
      <c r="E131" s="7">
        <f t="shared" ref="E131:E194" si="18">1-EXP(-D131*B131)</f>
        <v>2.0700122867352899E-2</v>
      </c>
      <c r="F131" s="7">
        <f t="shared" ref="F131:F194" si="19">1-E131</f>
        <v>0.9792998771326471</v>
      </c>
      <c r="G131" s="14">
        <v>241.82841051679759</v>
      </c>
      <c r="H131" s="14">
        <f t="shared" ref="H131:H194" si="20">G131/10000/(1-$M$1)</f>
        <v>6.0457102629199393E-2</v>
      </c>
      <c r="I131" s="14">
        <f t="shared" ref="I131:I194" si="21">1-EXP(-H131*B131)</f>
        <v>3.0474283116309175E-2</v>
      </c>
      <c r="J131" s="14">
        <f t="shared" ref="J131:J194" si="22">1-I131</f>
        <v>0.96952571688369082</v>
      </c>
    </row>
    <row r="132" spans="1:10" x14ac:dyDescent="0.3">
      <c r="A132" s="12">
        <v>130</v>
      </c>
      <c r="B132" s="7">
        <f t="shared" si="16"/>
        <v>0.51587301587301593</v>
      </c>
      <c r="C132" s="7">
        <v>109.01261583661601</v>
      </c>
      <c r="D132" s="7">
        <f t="shared" si="17"/>
        <v>2.7253153959154001E-2</v>
      </c>
      <c r="E132" s="7">
        <f t="shared" si="18"/>
        <v>1.3960798173341171E-2</v>
      </c>
      <c r="F132" s="7">
        <f t="shared" si="19"/>
        <v>0.98603920182665883</v>
      </c>
      <c r="G132" s="14">
        <v>87.114590086960774</v>
      </c>
      <c r="H132" s="14">
        <f t="shared" si="20"/>
        <v>2.1778647521740194E-2</v>
      </c>
      <c r="I132" s="14">
        <f t="shared" si="21"/>
        <v>1.1172139475312148E-2</v>
      </c>
      <c r="J132" s="14">
        <f t="shared" si="22"/>
        <v>0.98882786052468785</v>
      </c>
    </row>
    <row r="133" spans="1:10" x14ac:dyDescent="0.3">
      <c r="A133" s="12">
        <v>131</v>
      </c>
      <c r="B133" s="7">
        <f t="shared" si="16"/>
        <v>0.51984126984126988</v>
      </c>
      <c r="C133" s="7">
        <v>68.37418683250317</v>
      </c>
      <c r="D133" s="7">
        <f t="shared" si="17"/>
        <v>1.7093546708125792E-2</v>
      </c>
      <c r="E133" s="7">
        <f t="shared" si="18"/>
        <v>8.846567820932405E-3</v>
      </c>
      <c r="F133" s="7">
        <f t="shared" si="19"/>
        <v>0.99115343217906759</v>
      </c>
      <c r="G133" s="14">
        <v>230.8727157691801</v>
      </c>
      <c r="H133" s="14">
        <f t="shared" si="20"/>
        <v>5.7718178942295022E-2</v>
      </c>
      <c r="I133" s="14">
        <f t="shared" si="21"/>
        <v>2.9558631045793371E-2</v>
      </c>
      <c r="J133" s="14">
        <f t="shared" si="22"/>
        <v>0.97044136895420663</v>
      </c>
    </row>
    <row r="134" spans="1:10" x14ac:dyDescent="0.3">
      <c r="A134" s="12">
        <v>132</v>
      </c>
      <c r="B134" s="7">
        <f t="shared" si="16"/>
        <v>0.52380952380952384</v>
      </c>
      <c r="C134" s="7">
        <v>92.439476271885184</v>
      </c>
      <c r="D134" s="7">
        <f t="shared" si="17"/>
        <v>2.3109869067971297E-2</v>
      </c>
      <c r="E134" s="7">
        <f t="shared" si="18"/>
        <v>1.2032196693574693E-2</v>
      </c>
      <c r="F134" s="7">
        <f t="shared" si="19"/>
        <v>0.98796780330642531</v>
      </c>
      <c r="G134" s="14">
        <v>196.59510062266091</v>
      </c>
      <c r="H134" s="14">
        <f t="shared" si="20"/>
        <v>4.9148775155665222E-2</v>
      </c>
      <c r="I134" s="14">
        <f t="shared" si="21"/>
        <v>2.5416030027938907E-2</v>
      </c>
      <c r="J134" s="14">
        <f t="shared" si="22"/>
        <v>0.97458396997206109</v>
      </c>
    </row>
    <row r="135" spans="1:10" x14ac:dyDescent="0.3">
      <c r="A135" s="12">
        <v>133</v>
      </c>
      <c r="B135" s="7">
        <f t="shared" si="16"/>
        <v>0.52777777777777779</v>
      </c>
      <c r="C135" s="7">
        <v>179.94348713900439</v>
      </c>
      <c r="D135" s="7">
        <f t="shared" si="17"/>
        <v>4.4985871784751094E-2</v>
      </c>
      <c r="E135" s="7">
        <f t="shared" si="18"/>
        <v>2.3462906724805888E-2</v>
      </c>
      <c r="F135" s="7">
        <f t="shared" si="19"/>
        <v>0.97653709327519411</v>
      </c>
      <c r="G135" s="14">
        <v>273.30417436301519</v>
      </c>
      <c r="H135" s="14">
        <f t="shared" si="20"/>
        <v>6.8326043590753796E-2</v>
      </c>
      <c r="I135" s="14">
        <f t="shared" si="21"/>
        <v>3.5418516383627585E-2</v>
      </c>
      <c r="J135" s="14">
        <f t="shared" si="22"/>
        <v>0.96458148361637241</v>
      </c>
    </row>
    <row r="136" spans="1:10" x14ac:dyDescent="0.3">
      <c r="A136" s="12">
        <v>134</v>
      </c>
      <c r="B136" s="7">
        <f t="shared" si="16"/>
        <v>0.53174603174603174</v>
      </c>
      <c r="C136" s="7">
        <v>134.2507941078216</v>
      </c>
      <c r="D136" s="7">
        <f t="shared" si="17"/>
        <v>3.3562698526955398E-2</v>
      </c>
      <c r="E136" s="7">
        <f t="shared" si="18"/>
        <v>1.768852023984957E-2</v>
      </c>
      <c r="F136" s="7">
        <f t="shared" si="19"/>
        <v>0.98231147976015043</v>
      </c>
      <c r="G136" s="14">
        <v>61.369228261686182</v>
      </c>
      <c r="H136" s="14">
        <f t="shared" si="20"/>
        <v>1.5342307065421544E-2</v>
      </c>
      <c r="I136" s="14">
        <f t="shared" si="21"/>
        <v>8.1250230099161325E-3</v>
      </c>
      <c r="J136" s="14">
        <f t="shared" si="22"/>
        <v>0.99187497699008387</v>
      </c>
    </row>
    <row r="137" spans="1:10" x14ac:dyDescent="0.3">
      <c r="A137" s="12">
        <v>135</v>
      </c>
      <c r="B137" s="7">
        <f t="shared" si="16"/>
        <v>0.5357142857142857</v>
      </c>
      <c r="C137" s="7">
        <v>257.22084147065237</v>
      </c>
      <c r="D137" s="7">
        <f t="shared" si="17"/>
        <v>6.4305210367663096E-2</v>
      </c>
      <c r="E137" s="7">
        <f t="shared" si="18"/>
        <v>3.3862600947259902E-2</v>
      </c>
      <c r="F137" s="7">
        <f t="shared" si="19"/>
        <v>0.9661373990527401</v>
      </c>
      <c r="G137" s="14">
        <v>183.95197460874559</v>
      </c>
      <c r="H137" s="14">
        <f t="shared" si="20"/>
        <v>4.5987993652186393E-2</v>
      </c>
      <c r="I137" s="14">
        <f t="shared" si="21"/>
        <v>2.4335425367707275E-2</v>
      </c>
      <c r="J137" s="14">
        <f t="shared" si="22"/>
        <v>0.97566457463229272</v>
      </c>
    </row>
    <row r="138" spans="1:10" x14ac:dyDescent="0.3">
      <c r="A138" s="12">
        <v>136</v>
      </c>
      <c r="B138" s="7">
        <f t="shared" si="16"/>
        <v>0.53968253968253965</v>
      </c>
      <c r="C138" s="7">
        <v>157.72188091545149</v>
      </c>
      <c r="D138" s="7">
        <f t="shared" si="17"/>
        <v>3.9430470228862868E-2</v>
      </c>
      <c r="E138" s="7">
        <f t="shared" si="18"/>
        <v>2.1055116013726671E-2</v>
      </c>
      <c r="F138" s="7">
        <f t="shared" si="19"/>
        <v>0.97894488398627333</v>
      </c>
      <c r="G138" s="14">
        <v>209.47644866368191</v>
      </c>
      <c r="H138" s="14">
        <f t="shared" si="20"/>
        <v>5.2369112165920474E-2</v>
      </c>
      <c r="I138" s="14">
        <f t="shared" si="21"/>
        <v>2.786704165405185E-2</v>
      </c>
      <c r="J138" s="14">
        <f t="shared" si="22"/>
        <v>0.97213295834594815</v>
      </c>
    </row>
    <row r="139" spans="1:10" x14ac:dyDescent="0.3">
      <c r="A139" s="12">
        <v>137</v>
      </c>
      <c r="B139" s="7">
        <f t="shared" si="16"/>
        <v>0.54365079365079361</v>
      </c>
      <c r="C139" s="7">
        <v>112.17856814690749</v>
      </c>
      <c r="D139" s="7">
        <f t="shared" si="17"/>
        <v>2.804464203672687E-2</v>
      </c>
      <c r="E139" s="7">
        <f t="shared" si="18"/>
        <v>1.5130852587164512E-2</v>
      </c>
      <c r="F139" s="7">
        <f t="shared" si="19"/>
        <v>0.98486914741283549</v>
      </c>
      <c r="G139" s="14">
        <v>214.80082626421779</v>
      </c>
      <c r="H139" s="14">
        <f t="shared" si="20"/>
        <v>5.3700206566054447E-2</v>
      </c>
      <c r="I139" s="14">
        <f t="shared" si="21"/>
        <v>2.8772127366222811E-2</v>
      </c>
      <c r="J139" s="14">
        <f t="shared" si="22"/>
        <v>0.97122787263377719</v>
      </c>
    </row>
    <row r="140" spans="1:10" x14ac:dyDescent="0.3">
      <c r="A140" s="12">
        <v>138</v>
      </c>
      <c r="B140" s="7">
        <f t="shared" si="16"/>
        <v>0.54761904761904767</v>
      </c>
      <c r="C140" s="7">
        <v>204.2862466510075</v>
      </c>
      <c r="D140" s="7">
        <f t="shared" si="17"/>
        <v>5.1071561662751876E-2</v>
      </c>
      <c r="E140" s="7">
        <f t="shared" si="18"/>
        <v>2.7580282851770499E-2</v>
      </c>
      <c r="F140" s="7">
        <f t="shared" si="19"/>
        <v>0.9724197171482295</v>
      </c>
      <c r="G140" s="14">
        <v>94.564934256740457</v>
      </c>
      <c r="H140" s="14">
        <f t="shared" si="20"/>
        <v>2.3641233564185113E-2</v>
      </c>
      <c r="I140" s="14">
        <f t="shared" si="21"/>
        <v>1.2862945792168734E-2</v>
      </c>
      <c r="J140" s="14">
        <f t="shared" si="22"/>
        <v>0.98713705420783127</v>
      </c>
    </row>
    <row r="141" spans="1:10" x14ac:dyDescent="0.3">
      <c r="A141" s="12">
        <v>139</v>
      </c>
      <c r="B141" s="7">
        <f t="shared" si="16"/>
        <v>0.55158730158730163</v>
      </c>
      <c r="C141" s="7">
        <v>226.69430422136139</v>
      </c>
      <c r="D141" s="7">
        <f t="shared" si="17"/>
        <v>5.6673576055340347E-2</v>
      </c>
      <c r="E141" s="7">
        <f t="shared" si="18"/>
        <v>3.077686961858217E-2</v>
      </c>
      <c r="F141" s="7">
        <f t="shared" si="19"/>
        <v>0.96922313038141783</v>
      </c>
      <c r="G141" s="14">
        <v>125.4518355833162</v>
      </c>
      <c r="H141" s="14">
        <f t="shared" si="20"/>
        <v>3.1362958895829046E-2</v>
      </c>
      <c r="I141" s="14">
        <f t="shared" si="21"/>
        <v>1.7150634221906547E-2</v>
      </c>
      <c r="J141" s="14">
        <f t="shared" si="22"/>
        <v>0.98284936577809345</v>
      </c>
    </row>
    <row r="142" spans="1:10" x14ac:dyDescent="0.3">
      <c r="A142" s="12">
        <v>140</v>
      </c>
      <c r="B142" s="7">
        <f t="shared" si="16"/>
        <v>0.55555555555555558</v>
      </c>
      <c r="C142" s="7">
        <v>91.760476975237466</v>
      </c>
      <c r="D142" s="7">
        <f t="shared" si="17"/>
        <v>2.2940119243809367E-2</v>
      </c>
      <c r="E142" s="7">
        <f t="shared" si="18"/>
        <v>1.2663643317539219E-2</v>
      </c>
      <c r="F142" s="7">
        <f t="shared" si="19"/>
        <v>0.98733635668246078</v>
      </c>
      <c r="G142" s="14">
        <v>205.56858900809499</v>
      </c>
      <c r="H142" s="14">
        <f t="shared" si="20"/>
        <v>5.1392147252023741E-2</v>
      </c>
      <c r="I142" s="14">
        <f t="shared" si="21"/>
        <v>2.8147459094590821E-2</v>
      </c>
      <c r="J142" s="14">
        <f t="shared" si="22"/>
        <v>0.97185254090540918</v>
      </c>
    </row>
    <row r="143" spans="1:10" x14ac:dyDescent="0.3">
      <c r="A143" s="12">
        <v>141</v>
      </c>
      <c r="B143" s="7">
        <f t="shared" si="16"/>
        <v>0.55952380952380953</v>
      </c>
      <c r="C143" s="7">
        <v>91.904804072079415</v>
      </c>
      <c r="D143" s="7">
        <f t="shared" si="17"/>
        <v>2.2976201018019855E-2</v>
      </c>
      <c r="E143" s="7">
        <f t="shared" si="18"/>
        <v>1.2773449581103158E-2</v>
      </c>
      <c r="F143" s="7">
        <f t="shared" si="19"/>
        <v>0.98722655041889684</v>
      </c>
      <c r="G143" s="14">
        <v>72.1789436471812</v>
      </c>
      <c r="H143" s="14">
        <f t="shared" si="20"/>
        <v>1.8044735911795298E-2</v>
      </c>
      <c r="I143" s="14">
        <f t="shared" si="21"/>
        <v>1.0045661237423453E-2</v>
      </c>
      <c r="J143" s="14">
        <f t="shared" si="22"/>
        <v>0.98995433876257655</v>
      </c>
    </row>
    <row r="144" spans="1:10" x14ac:dyDescent="0.3">
      <c r="A144" s="12">
        <v>142</v>
      </c>
      <c r="B144" s="7">
        <f t="shared" si="16"/>
        <v>0.56349206349206349</v>
      </c>
      <c r="C144" s="7">
        <v>59.167856733385747</v>
      </c>
      <c r="D144" s="7">
        <f t="shared" si="17"/>
        <v>1.4791964183346436E-2</v>
      </c>
      <c r="E144" s="7">
        <f t="shared" si="18"/>
        <v>8.3005133342490822E-3</v>
      </c>
      <c r="F144" s="7">
        <f t="shared" si="19"/>
        <v>0.99169948666575092</v>
      </c>
      <c r="G144" s="14">
        <v>289.32317046296242</v>
      </c>
      <c r="H144" s="14">
        <f t="shared" si="20"/>
        <v>7.2330792615740602E-2</v>
      </c>
      <c r="I144" s="14">
        <f t="shared" si="21"/>
        <v>3.9938397765820643E-2</v>
      </c>
      <c r="J144" s="14">
        <f t="shared" si="22"/>
        <v>0.96006160223417936</v>
      </c>
    </row>
    <row r="145" spans="1:10" x14ac:dyDescent="0.3">
      <c r="A145" s="12">
        <v>143</v>
      </c>
      <c r="B145" s="7">
        <f t="shared" si="16"/>
        <v>0.56746031746031744</v>
      </c>
      <c r="C145" s="7">
        <v>234.1005037664101</v>
      </c>
      <c r="D145" s="7">
        <f t="shared" si="17"/>
        <v>5.8525125941602515E-2</v>
      </c>
      <c r="E145" s="7">
        <f t="shared" si="18"/>
        <v>3.2665266295989204E-2</v>
      </c>
      <c r="F145" s="7">
        <f t="shared" si="19"/>
        <v>0.9673347337040108</v>
      </c>
      <c r="G145" s="14">
        <v>98.745140417993611</v>
      </c>
      <c r="H145" s="14">
        <f t="shared" si="20"/>
        <v>2.4686285104498402E-2</v>
      </c>
      <c r="I145" s="14">
        <f t="shared" si="21"/>
        <v>1.3910824891260831E-2</v>
      </c>
      <c r="J145" s="14">
        <f t="shared" si="22"/>
        <v>0.98608917510873917</v>
      </c>
    </row>
    <row r="146" spans="1:10" x14ac:dyDescent="0.3">
      <c r="A146" s="12">
        <v>144</v>
      </c>
      <c r="B146" s="7">
        <f t="shared" si="16"/>
        <v>0.5714285714285714</v>
      </c>
      <c r="C146" s="7">
        <v>215.95113190545129</v>
      </c>
      <c r="D146" s="7">
        <f t="shared" si="17"/>
        <v>5.3987782976362815E-2</v>
      </c>
      <c r="E146" s="7">
        <f t="shared" si="18"/>
        <v>3.0379151469326127E-2</v>
      </c>
      <c r="F146" s="7">
        <f t="shared" si="19"/>
        <v>0.96962084853067387</v>
      </c>
      <c r="G146" s="14">
        <v>187.6532603034712</v>
      </c>
      <c r="H146" s="14">
        <f t="shared" si="20"/>
        <v>4.6913315075867795E-2</v>
      </c>
      <c r="I146" s="14">
        <f t="shared" si="21"/>
        <v>2.6451474142719977E-2</v>
      </c>
      <c r="J146" s="14">
        <f t="shared" si="22"/>
        <v>0.97354852585728002</v>
      </c>
    </row>
    <row r="147" spans="1:10" x14ac:dyDescent="0.3">
      <c r="A147" s="12">
        <v>145</v>
      </c>
      <c r="B147" s="7">
        <f t="shared" si="16"/>
        <v>0.57539682539682535</v>
      </c>
      <c r="C147" s="7">
        <v>168.6577189374535</v>
      </c>
      <c r="D147" s="7">
        <f t="shared" si="17"/>
        <v>4.2164429734363372E-2</v>
      </c>
      <c r="E147" s="7">
        <f t="shared" si="18"/>
        <v>2.3969339888532004E-2</v>
      </c>
      <c r="F147" s="7">
        <f t="shared" si="19"/>
        <v>0.976030660111468</v>
      </c>
      <c r="G147" s="14">
        <v>250.76771582644059</v>
      </c>
      <c r="H147" s="14">
        <f t="shared" si="20"/>
        <v>6.2691928956610146E-2</v>
      </c>
      <c r="I147" s="14">
        <f t="shared" si="21"/>
        <v>3.5429868909361284E-2</v>
      </c>
      <c r="J147" s="14">
        <f t="shared" si="22"/>
        <v>0.96457013109063872</v>
      </c>
    </row>
    <row r="148" spans="1:10" x14ac:dyDescent="0.3">
      <c r="A148" s="12">
        <v>146</v>
      </c>
      <c r="B148" s="7">
        <f t="shared" si="16"/>
        <v>0.57936507936507942</v>
      </c>
      <c r="C148" s="7">
        <v>261.04261224229919</v>
      </c>
      <c r="D148" s="7">
        <f t="shared" si="17"/>
        <v>6.5260653060574797E-2</v>
      </c>
      <c r="E148" s="7">
        <f t="shared" si="18"/>
        <v>3.7103879231227044E-2</v>
      </c>
      <c r="F148" s="7">
        <f t="shared" si="19"/>
        <v>0.96289612076877296</v>
      </c>
      <c r="G148" s="14">
        <v>296.4434381129397</v>
      </c>
      <c r="H148" s="14">
        <f t="shared" si="20"/>
        <v>7.4110859528234915E-2</v>
      </c>
      <c r="I148" s="14">
        <f t="shared" si="21"/>
        <v>4.2028493371325526E-2</v>
      </c>
      <c r="J148" s="14">
        <f t="shared" si="22"/>
        <v>0.95797150662867447</v>
      </c>
    </row>
    <row r="149" spans="1:10" x14ac:dyDescent="0.3">
      <c r="A149" s="12">
        <v>147</v>
      </c>
      <c r="B149" s="7">
        <f t="shared" si="16"/>
        <v>0.58333333333333337</v>
      </c>
      <c r="C149" s="7">
        <v>251.4175382375133</v>
      </c>
      <c r="D149" s="7">
        <f t="shared" si="17"/>
        <v>6.2854384559378321E-2</v>
      </c>
      <c r="E149" s="7">
        <f t="shared" si="18"/>
        <v>3.6001034649121078E-2</v>
      </c>
      <c r="F149" s="7">
        <f t="shared" si="19"/>
        <v>0.96399896535087892</v>
      </c>
      <c r="G149" s="14">
        <v>108.85971128745091</v>
      </c>
      <c r="H149" s="14">
        <f t="shared" si="20"/>
        <v>2.7214927821862724E-2</v>
      </c>
      <c r="I149" s="14">
        <f t="shared" si="21"/>
        <v>1.5750025004342527E-2</v>
      </c>
      <c r="J149" s="14">
        <f t="shared" si="22"/>
        <v>0.98424997499565747</v>
      </c>
    </row>
    <row r="150" spans="1:10" x14ac:dyDescent="0.3">
      <c r="A150" s="12">
        <v>148</v>
      </c>
      <c r="B150" s="7">
        <f t="shared" si="16"/>
        <v>0.58730158730158732</v>
      </c>
      <c r="C150" s="7">
        <v>196.33859109918811</v>
      </c>
      <c r="D150" s="7">
        <f t="shared" si="17"/>
        <v>4.908464777479702E-2</v>
      </c>
      <c r="E150" s="7">
        <f t="shared" si="18"/>
        <v>2.8415943529972565E-2</v>
      </c>
      <c r="F150" s="7">
        <f t="shared" si="19"/>
        <v>0.97158405647002744</v>
      </c>
      <c r="G150" s="14">
        <v>159.19838334414291</v>
      </c>
      <c r="H150" s="14">
        <f t="shared" si="20"/>
        <v>3.979959583603572E-2</v>
      </c>
      <c r="I150" s="14">
        <f t="shared" si="21"/>
        <v>2.3103301413538002E-2</v>
      </c>
      <c r="J150" s="14">
        <f t="shared" si="22"/>
        <v>0.976896698586462</v>
      </c>
    </row>
    <row r="151" spans="1:10" x14ac:dyDescent="0.3">
      <c r="A151" s="12">
        <v>149</v>
      </c>
      <c r="B151" s="7">
        <f t="shared" si="16"/>
        <v>0.59126984126984128</v>
      </c>
      <c r="C151" s="7">
        <v>267.06782012831468</v>
      </c>
      <c r="D151" s="7">
        <f t="shared" si="17"/>
        <v>6.6766955032078662E-2</v>
      </c>
      <c r="E151" s="7">
        <f t="shared" si="18"/>
        <v>3.8708212344592874E-2</v>
      </c>
      <c r="F151" s="7">
        <f t="shared" si="19"/>
        <v>0.96129178765540713</v>
      </c>
      <c r="G151" s="14">
        <v>274.80683388328509</v>
      </c>
      <c r="H151" s="14">
        <f t="shared" si="20"/>
        <v>6.8701708470821271E-2</v>
      </c>
      <c r="I151" s="14">
        <f t="shared" si="21"/>
        <v>3.9807264247720853E-2</v>
      </c>
      <c r="J151" s="14">
        <f t="shared" si="22"/>
        <v>0.96019273575227915</v>
      </c>
    </row>
    <row r="152" spans="1:10" x14ac:dyDescent="0.3">
      <c r="A152" s="12">
        <v>150</v>
      </c>
      <c r="B152" s="7">
        <f t="shared" si="16"/>
        <v>0.59523809523809523</v>
      </c>
      <c r="C152" s="7">
        <v>101.4603025091921</v>
      </c>
      <c r="D152" s="7">
        <f t="shared" si="17"/>
        <v>2.5365075627298027E-2</v>
      </c>
      <c r="E152" s="7">
        <f t="shared" si="18"/>
        <v>1.4984852053060105E-2</v>
      </c>
      <c r="F152" s="7">
        <f t="shared" si="19"/>
        <v>0.9850151479469399</v>
      </c>
      <c r="G152" s="14">
        <v>170.85711877147801</v>
      </c>
      <c r="H152" s="14">
        <f t="shared" si="20"/>
        <v>4.2714279692869506E-2</v>
      </c>
      <c r="I152" s="14">
        <f t="shared" si="21"/>
        <v>2.5104668918422446E-2</v>
      </c>
      <c r="J152" s="14">
        <f t="shared" si="22"/>
        <v>0.97489533108157755</v>
      </c>
    </row>
    <row r="153" spans="1:10" x14ac:dyDescent="0.3">
      <c r="A153" s="12">
        <v>151</v>
      </c>
      <c r="B153" s="7">
        <f t="shared" si="16"/>
        <v>0.59920634920634919</v>
      </c>
      <c r="C153" s="7">
        <v>77.979904849431961</v>
      </c>
      <c r="D153" s="7">
        <f t="shared" si="17"/>
        <v>1.9494976212357989E-2</v>
      </c>
      <c r="E153" s="7">
        <f t="shared" si="18"/>
        <v>1.1613549543102231E-2</v>
      </c>
      <c r="F153" s="7">
        <f t="shared" si="19"/>
        <v>0.98838645045689777</v>
      </c>
      <c r="G153" s="14">
        <v>225.3560523515213</v>
      </c>
      <c r="H153" s="14">
        <f t="shared" si="20"/>
        <v>5.6339013087880321E-2</v>
      </c>
      <c r="I153" s="14">
        <f t="shared" si="21"/>
        <v>3.3195228054335724E-2</v>
      </c>
      <c r="J153" s="14">
        <f t="shared" si="22"/>
        <v>0.96680477194566428</v>
      </c>
    </row>
    <row r="154" spans="1:10" x14ac:dyDescent="0.3">
      <c r="A154" s="12">
        <v>152</v>
      </c>
      <c r="B154" s="7">
        <f t="shared" si="16"/>
        <v>0.60317460317460314</v>
      </c>
      <c r="C154" s="7">
        <v>117.4374028792474</v>
      </c>
      <c r="D154" s="7">
        <f t="shared" si="17"/>
        <v>2.9359350719811848E-2</v>
      </c>
      <c r="E154" s="7">
        <f t="shared" si="18"/>
        <v>1.7552935164173E-2</v>
      </c>
      <c r="F154" s="7">
        <f t="shared" si="19"/>
        <v>0.982447064835827</v>
      </c>
      <c r="G154" s="14">
        <v>60.400864632560292</v>
      </c>
      <c r="H154" s="14">
        <f t="shared" si="20"/>
        <v>1.5100216158140072E-2</v>
      </c>
      <c r="I154" s="14">
        <f t="shared" si="21"/>
        <v>9.0667140910597466E-3</v>
      </c>
      <c r="J154" s="14">
        <f t="shared" si="22"/>
        <v>0.99093328590894025</v>
      </c>
    </row>
    <row r="155" spans="1:10" x14ac:dyDescent="0.3">
      <c r="A155" s="12">
        <v>153</v>
      </c>
      <c r="B155" s="7">
        <f t="shared" si="16"/>
        <v>0.6071428571428571</v>
      </c>
      <c r="C155" s="7">
        <v>64.271714022328709</v>
      </c>
      <c r="D155" s="7">
        <f t="shared" si="17"/>
        <v>1.6067928505582176E-2</v>
      </c>
      <c r="E155" s="7">
        <f t="shared" si="18"/>
        <v>9.7080972205687566E-3</v>
      </c>
      <c r="F155" s="7">
        <f t="shared" si="19"/>
        <v>0.99029190277943124</v>
      </c>
      <c r="G155" s="14">
        <v>107.56306706041821</v>
      </c>
      <c r="H155" s="14">
        <f t="shared" si="20"/>
        <v>2.6890766765104549E-2</v>
      </c>
      <c r="I155" s="14">
        <f t="shared" si="21"/>
        <v>1.6193981431253612E-2</v>
      </c>
      <c r="J155" s="14">
        <f t="shared" si="22"/>
        <v>0.98380601856874639</v>
      </c>
    </row>
    <row r="156" spans="1:10" x14ac:dyDescent="0.3">
      <c r="A156" s="12">
        <v>154</v>
      </c>
      <c r="B156" s="7">
        <f t="shared" si="16"/>
        <v>0.61111111111111116</v>
      </c>
      <c r="C156" s="7">
        <v>182.79238200025799</v>
      </c>
      <c r="D156" s="7">
        <f t="shared" si="17"/>
        <v>4.5698095500064491E-2</v>
      </c>
      <c r="E156" s="7">
        <f t="shared" si="18"/>
        <v>2.7540270806601819E-2</v>
      </c>
      <c r="F156" s="7">
        <f t="shared" si="19"/>
        <v>0.97245972919339818</v>
      </c>
      <c r="G156" s="14">
        <v>122.8150992778226</v>
      </c>
      <c r="H156" s="14">
        <f t="shared" si="20"/>
        <v>3.0703774819455649E-2</v>
      </c>
      <c r="I156" s="14">
        <f t="shared" si="21"/>
        <v>1.8588480866575385E-2</v>
      </c>
      <c r="J156" s="14">
        <f t="shared" si="22"/>
        <v>0.98141151913342461</v>
      </c>
    </row>
    <row r="157" spans="1:10" x14ac:dyDescent="0.3">
      <c r="A157" s="12">
        <v>155</v>
      </c>
      <c r="B157" s="7">
        <f t="shared" si="16"/>
        <v>0.61507936507936511</v>
      </c>
      <c r="C157" s="7">
        <v>284.15142307374038</v>
      </c>
      <c r="D157" s="7">
        <f t="shared" si="17"/>
        <v>7.103785576843509E-2</v>
      </c>
      <c r="E157" s="7">
        <f t="shared" si="18"/>
        <v>4.2753092484859256E-2</v>
      </c>
      <c r="F157" s="7">
        <f t="shared" si="19"/>
        <v>0.95724690751514074</v>
      </c>
      <c r="G157" s="14">
        <v>242.62529622801321</v>
      </c>
      <c r="H157" s="14">
        <f t="shared" si="20"/>
        <v>6.0656324057003302E-2</v>
      </c>
      <c r="I157" s="14">
        <f t="shared" si="21"/>
        <v>3.6621067885440506E-2</v>
      </c>
      <c r="J157" s="14">
        <f t="shared" si="22"/>
        <v>0.96337893211455949</v>
      </c>
    </row>
    <row r="158" spans="1:10" x14ac:dyDescent="0.3">
      <c r="A158" s="12">
        <v>156</v>
      </c>
      <c r="B158" s="7">
        <f t="shared" si="16"/>
        <v>0.61904761904761907</v>
      </c>
      <c r="C158" s="7">
        <v>59.835885167127422</v>
      </c>
      <c r="D158" s="7">
        <f t="shared" si="17"/>
        <v>1.4958971291781855E-2</v>
      </c>
      <c r="E158" s="7">
        <f t="shared" si="18"/>
        <v>9.2175708842526793E-3</v>
      </c>
      <c r="F158" s="7">
        <f t="shared" si="19"/>
        <v>0.99078242911574732</v>
      </c>
      <c r="G158" s="14">
        <v>63.748210702419833</v>
      </c>
      <c r="H158" s="14">
        <f t="shared" si="20"/>
        <v>1.5937052675604958E-2</v>
      </c>
      <c r="I158" s="14">
        <f t="shared" si="21"/>
        <v>9.8172872148560852E-3</v>
      </c>
      <c r="J158" s="14">
        <f t="shared" si="22"/>
        <v>0.99018271278514391</v>
      </c>
    </row>
    <row r="159" spans="1:10" x14ac:dyDescent="0.3">
      <c r="A159" s="12">
        <v>157</v>
      </c>
      <c r="B159" s="7">
        <f t="shared" si="16"/>
        <v>0.62301587301587302</v>
      </c>
      <c r="C159" s="7">
        <v>80.527478502506696</v>
      </c>
      <c r="D159" s="7">
        <f t="shared" si="17"/>
        <v>2.0131869625626672E-2</v>
      </c>
      <c r="E159" s="7">
        <f t="shared" si="18"/>
        <v>1.2464145320949305E-2</v>
      </c>
      <c r="F159" s="7">
        <f t="shared" si="19"/>
        <v>0.9875358546790507</v>
      </c>
      <c r="G159" s="14">
        <v>184.59440780838671</v>
      </c>
      <c r="H159" s="14">
        <f t="shared" si="20"/>
        <v>4.6148601952096677E-2</v>
      </c>
      <c r="I159" s="14">
        <f t="shared" si="21"/>
        <v>2.8341925421078495E-2</v>
      </c>
      <c r="J159" s="14">
        <f t="shared" si="22"/>
        <v>0.9716580745789215</v>
      </c>
    </row>
    <row r="160" spans="1:10" x14ac:dyDescent="0.3">
      <c r="A160" s="12">
        <v>158</v>
      </c>
      <c r="B160" s="7">
        <f t="shared" si="16"/>
        <v>0.62698412698412698</v>
      </c>
      <c r="C160" s="7">
        <v>163.04975707085879</v>
      </c>
      <c r="D160" s="7">
        <f t="shared" si="17"/>
        <v>4.0762439267714695E-2</v>
      </c>
      <c r="E160" s="7">
        <f t="shared" si="18"/>
        <v>2.5233576570440563E-2</v>
      </c>
      <c r="F160" s="7">
        <f t="shared" si="19"/>
        <v>0.97476642342955944</v>
      </c>
      <c r="G160" s="14">
        <v>121.63646451551379</v>
      </c>
      <c r="H160" s="14">
        <f t="shared" si="20"/>
        <v>3.040911612887845E-2</v>
      </c>
      <c r="I160" s="14">
        <f t="shared" si="21"/>
        <v>1.8885425960920355E-2</v>
      </c>
      <c r="J160" s="14">
        <f t="shared" si="22"/>
        <v>0.98111457403907965</v>
      </c>
    </row>
    <row r="161" spans="1:10" x14ac:dyDescent="0.3">
      <c r="A161" s="12">
        <v>159</v>
      </c>
      <c r="B161" s="7">
        <f t="shared" si="16"/>
        <v>0.63095238095238093</v>
      </c>
      <c r="C161" s="7">
        <v>283.46875438197623</v>
      </c>
      <c r="D161" s="7">
        <f t="shared" si="17"/>
        <v>7.0867188595494054E-2</v>
      </c>
      <c r="E161" s="7">
        <f t="shared" si="18"/>
        <v>4.3728892971768518E-2</v>
      </c>
      <c r="F161" s="7">
        <f t="shared" si="19"/>
        <v>0.95627110702823148</v>
      </c>
      <c r="G161" s="14">
        <v>234.94562654062989</v>
      </c>
      <c r="H161" s="14">
        <f t="shared" si="20"/>
        <v>5.8736406635157466E-2</v>
      </c>
      <c r="I161" s="14">
        <f t="shared" si="21"/>
        <v>3.6381563624851787E-2</v>
      </c>
      <c r="J161" s="14">
        <f t="shared" si="22"/>
        <v>0.96361843637514821</v>
      </c>
    </row>
    <row r="162" spans="1:10" x14ac:dyDescent="0.3">
      <c r="A162" s="12">
        <v>160</v>
      </c>
      <c r="B162" s="7">
        <f t="shared" si="16"/>
        <v>0.63492063492063489</v>
      </c>
      <c r="C162" s="7">
        <v>129.0390262441876</v>
      </c>
      <c r="D162" s="7">
        <f t="shared" si="17"/>
        <v>3.2259756561046897E-2</v>
      </c>
      <c r="E162" s="7">
        <f t="shared" si="18"/>
        <v>2.0274045920526951E-2</v>
      </c>
      <c r="F162" s="7">
        <f t="shared" si="19"/>
        <v>0.97972595407947305</v>
      </c>
      <c r="G162" s="14">
        <v>194.86217301017419</v>
      </c>
      <c r="H162" s="14">
        <f t="shared" si="20"/>
        <v>4.8715543252543549E-2</v>
      </c>
      <c r="I162" s="14">
        <f t="shared" si="21"/>
        <v>3.0457049571353312E-2</v>
      </c>
      <c r="J162" s="14">
        <f t="shared" si="22"/>
        <v>0.96954295042864669</v>
      </c>
    </row>
    <row r="163" spans="1:10" x14ac:dyDescent="0.3">
      <c r="A163" s="12">
        <v>161</v>
      </c>
      <c r="B163" s="7">
        <f t="shared" si="16"/>
        <v>0.63888888888888884</v>
      </c>
      <c r="C163" s="7">
        <v>176.80870217209809</v>
      </c>
      <c r="D163" s="7">
        <f t="shared" si="17"/>
        <v>4.4202175543024524E-2</v>
      </c>
      <c r="E163" s="7">
        <f t="shared" si="18"/>
        <v>2.7845249459644172E-2</v>
      </c>
      <c r="F163" s="7">
        <f t="shared" si="19"/>
        <v>0.97215475054035583</v>
      </c>
      <c r="G163" s="14">
        <v>91.869027574741011</v>
      </c>
      <c r="H163" s="14">
        <f t="shared" si="20"/>
        <v>2.2967256893685253E-2</v>
      </c>
      <c r="I163" s="14">
        <f t="shared" si="21"/>
        <v>1.4566393705378489E-2</v>
      </c>
      <c r="J163" s="14">
        <f t="shared" si="22"/>
        <v>0.98543360629462151</v>
      </c>
    </row>
    <row r="164" spans="1:10" x14ac:dyDescent="0.3">
      <c r="A164" s="12">
        <v>162</v>
      </c>
      <c r="B164" s="7">
        <f t="shared" si="16"/>
        <v>0.6428571428571429</v>
      </c>
      <c r="C164" s="7">
        <v>60.393214762598021</v>
      </c>
      <c r="D164" s="7">
        <f t="shared" si="17"/>
        <v>1.5098303690649503E-2</v>
      </c>
      <c r="E164" s="7">
        <f t="shared" si="18"/>
        <v>9.6591006742323682E-3</v>
      </c>
      <c r="F164" s="7">
        <f t="shared" si="19"/>
        <v>0.99034089932576763</v>
      </c>
      <c r="G164" s="14">
        <v>116.09413703695451</v>
      </c>
      <c r="H164" s="14">
        <f t="shared" si="20"/>
        <v>2.9023534259238624E-2</v>
      </c>
      <c r="I164" s="14">
        <f t="shared" si="21"/>
        <v>1.8485003590012816E-2</v>
      </c>
      <c r="J164" s="14">
        <f t="shared" si="22"/>
        <v>0.98151499640998718</v>
      </c>
    </row>
    <row r="165" spans="1:10" x14ac:dyDescent="0.3">
      <c r="A165" s="12">
        <v>163</v>
      </c>
      <c r="B165" s="7">
        <f t="shared" si="16"/>
        <v>0.64682539682539686</v>
      </c>
      <c r="C165" s="7">
        <v>87.085800240522218</v>
      </c>
      <c r="D165" s="7">
        <f t="shared" si="17"/>
        <v>2.1771450060130555E-2</v>
      </c>
      <c r="E165" s="7">
        <f t="shared" si="18"/>
        <v>1.3983634675063361E-2</v>
      </c>
      <c r="F165" s="7">
        <f t="shared" si="19"/>
        <v>0.98601636532493664</v>
      </c>
      <c r="G165" s="14">
        <v>182.37192559623949</v>
      </c>
      <c r="H165" s="14">
        <f t="shared" si="20"/>
        <v>4.5592981399059873E-2</v>
      </c>
      <c r="I165" s="14">
        <f t="shared" si="21"/>
        <v>2.9060090995367438E-2</v>
      </c>
      <c r="J165" s="14">
        <f t="shared" si="22"/>
        <v>0.97093990900463256</v>
      </c>
    </row>
    <row r="166" spans="1:10" x14ac:dyDescent="0.3">
      <c r="A166" s="12">
        <v>164</v>
      </c>
      <c r="B166" s="7">
        <f t="shared" si="16"/>
        <v>0.65079365079365081</v>
      </c>
      <c r="C166" s="7">
        <v>296.65753073971172</v>
      </c>
      <c r="D166" s="7">
        <f t="shared" si="17"/>
        <v>7.4164382684927921E-2</v>
      </c>
      <c r="E166" s="7">
        <f t="shared" si="18"/>
        <v>4.7119435853794411E-2</v>
      </c>
      <c r="F166" s="7">
        <f t="shared" si="19"/>
        <v>0.95288056414620559</v>
      </c>
      <c r="G166" s="14">
        <v>108.9085395853175</v>
      </c>
      <c r="H166" s="14">
        <f t="shared" si="20"/>
        <v>2.7227134896329372E-2</v>
      </c>
      <c r="I166" s="14">
        <f t="shared" si="21"/>
        <v>1.7563183801955762E-2</v>
      </c>
      <c r="J166" s="14">
        <f t="shared" si="22"/>
        <v>0.98243681619804424</v>
      </c>
    </row>
    <row r="167" spans="1:10" x14ac:dyDescent="0.3">
      <c r="A167" s="12">
        <v>165</v>
      </c>
      <c r="B167" s="7">
        <f t="shared" si="16"/>
        <v>0.65476190476190477</v>
      </c>
      <c r="C167" s="7">
        <v>291.27967410901141</v>
      </c>
      <c r="D167" s="7">
        <f t="shared" si="17"/>
        <v>7.281991852725285E-2</v>
      </c>
      <c r="E167" s="7">
        <f t="shared" si="18"/>
        <v>4.6560883434252687E-2</v>
      </c>
      <c r="F167" s="7">
        <f t="shared" si="19"/>
        <v>0.95343911656574731</v>
      </c>
      <c r="G167" s="14">
        <v>72.433492508838</v>
      </c>
      <c r="H167" s="14">
        <f t="shared" si="20"/>
        <v>1.81083731272095E-2</v>
      </c>
      <c r="I167" s="14">
        <f t="shared" si="21"/>
        <v>1.1786659516714537E-2</v>
      </c>
      <c r="J167" s="14">
        <f t="shared" si="22"/>
        <v>0.98821334048328546</v>
      </c>
    </row>
    <row r="168" spans="1:10" x14ac:dyDescent="0.3">
      <c r="A168" s="12">
        <v>166</v>
      </c>
      <c r="B168" s="7">
        <f t="shared" si="16"/>
        <v>0.65873015873015872</v>
      </c>
      <c r="C168" s="7">
        <v>51.234995233602397</v>
      </c>
      <c r="D168" s="7">
        <f t="shared" si="17"/>
        <v>1.2808748808400598E-2</v>
      </c>
      <c r="E168" s="7">
        <f t="shared" si="18"/>
        <v>8.4020132579044615E-3</v>
      </c>
      <c r="F168" s="7">
        <f t="shared" si="19"/>
        <v>0.99159798674209554</v>
      </c>
      <c r="G168" s="14">
        <v>80.849607177960593</v>
      </c>
      <c r="H168" s="14">
        <f t="shared" si="20"/>
        <v>2.0212401794490145E-2</v>
      </c>
      <c r="I168" s="14">
        <f t="shared" si="21"/>
        <v>1.3226272524757166E-2</v>
      </c>
      <c r="J168" s="14">
        <f t="shared" si="22"/>
        <v>0.98677372747524283</v>
      </c>
    </row>
    <row r="169" spans="1:10" x14ac:dyDescent="0.3">
      <c r="A169" s="12">
        <v>167</v>
      </c>
      <c r="B169" s="7">
        <f t="shared" si="16"/>
        <v>0.66269841269841268</v>
      </c>
      <c r="C169" s="7">
        <v>287.95294635580967</v>
      </c>
      <c r="D169" s="7">
        <f t="shared" si="17"/>
        <v>7.1988236588952412E-2</v>
      </c>
      <c r="E169" s="7">
        <f t="shared" si="18"/>
        <v>4.658641768013605E-2</v>
      </c>
      <c r="F169" s="7">
        <f t="shared" si="19"/>
        <v>0.95341358231986395</v>
      </c>
      <c r="G169" s="14">
        <v>293.20031606663059</v>
      </c>
      <c r="H169" s="14">
        <f t="shared" si="20"/>
        <v>7.3300079016657652E-2</v>
      </c>
      <c r="I169" s="14">
        <f t="shared" si="21"/>
        <v>4.7414913216951238E-2</v>
      </c>
      <c r="J169" s="14">
        <f t="shared" si="22"/>
        <v>0.95258508678304876</v>
      </c>
    </row>
    <row r="170" spans="1:10" x14ac:dyDescent="0.3">
      <c r="A170" s="12">
        <v>168</v>
      </c>
      <c r="B170" s="7">
        <f t="shared" si="16"/>
        <v>0.66666666666666663</v>
      </c>
      <c r="C170" s="7">
        <v>209.7799844538751</v>
      </c>
      <c r="D170" s="7">
        <f t="shared" si="17"/>
        <v>5.244499611346877E-2</v>
      </c>
      <c r="E170" s="7">
        <f t="shared" si="18"/>
        <v>3.4359175059399227E-2</v>
      </c>
      <c r="F170" s="7">
        <f t="shared" si="19"/>
        <v>0.96564082494060077</v>
      </c>
      <c r="G170" s="14">
        <v>133.6264600589366</v>
      </c>
      <c r="H170" s="14">
        <f t="shared" si="20"/>
        <v>3.3406615014734145E-2</v>
      </c>
      <c r="I170" s="14">
        <f t="shared" si="21"/>
        <v>2.20249071219627E-2</v>
      </c>
      <c r="J170" s="14">
        <f t="shared" si="22"/>
        <v>0.9779750928780373</v>
      </c>
    </row>
    <row r="171" spans="1:10" x14ac:dyDescent="0.3">
      <c r="A171" s="12">
        <v>169</v>
      </c>
      <c r="B171" s="7">
        <f t="shared" si="16"/>
        <v>0.67063492063492058</v>
      </c>
      <c r="C171" s="7">
        <v>266.97957363000552</v>
      </c>
      <c r="D171" s="7">
        <f t="shared" si="17"/>
        <v>6.6744893407501379E-2</v>
      </c>
      <c r="E171" s="7">
        <f t="shared" si="18"/>
        <v>4.37744437820482E-2</v>
      </c>
      <c r="F171" s="7">
        <f t="shared" si="19"/>
        <v>0.9562255562179518</v>
      </c>
      <c r="G171" s="14">
        <v>137.9447716399151</v>
      </c>
      <c r="H171" s="14">
        <f t="shared" si="20"/>
        <v>3.4486192909978772E-2</v>
      </c>
      <c r="I171" s="14">
        <f t="shared" si="21"/>
        <v>2.2862251174992521E-2</v>
      </c>
      <c r="J171" s="14">
        <f t="shared" si="22"/>
        <v>0.97713774882500748</v>
      </c>
    </row>
    <row r="172" spans="1:10" x14ac:dyDescent="0.3">
      <c r="A172" s="12">
        <v>170</v>
      </c>
      <c r="B172" s="7">
        <f t="shared" si="16"/>
        <v>0.67460317460317465</v>
      </c>
      <c r="C172" s="7">
        <v>163.68496390846479</v>
      </c>
      <c r="D172" s="7">
        <f t="shared" si="17"/>
        <v>4.0921240977116198E-2</v>
      </c>
      <c r="E172" s="7">
        <f t="shared" si="18"/>
        <v>2.7228046685912166E-2</v>
      </c>
      <c r="F172" s="7">
        <f t="shared" si="19"/>
        <v>0.97277195331408783</v>
      </c>
      <c r="G172" s="14">
        <v>264.91774487425988</v>
      </c>
      <c r="H172" s="14">
        <f t="shared" si="20"/>
        <v>6.622943621856496E-2</v>
      </c>
      <c r="I172" s="14">
        <f t="shared" si="21"/>
        <v>4.3695199647486138E-2</v>
      </c>
      <c r="J172" s="14">
        <f t="shared" si="22"/>
        <v>0.95630480035251386</v>
      </c>
    </row>
    <row r="173" spans="1:10" x14ac:dyDescent="0.3">
      <c r="A173" s="12">
        <v>171</v>
      </c>
      <c r="B173" s="7">
        <f t="shared" si="16"/>
        <v>0.6785714285714286</v>
      </c>
      <c r="C173" s="7">
        <v>178.8990071448126</v>
      </c>
      <c r="D173" s="7">
        <f t="shared" si="17"/>
        <v>4.4724751786203144E-2</v>
      </c>
      <c r="E173" s="7">
        <f t="shared" si="18"/>
        <v>2.9893033393107338E-2</v>
      </c>
      <c r="F173" s="7">
        <f t="shared" si="19"/>
        <v>0.97010696660689266</v>
      </c>
      <c r="G173" s="14">
        <v>52.782717535890463</v>
      </c>
      <c r="H173" s="14">
        <f t="shared" si="20"/>
        <v>1.3195679383972616E-2</v>
      </c>
      <c r="I173" s="14">
        <f t="shared" si="21"/>
        <v>8.9142414507318302E-3</v>
      </c>
      <c r="J173" s="14">
        <f t="shared" si="22"/>
        <v>0.99108575854926817</v>
      </c>
    </row>
    <row r="174" spans="1:10" x14ac:dyDescent="0.3">
      <c r="A174" s="12">
        <v>172</v>
      </c>
      <c r="B174" s="7">
        <f t="shared" si="16"/>
        <v>0.68253968253968256</v>
      </c>
      <c r="C174" s="7">
        <v>172.21164506423</v>
      </c>
      <c r="D174" s="7">
        <f t="shared" si="17"/>
        <v>4.3052911266057502E-2</v>
      </c>
      <c r="E174" s="7">
        <f t="shared" si="18"/>
        <v>2.8957769997623894E-2</v>
      </c>
      <c r="F174" s="7">
        <f t="shared" si="19"/>
        <v>0.97104223000237611</v>
      </c>
      <c r="G174" s="14">
        <v>242.58575240775369</v>
      </c>
      <c r="H174" s="14">
        <f t="shared" si="20"/>
        <v>6.064643810193842E-2</v>
      </c>
      <c r="I174" s="14">
        <f t="shared" si="21"/>
        <v>4.0548585043231999E-2</v>
      </c>
      <c r="J174" s="14">
        <f t="shared" si="22"/>
        <v>0.959451414956768</v>
      </c>
    </row>
    <row r="175" spans="1:10" x14ac:dyDescent="0.3">
      <c r="A175" s="12">
        <v>173</v>
      </c>
      <c r="B175" s="7">
        <f t="shared" si="16"/>
        <v>0.68650793650793651</v>
      </c>
      <c r="C175" s="7">
        <v>216.71606438652611</v>
      </c>
      <c r="D175" s="7">
        <f t="shared" si="17"/>
        <v>5.4179016096631526E-2</v>
      </c>
      <c r="E175" s="7">
        <f t="shared" si="18"/>
        <v>3.6511112381090172E-2</v>
      </c>
      <c r="F175" s="7">
        <f t="shared" si="19"/>
        <v>0.96348888761890983</v>
      </c>
      <c r="G175" s="14">
        <v>244.01013846031799</v>
      </c>
      <c r="H175" s="14">
        <f t="shared" si="20"/>
        <v>6.1002534615079498E-2</v>
      </c>
      <c r="I175" s="14">
        <f t="shared" si="21"/>
        <v>4.1013924638031996E-2</v>
      </c>
      <c r="J175" s="14">
        <f t="shared" si="22"/>
        <v>0.958986075361968</v>
      </c>
    </row>
    <row r="176" spans="1:10" x14ac:dyDescent="0.3">
      <c r="A176" s="12">
        <v>174</v>
      </c>
      <c r="B176" s="7">
        <f t="shared" si="16"/>
        <v>0.69047619047619047</v>
      </c>
      <c r="C176" s="7">
        <v>84.912813689078234</v>
      </c>
      <c r="D176" s="7">
        <f t="shared" si="17"/>
        <v>2.1228203422269561E-2</v>
      </c>
      <c r="E176" s="7">
        <f t="shared" si="18"/>
        <v>1.455066979636932E-2</v>
      </c>
      <c r="F176" s="7">
        <f t="shared" si="19"/>
        <v>0.98544933020363068</v>
      </c>
      <c r="G176" s="14">
        <v>228.93115842926409</v>
      </c>
      <c r="H176" s="14">
        <f t="shared" si="20"/>
        <v>5.7232789607316016E-2</v>
      </c>
      <c r="I176" s="14">
        <f t="shared" si="21"/>
        <v>3.874723195754215E-2</v>
      </c>
      <c r="J176" s="14">
        <f t="shared" si="22"/>
        <v>0.96125276804245785</v>
      </c>
    </row>
    <row r="177" spans="1:10" x14ac:dyDescent="0.3">
      <c r="A177" s="12">
        <v>175</v>
      </c>
      <c r="B177" s="7">
        <f t="shared" si="16"/>
        <v>0.69444444444444442</v>
      </c>
      <c r="C177" s="7">
        <v>57.493397468169491</v>
      </c>
      <c r="D177" s="7">
        <f t="shared" si="17"/>
        <v>1.4373349367042373E-2</v>
      </c>
      <c r="E177" s="7">
        <f t="shared" si="18"/>
        <v>9.9318428488226473E-3</v>
      </c>
      <c r="F177" s="7">
        <f t="shared" si="19"/>
        <v>0.99006815715117735</v>
      </c>
      <c r="G177" s="14">
        <v>160.4135885544986</v>
      </c>
      <c r="H177" s="14">
        <f t="shared" si="20"/>
        <v>4.0103397138624645E-2</v>
      </c>
      <c r="I177" s="14">
        <f t="shared" si="21"/>
        <v>2.7465356848643374E-2</v>
      </c>
      <c r="J177" s="14">
        <f t="shared" si="22"/>
        <v>0.97253464315135663</v>
      </c>
    </row>
    <row r="178" spans="1:10" x14ac:dyDescent="0.3">
      <c r="A178" s="12">
        <v>176</v>
      </c>
      <c r="B178" s="7">
        <f t="shared" si="16"/>
        <v>0.69841269841269837</v>
      </c>
      <c r="C178" s="7">
        <v>126.9824853977977</v>
      </c>
      <c r="D178" s="7">
        <f t="shared" si="17"/>
        <v>3.1745621349449422E-2</v>
      </c>
      <c r="E178" s="7">
        <f t="shared" si="18"/>
        <v>2.1927562844994863E-2</v>
      </c>
      <c r="F178" s="7">
        <f t="shared" si="19"/>
        <v>0.97807243715500514</v>
      </c>
      <c r="G178" s="14">
        <v>234.0270279474351</v>
      </c>
      <c r="H178" s="14">
        <f t="shared" si="20"/>
        <v>5.8506756986858775E-2</v>
      </c>
      <c r="I178" s="14">
        <f t="shared" si="21"/>
        <v>4.0038272039309986E-2</v>
      </c>
      <c r="J178" s="14">
        <f t="shared" si="22"/>
        <v>0.95996172796069001</v>
      </c>
    </row>
    <row r="179" spans="1:10" x14ac:dyDescent="0.3">
      <c r="A179" s="12">
        <v>177</v>
      </c>
      <c r="B179" s="7">
        <f t="shared" si="16"/>
        <v>0.70238095238095233</v>
      </c>
      <c r="C179" s="7">
        <v>226.1701906841617</v>
      </c>
      <c r="D179" s="7">
        <f t="shared" si="17"/>
        <v>5.6542547671040423E-2</v>
      </c>
      <c r="E179" s="7">
        <f t="shared" si="18"/>
        <v>3.8936128348521892E-2</v>
      </c>
      <c r="F179" s="7">
        <f t="shared" si="19"/>
        <v>0.96106387165147811</v>
      </c>
      <c r="G179" s="14">
        <v>147.21287095202581</v>
      </c>
      <c r="H179" s="14">
        <f t="shared" si="20"/>
        <v>3.6803217738006454E-2</v>
      </c>
      <c r="I179" s="14">
        <f t="shared" si="21"/>
        <v>2.5518631376054812E-2</v>
      </c>
      <c r="J179" s="14">
        <f t="shared" si="22"/>
        <v>0.97448136862394519</v>
      </c>
    </row>
    <row r="180" spans="1:10" x14ac:dyDescent="0.3">
      <c r="A180" s="12">
        <v>178</v>
      </c>
      <c r="B180" s="7">
        <f t="shared" si="16"/>
        <v>0.70634920634920639</v>
      </c>
      <c r="C180" s="7">
        <v>100.4633630307371</v>
      </c>
      <c r="D180" s="7">
        <f t="shared" si="17"/>
        <v>2.5115840757684273E-2</v>
      </c>
      <c r="E180" s="7">
        <f t="shared" si="18"/>
        <v>1.758411701462903E-2</v>
      </c>
      <c r="F180" s="7">
        <f t="shared" si="19"/>
        <v>0.98241588298537097</v>
      </c>
      <c r="G180" s="14">
        <v>249.47933364079671</v>
      </c>
      <c r="H180" s="14">
        <f t="shared" si="20"/>
        <v>6.2369833410199173E-2</v>
      </c>
      <c r="I180" s="14">
        <f t="shared" si="21"/>
        <v>4.3098560948113374E-2</v>
      </c>
      <c r="J180" s="14">
        <f t="shared" si="22"/>
        <v>0.95690143905188663</v>
      </c>
    </row>
    <row r="181" spans="1:10" x14ac:dyDescent="0.3">
      <c r="A181" s="12">
        <v>179</v>
      </c>
      <c r="B181" s="7">
        <f t="shared" si="16"/>
        <v>0.71031746031746035</v>
      </c>
      <c r="C181" s="7">
        <v>218.35810833122929</v>
      </c>
      <c r="D181" s="7">
        <f t="shared" si="17"/>
        <v>5.4589527082807322E-2</v>
      </c>
      <c r="E181" s="7">
        <f t="shared" si="18"/>
        <v>3.8033732824524158E-2</v>
      </c>
      <c r="F181" s="7">
        <f t="shared" si="19"/>
        <v>0.96196626717547584</v>
      </c>
      <c r="G181" s="14">
        <v>159.0314367909734</v>
      </c>
      <c r="H181" s="14">
        <f t="shared" si="20"/>
        <v>3.9757859197743342E-2</v>
      </c>
      <c r="I181" s="14">
        <f t="shared" si="21"/>
        <v>2.7845660441716658E-2</v>
      </c>
      <c r="J181" s="14">
        <f t="shared" si="22"/>
        <v>0.97215433955828334</v>
      </c>
    </row>
    <row r="182" spans="1:10" x14ac:dyDescent="0.3">
      <c r="A182" s="12">
        <v>180</v>
      </c>
      <c r="B182" s="7">
        <f t="shared" si="16"/>
        <v>0.7142857142857143</v>
      </c>
      <c r="C182" s="7">
        <v>292.47801152681762</v>
      </c>
      <c r="D182" s="7">
        <f t="shared" si="17"/>
        <v>7.3119502881704407E-2</v>
      </c>
      <c r="E182" s="7">
        <f t="shared" si="18"/>
        <v>5.0887760800501169E-2</v>
      </c>
      <c r="F182" s="7">
        <f t="shared" si="19"/>
        <v>0.94911223919949883</v>
      </c>
      <c r="G182" s="14">
        <v>163.81830881195819</v>
      </c>
      <c r="H182" s="14">
        <f t="shared" si="20"/>
        <v>4.0954577202989541E-2</v>
      </c>
      <c r="I182" s="14">
        <f t="shared" si="21"/>
        <v>2.8829534475008911E-2</v>
      </c>
      <c r="J182" s="14">
        <f t="shared" si="22"/>
        <v>0.97117046552499109</v>
      </c>
    </row>
    <row r="183" spans="1:10" x14ac:dyDescent="0.3">
      <c r="A183" s="12">
        <v>181</v>
      </c>
      <c r="B183" s="7">
        <f t="shared" si="16"/>
        <v>0.71825396825396826</v>
      </c>
      <c r="C183" s="7">
        <v>73.475178947354593</v>
      </c>
      <c r="D183" s="7">
        <f t="shared" si="17"/>
        <v>1.8368794736838646E-2</v>
      </c>
      <c r="E183" s="7">
        <f t="shared" si="18"/>
        <v>1.3106807521532926E-2</v>
      </c>
      <c r="F183" s="7">
        <f t="shared" si="19"/>
        <v>0.98689319247846707</v>
      </c>
      <c r="G183" s="14">
        <v>296.06118658308452</v>
      </c>
      <c r="H183" s="14">
        <f t="shared" si="20"/>
        <v>7.4015296645771125E-2</v>
      </c>
      <c r="I183" s="14">
        <f t="shared" si="21"/>
        <v>5.1773404525943811E-2</v>
      </c>
      <c r="J183" s="14">
        <f t="shared" si="22"/>
        <v>0.94822659547405619</v>
      </c>
    </row>
    <row r="184" spans="1:10" x14ac:dyDescent="0.3">
      <c r="A184" s="12">
        <v>182</v>
      </c>
      <c r="B184" s="7">
        <f t="shared" si="16"/>
        <v>0.72222222222222221</v>
      </c>
      <c r="C184" s="7">
        <v>218.15052955628161</v>
      </c>
      <c r="D184" s="7">
        <f t="shared" si="17"/>
        <v>5.4537632389070403E-2</v>
      </c>
      <c r="E184" s="7">
        <f t="shared" si="18"/>
        <v>3.8622656601217775E-2</v>
      </c>
      <c r="F184" s="7">
        <f t="shared" si="19"/>
        <v>0.96137734339878222</v>
      </c>
      <c r="G184" s="14">
        <v>82.936916193927459</v>
      </c>
      <c r="H184" s="14">
        <f t="shared" si="20"/>
        <v>2.0734229048481864E-2</v>
      </c>
      <c r="I184" s="14">
        <f t="shared" si="21"/>
        <v>1.4863157417220885E-2</v>
      </c>
      <c r="J184" s="14">
        <f t="shared" si="22"/>
        <v>0.98513684258277912</v>
      </c>
    </row>
    <row r="185" spans="1:10" x14ac:dyDescent="0.3">
      <c r="A185" s="12">
        <v>183</v>
      </c>
      <c r="B185" s="7">
        <f t="shared" si="16"/>
        <v>0.72619047619047616</v>
      </c>
      <c r="C185" s="7">
        <v>160.93755482614279</v>
      </c>
      <c r="D185" s="7">
        <f t="shared" si="17"/>
        <v>4.0234388706535694E-2</v>
      </c>
      <c r="E185" s="7">
        <f t="shared" si="18"/>
        <v>2.8795116033795143E-2</v>
      </c>
      <c r="F185" s="7">
        <f t="shared" si="19"/>
        <v>0.97120488396620486</v>
      </c>
      <c r="G185" s="14">
        <v>223.27665356255369</v>
      </c>
      <c r="H185" s="14">
        <f t="shared" si="20"/>
        <v>5.5819163390638422E-2</v>
      </c>
      <c r="I185" s="14">
        <f t="shared" si="21"/>
        <v>3.9724776865601941E-2</v>
      </c>
      <c r="J185" s="14">
        <f t="shared" si="22"/>
        <v>0.96027522313439806</v>
      </c>
    </row>
    <row r="186" spans="1:10" x14ac:dyDescent="0.3">
      <c r="A186" s="12">
        <v>184</v>
      </c>
      <c r="B186" s="7">
        <f t="shared" si="16"/>
        <v>0.73015873015873012</v>
      </c>
      <c r="C186" s="7">
        <v>267.0355635943763</v>
      </c>
      <c r="D186" s="7">
        <f t="shared" si="17"/>
        <v>6.6758890898594062E-2</v>
      </c>
      <c r="E186" s="7">
        <f t="shared" si="18"/>
        <v>4.757563980689139E-2</v>
      </c>
      <c r="F186" s="7">
        <f t="shared" si="19"/>
        <v>0.95242436019310861</v>
      </c>
      <c r="G186" s="14">
        <v>95.431211332098854</v>
      </c>
      <c r="H186" s="14">
        <f t="shared" si="20"/>
        <v>2.3857802833024713E-2</v>
      </c>
      <c r="I186" s="14">
        <f t="shared" si="21"/>
        <v>1.7269132325655079E-2</v>
      </c>
      <c r="J186" s="14">
        <f t="shared" si="22"/>
        <v>0.98273086767434492</v>
      </c>
    </row>
    <row r="187" spans="1:10" x14ac:dyDescent="0.3">
      <c r="A187" s="12">
        <v>185</v>
      </c>
      <c r="B187" s="7">
        <f t="shared" si="16"/>
        <v>0.73412698412698407</v>
      </c>
      <c r="C187" s="7">
        <v>94.287447361846475</v>
      </c>
      <c r="D187" s="7">
        <f t="shared" si="17"/>
        <v>2.3571861840461616E-2</v>
      </c>
      <c r="E187" s="7">
        <f t="shared" si="18"/>
        <v>1.7155872771528413E-2</v>
      </c>
      <c r="F187" s="7">
        <f t="shared" si="19"/>
        <v>0.98284412722847159</v>
      </c>
      <c r="G187" s="14">
        <v>51.891984165718277</v>
      </c>
      <c r="H187" s="14">
        <f t="shared" si="20"/>
        <v>1.297299604142957E-2</v>
      </c>
      <c r="I187" s="14">
        <f t="shared" si="21"/>
        <v>9.4786184553334873E-3</v>
      </c>
      <c r="J187" s="14">
        <f t="shared" si="22"/>
        <v>0.99052138154466651</v>
      </c>
    </row>
    <row r="188" spans="1:10" x14ac:dyDescent="0.3">
      <c r="A188" s="12">
        <v>186</v>
      </c>
      <c r="B188" s="7">
        <f t="shared" si="16"/>
        <v>0.73809523809523814</v>
      </c>
      <c r="C188" s="7">
        <v>223.15648805654109</v>
      </c>
      <c r="D188" s="7">
        <f t="shared" si="17"/>
        <v>5.5789122014135273E-2</v>
      </c>
      <c r="E188" s="7">
        <f t="shared" si="18"/>
        <v>4.0341402424410644E-2</v>
      </c>
      <c r="F188" s="7">
        <f t="shared" si="19"/>
        <v>0.95965859757558936</v>
      </c>
      <c r="G188" s="14">
        <v>74.248928293876375</v>
      </c>
      <c r="H188" s="14">
        <f t="shared" si="20"/>
        <v>1.8562232073469093E-2</v>
      </c>
      <c r="I188" s="14">
        <f t="shared" si="21"/>
        <v>1.3607267738679596E-2</v>
      </c>
      <c r="J188" s="14">
        <f t="shared" si="22"/>
        <v>0.9863927322613204</v>
      </c>
    </row>
    <row r="189" spans="1:10" x14ac:dyDescent="0.3">
      <c r="A189" s="12">
        <v>187</v>
      </c>
      <c r="B189" s="7">
        <f t="shared" si="16"/>
        <v>0.74206349206349209</v>
      </c>
      <c r="C189" s="7">
        <v>259.52882241202758</v>
      </c>
      <c r="D189" s="7">
        <f t="shared" si="17"/>
        <v>6.4882205603006893E-2</v>
      </c>
      <c r="E189" s="7">
        <f t="shared" si="18"/>
        <v>4.700604270092934E-2</v>
      </c>
      <c r="F189" s="7">
        <f t="shared" si="19"/>
        <v>0.95299395729907066</v>
      </c>
      <c r="G189" s="14">
        <v>134.59678057537661</v>
      </c>
      <c r="H189" s="14">
        <f t="shared" si="20"/>
        <v>3.3649195143844152E-2</v>
      </c>
      <c r="I189" s="14">
        <f t="shared" si="21"/>
        <v>2.466067145310713E-2</v>
      </c>
      <c r="J189" s="14">
        <f t="shared" si="22"/>
        <v>0.97533932854689287</v>
      </c>
    </row>
    <row r="190" spans="1:10" x14ac:dyDescent="0.3">
      <c r="A190" s="12">
        <v>188</v>
      </c>
      <c r="B190" s="7">
        <f t="shared" si="16"/>
        <v>0.74603174603174605</v>
      </c>
      <c r="C190" s="7">
        <v>286.15355486850581</v>
      </c>
      <c r="D190" s="7">
        <f t="shared" si="17"/>
        <v>7.153838871712645E-2</v>
      </c>
      <c r="E190" s="7">
        <f t="shared" si="18"/>
        <v>5.1970736983759203E-2</v>
      </c>
      <c r="F190" s="7">
        <f t="shared" si="19"/>
        <v>0.9480292630162408</v>
      </c>
      <c r="G190" s="14">
        <v>149.57653608421691</v>
      </c>
      <c r="H190" s="14">
        <f t="shared" si="20"/>
        <v>3.7394134021054223E-2</v>
      </c>
      <c r="I190" s="14">
        <f t="shared" si="21"/>
        <v>2.7511677326275796E-2</v>
      </c>
      <c r="J190" s="14">
        <f t="shared" si="22"/>
        <v>0.9724883226737242</v>
      </c>
    </row>
    <row r="191" spans="1:10" x14ac:dyDescent="0.3">
      <c r="A191" s="12">
        <v>189</v>
      </c>
      <c r="B191" s="7">
        <f t="shared" si="16"/>
        <v>0.75</v>
      </c>
      <c r="C191" s="7">
        <v>220.81200707241149</v>
      </c>
      <c r="D191" s="7">
        <f t="shared" si="17"/>
        <v>5.5203001768102875E-2</v>
      </c>
      <c r="E191" s="7">
        <f t="shared" si="18"/>
        <v>4.0556884949822902E-2</v>
      </c>
      <c r="F191" s="7">
        <f t="shared" si="19"/>
        <v>0.9594431150501771</v>
      </c>
      <c r="G191" s="14">
        <v>223.9586379736939</v>
      </c>
      <c r="H191" s="14">
        <f t="shared" si="20"/>
        <v>5.5989659493423473E-2</v>
      </c>
      <c r="I191" s="14">
        <f t="shared" si="21"/>
        <v>4.1122782999225338E-2</v>
      </c>
      <c r="J191" s="14">
        <f t="shared" si="22"/>
        <v>0.95887721700077466</v>
      </c>
    </row>
    <row r="192" spans="1:10" x14ac:dyDescent="0.3">
      <c r="A192" s="12">
        <v>190</v>
      </c>
      <c r="B192" s="7">
        <f t="shared" si="16"/>
        <v>0.75396825396825395</v>
      </c>
      <c r="C192" s="7">
        <v>174.29369100210681</v>
      </c>
      <c r="D192" s="7">
        <f t="shared" si="17"/>
        <v>4.3573422750526697E-2</v>
      </c>
      <c r="E192" s="7">
        <f t="shared" si="18"/>
        <v>3.2319179987191804E-2</v>
      </c>
      <c r="F192" s="7">
        <f t="shared" si="19"/>
        <v>0.9676808200128082</v>
      </c>
      <c r="G192" s="14">
        <v>168.21353628242699</v>
      </c>
      <c r="H192" s="14">
        <f t="shared" si="20"/>
        <v>4.2053384070606742E-2</v>
      </c>
      <c r="I192" s="14">
        <f t="shared" si="21"/>
        <v>3.1209523080793056E-2</v>
      </c>
      <c r="J192" s="14">
        <f t="shared" si="22"/>
        <v>0.96879047691920694</v>
      </c>
    </row>
    <row r="193" spans="1:10" x14ac:dyDescent="0.3">
      <c r="A193" s="12">
        <v>191</v>
      </c>
      <c r="B193" s="7">
        <f t="shared" si="16"/>
        <v>0.75793650793650791</v>
      </c>
      <c r="C193" s="7">
        <v>204.46181005030351</v>
      </c>
      <c r="D193" s="7">
        <f t="shared" si="17"/>
        <v>5.1115452512575876E-2</v>
      </c>
      <c r="E193" s="7">
        <f t="shared" si="18"/>
        <v>3.8001384569572472E-2</v>
      </c>
      <c r="F193" s="7">
        <f t="shared" si="19"/>
        <v>0.96199861543042753</v>
      </c>
      <c r="G193" s="14">
        <v>82.013629028125877</v>
      </c>
      <c r="H193" s="14">
        <f t="shared" si="20"/>
        <v>2.0503407257031467E-2</v>
      </c>
      <c r="I193" s="14">
        <f t="shared" si="21"/>
        <v>1.5420153806607328E-2</v>
      </c>
      <c r="J193" s="14">
        <f t="shared" si="22"/>
        <v>0.98457984619339267</v>
      </c>
    </row>
    <row r="194" spans="1:10" x14ac:dyDescent="0.3">
      <c r="A194" s="12">
        <v>192</v>
      </c>
      <c r="B194" s="7">
        <f t="shared" si="16"/>
        <v>0.76190476190476186</v>
      </c>
      <c r="C194" s="7">
        <v>267.22624611967962</v>
      </c>
      <c r="D194" s="7">
        <f t="shared" si="17"/>
        <v>6.68065615299199E-2</v>
      </c>
      <c r="E194" s="7">
        <f t="shared" si="18"/>
        <v>4.9626522425964992E-2</v>
      </c>
      <c r="F194" s="7">
        <f t="shared" si="19"/>
        <v>0.95037347757403501</v>
      </c>
      <c r="G194" s="14">
        <v>191.50956791276181</v>
      </c>
      <c r="H194" s="14">
        <f t="shared" si="20"/>
        <v>4.7877391978190451E-2</v>
      </c>
      <c r="I194" s="14">
        <f t="shared" si="21"/>
        <v>3.5820706864678309E-2</v>
      </c>
      <c r="J194" s="14">
        <f t="shared" si="22"/>
        <v>0.96417929313532169</v>
      </c>
    </row>
    <row r="195" spans="1:10" x14ac:dyDescent="0.3">
      <c r="A195" s="12">
        <v>193</v>
      </c>
      <c r="B195" s="7">
        <f t="shared" ref="B195:B254" si="23">A195/$M$2</f>
        <v>0.76587301587301593</v>
      </c>
      <c r="C195" s="7">
        <v>192.6524366597074</v>
      </c>
      <c r="D195" s="7">
        <f t="shared" ref="D195:D254" si="24">C195/10000/(1-$M$1)</f>
        <v>4.8163109164926853E-2</v>
      </c>
      <c r="E195" s="7">
        <f t="shared" ref="E195:E254" si="25">1-EXP(-D195*B195)</f>
        <v>3.6214795078135076E-2</v>
      </c>
      <c r="F195" s="7">
        <f t="shared" ref="F195:F254" si="26">1-E195</f>
        <v>0.96378520492186492</v>
      </c>
      <c r="G195" s="14">
        <v>218.96340712789879</v>
      </c>
      <c r="H195" s="14">
        <f t="shared" ref="H195:H254" si="27">G195/10000/(1-$M$1)</f>
        <v>5.4740851781974693E-2</v>
      </c>
      <c r="I195" s="14">
        <f t="shared" ref="I195:I254" si="28">1-EXP(-H195*B195)</f>
        <v>4.1057861578373211E-2</v>
      </c>
      <c r="J195" s="14">
        <f t="shared" ref="J195:J254" si="29">1-I195</f>
        <v>0.95894213842162679</v>
      </c>
    </row>
    <row r="196" spans="1:10" x14ac:dyDescent="0.3">
      <c r="A196" s="12">
        <v>194</v>
      </c>
      <c r="B196" s="7">
        <f t="shared" si="23"/>
        <v>0.76984126984126988</v>
      </c>
      <c r="C196" s="7">
        <v>57.596764924209218</v>
      </c>
      <c r="D196" s="7">
        <f t="shared" si="24"/>
        <v>1.4399191231052304E-2</v>
      </c>
      <c r="E196" s="7">
        <f t="shared" si="25"/>
        <v>1.1023878426982159E-2</v>
      </c>
      <c r="F196" s="7">
        <f t="shared" si="26"/>
        <v>0.98897612157301784</v>
      </c>
      <c r="G196" s="14">
        <v>204.32626018314821</v>
      </c>
      <c r="H196" s="14">
        <f t="shared" si="27"/>
        <v>5.108156504578705E-2</v>
      </c>
      <c r="I196" s="14">
        <f t="shared" si="28"/>
        <v>3.8561517635504194E-2</v>
      </c>
      <c r="J196" s="14">
        <f t="shared" si="29"/>
        <v>0.96143848236449581</v>
      </c>
    </row>
    <row r="197" spans="1:10" x14ac:dyDescent="0.3">
      <c r="A197" s="12">
        <v>195</v>
      </c>
      <c r="B197" s="7">
        <f t="shared" si="23"/>
        <v>0.77380952380952384</v>
      </c>
      <c r="C197" s="7">
        <v>282.73717387674452</v>
      </c>
      <c r="D197" s="7">
        <f t="shared" si="24"/>
        <v>7.068429346918613E-2</v>
      </c>
      <c r="E197" s="7">
        <f t="shared" si="25"/>
        <v>5.3227246739434353E-2</v>
      </c>
      <c r="F197" s="7">
        <f t="shared" si="26"/>
        <v>0.94677275326056565</v>
      </c>
      <c r="G197" s="14">
        <v>218.55792683530569</v>
      </c>
      <c r="H197" s="14">
        <f t="shared" si="27"/>
        <v>5.4639481708826418E-2</v>
      </c>
      <c r="I197" s="14">
        <f t="shared" si="28"/>
        <v>4.1399193880041096E-2</v>
      </c>
      <c r="J197" s="14">
        <f t="shared" si="29"/>
        <v>0.9586008061199589</v>
      </c>
    </row>
    <row r="198" spans="1:10" x14ac:dyDescent="0.3">
      <c r="A198" s="12">
        <v>196</v>
      </c>
      <c r="B198" s="7">
        <f t="shared" si="23"/>
        <v>0.77777777777777779</v>
      </c>
      <c r="C198" s="7">
        <v>222.38168775789029</v>
      </c>
      <c r="D198" s="7">
        <f t="shared" si="24"/>
        <v>5.5595421939472568E-2</v>
      </c>
      <c r="E198" s="7">
        <f t="shared" si="25"/>
        <v>4.231932741313027E-2</v>
      </c>
      <c r="F198" s="7">
        <f t="shared" si="26"/>
        <v>0.95768067258686973</v>
      </c>
      <c r="G198" s="14">
        <v>77.275832153743096</v>
      </c>
      <c r="H198" s="14">
        <f t="shared" si="27"/>
        <v>1.9318958038435773E-2</v>
      </c>
      <c r="I198" s="14">
        <f t="shared" si="28"/>
        <v>1.4913531370317479E-2</v>
      </c>
      <c r="J198" s="14">
        <f t="shared" si="29"/>
        <v>0.98508646862968252</v>
      </c>
    </row>
    <row r="199" spans="1:10" x14ac:dyDescent="0.3">
      <c r="A199" s="12">
        <v>197</v>
      </c>
      <c r="B199" s="7">
        <f t="shared" si="23"/>
        <v>0.78174603174603174</v>
      </c>
      <c r="C199" s="7">
        <v>219.1283464443116</v>
      </c>
      <c r="D199" s="7">
        <f t="shared" si="24"/>
        <v>5.4782086611077897E-2</v>
      </c>
      <c r="E199" s="7">
        <f t="shared" si="25"/>
        <v>4.192161113284687E-2</v>
      </c>
      <c r="F199" s="7">
        <f t="shared" si="26"/>
        <v>0.95807838886715313</v>
      </c>
      <c r="G199" s="14">
        <v>185.98497526256699</v>
      </c>
      <c r="H199" s="14">
        <f t="shared" si="27"/>
        <v>4.6496243815641748E-2</v>
      </c>
      <c r="I199" s="14">
        <f t="shared" si="28"/>
        <v>3.5695587958856412E-2</v>
      </c>
      <c r="J199" s="14">
        <f t="shared" si="29"/>
        <v>0.96430441204114359</v>
      </c>
    </row>
    <row r="200" spans="1:10" x14ac:dyDescent="0.3">
      <c r="A200" s="12">
        <v>198</v>
      </c>
      <c r="B200" s="7">
        <f t="shared" si="23"/>
        <v>0.7857142857142857</v>
      </c>
      <c r="C200" s="7">
        <v>103.91878809942931</v>
      </c>
      <c r="D200" s="7">
        <f t="shared" si="24"/>
        <v>2.5979697024857324E-2</v>
      </c>
      <c r="E200" s="7">
        <f t="shared" si="25"/>
        <v>2.0205691948634974E-2</v>
      </c>
      <c r="F200" s="7">
        <f t="shared" si="26"/>
        <v>0.97979430805136503</v>
      </c>
      <c r="G200" s="14">
        <v>54.951441955376907</v>
      </c>
      <c r="H200" s="14">
        <f t="shared" si="27"/>
        <v>1.3737860488844227E-2</v>
      </c>
      <c r="I200" s="14">
        <f t="shared" si="28"/>
        <v>1.0735986704239364E-2</v>
      </c>
      <c r="J200" s="14">
        <f t="shared" si="29"/>
        <v>0.98926401329576064</v>
      </c>
    </row>
    <row r="201" spans="1:10" x14ac:dyDescent="0.3">
      <c r="A201" s="12">
        <v>199</v>
      </c>
      <c r="B201" s="7">
        <f t="shared" si="23"/>
        <v>0.78968253968253965</v>
      </c>
      <c r="C201" s="7">
        <v>214.7213675581643</v>
      </c>
      <c r="D201" s="7">
        <f t="shared" si="24"/>
        <v>5.3680341889541072E-2</v>
      </c>
      <c r="E201" s="7">
        <f t="shared" si="25"/>
        <v>4.1504516650236467E-2</v>
      </c>
      <c r="F201" s="7">
        <f t="shared" si="26"/>
        <v>0.95849548334976353</v>
      </c>
      <c r="G201" s="14">
        <v>172.92019213190801</v>
      </c>
      <c r="H201" s="14">
        <f t="shared" si="27"/>
        <v>4.3230048032976996E-2</v>
      </c>
      <c r="I201" s="14">
        <f t="shared" si="28"/>
        <v>3.3561886674205565E-2</v>
      </c>
      <c r="J201" s="14">
        <f t="shared" si="29"/>
        <v>0.96643811332579443</v>
      </c>
    </row>
    <row r="202" spans="1:10" x14ac:dyDescent="0.3">
      <c r="A202" s="12">
        <v>200</v>
      </c>
      <c r="B202" s="7">
        <f t="shared" si="23"/>
        <v>0.79365079365079361</v>
      </c>
      <c r="C202" s="7">
        <v>148.4661014135396</v>
      </c>
      <c r="D202" s="7">
        <f t="shared" si="24"/>
        <v>3.7116525353384902E-2</v>
      </c>
      <c r="E202" s="7">
        <f t="shared" si="25"/>
        <v>2.9027914987903691E-2</v>
      </c>
      <c r="F202" s="7">
        <f t="shared" si="26"/>
        <v>0.97097208501209631</v>
      </c>
      <c r="G202" s="14">
        <v>191.74547412782931</v>
      </c>
      <c r="H202" s="14">
        <f t="shared" si="27"/>
        <v>4.7936368531957319E-2</v>
      </c>
      <c r="I202" s="14">
        <f t="shared" si="28"/>
        <v>3.7330126966998334E-2</v>
      </c>
      <c r="J202" s="14">
        <f t="shared" si="29"/>
        <v>0.96266987303300167</v>
      </c>
    </row>
    <row r="203" spans="1:10" x14ac:dyDescent="0.3">
      <c r="A203" s="12">
        <v>201</v>
      </c>
      <c r="B203" s="7">
        <f t="shared" si="23"/>
        <v>0.79761904761904767</v>
      </c>
      <c r="C203" s="7">
        <v>212.80824426037299</v>
      </c>
      <c r="D203" s="7">
        <f t="shared" si="24"/>
        <v>5.3202061065093245E-2</v>
      </c>
      <c r="E203" s="7">
        <f t="shared" si="25"/>
        <v>4.1547215296292128E-2</v>
      </c>
      <c r="F203" s="7">
        <f t="shared" si="26"/>
        <v>0.95845278470370787</v>
      </c>
      <c r="G203" s="14">
        <v>126.0808389577748</v>
      </c>
      <c r="H203" s="14">
        <f t="shared" si="27"/>
        <v>3.1520209739443701E-2</v>
      </c>
      <c r="I203" s="14">
        <f t="shared" si="28"/>
        <v>2.4827713676575325E-2</v>
      </c>
      <c r="J203" s="14">
        <f t="shared" si="29"/>
        <v>0.97517228632342468</v>
      </c>
    </row>
    <row r="204" spans="1:10" x14ac:dyDescent="0.3">
      <c r="A204" s="12">
        <v>202</v>
      </c>
      <c r="B204" s="7">
        <f t="shared" si="23"/>
        <v>0.80158730158730163</v>
      </c>
      <c r="C204" s="7">
        <v>76.648257576997679</v>
      </c>
      <c r="D204" s="7">
        <f t="shared" si="24"/>
        <v>1.9162064394249417E-2</v>
      </c>
      <c r="E204" s="7">
        <f t="shared" si="25"/>
        <v>1.5242703329491403E-2</v>
      </c>
      <c r="F204" s="7">
        <f t="shared" si="26"/>
        <v>0.9847572966705086</v>
      </c>
      <c r="G204" s="14">
        <v>101.19507527275179</v>
      </c>
      <c r="H204" s="14">
        <f t="shared" si="27"/>
        <v>2.5298768818187947E-2</v>
      </c>
      <c r="I204" s="14">
        <f t="shared" si="28"/>
        <v>2.0074932357804554E-2</v>
      </c>
      <c r="J204" s="14">
        <f t="shared" si="29"/>
        <v>0.97992506764219545</v>
      </c>
    </row>
    <row r="205" spans="1:10" x14ac:dyDescent="0.3">
      <c r="A205" s="12">
        <v>203</v>
      </c>
      <c r="B205" s="7">
        <f t="shared" si="23"/>
        <v>0.80555555555555558</v>
      </c>
      <c r="C205" s="7">
        <v>214.46132615075899</v>
      </c>
      <c r="D205" s="7">
        <f t="shared" si="24"/>
        <v>5.3615331537689749E-2</v>
      </c>
      <c r="E205" s="7">
        <f t="shared" si="25"/>
        <v>4.2270718572629873E-2</v>
      </c>
      <c r="F205" s="7">
        <f t="shared" si="26"/>
        <v>0.95772928142737013</v>
      </c>
      <c r="G205" s="14">
        <v>174.20115336387721</v>
      </c>
      <c r="H205" s="14">
        <f t="shared" si="27"/>
        <v>4.3550288340969294E-2</v>
      </c>
      <c r="I205" s="14">
        <f t="shared" si="28"/>
        <v>3.4473930767216721E-2</v>
      </c>
      <c r="J205" s="14">
        <f t="shared" si="29"/>
        <v>0.96552606923278328</v>
      </c>
    </row>
    <row r="206" spans="1:10" x14ac:dyDescent="0.3">
      <c r="A206" s="12">
        <v>204</v>
      </c>
      <c r="B206" s="7">
        <f t="shared" si="23"/>
        <v>0.80952380952380953</v>
      </c>
      <c r="C206" s="7">
        <v>299.85343144266659</v>
      </c>
      <c r="D206" s="7">
        <f t="shared" si="24"/>
        <v>7.4963357860666643E-2</v>
      </c>
      <c r="E206" s="7">
        <f t="shared" si="25"/>
        <v>5.8879999448086418E-2</v>
      </c>
      <c r="F206" s="7">
        <f t="shared" si="26"/>
        <v>0.94112000055191358</v>
      </c>
      <c r="G206" s="14">
        <v>160.42631574356551</v>
      </c>
      <c r="H206" s="14">
        <f t="shared" si="27"/>
        <v>4.0106578935891375E-2</v>
      </c>
      <c r="I206" s="14">
        <f t="shared" si="28"/>
        <v>3.1945828102272866E-2</v>
      </c>
      <c r="J206" s="14">
        <f t="shared" si="29"/>
        <v>0.96805417189772713</v>
      </c>
    </row>
    <row r="207" spans="1:10" x14ac:dyDescent="0.3">
      <c r="A207" s="12">
        <v>205</v>
      </c>
      <c r="B207" s="7">
        <f t="shared" si="23"/>
        <v>0.81349206349206349</v>
      </c>
      <c r="C207" s="7">
        <v>62.053009715139012</v>
      </c>
      <c r="D207" s="7">
        <f t="shared" si="24"/>
        <v>1.5513252428784752E-2</v>
      </c>
      <c r="E207" s="7">
        <f t="shared" si="25"/>
        <v>1.2540610618796744E-2</v>
      </c>
      <c r="F207" s="7">
        <f t="shared" si="26"/>
        <v>0.98745938938120326</v>
      </c>
      <c r="G207" s="14">
        <v>92.035847685939302</v>
      </c>
      <c r="H207" s="14">
        <f t="shared" si="27"/>
        <v>2.3008961921484824E-2</v>
      </c>
      <c r="I207" s="14">
        <f t="shared" si="28"/>
        <v>1.8543521342800906E-2</v>
      </c>
      <c r="J207" s="14">
        <f t="shared" si="29"/>
        <v>0.98145647865719909</v>
      </c>
    </row>
    <row r="208" spans="1:10" x14ac:dyDescent="0.3">
      <c r="A208" s="12">
        <v>206</v>
      </c>
      <c r="B208" s="7">
        <f t="shared" si="23"/>
        <v>0.81746031746031744</v>
      </c>
      <c r="C208" s="7">
        <v>294.29354605532927</v>
      </c>
      <c r="D208" s="7">
        <f t="shared" si="24"/>
        <v>7.3573386513832315E-2</v>
      </c>
      <c r="E208" s="7">
        <f t="shared" si="25"/>
        <v>5.8370434105755264E-2</v>
      </c>
      <c r="F208" s="7">
        <f t="shared" si="26"/>
        <v>0.94162956589424474</v>
      </c>
      <c r="G208" s="14">
        <v>265.61584515134717</v>
      </c>
      <c r="H208" s="14">
        <f t="shared" si="27"/>
        <v>6.6403961287836794E-2</v>
      </c>
      <c r="I208" s="14">
        <f t="shared" si="28"/>
        <v>5.2835603084733451E-2</v>
      </c>
      <c r="J208" s="14">
        <f t="shared" si="29"/>
        <v>0.94716439691526655</v>
      </c>
    </row>
    <row r="209" spans="1:10" x14ac:dyDescent="0.3">
      <c r="A209" s="12">
        <v>207</v>
      </c>
      <c r="B209" s="7">
        <f t="shared" si="23"/>
        <v>0.8214285714285714</v>
      </c>
      <c r="C209" s="7">
        <v>151.72699018071759</v>
      </c>
      <c r="D209" s="7">
        <f t="shared" si="24"/>
        <v>3.7931747545179396E-2</v>
      </c>
      <c r="E209" s="7">
        <f t="shared" si="25"/>
        <v>3.0677806376148808E-2</v>
      </c>
      <c r="F209" s="7">
        <f t="shared" si="26"/>
        <v>0.96932219362385119</v>
      </c>
      <c r="G209" s="14">
        <v>259.72307623251282</v>
      </c>
      <c r="H209" s="14">
        <f t="shared" si="27"/>
        <v>6.493076905812821E-2</v>
      </c>
      <c r="I209" s="14">
        <f t="shared" si="28"/>
        <v>5.1938579121032169E-2</v>
      </c>
      <c r="J209" s="14">
        <f t="shared" si="29"/>
        <v>0.94806142087896783</v>
      </c>
    </row>
    <row r="210" spans="1:10" x14ac:dyDescent="0.3">
      <c r="A210" s="12">
        <v>208</v>
      </c>
      <c r="B210" s="7">
        <f t="shared" si="23"/>
        <v>0.82539682539682535</v>
      </c>
      <c r="C210" s="7">
        <v>267.68836258431469</v>
      </c>
      <c r="D210" s="7">
        <f t="shared" si="24"/>
        <v>6.6922090646078666E-2</v>
      </c>
      <c r="E210" s="7">
        <f t="shared" si="25"/>
        <v>5.3739408505535824E-2</v>
      </c>
      <c r="F210" s="7">
        <f t="shared" si="26"/>
        <v>0.94626059149446418</v>
      </c>
      <c r="G210" s="14">
        <v>118.6971038647538</v>
      </c>
      <c r="H210" s="14">
        <f t="shared" si="27"/>
        <v>2.9674275966188449E-2</v>
      </c>
      <c r="I210" s="14">
        <f t="shared" si="28"/>
        <v>2.4195532365625105E-2</v>
      </c>
      <c r="J210" s="14">
        <f t="shared" si="29"/>
        <v>0.97580446763437489</v>
      </c>
    </row>
    <row r="211" spans="1:10" x14ac:dyDescent="0.3">
      <c r="A211" s="12">
        <v>209</v>
      </c>
      <c r="B211" s="7">
        <f t="shared" si="23"/>
        <v>0.82936507936507942</v>
      </c>
      <c r="C211" s="7">
        <v>245.5963710145684</v>
      </c>
      <c r="D211" s="7">
        <f t="shared" si="24"/>
        <v>6.1399092753642102E-2</v>
      </c>
      <c r="E211" s="7">
        <f t="shared" si="25"/>
        <v>4.9647455196193957E-2</v>
      </c>
      <c r="F211" s="7">
        <f t="shared" si="26"/>
        <v>0.95035254480380604</v>
      </c>
      <c r="G211" s="14">
        <v>71.309173902942092</v>
      </c>
      <c r="H211" s="14">
        <f t="shared" si="27"/>
        <v>1.7827293475735521E-2</v>
      </c>
      <c r="I211" s="14">
        <f t="shared" si="28"/>
        <v>1.467656831653108E-2</v>
      </c>
      <c r="J211" s="14">
        <f t="shared" si="29"/>
        <v>0.98532343168346892</v>
      </c>
    </row>
    <row r="212" spans="1:10" x14ac:dyDescent="0.3">
      <c r="A212" s="12">
        <v>210</v>
      </c>
      <c r="B212" s="7">
        <f t="shared" si="23"/>
        <v>0.83333333333333337</v>
      </c>
      <c r="C212" s="7">
        <v>191.75406524666701</v>
      </c>
      <c r="D212" s="7">
        <f t="shared" si="24"/>
        <v>4.7938516311666748E-2</v>
      </c>
      <c r="E212" s="7">
        <f t="shared" si="25"/>
        <v>3.9161332187845455E-2</v>
      </c>
      <c r="F212" s="7">
        <f t="shared" si="26"/>
        <v>0.96083866781215455</v>
      </c>
      <c r="G212" s="14">
        <v>270.21273421205859</v>
      </c>
      <c r="H212" s="14">
        <f t="shared" si="27"/>
        <v>6.7553183553014651E-2</v>
      </c>
      <c r="I212" s="14">
        <f t="shared" si="28"/>
        <v>5.4739113886683288E-2</v>
      </c>
      <c r="J212" s="14">
        <f t="shared" si="29"/>
        <v>0.94526088611331671</v>
      </c>
    </row>
    <row r="213" spans="1:10" x14ac:dyDescent="0.3">
      <c r="A213" s="12">
        <v>211</v>
      </c>
      <c r="B213" s="7">
        <f t="shared" si="23"/>
        <v>0.83730158730158732</v>
      </c>
      <c r="C213" s="7">
        <v>234.61230231283159</v>
      </c>
      <c r="D213" s="7">
        <f t="shared" si="24"/>
        <v>5.8653075578207897E-2</v>
      </c>
      <c r="E213" s="7">
        <f t="shared" si="25"/>
        <v>4.7923902733393198E-2</v>
      </c>
      <c r="F213" s="7">
        <f t="shared" si="26"/>
        <v>0.9520760972666068</v>
      </c>
      <c r="G213" s="14">
        <v>150.03551147537701</v>
      </c>
      <c r="H213" s="14">
        <f t="shared" si="27"/>
        <v>3.750887786884425E-2</v>
      </c>
      <c r="I213" s="14">
        <f t="shared" si="28"/>
        <v>3.0918189580306787E-2</v>
      </c>
      <c r="J213" s="14">
        <f t="shared" si="29"/>
        <v>0.96908181041969321</v>
      </c>
    </row>
    <row r="214" spans="1:10" x14ac:dyDescent="0.3">
      <c r="A214" s="12">
        <v>212</v>
      </c>
      <c r="B214" s="7">
        <f t="shared" si="23"/>
        <v>0.84126984126984128</v>
      </c>
      <c r="C214" s="7">
        <v>269.62889032533701</v>
      </c>
      <c r="D214" s="7">
        <f t="shared" si="24"/>
        <v>6.7407222581334247E-2</v>
      </c>
      <c r="E214" s="7">
        <f t="shared" si="25"/>
        <v>5.5129750887250362E-2</v>
      </c>
      <c r="F214" s="7">
        <f t="shared" si="26"/>
        <v>0.94487024911274964</v>
      </c>
      <c r="G214" s="14">
        <v>78.147733620919098</v>
      </c>
      <c r="H214" s="14">
        <f t="shared" si="27"/>
        <v>1.9536933405229773E-2</v>
      </c>
      <c r="I214" s="14">
        <f t="shared" si="28"/>
        <v>1.630150151980525E-2</v>
      </c>
      <c r="J214" s="14">
        <f t="shared" si="29"/>
        <v>0.98369849848019475</v>
      </c>
    </row>
    <row r="215" spans="1:10" x14ac:dyDescent="0.3">
      <c r="A215" s="12">
        <v>213</v>
      </c>
      <c r="B215" s="7">
        <f t="shared" si="23"/>
        <v>0.84523809523809523</v>
      </c>
      <c r="C215" s="7">
        <v>151.03508041275819</v>
      </c>
      <c r="D215" s="7">
        <f t="shared" si="24"/>
        <v>3.7758770103189544E-2</v>
      </c>
      <c r="E215" s="7">
        <f t="shared" si="25"/>
        <v>3.1411237542459225E-2</v>
      </c>
      <c r="F215" s="7">
        <f t="shared" si="26"/>
        <v>0.96858876245754078</v>
      </c>
      <c r="G215" s="14">
        <v>244.27335283499909</v>
      </c>
      <c r="H215" s="14">
        <f t="shared" si="27"/>
        <v>6.1068338208749767E-2</v>
      </c>
      <c r="I215" s="14">
        <f t="shared" si="28"/>
        <v>5.030774204980748E-2</v>
      </c>
      <c r="J215" s="14">
        <f t="shared" si="29"/>
        <v>0.94969225795019252</v>
      </c>
    </row>
    <row r="216" spans="1:10" x14ac:dyDescent="0.3">
      <c r="A216" s="12">
        <v>214</v>
      </c>
      <c r="B216" s="7">
        <f t="shared" si="23"/>
        <v>0.84920634920634919</v>
      </c>
      <c r="C216" s="7">
        <v>131.75829039080969</v>
      </c>
      <c r="D216" s="7">
        <f t="shared" si="24"/>
        <v>3.2939572597702423E-2</v>
      </c>
      <c r="E216" s="7">
        <f t="shared" si="25"/>
        <v>2.7584886501355821E-2</v>
      </c>
      <c r="F216" s="7">
        <f t="shared" si="26"/>
        <v>0.97241511349864418</v>
      </c>
      <c r="G216" s="14">
        <v>166.96235573772299</v>
      </c>
      <c r="H216" s="14">
        <f t="shared" si="27"/>
        <v>4.1740588934430743E-2</v>
      </c>
      <c r="I216" s="14">
        <f t="shared" si="28"/>
        <v>3.4825507883089801E-2</v>
      </c>
      <c r="J216" s="14">
        <f t="shared" si="29"/>
        <v>0.9651744921169102</v>
      </c>
    </row>
    <row r="217" spans="1:10" x14ac:dyDescent="0.3">
      <c r="A217" s="12">
        <v>215</v>
      </c>
      <c r="B217" s="7">
        <f t="shared" si="23"/>
        <v>0.85317460317460314</v>
      </c>
      <c r="C217" s="7">
        <v>216.89834639089619</v>
      </c>
      <c r="D217" s="7">
        <f t="shared" si="24"/>
        <v>5.4224586597724049E-2</v>
      </c>
      <c r="E217" s="7">
        <f t="shared" si="25"/>
        <v>4.5209219156131408E-2</v>
      </c>
      <c r="F217" s="7">
        <f t="shared" si="26"/>
        <v>0.95479078084386859</v>
      </c>
      <c r="G217" s="14">
        <v>224.8082426447431</v>
      </c>
      <c r="H217" s="14">
        <f t="shared" si="27"/>
        <v>5.6202060661185771E-2</v>
      </c>
      <c r="I217" s="14">
        <f t="shared" si="28"/>
        <v>4.681871784718028E-2</v>
      </c>
      <c r="J217" s="14">
        <f t="shared" si="29"/>
        <v>0.95318128215281972</v>
      </c>
    </row>
    <row r="218" spans="1:10" x14ac:dyDescent="0.3">
      <c r="A218" s="12">
        <v>216</v>
      </c>
      <c r="B218" s="7">
        <f t="shared" si="23"/>
        <v>0.8571428571428571</v>
      </c>
      <c r="C218" s="7">
        <v>251.96148548531471</v>
      </c>
      <c r="D218" s="7">
        <f t="shared" si="24"/>
        <v>6.2990371371328679E-2</v>
      </c>
      <c r="E218" s="7">
        <f t="shared" si="25"/>
        <v>5.2560074204268004E-2</v>
      </c>
      <c r="F218" s="7">
        <f t="shared" si="26"/>
        <v>0.947439925795732</v>
      </c>
      <c r="G218" s="14">
        <v>52.223737778364907</v>
      </c>
      <c r="H218" s="14">
        <f t="shared" si="27"/>
        <v>1.3055934444591225E-2</v>
      </c>
      <c r="I218" s="14">
        <f t="shared" si="28"/>
        <v>1.1128416865681778E-2</v>
      </c>
      <c r="J218" s="14">
        <f t="shared" si="29"/>
        <v>0.98887158313431822</v>
      </c>
    </row>
    <row r="219" spans="1:10" x14ac:dyDescent="0.3">
      <c r="A219" s="12">
        <v>217</v>
      </c>
      <c r="B219" s="7">
        <f t="shared" si="23"/>
        <v>0.86111111111111116</v>
      </c>
      <c r="C219" s="7">
        <v>240.57128369415389</v>
      </c>
      <c r="D219" s="7">
        <f t="shared" si="24"/>
        <v>6.0142820923538468E-2</v>
      </c>
      <c r="E219" s="7">
        <f t="shared" si="25"/>
        <v>5.0471422108608777E-2</v>
      </c>
      <c r="F219" s="7">
        <f t="shared" si="26"/>
        <v>0.94952857789139122</v>
      </c>
      <c r="G219" s="14">
        <v>252.33832974245499</v>
      </c>
      <c r="H219" s="14">
        <f t="shared" si="27"/>
        <v>6.308458243561374E-2</v>
      </c>
      <c r="I219" s="14">
        <f t="shared" si="28"/>
        <v>5.2873708257490271E-2</v>
      </c>
      <c r="J219" s="14">
        <f t="shared" si="29"/>
        <v>0.94712629174250973</v>
      </c>
    </row>
    <row r="220" spans="1:10" x14ac:dyDescent="0.3">
      <c r="A220" s="12">
        <v>218</v>
      </c>
      <c r="B220" s="7">
        <f t="shared" si="23"/>
        <v>0.86507936507936511</v>
      </c>
      <c r="C220" s="7">
        <v>249.45341221465861</v>
      </c>
      <c r="D220" s="7">
        <f t="shared" si="24"/>
        <v>6.2363353053664652E-2</v>
      </c>
      <c r="E220" s="7">
        <f t="shared" si="25"/>
        <v>5.2519809969724052E-2</v>
      </c>
      <c r="F220" s="7">
        <f t="shared" si="26"/>
        <v>0.94748019003027595</v>
      </c>
      <c r="G220" s="14">
        <v>149.39852243033641</v>
      </c>
      <c r="H220" s="14">
        <f t="shared" si="27"/>
        <v>3.7349630607584103E-2</v>
      </c>
      <c r="I220" s="14">
        <f t="shared" si="28"/>
        <v>3.1793990611243106E-2</v>
      </c>
      <c r="J220" s="14">
        <f t="shared" si="29"/>
        <v>0.96820600938875689</v>
      </c>
    </row>
    <row r="221" spans="1:10" x14ac:dyDescent="0.3">
      <c r="A221" s="12">
        <v>219</v>
      </c>
      <c r="B221" s="7">
        <f t="shared" si="23"/>
        <v>0.86904761904761907</v>
      </c>
      <c r="C221" s="7">
        <v>158.89582870323321</v>
      </c>
      <c r="D221" s="7">
        <f t="shared" si="24"/>
        <v>3.9723957175808296E-2</v>
      </c>
      <c r="E221" s="7">
        <f t="shared" si="25"/>
        <v>3.3932924072978765E-2</v>
      </c>
      <c r="F221" s="7">
        <f t="shared" si="26"/>
        <v>0.96606707592702123</v>
      </c>
      <c r="G221" s="14">
        <v>231.95268260853459</v>
      </c>
      <c r="H221" s="14">
        <f t="shared" si="27"/>
        <v>5.7988170652133644E-2</v>
      </c>
      <c r="I221" s="14">
        <f t="shared" si="28"/>
        <v>4.9145744037517702E-2</v>
      </c>
      <c r="J221" s="14">
        <f t="shared" si="29"/>
        <v>0.9508542559624823</v>
      </c>
    </row>
    <row r="222" spans="1:10" x14ac:dyDescent="0.3">
      <c r="A222" s="12">
        <v>220</v>
      </c>
      <c r="B222" s="7">
        <f t="shared" si="23"/>
        <v>0.87301587301587302</v>
      </c>
      <c r="C222" s="7">
        <v>254.45855404375541</v>
      </c>
      <c r="D222" s="7">
        <f t="shared" si="24"/>
        <v>6.3614638510938848E-2</v>
      </c>
      <c r="E222" s="7">
        <f t="shared" si="25"/>
        <v>5.4022589496964812E-2</v>
      </c>
      <c r="F222" s="7">
        <f t="shared" si="26"/>
        <v>0.94597741050303519</v>
      </c>
      <c r="G222" s="14">
        <v>50.431457044346189</v>
      </c>
      <c r="H222" s="14">
        <f t="shared" si="27"/>
        <v>1.2607864261086546E-2</v>
      </c>
      <c r="I222" s="14">
        <f t="shared" si="28"/>
        <v>1.0946511718057939E-2</v>
      </c>
      <c r="J222" s="14">
        <f t="shared" si="29"/>
        <v>0.98905348828194206</v>
      </c>
    </row>
    <row r="223" spans="1:10" x14ac:dyDescent="0.3">
      <c r="A223" s="12">
        <v>221</v>
      </c>
      <c r="B223" s="7">
        <f t="shared" si="23"/>
        <v>0.87698412698412698</v>
      </c>
      <c r="C223" s="7">
        <v>80.05226384265211</v>
      </c>
      <c r="D223" s="7">
        <f t="shared" si="24"/>
        <v>2.0013065960663025E-2</v>
      </c>
      <c r="E223" s="7">
        <f t="shared" si="25"/>
        <v>1.7398017044577552E-2</v>
      </c>
      <c r="F223" s="7">
        <f t="shared" si="26"/>
        <v>0.98260198295542245</v>
      </c>
      <c r="G223" s="14">
        <v>224.3388249693657</v>
      </c>
      <c r="H223" s="14">
        <f t="shared" si="27"/>
        <v>5.6084706242341423E-2</v>
      </c>
      <c r="I223" s="14">
        <f t="shared" si="28"/>
        <v>4.799538559753036E-2</v>
      </c>
      <c r="J223" s="14">
        <f t="shared" si="29"/>
        <v>0.95200461440246964</v>
      </c>
    </row>
    <row r="224" spans="1:10" x14ac:dyDescent="0.3">
      <c r="A224" s="12">
        <v>222</v>
      </c>
      <c r="B224" s="7">
        <f t="shared" si="23"/>
        <v>0.88095238095238093</v>
      </c>
      <c r="C224" s="7">
        <v>186.12227449021239</v>
      </c>
      <c r="D224" s="7">
        <f t="shared" si="24"/>
        <v>4.6530568622553094E-2</v>
      </c>
      <c r="E224" s="7">
        <f t="shared" si="25"/>
        <v>4.0162438122723465E-2</v>
      </c>
      <c r="F224" s="7">
        <f t="shared" si="26"/>
        <v>0.95983756187727653</v>
      </c>
      <c r="G224" s="14">
        <v>267.24146637011847</v>
      </c>
      <c r="H224" s="14">
        <f t="shared" si="27"/>
        <v>6.6810366592529619E-2</v>
      </c>
      <c r="I224" s="14">
        <f t="shared" si="28"/>
        <v>5.7158179860316238E-2</v>
      </c>
      <c r="J224" s="14">
        <f t="shared" si="29"/>
        <v>0.94284182013968376</v>
      </c>
    </row>
    <row r="225" spans="1:10" x14ac:dyDescent="0.3">
      <c r="A225" s="12">
        <v>223</v>
      </c>
      <c r="B225" s="7">
        <f t="shared" si="23"/>
        <v>0.88492063492063489</v>
      </c>
      <c r="C225" s="7">
        <v>51.439665124530393</v>
      </c>
      <c r="D225" s="7">
        <f t="shared" si="24"/>
        <v>1.2859916281132597E-2</v>
      </c>
      <c r="E225" s="7">
        <f t="shared" si="25"/>
        <v>1.1315497950232567E-2</v>
      </c>
      <c r="F225" s="7">
        <f t="shared" si="26"/>
        <v>0.98868450204976743</v>
      </c>
      <c r="G225" s="14">
        <v>270.37702598741578</v>
      </c>
      <c r="H225" s="14">
        <f t="shared" si="27"/>
        <v>6.7594256496853938E-2</v>
      </c>
      <c r="I225" s="14">
        <f t="shared" si="28"/>
        <v>5.8061744164502049E-2</v>
      </c>
      <c r="J225" s="14">
        <f t="shared" si="29"/>
        <v>0.94193825583549795</v>
      </c>
    </row>
    <row r="226" spans="1:10" x14ac:dyDescent="0.3">
      <c r="A226" s="12">
        <v>224</v>
      </c>
      <c r="B226" s="7">
        <f t="shared" si="23"/>
        <v>0.88888888888888884</v>
      </c>
      <c r="C226" s="7">
        <v>131.14645747506759</v>
      </c>
      <c r="D226" s="7">
        <f t="shared" si="24"/>
        <v>3.2786614368766898E-2</v>
      </c>
      <c r="E226" s="7">
        <f t="shared" si="25"/>
        <v>2.8723076495646094E-2</v>
      </c>
      <c r="F226" s="7">
        <f t="shared" si="26"/>
        <v>0.97127692350435391</v>
      </c>
      <c r="G226" s="14">
        <v>121.0087905509219</v>
      </c>
      <c r="H226" s="14">
        <f t="shared" si="27"/>
        <v>3.0252197637730474E-2</v>
      </c>
      <c r="I226" s="14">
        <f t="shared" si="28"/>
        <v>2.6532502845526995E-2</v>
      </c>
      <c r="J226" s="14">
        <f t="shared" si="29"/>
        <v>0.973467497154473</v>
      </c>
    </row>
    <row r="227" spans="1:10" x14ac:dyDescent="0.3">
      <c r="A227" s="12">
        <v>225</v>
      </c>
      <c r="B227" s="7">
        <f t="shared" si="23"/>
        <v>0.8928571428571429</v>
      </c>
      <c r="C227" s="7">
        <v>141.61538371784951</v>
      </c>
      <c r="D227" s="7">
        <f t="shared" si="24"/>
        <v>3.5403845929462378E-2</v>
      </c>
      <c r="E227" s="7">
        <f t="shared" si="25"/>
        <v>3.1116185466773749E-2</v>
      </c>
      <c r="F227" s="7">
        <f t="shared" si="26"/>
        <v>0.96888381453322625</v>
      </c>
      <c r="G227" s="14">
        <v>206.2547505704529</v>
      </c>
      <c r="H227" s="14">
        <f t="shared" si="27"/>
        <v>5.1563687642613223E-2</v>
      </c>
      <c r="I227" s="14">
        <f t="shared" si="28"/>
        <v>4.4995290236235497E-2</v>
      </c>
      <c r="J227" s="14">
        <f t="shared" si="29"/>
        <v>0.9550047097637645</v>
      </c>
    </row>
    <row r="228" spans="1:10" x14ac:dyDescent="0.3">
      <c r="A228" s="12">
        <v>226</v>
      </c>
      <c r="B228" s="7">
        <f t="shared" si="23"/>
        <v>0.89682539682539686</v>
      </c>
      <c r="C228" s="7">
        <v>149.04317290231381</v>
      </c>
      <c r="D228" s="7">
        <f t="shared" si="24"/>
        <v>3.7260793225578452E-2</v>
      </c>
      <c r="E228" s="7">
        <f t="shared" si="25"/>
        <v>3.2864264425484735E-2</v>
      </c>
      <c r="F228" s="7">
        <f t="shared" si="26"/>
        <v>0.96713573557451527</v>
      </c>
      <c r="G228" s="14">
        <v>274.16021093812742</v>
      </c>
      <c r="H228" s="14">
        <f t="shared" si="27"/>
        <v>6.8540052734531842E-2</v>
      </c>
      <c r="I228" s="14">
        <f t="shared" si="28"/>
        <v>5.9617395053491951E-2</v>
      </c>
      <c r="J228" s="14">
        <f t="shared" si="29"/>
        <v>0.94038260494650805</v>
      </c>
    </row>
    <row r="229" spans="1:10" x14ac:dyDescent="0.3">
      <c r="A229" s="12">
        <v>227</v>
      </c>
      <c r="B229" s="7">
        <f t="shared" si="23"/>
        <v>0.90079365079365081</v>
      </c>
      <c r="C229" s="7">
        <v>223.86680167246561</v>
      </c>
      <c r="D229" s="7">
        <f t="shared" si="24"/>
        <v>5.5966700418116404E-2</v>
      </c>
      <c r="E229" s="7">
        <f t="shared" si="25"/>
        <v>4.9164729321327316E-2</v>
      </c>
      <c r="F229" s="7">
        <f t="shared" si="26"/>
        <v>0.95083527067867268</v>
      </c>
      <c r="G229" s="14">
        <v>128.32974056081849</v>
      </c>
      <c r="H229" s="14">
        <f t="shared" si="27"/>
        <v>3.2082435140204625E-2</v>
      </c>
      <c r="I229" s="14">
        <f t="shared" si="28"/>
        <v>2.8486052765755998E-2</v>
      </c>
      <c r="J229" s="14">
        <f t="shared" si="29"/>
        <v>0.971513947234244</v>
      </c>
    </row>
    <row r="230" spans="1:10" x14ac:dyDescent="0.3">
      <c r="A230" s="12">
        <v>228</v>
      </c>
      <c r="B230" s="7">
        <f t="shared" si="23"/>
        <v>0.90476190476190477</v>
      </c>
      <c r="C230" s="7">
        <v>147.13952531758639</v>
      </c>
      <c r="D230" s="7">
        <f t="shared" si="24"/>
        <v>3.6784881329396599E-2</v>
      </c>
      <c r="E230" s="7">
        <f t="shared" si="25"/>
        <v>3.2733821541099162E-2</v>
      </c>
      <c r="F230" s="7">
        <f t="shared" si="26"/>
        <v>0.96726617845890084</v>
      </c>
      <c r="G230" s="14">
        <v>294.14500151243681</v>
      </c>
      <c r="H230" s="14">
        <f t="shared" si="27"/>
        <v>7.3536250378109194E-2</v>
      </c>
      <c r="I230" s="14">
        <f t="shared" si="28"/>
        <v>6.4367771476385838E-2</v>
      </c>
      <c r="J230" s="14">
        <f t="shared" si="29"/>
        <v>0.93563222852361416</v>
      </c>
    </row>
    <row r="231" spans="1:10" x14ac:dyDescent="0.3">
      <c r="A231" s="12">
        <v>229</v>
      </c>
      <c r="B231" s="7">
        <f t="shared" si="23"/>
        <v>0.90873015873015872</v>
      </c>
      <c r="C231" s="7">
        <v>162.17340565563271</v>
      </c>
      <c r="D231" s="7">
        <f t="shared" si="24"/>
        <v>4.054335141390817E-2</v>
      </c>
      <c r="E231" s="7">
        <f t="shared" si="25"/>
        <v>3.6172523009930457E-2</v>
      </c>
      <c r="F231" s="7">
        <f t="shared" si="26"/>
        <v>0.96382747699006954</v>
      </c>
      <c r="G231" s="14">
        <v>131.88695519411519</v>
      </c>
      <c r="H231" s="14">
        <f t="shared" si="27"/>
        <v>3.2971738798528799E-2</v>
      </c>
      <c r="I231" s="14">
        <f t="shared" si="28"/>
        <v>2.9517990048944176E-2</v>
      </c>
      <c r="J231" s="14">
        <f t="shared" si="29"/>
        <v>0.97048200995105582</v>
      </c>
    </row>
    <row r="232" spans="1:10" x14ac:dyDescent="0.3">
      <c r="A232" s="12">
        <v>230</v>
      </c>
      <c r="B232" s="7">
        <f t="shared" si="23"/>
        <v>0.91269841269841268</v>
      </c>
      <c r="C232" s="7">
        <v>109.3860327185819</v>
      </c>
      <c r="D232" s="7">
        <f t="shared" si="24"/>
        <v>2.7346508179645474E-2</v>
      </c>
      <c r="E232" s="7">
        <f t="shared" si="25"/>
        <v>2.4650211228806507E-2</v>
      </c>
      <c r="F232" s="7">
        <f t="shared" si="26"/>
        <v>0.97534978877119349</v>
      </c>
      <c r="G232" s="14">
        <v>203.58435592461271</v>
      </c>
      <c r="H232" s="14">
        <f t="shared" si="27"/>
        <v>5.0896088981153179E-2</v>
      </c>
      <c r="I232" s="14">
        <f t="shared" si="28"/>
        <v>4.5390363469900219E-2</v>
      </c>
      <c r="J232" s="14">
        <f t="shared" si="29"/>
        <v>0.95460963653009978</v>
      </c>
    </row>
    <row r="233" spans="1:10" x14ac:dyDescent="0.3">
      <c r="A233" s="12">
        <v>231</v>
      </c>
      <c r="B233" s="7">
        <f t="shared" si="23"/>
        <v>0.91666666666666663</v>
      </c>
      <c r="C233" s="7">
        <v>143.312947907335</v>
      </c>
      <c r="D233" s="7">
        <f t="shared" si="24"/>
        <v>3.5828236976833752E-2</v>
      </c>
      <c r="E233" s="7">
        <f t="shared" si="25"/>
        <v>3.230909001518445E-2</v>
      </c>
      <c r="F233" s="7">
        <f t="shared" si="26"/>
        <v>0.96769090998481555</v>
      </c>
      <c r="G233" s="14">
        <v>111.863104531731</v>
      </c>
      <c r="H233" s="14">
        <f t="shared" si="27"/>
        <v>2.7965776132932746E-2</v>
      </c>
      <c r="I233" s="14">
        <f t="shared" si="28"/>
        <v>2.5309500500363846E-2</v>
      </c>
      <c r="J233" s="14">
        <f t="shared" si="29"/>
        <v>0.97469049949963615</v>
      </c>
    </row>
    <row r="234" spans="1:10" x14ac:dyDescent="0.3">
      <c r="A234" s="12">
        <v>232</v>
      </c>
      <c r="B234" s="7">
        <f t="shared" si="23"/>
        <v>0.92063492063492058</v>
      </c>
      <c r="C234" s="7">
        <v>106.8174068157879</v>
      </c>
      <c r="D234" s="7">
        <f t="shared" si="24"/>
        <v>2.6704351703946975E-2</v>
      </c>
      <c r="E234" s="7">
        <f t="shared" si="25"/>
        <v>2.4285210074450725E-2</v>
      </c>
      <c r="F234" s="7">
        <f t="shared" si="26"/>
        <v>0.97571478992554928</v>
      </c>
      <c r="G234" s="14">
        <v>165.77856829205061</v>
      </c>
      <c r="H234" s="14">
        <f t="shared" si="27"/>
        <v>4.1444642073012648E-2</v>
      </c>
      <c r="I234" s="14">
        <f t="shared" si="28"/>
        <v>3.7436638412017054E-2</v>
      </c>
      <c r="J234" s="14">
        <f t="shared" si="29"/>
        <v>0.96256336158798295</v>
      </c>
    </row>
    <row r="235" spans="1:10" x14ac:dyDescent="0.3">
      <c r="A235" s="12">
        <v>233</v>
      </c>
      <c r="B235" s="7">
        <f t="shared" si="23"/>
        <v>0.92460317460317465</v>
      </c>
      <c r="C235" s="7">
        <v>68.298980942110916</v>
      </c>
      <c r="D235" s="7">
        <f t="shared" si="24"/>
        <v>1.7074745235527728E-2</v>
      </c>
      <c r="E235" s="7">
        <f t="shared" si="25"/>
        <v>1.5663396453897249E-2</v>
      </c>
      <c r="F235" s="7">
        <f t="shared" si="26"/>
        <v>0.98433660354610275</v>
      </c>
      <c r="G235" s="14">
        <v>297.58367521489379</v>
      </c>
      <c r="H235" s="14">
        <f t="shared" si="27"/>
        <v>7.439591880372344E-2</v>
      </c>
      <c r="I235" s="14">
        <f t="shared" si="28"/>
        <v>6.6474222631430546E-2</v>
      </c>
      <c r="J235" s="14">
        <f t="shared" si="29"/>
        <v>0.93352577736856945</v>
      </c>
    </row>
    <row r="236" spans="1:10" x14ac:dyDescent="0.3">
      <c r="A236" s="12">
        <v>234</v>
      </c>
      <c r="B236" s="7">
        <f t="shared" si="23"/>
        <v>0.9285714285714286</v>
      </c>
      <c r="C236" s="7">
        <v>200.86214834534451</v>
      </c>
      <c r="D236" s="7">
        <f t="shared" si="24"/>
        <v>5.0215537086336123E-2</v>
      </c>
      <c r="E236" s="7">
        <f t="shared" si="25"/>
        <v>4.5558296399843101E-2</v>
      </c>
      <c r="F236" s="7">
        <f t="shared" si="26"/>
        <v>0.9544417036001569</v>
      </c>
      <c r="G236" s="14">
        <v>55.185250339553782</v>
      </c>
      <c r="H236" s="14">
        <f t="shared" si="27"/>
        <v>1.3796312584888445E-2</v>
      </c>
      <c r="I236" s="14">
        <f t="shared" si="28"/>
        <v>1.2729151893864254E-2</v>
      </c>
      <c r="J236" s="14">
        <f t="shared" si="29"/>
        <v>0.98727084810613575</v>
      </c>
    </row>
    <row r="237" spans="1:10" x14ac:dyDescent="0.3">
      <c r="A237" s="12">
        <v>235</v>
      </c>
      <c r="B237" s="7">
        <f t="shared" si="23"/>
        <v>0.93253968253968256</v>
      </c>
      <c r="C237" s="7">
        <v>217.05319963875411</v>
      </c>
      <c r="D237" s="7">
        <f t="shared" si="24"/>
        <v>5.4263299909688527E-2</v>
      </c>
      <c r="E237" s="7">
        <f t="shared" si="25"/>
        <v>4.9343690177333643E-2</v>
      </c>
      <c r="F237" s="7">
        <f t="shared" si="26"/>
        <v>0.95065630982266636</v>
      </c>
      <c r="G237" s="14">
        <v>91.968016770815268</v>
      </c>
      <c r="H237" s="14">
        <f t="shared" si="27"/>
        <v>2.2992004192703818E-2</v>
      </c>
      <c r="I237" s="14">
        <f t="shared" si="28"/>
        <v>2.1212733006176876E-2</v>
      </c>
      <c r="J237" s="14">
        <f t="shared" si="29"/>
        <v>0.97878726699382312</v>
      </c>
    </row>
    <row r="238" spans="1:10" x14ac:dyDescent="0.3">
      <c r="A238" s="12">
        <v>236</v>
      </c>
      <c r="B238" s="7">
        <f t="shared" si="23"/>
        <v>0.93650793650793651</v>
      </c>
      <c r="C238" s="7">
        <v>204.87258650240361</v>
      </c>
      <c r="D238" s="7">
        <f t="shared" si="24"/>
        <v>5.1218146625600897E-2</v>
      </c>
      <c r="E238" s="7">
        <f t="shared" si="25"/>
        <v>4.6833997226292556E-2</v>
      </c>
      <c r="F238" s="7">
        <f t="shared" si="26"/>
        <v>0.95316600277370744</v>
      </c>
      <c r="G238" s="14">
        <v>229.30376254730129</v>
      </c>
      <c r="H238" s="14">
        <f t="shared" si="27"/>
        <v>5.732594063682532E-2</v>
      </c>
      <c r="I238" s="14">
        <f t="shared" si="28"/>
        <v>5.2270541110426394E-2</v>
      </c>
      <c r="J238" s="14">
        <f t="shared" si="29"/>
        <v>0.94772945888957361</v>
      </c>
    </row>
    <row r="239" spans="1:10" x14ac:dyDescent="0.3">
      <c r="A239" s="12">
        <v>237</v>
      </c>
      <c r="B239" s="7">
        <f t="shared" si="23"/>
        <v>0.94047619047619047</v>
      </c>
      <c r="C239" s="7">
        <v>165.8735109501431</v>
      </c>
      <c r="D239" s="7">
        <f t="shared" si="24"/>
        <v>4.1468377737535769E-2</v>
      </c>
      <c r="E239" s="7">
        <f t="shared" si="25"/>
        <v>3.8249311935040553E-2</v>
      </c>
      <c r="F239" s="7">
        <f t="shared" si="26"/>
        <v>0.96175068806495945</v>
      </c>
      <c r="G239" s="14">
        <v>62.081877897779421</v>
      </c>
      <c r="H239" s="14">
        <f t="shared" si="27"/>
        <v>1.5520469474444855E-2</v>
      </c>
      <c r="I239" s="14">
        <f t="shared" si="28"/>
        <v>1.4490617617266555E-2</v>
      </c>
      <c r="J239" s="14">
        <f t="shared" si="29"/>
        <v>0.98550938238273345</v>
      </c>
    </row>
    <row r="240" spans="1:10" x14ac:dyDescent="0.3">
      <c r="A240" s="12">
        <v>238</v>
      </c>
      <c r="B240" s="7">
        <f t="shared" si="23"/>
        <v>0.94444444444444442</v>
      </c>
      <c r="C240" s="7">
        <v>144.9464450448074</v>
      </c>
      <c r="D240" s="7">
        <f t="shared" si="24"/>
        <v>3.6236611261201854E-2</v>
      </c>
      <c r="E240" s="7">
        <f t="shared" si="25"/>
        <v>3.3644467282984425E-2</v>
      </c>
      <c r="F240" s="7">
        <f t="shared" si="26"/>
        <v>0.96635553271701558</v>
      </c>
      <c r="G240" s="14">
        <v>103.70692210513791</v>
      </c>
      <c r="H240" s="14">
        <f t="shared" si="27"/>
        <v>2.5926730526284476E-2</v>
      </c>
      <c r="I240" s="14">
        <f t="shared" si="28"/>
        <v>2.4188997800544842E-2</v>
      </c>
      <c r="J240" s="14">
        <f t="shared" si="29"/>
        <v>0.97581100219945516</v>
      </c>
    </row>
    <row r="241" spans="1:10" x14ac:dyDescent="0.3">
      <c r="A241" s="12">
        <v>239</v>
      </c>
      <c r="B241" s="7">
        <f t="shared" si="23"/>
        <v>0.94841269841269837</v>
      </c>
      <c r="C241" s="7">
        <v>265.83341239295629</v>
      </c>
      <c r="D241" s="7">
        <f t="shared" si="24"/>
        <v>6.6458353098239067E-2</v>
      </c>
      <c r="E241" s="7">
        <f t="shared" si="25"/>
        <v>6.108464348546272E-2</v>
      </c>
      <c r="F241" s="7">
        <f t="shared" si="26"/>
        <v>0.93891535651453728</v>
      </c>
      <c r="G241" s="14">
        <v>251.10713188067439</v>
      </c>
      <c r="H241" s="14">
        <f t="shared" si="27"/>
        <v>6.2776782970168601E-2</v>
      </c>
      <c r="I241" s="14">
        <f t="shared" si="28"/>
        <v>5.7800551580875603E-2</v>
      </c>
      <c r="J241" s="14">
        <f t="shared" si="29"/>
        <v>0.9421994484191244</v>
      </c>
    </row>
    <row r="242" spans="1:10" x14ac:dyDescent="0.3">
      <c r="A242" s="12">
        <v>240</v>
      </c>
      <c r="B242" s="7">
        <f t="shared" si="23"/>
        <v>0.95238095238095233</v>
      </c>
      <c r="C242" s="7">
        <v>179.77044628405449</v>
      </c>
      <c r="D242" s="7">
        <f t="shared" si="24"/>
        <v>4.4942611571013626E-2</v>
      </c>
      <c r="E242" s="7">
        <f t="shared" si="25"/>
        <v>4.1899391496297511E-2</v>
      </c>
      <c r="F242" s="7">
        <f t="shared" si="26"/>
        <v>0.95810060850370249</v>
      </c>
      <c r="G242" s="14">
        <v>72.697319192810824</v>
      </c>
      <c r="H242" s="14">
        <f t="shared" si="27"/>
        <v>1.8174329798202705E-2</v>
      </c>
      <c r="I242" s="14">
        <f t="shared" si="28"/>
        <v>1.7159947319244528E-2</v>
      </c>
      <c r="J242" s="14">
        <f t="shared" si="29"/>
        <v>0.98284005268075547</v>
      </c>
    </row>
    <row r="243" spans="1:10" x14ac:dyDescent="0.3">
      <c r="A243" s="12">
        <v>241</v>
      </c>
      <c r="B243" s="7">
        <f t="shared" si="23"/>
        <v>0.95634920634920639</v>
      </c>
      <c r="C243" s="7">
        <v>169.79546940743271</v>
      </c>
      <c r="D243" s="7">
        <f t="shared" si="24"/>
        <v>4.2448867351858169E-2</v>
      </c>
      <c r="E243" s="7">
        <f t="shared" si="25"/>
        <v>3.9782963708804742E-2</v>
      </c>
      <c r="F243" s="7">
        <f t="shared" si="26"/>
        <v>0.96021703629119526</v>
      </c>
      <c r="G243" s="14">
        <v>278.11571634254722</v>
      </c>
      <c r="H243" s="14">
        <f t="shared" si="27"/>
        <v>6.9528929085636806E-2</v>
      </c>
      <c r="I243" s="14">
        <f t="shared" si="28"/>
        <v>6.4331410406294864E-2</v>
      </c>
      <c r="J243" s="14">
        <f t="shared" si="29"/>
        <v>0.93566858959370514</v>
      </c>
    </row>
    <row r="244" spans="1:10" x14ac:dyDescent="0.3">
      <c r="A244" s="12">
        <v>242</v>
      </c>
      <c r="B244" s="7">
        <f t="shared" si="23"/>
        <v>0.96031746031746035</v>
      </c>
      <c r="C244" s="7">
        <v>56.41051645160892</v>
      </c>
      <c r="D244" s="7">
        <f t="shared" si="24"/>
        <v>1.4102629112902229E-2</v>
      </c>
      <c r="E244" s="7">
        <f t="shared" si="25"/>
        <v>1.3451707131385104E-2</v>
      </c>
      <c r="F244" s="7">
        <f t="shared" si="26"/>
        <v>0.9865482928686149</v>
      </c>
      <c r="G244" s="14">
        <v>67.510003147279576</v>
      </c>
      <c r="H244" s="14">
        <f t="shared" si="27"/>
        <v>1.6877500786819891E-2</v>
      </c>
      <c r="I244" s="14">
        <f t="shared" si="28"/>
        <v>1.6077119711789489E-2</v>
      </c>
      <c r="J244" s="14">
        <f t="shared" si="29"/>
        <v>0.98392288028821051</v>
      </c>
    </row>
    <row r="245" spans="1:10" x14ac:dyDescent="0.3">
      <c r="A245" s="12">
        <v>243</v>
      </c>
      <c r="B245" s="7">
        <f t="shared" si="23"/>
        <v>0.9642857142857143</v>
      </c>
      <c r="C245" s="7">
        <v>135.31195690653911</v>
      </c>
      <c r="D245" s="7">
        <f t="shared" si="24"/>
        <v>3.3827989226634776E-2</v>
      </c>
      <c r="E245" s="7">
        <f t="shared" si="25"/>
        <v>3.2093557565658348E-2</v>
      </c>
      <c r="F245" s="7">
        <f t="shared" si="26"/>
        <v>0.96790644243434165</v>
      </c>
      <c r="G245" s="14">
        <v>214.58077447066239</v>
      </c>
      <c r="H245" s="14">
        <f t="shared" si="27"/>
        <v>5.36451936176656E-2</v>
      </c>
      <c r="I245" s="14">
        <f t="shared" si="28"/>
        <v>5.0414109202898794E-2</v>
      </c>
      <c r="J245" s="14">
        <f t="shared" si="29"/>
        <v>0.94958589079710121</v>
      </c>
    </row>
    <row r="246" spans="1:10" x14ac:dyDescent="0.3">
      <c r="A246" s="12">
        <v>244</v>
      </c>
      <c r="B246" s="7">
        <f t="shared" si="23"/>
        <v>0.96825396825396826</v>
      </c>
      <c r="C246" s="7">
        <v>145.04890469646429</v>
      </c>
      <c r="D246" s="7">
        <f t="shared" si="24"/>
        <v>3.626222617411607E-2</v>
      </c>
      <c r="E246" s="7">
        <f t="shared" si="25"/>
        <v>3.4501802854494779E-2</v>
      </c>
      <c r="F246" s="7">
        <f t="shared" si="26"/>
        <v>0.96549819714550522</v>
      </c>
      <c r="G246" s="14">
        <v>133.86810467931051</v>
      </c>
      <c r="H246" s="14">
        <f t="shared" si="27"/>
        <v>3.3467026169827621E-2</v>
      </c>
      <c r="I246" s="14">
        <f t="shared" si="28"/>
        <v>3.1885177925550789E-2</v>
      </c>
      <c r="J246" s="14">
        <f t="shared" si="29"/>
        <v>0.96811482207444921</v>
      </c>
    </row>
    <row r="247" spans="1:10" x14ac:dyDescent="0.3">
      <c r="A247" s="12">
        <v>245</v>
      </c>
      <c r="B247" s="7">
        <f t="shared" si="23"/>
        <v>0.97222222222222221</v>
      </c>
      <c r="C247" s="7">
        <v>149.70569522422511</v>
      </c>
      <c r="D247" s="7">
        <f t="shared" si="24"/>
        <v>3.7426423806056278E-2</v>
      </c>
      <c r="E247" s="7">
        <f t="shared" si="25"/>
        <v>3.5732758119326524E-2</v>
      </c>
      <c r="F247" s="7">
        <f t="shared" si="26"/>
        <v>0.96426724188067348</v>
      </c>
      <c r="G247" s="14">
        <v>276.22151163490952</v>
      </c>
      <c r="H247" s="14">
        <f t="shared" si="27"/>
        <v>6.9055377908727372E-2</v>
      </c>
      <c r="I247" s="14">
        <f t="shared" si="28"/>
        <v>6.4933073365433192E-2</v>
      </c>
      <c r="J247" s="14">
        <f t="shared" si="29"/>
        <v>0.93506692663456681</v>
      </c>
    </row>
    <row r="248" spans="1:10" x14ac:dyDescent="0.3">
      <c r="A248" s="12">
        <v>246</v>
      </c>
      <c r="B248" s="7">
        <f t="shared" si="23"/>
        <v>0.97619047619047616</v>
      </c>
      <c r="C248" s="7">
        <v>195.0430923068331</v>
      </c>
      <c r="D248" s="7">
        <f t="shared" si="24"/>
        <v>4.8760773076708272E-2</v>
      </c>
      <c r="E248" s="7">
        <f t="shared" si="25"/>
        <v>4.6484694626507395E-2</v>
      </c>
      <c r="F248" s="7">
        <f t="shared" si="26"/>
        <v>0.95351530537349261</v>
      </c>
      <c r="G248" s="14">
        <v>93.090060442925534</v>
      </c>
      <c r="H248" s="14">
        <f t="shared" si="27"/>
        <v>2.3272515110731383E-2</v>
      </c>
      <c r="I248" s="14">
        <f t="shared" si="28"/>
        <v>2.2462287797100911E-2</v>
      </c>
      <c r="J248" s="14">
        <f t="shared" si="29"/>
        <v>0.97753771220289909</v>
      </c>
    </row>
    <row r="249" spans="1:10" x14ac:dyDescent="0.3">
      <c r="A249" s="12">
        <v>247</v>
      </c>
      <c r="B249" s="7">
        <f t="shared" si="23"/>
        <v>0.98015873015873012</v>
      </c>
      <c r="C249" s="7">
        <v>183.40063668171959</v>
      </c>
      <c r="D249" s="7">
        <f t="shared" si="24"/>
        <v>4.5850159170429894E-2</v>
      </c>
      <c r="E249" s="7">
        <f t="shared" si="25"/>
        <v>4.3945571324162214E-2</v>
      </c>
      <c r="F249" s="7">
        <f t="shared" si="26"/>
        <v>0.95605442867583779</v>
      </c>
      <c r="G249" s="14">
        <v>130.103554434779</v>
      </c>
      <c r="H249" s="14">
        <f t="shared" si="27"/>
        <v>3.252588860869475E-2</v>
      </c>
      <c r="I249" s="14">
        <f t="shared" si="28"/>
        <v>3.1377707088018458E-2</v>
      </c>
      <c r="J249" s="14">
        <f t="shared" si="29"/>
        <v>0.96862229291198154</v>
      </c>
    </row>
    <row r="250" spans="1:10" x14ac:dyDescent="0.3">
      <c r="A250" s="12">
        <v>248</v>
      </c>
      <c r="B250" s="7">
        <f t="shared" si="23"/>
        <v>0.98412698412698407</v>
      </c>
      <c r="C250" s="7">
        <v>201.97627319836121</v>
      </c>
      <c r="D250" s="7">
        <f t="shared" si="24"/>
        <v>5.04940682995903E-2</v>
      </c>
      <c r="E250" s="7">
        <f t="shared" si="25"/>
        <v>4.8478098983053775E-2</v>
      </c>
      <c r="F250" s="7">
        <f t="shared" si="26"/>
        <v>0.95152190101694623</v>
      </c>
      <c r="G250" s="14">
        <v>139.96099656857601</v>
      </c>
      <c r="H250" s="14">
        <f t="shared" si="27"/>
        <v>3.4990249142143999E-2</v>
      </c>
      <c r="I250" s="14">
        <f t="shared" si="28"/>
        <v>3.3848716025391856E-2</v>
      </c>
      <c r="J250" s="14">
        <f t="shared" si="29"/>
        <v>0.96615128397460814</v>
      </c>
    </row>
    <row r="251" spans="1:10" x14ac:dyDescent="0.3">
      <c r="A251" s="12">
        <v>249</v>
      </c>
      <c r="B251" s="7">
        <f t="shared" si="23"/>
        <v>0.98809523809523814</v>
      </c>
      <c r="C251" s="7">
        <v>241.22081538553209</v>
      </c>
      <c r="D251" s="7">
        <f t="shared" si="24"/>
        <v>6.0305203846383021E-2</v>
      </c>
      <c r="E251" s="7">
        <f t="shared" si="25"/>
        <v>5.7846705615395844E-2</v>
      </c>
      <c r="F251" s="7">
        <f t="shared" si="26"/>
        <v>0.94215329438460416</v>
      </c>
      <c r="G251" s="14">
        <v>265.92556715983937</v>
      </c>
      <c r="H251" s="14">
        <f t="shared" si="27"/>
        <v>6.6481391789959848E-2</v>
      </c>
      <c r="I251" s="14">
        <f t="shared" si="28"/>
        <v>6.3578840196275244E-2</v>
      </c>
      <c r="J251" s="14">
        <f t="shared" si="29"/>
        <v>0.93642115980372476</v>
      </c>
    </row>
    <row r="252" spans="1:10" x14ac:dyDescent="0.3">
      <c r="A252" s="12">
        <v>250</v>
      </c>
      <c r="B252" s="7">
        <f t="shared" si="23"/>
        <v>0.99206349206349209</v>
      </c>
      <c r="C252" s="7">
        <v>253.24643467902339</v>
      </c>
      <c r="D252" s="7">
        <f t="shared" si="24"/>
        <v>6.3311608669755839E-2</v>
      </c>
      <c r="E252" s="7">
        <f t="shared" si="25"/>
        <v>6.0877298310534012E-2</v>
      </c>
      <c r="F252" s="7">
        <f t="shared" si="26"/>
        <v>0.93912270168946599</v>
      </c>
      <c r="G252" s="14">
        <v>110.1315266719637</v>
      </c>
      <c r="H252" s="14">
        <f t="shared" si="27"/>
        <v>2.7532881667990922E-2</v>
      </c>
      <c r="I252" s="14">
        <f t="shared" si="28"/>
        <v>2.6944702778402996E-2</v>
      </c>
      <c r="J252" s="14">
        <f t="shared" si="29"/>
        <v>0.973055297221597</v>
      </c>
    </row>
    <row r="253" spans="1:10" x14ac:dyDescent="0.3">
      <c r="A253" s="12">
        <v>251</v>
      </c>
      <c r="B253" s="7">
        <f t="shared" si="23"/>
        <v>0.99603174603174605</v>
      </c>
      <c r="C253" s="7">
        <v>229.5307690566236</v>
      </c>
      <c r="D253" s="7">
        <f t="shared" si="24"/>
        <v>5.7382692264155898E-2</v>
      </c>
      <c r="E253" s="7">
        <f t="shared" si="25"/>
        <v>5.5552315470811964E-2</v>
      </c>
      <c r="F253" s="7">
        <f t="shared" si="26"/>
        <v>0.94444768452918804</v>
      </c>
      <c r="G253" s="14">
        <v>52.483008381738507</v>
      </c>
      <c r="H253" s="14">
        <f t="shared" si="27"/>
        <v>1.3120752095434627E-2</v>
      </c>
      <c r="I253" s="14">
        <f t="shared" si="28"/>
        <v>1.298366113606142E-2</v>
      </c>
      <c r="J253" s="14">
        <f t="shared" si="29"/>
        <v>0.98701633886393858</v>
      </c>
    </row>
    <row r="254" spans="1:10" x14ac:dyDescent="0.3">
      <c r="A254" s="12">
        <v>252</v>
      </c>
      <c r="B254" s="7">
        <f t="shared" si="23"/>
        <v>1</v>
      </c>
      <c r="C254">
        <v>249.53</v>
      </c>
      <c r="D254" s="7">
        <f t="shared" si="24"/>
        <v>6.2382499999999994E-2</v>
      </c>
      <c r="E254" s="7">
        <f t="shared" si="25"/>
        <v>6.0476549666503843E-2</v>
      </c>
      <c r="F254" s="7">
        <f t="shared" si="26"/>
        <v>0.93952345033349616</v>
      </c>
      <c r="H254" s="14">
        <f t="shared" si="27"/>
        <v>0</v>
      </c>
      <c r="I254" s="14">
        <f t="shared" si="28"/>
        <v>0</v>
      </c>
      <c r="J254" s="14">
        <f t="shared" si="29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92D4-6C4A-4970-98AB-0B278F28D411}">
  <dimension ref="A1:N254"/>
  <sheetViews>
    <sheetView tabSelected="1" workbookViewId="0">
      <selection activeCell="M7" sqref="M7"/>
    </sheetView>
  </sheetViews>
  <sheetFormatPr defaultRowHeight="14.4" x14ac:dyDescent="0.3"/>
  <cols>
    <col min="1" max="1" width="8.88671875" style="7"/>
    <col min="2" max="2" width="10.109375" bestFit="1" customWidth="1"/>
    <col min="3" max="3" width="13" customWidth="1"/>
    <col min="4" max="4" width="13" style="14" customWidth="1"/>
    <col min="5" max="5" width="16.6640625" bestFit="1" customWidth="1"/>
    <col min="6" max="6" width="16" style="7" bestFit="1" customWidth="1"/>
    <col min="7" max="7" width="23.109375" style="7" bestFit="1" customWidth="1"/>
    <col min="8" max="8" width="11.33203125" style="14" customWidth="1"/>
    <col min="9" max="9" width="30.77734375" style="14" bestFit="1" customWidth="1"/>
    <col min="13" max="13" width="12.44140625" bestFit="1" customWidth="1"/>
  </cols>
  <sheetData>
    <row r="1" spans="1:14" x14ac:dyDescent="0.3">
      <c r="B1" s="10" t="s">
        <v>4</v>
      </c>
      <c r="C1" s="13" t="s">
        <v>9</v>
      </c>
      <c r="D1" s="13" t="s">
        <v>10</v>
      </c>
      <c r="E1" s="10" t="s">
        <v>22</v>
      </c>
      <c r="F1" s="13" t="s">
        <v>29</v>
      </c>
      <c r="G1" s="13" t="s">
        <v>30</v>
      </c>
      <c r="H1" s="13" t="s">
        <v>31</v>
      </c>
      <c r="I1" s="13" t="s">
        <v>32</v>
      </c>
      <c r="J1" s="13" t="s">
        <v>20</v>
      </c>
      <c r="K1" s="13" t="s">
        <v>21</v>
      </c>
    </row>
    <row r="2" spans="1:14" x14ac:dyDescent="0.3">
      <c r="A2" s="12">
        <v>0</v>
      </c>
      <c r="B2">
        <f>A2/252</f>
        <v>0</v>
      </c>
      <c r="C2">
        <f>'EPE ENE Calculations'!C5</f>
        <v>100</v>
      </c>
      <c r="D2" s="14">
        <f>'EPE ENE Calculations'!D5</f>
        <v>0</v>
      </c>
      <c r="E2">
        <f>EXP(-$N$2*B2)</f>
        <v>1</v>
      </c>
      <c r="F2" s="7">
        <f>'ESTIMATING PD'!E2</f>
        <v>0</v>
      </c>
      <c r="G2" s="7">
        <f>'ESTIMATING PD'!J2</f>
        <v>1</v>
      </c>
      <c r="H2" s="14">
        <f>'ESTIMATING PD'!I2</f>
        <v>0</v>
      </c>
      <c r="I2" s="14">
        <f>'ESTIMATING PD'!F2</f>
        <v>1</v>
      </c>
      <c r="J2">
        <f>C2*E2*F2*G2</f>
        <v>0</v>
      </c>
      <c r="K2">
        <f>D2*E2*H2*I2</f>
        <v>0</v>
      </c>
      <c r="M2" s="16" t="s">
        <v>24</v>
      </c>
      <c r="N2">
        <v>0.05</v>
      </c>
    </row>
    <row r="3" spans="1:14" x14ac:dyDescent="0.3">
      <c r="A3" s="12">
        <v>1</v>
      </c>
      <c r="B3">
        <f>A3/252</f>
        <v>3.968253968253968E-3</v>
      </c>
      <c r="C3" s="14">
        <f>'EPE ENE Calculations'!C6</f>
        <v>100</v>
      </c>
      <c r="D3" s="14">
        <f>'EPE ENE Calculations'!D6</f>
        <v>0</v>
      </c>
      <c r="E3" s="7">
        <f t="shared" ref="E3:E66" si="0">EXP(-$N$2*B3)</f>
        <v>0.99980160698408493</v>
      </c>
      <c r="F3" s="7">
        <f>'ESTIMATING PD'!E3</f>
        <v>2.4737988777778774E-4</v>
      </c>
      <c r="G3" s="14">
        <f>'ESTIMATING PD'!J3</f>
        <v>0.99972037189158369</v>
      </c>
      <c r="H3" s="14">
        <f>'ESTIMATING PD'!I3</f>
        <v>2.796281084163077E-4</v>
      </c>
      <c r="I3" s="14">
        <f>'ESTIMATING PD'!F3</f>
        <v>0.99975262011222221</v>
      </c>
      <c r="J3" s="14">
        <f>C3*E3*F3*G3</f>
        <v>2.4726164868940716E-2</v>
      </c>
      <c r="K3" s="14">
        <f t="shared" ref="K3:K66" si="1">D3*E3*H3*I3</f>
        <v>0</v>
      </c>
    </row>
    <row r="4" spans="1:14" x14ac:dyDescent="0.3">
      <c r="A4" s="12">
        <v>2</v>
      </c>
      <c r="B4" s="7">
        <f t="shared" ref="B4:B67" si="2">A4/252</f>
        <v>7.9365079365079361E-3</v>
      </c>
      <c r="C4" s="14">
        <f ca="1">'EPE ENE Calculations'!C7</f>
        <v>100</v>
      </c>
      <c r="D4" s="14">
        <f ca="1">'EPE ENE Calculations'!D7</f>
        <v>0</v>
      </c>
      <c r="E4" s="7">
        <f t="shared" si="0"/>
        <v>0.99960325332795874</v>
      </c>
      <c r="F4" s="7">
        <f>'ESTIMATING PD'!E4</f>
        <v>2.5312369238417176E-4</v>
      </c>
      <c r="G4" s="14">
        <f>'ESTIMATING PD'!J4</f>
        <v>0.99974316220719828</v>
      </c>
      <c r="H4" s="14">
        <f>'ESTIMATING PD'!I4</f>
        <v>2.5683779280172292E-4</v>
      </c>
      <c r="I4" s="14">
        <f>'ESTIMATING PD'!F4</f>
        <v>0.99974687630761583</v>
      </c>
      <c r="J4" s="14">
        <f t="shared" ref="J4:J66" ca="1" si="3">C4*E4*F4*G4</f>
        <v>2.529582804643335E-2</v>
      </c>
      <c r="K4" s="14">
        <f t="shared" ca="1" si="1"/>
        <v>0</v>
      </c>
    </row>
    <row r="5" spans="1:14" x14ac:dyDescent="0.3">
      <c r="A5" s="12">
        <v>3</v>
      </c>
      <c r="B5" s="7">
        <f>A5/252</f>
        <v>1.1904761904761904E-2</v>
      </c>
      <c r="C5" s="14">
        <f ca="1">'EPE ENE Calculations'!C8</f>
        <v>99.56130530708181</v>
      </c>
      <c r="D5" s="14">
        <f ca="1">'EPE ENE Calculations'!D8</f>
        <v>0.4386946929181903</v>
      </c>
      <c r="E5" s="7">
        <f t="shared" si="0"/>
        <v>0.99940493902381256</v>
      </c>
      <c r="F5" s="7">
        <f>'ESTIMATING PD'!E5</f>
        <v>4.8739617575166427E-4</v>
      </c>
      <c r="G5" s="14">
        <f>'ESTIMATING PD'!J5</f>
        <v>0.99961364021875576</v>
      </c>
      <c r="H5" s="14">
        <f>'ESTIMATING PD'!I5</f>
        <v>3.8635978124423875E-4</v>
      </c>
      <c r="I5" s="14">
        <f>'ESTIMATING PD'!F5</f>
        <v>0.99951260382424834</v>
      </c>
      <c r="J5" s="14">
        <f t="shared" ca="1" si="3"/>
        <v>4.847818638910649E-2</v>
      </c>
      <c r="K5" s="14">
        <f t="shared" ca="1" si="1"/>
        <v>1.6931056477038504E-4</v>
      </c>
    </row>
    <row r="6" spans="1:14" x14ac:dyDescent="0.3">
      <c r="A6" s="12">
        <v>4</v>
      </c>
      <c r="B6" s="7">
        <f t="shared" si="2"/>
        <v>1.5873015873015872E-2</v>
      </c>
      <c r="C6" s="14">
        <f ca="1">'EPE ENE Calculations'!C9</f>
        <v>100</v>
      </c>
      <c r="D6" s="14">
        <f ca="1">'EPE ENE Calculations'!D9</f>
        <v>0</v>
      </c>
      <c r="E6" s="7">
        <f t="shared" si="0"/>
        <v>0.99920666406383918</v>
      </c>
      <c r="F6" s="7">
        <f>'ESTIMATING PD'!E6</f>
        <v>2.0991897574151874E-4</v>
      </c>
      <c r="G6" s="14">
        <f>'ESTIMATING PD'!J6</f>
        <v>0.99974407409182542</v>
      </c>
      <c r="H6" s="14">
        <f>'ESTIMATING PD'!I6</f>
        <v>2.5592590817458127E-4</v>
      </c>
      <c r="I6" s="14">
        <f>'ESTIMATING PD'!F6</f>
        <v>0.99979008102425848</v>
      </c>
      <c r="J6" s="14">
        <f t="shared" ca="1" si="3"/>
        <v>2.0969875839081661E-2</v>
      </c>
      <c r="K6" s="14">
        <f t="shared" ca="1" si="1"/>
        <v>0</v>
      </c>
    </row>
    <row r="7" spans="1:14" x14ac:dyDescent="0.3">
      <c r="A7" s="12">
        <v>5</v>
      </c>
      <c r="B7" s="7">
        <f t="shared" si="2"/>
        <v>1.984126984126984E-2</v>
      </c>
      <c r="C7" s="14">
        <f ca="1">'EPE ENE Calculations'!C10</f>
        <v>99.467289950117731</v>
      </c>
      <c r="D7" s="14">
        <f ca="1">'EPE ENE Calculations'!D10</f>
        <v>0.53271004988226878</v>
      </c>
      <c r="E7" s="7">
        <f t="shared" si="0"/>
        <v>0.99900842844023319</v>
      </c>
      <c r="F7" s="7">
        <f>'ESTIMATING PD'!E7</f>
        <v>3.3779869680261587E-4</v>
      </c>
      <c r="G7" s="14">
        <f>'ESTIMATING PD'!J7</f>
        <v>0.99892480660332761</v>
      </c>
      <c r="H7" s="14">
        <f>'ESTIMATING PD'!I7</f>
        <v>1.0751933966723914E-3</v>
      </c>
      <c r="I7" s="14">
        <f>'ESTIMATING PD'!F7</f>
        <v>0.99966220130319738</v>
      </c>
      <c r="J7" s="14">
        <f t="shared" ca="1" si="3"/>
        <v>3.3530513602465652E-2</v>
      </c>
      <c r="K7" s="14">
        <f t="shared" ca="1" si="1"/>
        <v>5.7200510130304874E-4</v>
      </c>
    </row>
    <row r="8" spans="1:14" x14ac:dyDescent="0.3">
      <c r="A8" s="12">
        <v>6</v>
      </c>
      <c r="B8" s="7">
        <f t="shared" si="2"/>
        <v>2.3809523809523808E-2</v>
      </c>
      <c r="C8" s="14">
        <f ca="1">'EPE ENE Calculations'!C11</f>
        <v>96.708111917300684</v>
      </c>
      <c r="D8" s="14">
        <f ca="1">'EPE ENE Calculations'!D11</f>
        <v>3.291888082699316</v>
      </c>
      <c r="E8" s="7">
        <f t="shared" si="0"/>
        <v>0.99881023214519038</v>
      </c>
      <c r="F8" s="7">
        <f>'ESTIMATING PD'!E8</f>
        <v>8.8129826825700253E-4</v>
      </c>
      <c r="G8" s="14">
        <f>'ESTIMATING PD'!J8</f>
        <v>0.99859237632294384</v>
      </c>
      <c r="H8" s="14">
        <f>'ESTIMATING PD'!I8</f>
        <v>1.4076236770561579E-3</v>
      </c>
      <c r="I8" s="14">
        <f>'ESTIMATING PD'!F8</f>
        <v>0.999118701731743</v>
      </c>
      <c r="J8" s="14">
        <f t="shared" ca="1" si="3"/>
        <v>8.5007462013753185E-2</v>
      </c>
      <c r="K8" s="14">
        <f t="shared" ca="1" si="1"/>
        <v>4.6241476849654536E-3</v>
      </c>
    </row>
    <row r="9" spans="1:14" x14ac:dyDescent="0.3">
      <c r="A9" s="12">
        <v>7</v>
      </c>
      <c r="B9" s="7">
        <f t="shared" si="2"/>
        <v>2.7777777777777776E-2</v>
      </c>
      <c r="C9" s="14">
        <f ca="1">'EPE ENE Calculations'!C12</f>
        <v>96.548624002371184</v>
      </c>
      <c r="D9" s="14">
        <f ca="1">'EPE ENE Calculations'!D12</f>
        <v>3.4513759976288156</v>
      </c>
      <c r="E9" s="7">
        <f t="shared" si="0"/>
        <v>0.99861207517090833</v>
      </c>
      <c r="F9" s="7">
        <f>'ESTIMATING PD'!E9</f>
        <v>1.1797529095464165E-3</v>
      </c>
      <c r="G9" s="14">
        <f>'ESTIMATING PD'!J9</f>
        <v>0.99948816560075948</v>
      </c>
      <c r="H9" s="14">
        <f>'ESTIMATING PD'!I9</f>
        <v>5.1183439924051832E-4</v>
      </c>
      <c r="I9" s="14">
        <f>'ESTIMATING PD'!F9</f>
        <v>0.99882024709045358</v>
      </c>
      <c r="J9" s="14">
        <f t="shared" ca="1" si="3"/>
        <v>0.1136872117317462</v>
      </c>
      <c r="K9" s="14">
        <f t="shared" ca="1" si="1"/>
        <v>1.7619999654785873E-3</v>
      </c>
    </row>
    <row r="10" spans="1:14" x14ac:dyDescent="0.3">
      <c r="A10" s="12">
        <v>8</v>
      </c>
      <c r="B10" s="7">
        <f t="shared" si="2"/>
        <v>3.1746031746031744E-2</v>
      </c>
      <c r="C10" s="14">
        <f ca="1">'EPE ENE Calculations'!C13</f>
        <v>93.32397926504899</v>
      </c>
      <c r="D10" s="14">
        <f ca="1">'EPE ENE Calculations'!D13</f>
        <v>6.6760207349510097</v>
      </c>
      <c r="E10" s="7">
        <f t="shared" si="0"/>
        <v>0.99841395750958595</v>
      </c>
      <c r="F10" s="7">
        <f>'ESTIMATING PD'!E10</f>
        <v>1.5860831958280919E-3</v>
      </c>
      <c r="G10" s="14">
        <f>'ESTIMATING PD'!J10</f>
        <v>0.99906275779489162</v>
      </c>
      <c r="H10" s="14">
        <f>'ESTIMATING PD'!I10</f>
        <v>9.3724220510837952E-4</v>
      </c>
      <c r="I10" s="14">
        <f>'ESTIMATING PD'!F10</f>
        <v>0.99841391680417191</v>
      </c>
      <c r="J10" s="14">
        <f t="shared" ca="1" si="3"/>
        <v>0.14764631973270653</v>
      </c>
      <c r="K10" s="14">
        <f t="shared" ca="1" si="1"/>
        <v>6.2372159912427857E-3</v>
      </c>
    </row>
    <row r="11" spans="1:14" x14ac:dyDescent="0.3">
      <c r="A11" s="12">
        <v>9</v>
      </c>
      <c r="B11" s="7">
        <f t="shared" si="2"/>
        <v>3.5714285714285712E-2</v>
      </c>
      <c r="C11" s="14">
        <f ca="1">'EPE ENE Calculations'!C14</f>
        <v>96.822832233552532</v>
      </c>
      <c r="D11" s="14">
        <f ca="1">'EPE ENE Calculations'!D14</f>
        <v>3.177167766447468</v>
      </c>
      <c r="E11" s="7">
        <f t="shared" si="0"/>
        <v>0.99821587915342402</v>
      </c>
      <c r="F11" s="7">
        <f>'ESTIMATING PD'!E11</f>
        <v>1.0968591229832958E-3</v>
      </c>
      <c r="G11" s="14">
        <f>'ESTIMATING PD'!J11</f>
        <v>0.99918197212415882</v>
      </c>
      <c r="H11" s="14">
        <f>'ESTIMATING PD'!I11</f>
        <v>8.1802787584117631E-4</v>
      </c>
      <c r="I11" s="14">
        <f>'ESTIMATING PD'!F11</f>
        <v>0.9989031408770167</v>
      </c>
      <c r="J11" s="14">
        <f t="shared" ca="1" si="3"/>
        <v>0.10592481103034683</v>
      </c>
      <c r="K11" s="14">
        <f t="shared" ca="1" si="1"/>
        <v>2.5915291843261481E-3</v>
      </c>
    </row>
    <row r="12" spans="1:14" x14ac:dyDescent="0.3">
      <c r="A12" s="12">
        <v>10</v>
      </c>
      <c r="B12" s="7">
        <f t="shared" si="2"/>
        <v>3.968253968253968E-2</v>
      </c>
      <c r="C12" s="14">
        <f ca="1">'EPE ENE Calculations'!C15</f>
        <v>98.667682750072743</v>
      </c>
      <c r="D12" s="14">
        <f ca="1">'EPE ENE Calculations'!D15</f>
        <v>1.3323172499272573</v>
      </c>
      <c r="E12" s="7">
        <f t="shared" si="0"/>
        <v>0.99801784009462446</v>
      </c>
      <c r="F12" s="7">
        <f>'ESTIMATING PD'!E12</f>
        <v>2.2172354322687049E-3</v>
      </c>
      <c r="G12" s="14">
        <f>'ESTIMATING PD'!J12</f>
        <v>0.99847380383956963</v>
      </c>
      <c r="H12" s="14">
        <f>'ESTIMATING PD'!I12</f>
        <v>1.5261961604303709E-3</v>
      </c>
      <c r="I12" s="14">
        <f>'ESTIMATING PD'!F12</f>
        <v>0.9977827645677313</v>
      </c>
      <c r="J12" s="14">
        <f t="shared" ca="1" si="3"/>
        <v>0.21800262278711768</v>
      </c>
      <c r="K12" s="14">
        <f t="shared" ca="1" si="1"/>
        <v>2.0248474519629278E-3</v>
      </c>
    </row>
    <row r="13" spans="1:14" x14ac:dyDescent="0.3">
      <c r="A13" s="12">
        <v>11</v>
      </c>
      <c r="B13" s="7">
        <f t="shared" si="2"/>
        <v>4.3650793650793648E-2</v>
      </c>
      <c r="C13" s="14">
        <f ca="1">'EPE ENE Calculations'!C16</f>
        <v>100</v>
      </c>
      <c r="D13" s="14">
        <f ca="1">'EPE ENE Calculations'!D16</f>
        <v>0</v>
      </c>
      <c r="E13" s="7">
        <f t="shared" si="0"/>
        <v>0.99781984032539117</v>
      </c>
      <c r="F13" s="7">
        <f>'ESTIMATING PD'!E13</f>
        <v>2.888020621944154E-3</v>
      </c>
      <c r="G13" s="14">
        <f>'ESTIMATING PD'!J13</f>
        <v>0.99791820818186427</v>
      </c>
      <c r="H13" s="14">
        <f>'ESTIMATING PD'!I13</f>
        <v>2.0817918181357253E-3</v>
      </c>
      <c r="I13" s="14">
        <f>'ESTIMATING PD'!F13</f>
        <v>0.99711197937805585</v>
      </c>
      <c r="J13" s="14">
        <f t="shared" ca="1" si="3"/>
        <v>0.28757251258251759</v>
      </c>
      <c r="K13" s="14">
        <f t="shared" ca="1" si="1"/>
        <v>0</v>
      </c>
    </row>
    <row r="14" spans="1:14" x14ac:dyDescent="0.3">
      <c r="A14" s="12">
        <v>12</v>
      </c>
      <c r="B14" s="7">
        <f t="shared" si="2"/>
        <v>4.7619047619047616E-2</v>
      </c>
      <c r="C14" s="14">
        <f ca="1">'EPE ENE Calculations'!C17</f>
        <v>100</v>
      </c>
      <c r="D14" s="14">
        <f ca="1">'EPE ENE Calculations'!D17</f>
        <v>0</v>
      </c>
      <c r="E14" s="7">
        <f t="shared" si="0"/>
        <v>0.99762187983792916</v>
      </c>
      <c r="F14" s="7">
        <f>'ESTIMATING PD'!E14</f>
        <v>2.9119751328312571E-3</v>
      </c>
      <c r="G14" s="14">
        <f>'ESTIMATING PD'!J14</f>
        <v>0.99743105418733624</v>
      </c>
      <c r="H14" s="14">
        <f>'ESTIMATING PD'!I14</f>
        <v>2.5689458126637588E-3</v>
      </c>
      <c r="I14" s="14">
        <f>'ESTIMATING PD'!F14</f>
        <v>0.99708802486716874</v>
      </c>
      <c r="J14" s="14">
        <f t="shared" ca="1" si="3"/>
        <v>0.28975871897508898</v>
      </c>
      <c r="K14" s="14">
        <f t="shared" ca="1" si="1"/>
        <v>0</v>
      </c>
    </row>
    <row r="15" spans="1:14" x14ac:dyDescent="0.3">
      <c r="A15" s="12">
        <v>13</v>
      </c>
      <c r="B15" s="7">
        <f t="shared" si="2"/>
        <v>5.1587301587301584E-2</v>
      </c>
      <c r="C15" s="14">
        <f ca="1">'EPE ENE Calculations'!C18</f>
        <v>96.041476998403922</v>
      </c>
      <c r="D15" s="14">
        <f ca="1">'EPE ENE Calculations'!D18</f>
        <v>3.9585230015960775</v>
      </c>
      <c r="E15" s="7">
        <f t="shared" si="0"/>
        <v>0.99742395862444522</v>
      </c>
      <c r="F15" s="7">
        <f>'ESTIMATING PD'!E15</f>
        <v>7.7228217457514514E-4</v>
      </c>
      <c r="G15" s="14">
        <f>'ESTIMATING PD'!J15</f>
        <v>0.9991472512400239</v>
      </c>
      <c r="H15" s="14">
        <f>'ESTIMATING PD'!I15</f>
        <v>8.5274875997609634E-4</v>
      </c>
      <c r="I15" s="14">
        <f>'ESTIMATING PD'!F15</f>
        <v>0.99922771782542485</v>
      </c>
      <c r="J15" s="14">
        <f t="shared" ca="1" si="3"/>
        <v>7.3916966431613232E-2</v>
      </c>
      <c r="K15" s="14">
        <f t="shared" ca="1" si="1"/>
        <v>3.3643296098924201E-3</v>
      </c>
    </row>
    <row r="16" spans="1:14" x14ac:dyDescent="0.3">
      <c r="A16" s="12">
        <v>14</v>
      </c>
      <c r="B16" s="7">
        <f t="shared" si="2"/>
        <v>5.5555555555555552E-2</v>
      </c>
      <c r="C16" s="14">
        <f ca="1">'EPE ENE Calculations'!C19</f>
        <v>98.119363007278068</v>
      </c>
      <c r="D16" s="14">
        <f ca="1">'EPE ENE Calculations'!D19</f>
        <v>1.8806369927219322</v>
      </c>
      <c r="E16" s="7">
        <f t="shared" si="0"/>
        <v>0.9972260766771478</v>
      </c>
      <c r="F16" s="7">
        <f>'ESTIMATING PD'!E16</f>
        <v>2.3600819615665625E-3</v>
      </c>
      <c r="G16" s="14">
        <f>'ESTIMATING PD'!J16</f>
        <v>0.99677765884375968</v>
      </c>
      <c r="H16" s="14">
        <f>'ESTIMATING PD'!I16</f>
        <v>3.2223411562403159E-3</v>
      </c>
      <c r="I16" s="14">
        <f>'ESTIMATING PD'!F16</f>
        <v>0.99763991803843344</v>
      </c>
      <c r="J16" s="14">
        <f t="shared" ca="1" si="3"/>
        <v>0.23018325520762414</v>
      </c>
      <c r="K16" s="14">
        <f t="shared" ca="1" si="1"/>
        <v>6.0289813057034921E-3</v>
      </c>
    </row>
    <row r="17" spans="1:11" x14ac:dyDescent="0.3">
      <c r="A17" s="12">
        <v>15</v>
      </c>
      <c r="B17" s="7">
        <f t="shared" si="2"/>
        <v>5.9523809523809521E-2</v>
      </c>
      <c r="C17" s="14">
        <f ca="1">'EPE ENE Calculations'!C20</f>
        <v>98.17117373320653</v>
      </c>
      <c r="D17" s="14">
        <f ca="1">'EPE ENE Calculations'!D20</f>
        <v>1.8288262667934703</v>
      </c>
      <c r="E17" s="7">
        <f t="shared" si="0"/>
        <v>0.9970282339882468</v>
      </c>
      <c r="F17" s="7">
        <f>'ESTIMATING PD'!E17</f>
        <v>1.1337696631058547E-3</v>
      </c>
      <c r="G17" s="14">
        <f>'ESTIMATING PD'!J17</f>
        <v>0.99589278299376616</v>
      </c>
      <c r="H17" s="14">
        <f>'ESTIMATING PD'!I17</f>
        <v>4.1072170062338431E-3</v>
      </c>
      <c r="I17" s="14">
        <f>'ESTIMATING PD'!F17</f>
        <v>0.99886623033689415</v>
      </c>
      <c r="J17" s="14">
        <f t="shared" ca="1" si="3"/>
        <v>0.11051694152974882</v>
      </c>
      <c r="K17" s="14">
        <f t="shared" ca="1" si="1"/>
        <v>7.480573387916736E-3</v>
      </c>
    </row>
    <row r="18" spans="1:11" x14ac:dyDescent="0.3">
      <c r="A18" s="12">
        <v>16</v>
      </c>
      <c r="B18" s="7">
        <f t="shared" si="2"/>
        <v>6.3492063492063489E-2</v>
      </c>
      <c r="C18" s="14">
        <f ca="1">'EPE ENE Calculations'!C21</f>
        <v>99.084179396406086</v>
      </c>
      <c r="D18" s="14">
        <f ca="1">'EPE ENE Calculations'!D21</f>
        <v>0.91582060359391448</v>
      </c>
      <c r="E18" s="7">
        <f t="shared" si="0"/>
        <v>0.99683043054995335</v>
      </c>
      <c r="F18" s="7">
        <f>'ESTIMATING PD'!E18</f>
        <v>1.7526092718902486E-3</v>
      </c>
      <c r="G18" s="14">
        <f>'ESTIMATING PD'!J18</f>
        <v>0.99913456574005544</v>
      </c>
      <c r="H18" s="14">
        <f>'ESTIMATING PD'!I18</f>
        <v>8.6543425994456413E-4</v>
      </c>
      <c r="I18" s="14">
        <f>'ESTIMATING PD'!F18</f>
        <v>0.99824739072810975</v>
      </c>
      <c r="J18" s="14">
        <f t="shared" ca="1" si="3"/>
        <v>0.17295562585005908</v>
      </c>
      <c r="K18" s="14">
        <f t="shared" ca="1" si="1"/>
        <v>7.8868569627613897E-4</v>
      </c>
    </row>
    <row r="19" spans="1:11" x14ac:dyDescent="0.3">
      <c r="A19" s="12">
        <v>17</v>
      </c>
      <c r="B19" s="7">
        <f t="shared" si="2"/>
        <v>6.7460317460317457E-2</v>
      </c>
      <c r="C19" s="14">
        <f ca="1">'EPE ENE Calculations'!C22</f>
        <v>100</v>
      </c>
      <c r="D19" s="14">
        <f ca="1">'EPE ENE Calculations'!D22</f>
        <v>0</v>
      </c>
      <c r="E19" s="7">
        <f t="shared" si="0"/>
        <v>0.99663266635448067</v>
      </c>
      <c r="F19" s="7">
        <f>'ESTIMATING PD'!E19</f>
        <v>4.9907940982230059E-3</v>
      </c>
      <c r="G19" s="14">
        <f>'ESTIMATING PD'!J19</f>
        <v>0.99603400300264733</v>
      </c>
      <c r="H19" s="14">
        <f>'ESTIMATING PD'!I19</f>
        <v>3.9659969973526721E-3</v>
      </c>
      <c r="I19" s="14">
        <f>'ESTIMATING PD'!F19</f>
        <v>0.99500920590177699</v>
      </c>
      <c r="J19" s="14">
        <f t="shared" ca="1" si="3"/>
        <v>0.49542616061625783</v>
      </c>
      <c r="K19" s="14">
        <f t="shared" ca="1" si="1"/>
        <v>0</v>
      </c>
    </row>
    <row r="20" spans="1:11" x14ac:dyDescent="0.3">
      <c r="A20" s="12">
        <v>18</v>
      </c>
      <c r="B20" s="7">
        <f t="shared" si="2"/>
        <v>7.1428571428571425E-2</v>
      </c>
      <c r="C20" s="14">
        <f ca="1">'EPE ENE Calculations'!C23</f>
        <v>94.498679242980984</v>
      </c>
      <c r="D20" s="14">
        <f ca="1">'EPE ENE Calculations'!D23</f>
        <v>5.5013207570190161</v>
      </c>
      <c r="E20" s="7">
        <f t="shared" si="0"/>
        <v>0.99643494139404321</v>
      </c>
      <c r="F20" s="7">
        <f>'ESTIMATING PD'!E20</f>
        <v>1.5278296375316192E-3</v>
      </c>
      <c r="G20" s="14">
        <f>'ESTIMATING PD'!J20</f>
        <v>0.99761113427462844</v>
      </c>
      <c r="H20" s="14">
        <f>'ESTIMATING PD'!I20</f>
        <v>2.3888657253715584E-3</v>
      </c>
      <c r="I20" s="14">
        <f>'ESTIMATING PD'!F20</f>
        <v>0.99847217036246838</v>
      </c>
      <c r="J20" s="14">
        <f t="shared" ca="1" si="3"/>
        <v>0.14351949745187229</v>
      </c>
      <c r="K20" s="14">
        <f t="shared" ca="1" si="1"/>
        <v>1.3075057869585363E-2</v>
      </c>
    </row>
    <row r="21" spans="1:11" x14ac:dyDescent="0.3">
      <c r="A21" s="12">
        <v>19</v>
      </c>
      <c r="B21" s="7">
        <f t="shared" si="2"/>
        <v>7.5396825396825393E-2</v>
      </c>
      <c r="C21" s="14">
        <f ca="1">'EPE ENE Calculations'!C24</f>
        <v>95.150136887432396</v>
      </c>
      <c r="D21" s="14">
        <f ca="1">'EPE ENE Calculations'!D24</f>
        <v>4.8498631125676042</v>
      </c>
      <c r="E21" s="7">
        <f t="shared" si="0"/>
        <v>0.99623725566085697</v>
      </c>
      <c r="F21" s="7">
        <f>'ESTIMATING PD'!E21</f>
        <v>3.287954554680339E-3</v>
      </c>
      <c r="G21" s="14">
        <f>'ESTIMATING PD'!J21</f>
        <v>0.9967150352710844</v>
      </c>
      <c r="H21" s="14">
        <f>'ESTIMATING PD'!I21</f>
        <v>3.2849647289155959E-3</v>
      </c>
      <c r="I21" s="14">
        <f>'ESTIMATING PD'!F21</f>
        <v>0.99671204544531966</v>
      </c>
      <c r="J21" s="14">
        <f t="shared" ca="1" si="3"/>
        <v>0.31064832189460373</v>
      </c>
      <c r="K21" s="14">
        <f t="shared" ca="1" si="1"/>
        <v>1.581949724587265E-2</v>
      </c>
    </row>
    <row r="22" spans="1:11" x14ac:dyDescent="0.3">
      <c r="A22" s="12">
        <v>20</v>
      </c>
      <c r="B22" s="7">
        <f t="shared" si="2"/>
        <v>7.9365079365079361E-2</v>
      </c>
      <c r="C22" s="14">
        <f ca="1">'EPE ENE Calculations'!C25</f>
        <v>93.013747779102786</v>
      </c>
      <c r="D22" s="14">
        <f ca="1">'EPE ENE Calculations'!D25</f>
        <v>6.9862522208972138</v>
      </c>
      <c r="E22" s="7">
        <f t="shared" si="0"/>
        <v>0.99603960914713952</v>
      </c>
      <c r="F22" s="7">
        <f>'ESTIMATING PD'!E22</f>
        <v>4.0500883540498522E-3</v>
      </c>
      <c r="G22" s="14">
        <f>'ESTIMATING PD'!J22</f>
        <v>0.99766596312368316</v>
      </c>
      <c r="H22" s="14">
        <f>'ESTIMATING PD'!I22</f>
        <v>2.3340368763168362E-3</v>
      </c>
      <c r="I22" s="14">
        <f>'ESTIMATING PD'!F22</f>
        <v>0.99594991164595015</v>
      </c>
      <c r="J22" s="14">
        <f t="shared" ca="1" si="3"/>
        <v>0.37434618047925944</v>
      </c>
      <c r="K22" s="14">
        <f t="shared" ca="1" si="1"/>
        <v>1.6175811622482456E-2</v>
      </c>
    </row>
    <row r="23" spans="1:11" x14ac:dyDescent="0.3">
      <c r="A23" s="12">
        <v>21</v>
      </c>
      <c r="B23" s="7">
        <f t="shared" si="2"/>
        <v>8.3333333333333329E-2</v>
      </c>
      <c r="C23" s="14">
        <f ca="1">'EPE ENE Calculations'!C26</f>
        <v>92.336411087644422</v>
      </c>
      <c r="D23" s="14">
        <f ca="1">'EPE ENE Calculations'!D26</f>
        <v>7.6635889123555785</v>
      </c>
      <c r="E23" s="7">
        <f t="shared" si="0"/>
        <v>0.99584200184510996</v>
      </c>
      <c r="F23" s="7">
        <f>'ESTIMATING PD'!E23</f>
        <v>4.6893090850208541E-3</v>
      </c>
      <c r="G23" s="14">
        <f>'ESTIMATING PD'!J23</f>
        <v>0.99789766290867821</v>
      </c>
      <c r="H23" s="14">
        <f>'ESTIMATING PD'!I23</f>
        <v>2.1023370913217931E-3</v>
      </c>
      <c r="I23" s="14">
        <f>'ESTIMATING PD'!F23</f>
        <v>0.99531069091497915</v>
      </c>
      <c r="J23" s="14">
        <f t="shared" ca="1" si="3"/>
        <v>0.4302870689937649</v>
      </c>
      <c r="K23" s="14">
        <f t="shared" ca="1" si="1"/>
        <v>1.5969218442655073E-2</v>
      </c>
    </row>
    <row r="24" spans="1:11" x14ac:dyDescent="0.3">
      <c r="A24" s="12">
        <v>22</v>
      </c>
      <c r="B24" s="7">
        <f t="shared" si="2"/>
        <v>8.7301587301587297E-2</v>
      </c>
      <c r="C24" s="14">
        <f ca="1">'EPE ENE Calculations'!C27</f>
        <v>93.18815362579636</v>
      </c>
      <c r="D24" s="14">
        <f ca="1">'EPE ENE Calculations'!D27</f>
        <v>6.8118463742036397</v>
      </c>
      <c r="E24" s="7">
        <f t="shared" si="0"/>
        <v>0.99564443374698908</v>
      </c>
      <c r="F24" s="7">
        <f>'ESTIMATING PD'!E24</f>
        <v>4.1363302141981251E-3</v>
      </c>
      <c r="G24" s="14">
        <f>'ESTIMATING PD'!J24</f>
        <v>0.99705594050695923</v>
      </c>
      <c r="H24" s="14">
        <f>'ESTIMATING PD'!I24</f>
        <v>2.9440594930407737E-3</v>
      </c>
      <c r="I24" s="14">
        <f>'ESTIMATING PD'!F24</f>
        <v>0.99586366978580187</v>
      </c>
      <c r="J24" s="14">
        <f t="shared" ca="1" si="3"/>
        <v>0.38264822651833919</v>
      </c>
      <c r="K24" s="14">
        <f t="shared" ca="1" si="1"/>
        <v>1.9884541709635942E-2</v>
      </c>
    </row>
    <row r="25" spans="1:11" x14ac:dyDescent="0.3">
      <c r="A25" s="12">
        <v>23</v>
      </c>
      <c r="B25" s="7">
        <f t="shared" si="2"/>
        <v>9.1269841269841265E-2</v>
      </c>
      <c r="C25" s="14">
        <f ca="1">'EPE ENE Calculations'!C28</f>
        <v>94.321977552311566</v>
      </c>
      <c r="D25" s="14">
        <f ca="1">'EPE ENE Calculations'!D28</f>
        <v>5.6780224476884342</v>
      </c>
      <c r="E25" s="7">
        <f t="shared" si="0"/>
        <v>0.99544690484499898</v>
      </c>
      <c r="F25" s="7">
        <f>'ESTIMATING PD'!E25</f>
        <v>1.195893845023388E-3</v>
      </c>
      <c r="G25" s="14">
        <f>'ESTIMATING PD'!J25</f>
        <v>0.99591878197042427</v>
      </c>
      <c r="H25" s="14">
        <f>'ESTIMATING PD'!I25</f>
        <v>4.0812180295757283E-3</v>
      </c>
      <c r="I25" s="14">
        <f>'ESTIMATING PD'!F25</f>
        <v>0.99880410615497661</v>
      </c>
      <c r="J25" s="14">
        <f t="shared" ca="1" si="3"/>
        <v>0.11182722593916158</v>
      </c>
      <c r="K25" s="14">
        <f t="shared" ca="1" si="1"/>
        <v>2.3040151019137051E-2</v>
      </c>
    </row>
    <row r="26" spans="1:11" x14ac:dyDescent="0.3">
      <c r="A26" s="12">
        <v>24</v>
      </c>
      <c r="B26" s="7">
        <f t="shared" si="2"/>
        <v>9.5238095238095233E-2</v>
      </c>
      <c r="C26" s="14">
        <f ca="1">'EPE ENE Calculations'!C29</f>
        <v>100</v>
      </c>
      <c r="D26" s="14">
        <f ca="1">'EPE ENE Calculations'!D29</f>
        <v>0</v>
      </c>
      <c r="E26" s="7">
        <f t="shared" si="0"/>
        <v>0.99524941513136345</v>
      </c>
      <c r="F26" s="7">
        <f>'ESTIMATING PD'!E26</f>
        <v>3.12879335579197E-3</v>
      </c>
      <c r="G26" s="14">
        <f>'ESTIMATING PD'!J26</f>
        <v>0.99505627120656148</v>
      </c>
      <c r="H26" s="14">
        <f>'ESTIMATING PD'!I26</f>
        <v>4.9437287934385177E-3</v>
      </c>
      <c r="I26" s="14">
        <f>'ESTIMATING PD'!F26</f>
        <v>0.99687120664420803</v>
      </c>
      <c r="J26" s="14">
        <f t="shared" ca="1" si="3"/>
        <v>0.30985353332163573</v>
      </c>
      <c r="K26" s="14">
        <f t="shared" ca="1" si="1"/>
        <v>0</v>
      </c>
    </row>
    <row r="27" spans="1:11" x14ac:dyDescent="0.3">
      <c r="A27" s="12">
        <v>25</v>
      </c>
      <c r="B27" s="7">
        <f t="shared" si="2"/>
        <v>9.9206349206349201E-2</v>
      </c>
      <c r="C27" s="14">
        <f ca="1">'EPE ENE Calculations'!C30</f>
        <v>97.443769720238677</v>
      </c>
      <c r="D27" s="14">
        <f ca="1">'EPE ENE Calculations'!D30</f>
        <v>2.5562302797613228</v>
      </c>
      <c r="E27" s="7">
        <f t="shared" si="0"/>
        <v>0.99505196459830791</v>
      </c>
      <c r="F27" s="7">
        <f>'ESTIMATING PD'!E27</f>
        <v>4.4402099850481269E-3</v>
      </c>
      <c r="G27" s="14">
        <f>'ESTIMATING PD'!J27</f>
        <v>0.99423878698376345</v>
      </c>
      <c r="H27" s="14">
        <f>'ESTIMATING PD'!I27</f>
        <v>5.7612130162365549E-3</v>
      </c>
      <c r="I27" s="14">
        <f>'ESTIMATING PD'!F27</f>
        <v>0.99555979001495187</v>
      </c>
      <c r="J27" s="14">
        <f t="shared" ca="1" si="3"/>
        <v>0.42804955423032653</v>
      </c>
      <c r="K27" s="14">
        <f t="shared" ca="1" si="1"/>
        <v>1.4589050147555599E-2</v>
      </c>
    </row>
    <row r="28" spans="1:11" x14ac:dyDescent="0.3">
      <c r="A28" s="12">
        <v>26</v>
      </c>
      <c r="B28" s="7">
        <f t="shared" si="2"/>
        <v>0.10317460317460317</v>
      </c>
      <c r="C28" s="14">
        <f ca="1">'EPE ENE Calculations'!C31</f>
        <v>94.964203921217035</v>
      </c>
      <c r="D28" s="14">
        <f ca="1">'EPE ENE Calculations'!D31</f>
        <v>5.0357960787829654</v>
      </c>
      <c r="E28" s="7">
        <f t="shared" si="0"/>
        <v>0.99485455323805905</v>
      </c>
      <c r="F28" s="7">
        <f>'ESTIMATING PD'!E28</f>
        <v>1.8545601626855923E-3</v>
      </c>
      <c r="G28" s="14">
        <f>'ESTIMATING PD'!J28</f>
        <v>0.99628440749539637</v>
      </c>
      <c r="H28" s="14">
        <f>'ESTIMATING PD'!I28</f>
        <v>3.7155925046036264E-3</v>
      </c>
      <c r="I28" s="14">
        <f>'ESTIMATING PD'!F28</f>
        <v>0.99814543983731441</v>
      </c>
      <c r="J28" s="14">
        <f t="shared" ca="1" si="3"/>
        <v>0.17455961840104942</v>
      </c>
      <c r="K28" s="14">
        <f t="shared" ca="1" si="1"/>
        <v>1.858016782247059E-2</v>
      </c>
    </row>
    <row r="29" spans="1:11" x14ac:dyDescent="0.3">
      <c r="A29" s="12">
        <v>27</v>
      </c>
      <c r="B29" s="7">
        <f t="shared" si="2"/>
        <v>0.10714285714285714</v>
      </c>
      <c r="C29" s="14">
        <f ca="1">'EPE ENE Calculations'!C32</f>
        <v>96.300393677401715</v>
      </c>
      <c r="D29" s="14">
        <f ca="1">'EPE ENE Calculations'!D32</f>
        <v>3.6996063225982851</v>
      </c>
      <c r="E29" s="7">
        <f t="shared" si="0"/>
        <v>0.9946571810428454</v>
      </c>
      <c r="F29" s="7">
        <f>'ESTIMATING PD'!E29</f>
        <v>3.6804444147654491E-3</v>
      </c>
      <c r="G29" s="14">
        <f>'ESTIMATING PD'!J29</f>
        <v>0.99751727762666642</v>
      </c>
      <c r="H29" s="14">
        <f>'ESTIMATING PD'!I29</f>
        <v>2.482722373333579E-3</v>
      </c>
      <c r="I29" s="14">
        <f>'ESTIMATING PD'!F29</f>
        <v>0.99631955558523455</v>
      </c>
      <c r="J29" s="14">
        <f t="shared" ca="1" si="3"/>
        <v>0.35165935455872482</v>
      </c>
      <c r="K29" s="14">
        <f t="shared" ca="1" si="1"/>
        <v>9.1023964700840503E-3</v>
      </c>
    </row>
    <row r="30" spans="1:11" x14ac:dyDescent="0.3">
      <c r="A30" s="12">
        <v>28</v>
      </c>
      <c r="B30" s="7">
        <f t="shared" si="2"/>
        <v>0.1111111111111111</v>
      </c>
      <c r="C30" s="14">
        <f ca="1">'EPE ENE Calculations'!C33</f>
        <v>93.148004965818927</v>
      </c>
      <c r="D30" s="14">
        <f ca="1">'EPE ENE Calculations'!D33</f>
        <v>6.8519950341810727</v>
      </c>
      <c r="E30" s="7">
        <f t="shared" si="0"/>
        <v>0.99445984800489673</v>
      </c>
      <c r="F30" s="7">
        <f>'ESTIMATING PD'!E30</f>
        <v>1.6181554057579373E-3</v>
      </c>
      <c r="G30" s="14">
        <f>'ESTIMATING PD'!J30</f>
        <v>0.99236674336344954</v>
      </c>
      <c r="H30" s="14">
        <f>'ESTIMATING PD'!I30</f>
        <v>7.6332566365504562E-3</v>
      </c>
      <c r="I30" s="14">
        <f>'ESTIMATING PD'!F30</f>
        <v>0.99838184459424206</v>
      </c>
      <c r="J30" s="14">
        <f t="shared" ca="1" si="3"/>
        <v>0.14874872111758256</v>
      </c>
      <c r="K30" s="14">
        <f t="shared" ca="1" si="1"/>
        <v>5.1929104242188419E-2</v>
      </c>
    </row>
    <row r="31" spans="1:11" x14ac:dyDescent="0.3">
      <c r="A31" s="12">
        <v>29</v>
      </c>
      <c r="B31" s="7">
        <f t="shared" si="2"/>
        <v>0.11507936507936507</v>
      </c>
      <c r="C31" s="14">
        <f ca="1">'EPE ENE Calculations'!C34</f>
        <v>95.883761001811379</v>
      </c>
      <c r="D31" s="14">
        <f ca="1">'EPE ENE Calculations'!D34</f>
        <v>4.1162389981886207</v>
      </c>
      <c r="E31" s="7">
        <f t="shared" si="0"/>
        <v>0.99426255411644471</v>
      </c>
      <c r="F31" s="7">
        <f>'ESTIMATING PD'!E31</f>
        <v>2.0016587898027405E-3</v>
      </c>
      <c r="G31" s="14">
        <f>'ESTIMATING PD'!J31</f>
        <v>0.99549654520626196</v>
      </c>
      <c r="H31" s="14">
        <f>'ESTIMATING PD'!I31</f>
        <v>4.5034547937380376E-3</v>
      </c>
      <c r="I31" s="14">
        <f>'ESTIMATING PD'!F31</f>
        <v>0.99799834121019726</v>
      </c>
      <c r="J31" s="14">
        <f t="shared" ca="1" si="3"/>
        <v>0.18996603109888396</v>
      </c>
      <c r="K31" s="14">
        <f t="shared" ca="1" si="1"/>
        <v>1.839404706242689E-2</v>
      </c>
    </row>
    <row r="32" spans="1:11" x14ac:dyDescent="0.3">
      <c r="A32" s="12">
        <v>30</v>
      </c>
      <c r="B32" s="7">
        <f t="shared" si="2"/>
        <v>0.11904761904761904</v>
      </c>
      <c r="C32" s="14">
        <f ca="1">'EPE ENE Calculations'!C35</f>
        <v>99.863011902537934</v>
      </c>
      <c r="D32" s="14">
        <f ca="1">'EPE ENE Calculations'!D35</f>
        <v>0.13698809746206564</v>
      </c>
      <c r="E32" s="7">
        <f t="shared" si="0"/>
        <v>0.9940652993697221</v>
      </c>
      <c r="F32" s="7">
        <f>'ESTIMATING PD'!E32</f>
        <v>4.4315450219494235E-3</v>
      </c>
      <c r="G32" s="14">
        <f>'ESTIMATING PD'!J32</f>
        <v>0.99238761052838076</v>
      </c>
      <c r="H32" s="14">
        <f>'ESTIMATING PD'!I32</f>
        <v>7.6123894716192408E-3</v>
      </c>
      <c r="I32" s="14">
        <f>'ESTIMATING PD'!F32</f>
        <v>0.99556845497805058</v>
      </c>
      <c r="J32" s="14">
        <f t="shared" ca="1" si="3"/>
        <v>0.43657219639782602</v>
      </c>
      <c r="K32" s="14">
        <f t="shared" ca="1" si="1"/>
        <v>1.0320241856161939E-3</v>
      </c>
    </row>
    <row r="33" spans="1:11" x14ac:dyDescent="0.3">
      <c r="A33" s="12">
        <v>31</v>
      </c>
      <c r="B33" s="7">
        <f t="shared" si="2"/>
        <v>0.12301587301587301</v>
      </c>
      <c r="C33" s="14">
        <f ca="1">'EPE ENE Calculations'!C36</f>
        <v>99.507136300328497</v>
      </c>
      <c r="D33" s="14">
        <f ca="1">'EPE ENE Calculations'!D36</f>
        <v>0.49286369967150279</v>
      </c>
      <c r="E33" s="7">
        <f t="shared" si="0"/>
        <v>0.99386808375696367</v>
      </c>
      <c r="F33" s="7">
        <f>'ESTIMATING PD'!E33</f>
        <v>2.5548133296289244E-3</v>
      </c>
      <c r="G33" s="14">
        <f>'ESTIMATING PD'!J33</f>
        <v>0.99677861323558903</v>
      </c>
      <c r="H33" s="14">
        <f>'ESTIMATING PD'!I33</f>
        <v>3.2213867644109717E-3</v>
      </c>
      <c r="I33" s="14">
        <f>'ESTIMATING PD'!F33</f>
        <v>0.99744518667037108</v>
      </c>
      <c r="J33" s="14">
        <f t="shared" ca="1" si="3"/>
        <v>0.2518493630562092</v>
      </c>
      <c r="K33" s="14">
        <f t="shared" ca="1" si="1"/>
        <v>1.5739375111131443E-3</v>
      </c>
    </row>
    <row r="34" spans="1:11" x14ac:dyDescent="0.3">
      <c r="A34" s="12">
        <v>32</v>
      </c>
      <c r="B34" s="7">
        <f t="shared" si="2"/>
        <v>0.12698412698412698</v>
      </c>
      <c r="C34" s="14">
        <f ca="1">'EPE ENE Calculations'!C37</f>
        <v>94.325665207718231</v>
      </c>
      <c r="D34" s="14">
        <f ca="1">'EPE ENE Calculations'!D37</f>
        <v>5.6743347922817691</v>
      </c>
      <c r="E34" s="7">
        <f t="shared" si="0"/>
        <v>0.99367090727040541</v>
      </c>
      <c r="F34" s="7">
        <f>'ESTIMATING PD'!E34</f>
        <v>6.073077891570744E-3</v>
      </c>
      <c r="G34" s="14">
        <f>'ESTIMATING PD'!J34</f>
        <v>0.99815412789905833</v>
      </c>
      <c r="H34" s="14">
        <f>'ESTIMATING PD'!I34</f>
        <v>1.8458721009416701E-3</v>
      </c>
      <c r="I34" s="14">
        <f>'ESTIMATING PD'!F34</f>
        <v>0.99392692210842926</v>
      </c>
      <c r="J34" s="14">
        <f t="shared" ca="1" si="3"/>
        <v>0.56817079938546922</v>
      </c>
      <c r="K34" s="14">
        <f t="shared" ca="1" si="1"/>
        <v>1.0344597348857839E-2</v>
      </c>
    </row>
    <row r="35" spans="1:11" x14ac:dyDescent="0.3">
      <c r="A35" s="12">
        <v>33</v>
      </c>
      <c r="B35" s="7">
        <f t="shared" si="2"/>
        <v>0.13095238095238096</v>
      </c>
      <c r="C35" s="14">
        <f ca="1">'EPE ENE Calculations'!C38</f>
        <v>94.81508529252973</v>
      </c>
      <c r="D35" s="14">
        <f ca="1">'EPE ENE Calculations'!D38</f>
        <v>5.1849147074702699</v>
      </c>
      <c r="E35" s="7">
        <f t="shared" si="0"/>
        <v>0.99347376990228509</v>
      </c>
      <c r="F35" s="7">
        <f>'ESTIMATING PD'!E35</f>
        <v>7.2534133137074353E-3</v>
      </c>
      <c r="G35" s="14">
        <f>'ESTIMATING PD'!J35</f>
        <v>0.99699519120383506</v>
      </c>
      <c r="H35" s="14">
        <f>'ESTIMATING PD'!I35</f>
        <v>3.0048087961649372E-3</v>
      </c>
      <c r="I35" s="14">
        <f>'ESTIMATING PD'!F35</f>
        <v>0.99274658668629256</v>
      </c>
      <c r="J35" s="14">
        <f t="shared" ca="1" si="3"/>
        <v>0.6811916785052522</v>
      </c>
      <c r="K35" s="14">
        <f t="shared" ca="1" si="1"/>
        <v>1.5365732424538914E-2</v>
      </c>
    </row>
    <row r="36" spans="1:11" x14ac:dyDescent="0.3">
      <c r="A36" s="12">
        <v>34</v>
      </c>
      <c r="B36" s="7">
        <f t="shared" si="2"/>
        <v>0.13492063492063491</v>
      </c>
      <c r="C36" s="14">
        <f ca="1">'EPE ENE Calculations'!C39</f>
        <v>95.103112297979962</v>
      </c>
      <c r="D36" s="14">
        <f ca="1">'EPE ENE Calculations'!D39</f>
        <v>4.8968877020200381</v>
      </c>
      <c r="E36" s="7">
        <f t="shared" si="0"/>
        <v>0.99327667164484168</v>
      </c>
      <c r="F36" s="7">
        <f>'ESTIMATING PD'!E36</f>
        <v>8.401991353867988E-3</v>
      </c>
      <c r="G36" s="14">
        <f>'ESTIMATING PD'!J36</f>
        <v>0.99289645550229311</v>
      </c>
      <c r="H36" s="14">
        <f>'ESTIMATING PD'!I36</f>
        <v>7.1035444977068929E-3</v>
      </c>
      <c r="I36" s="14">
        <f>'ESTIMATING PD'!F36</f>
        <v>0.99159800864613201</v>
      </c>
      <c r="J36" s="14">
        <f t="shared" ca="1" si="3"/>
        <v>0.7880452505380543</v>
      </c>
      <c r="K36" s="14">
        <f t="shared" ca="1" si="1"/>
        <v>3.4261086514171535E-2</v>
      </c>
    </row>
    <row r="37" spans="1:11" x14ac:dyDescent="0.3">
      <c r="A37" s="12">
        <v>35</v>
      </c>
      <c r="B37" s="7">
        <f t="shared" si="2"/>
        <v>0.1388888888888889</v>
      </c>
      <c r="C37" s="14">
        <f ca="1">'EPE ENE Calculations'!C40</f>
        <v>95.954856119220096</v>
      </c>
      <c r="D37" s="14">
        <f ca="1">'EPE ENE Calculations'!D40</f>
        <v>4.0451438807799036</v>
      </c>
      <c r="E37" s="7">
        <f t="shared" si="0"/>
        <v>0.99307961249031607</v>
      </c>
      <c r="F37" s="7">
        <f>'ESTIMATING PD'!E37</f>
        <v>3.4675007116657941E-3</v>
      </c>
      <c r="G37" s="14">
        <f>'ESTIMATING PD'!J37</f>
        <v>0.99283646373564904</v>
      </c>
      <c r="H37" s="14">
        <f>'ESTIMATING PD'!I37</f>
        <v>7.1635362643509559E-3</v>
      </c>
      <c r="I37" s="14">
        <f>'ESTIMATING PD'!F37</f>
        <v>0.99653249928833421</v>
      </c>
      <c r="J37" s="14">
        <f t="shared" ca="1" si="3"/>
        <v>0.32805397360540223</v>
      </c>
      <c r="K37" s="14">
        <f t="shared" ca="1" si="1"/>
        <v>2.8677214849100758E-2</v>
      </c>
    </row>
    <row r="38" spans="1:11" x14ac:dyDescent="0.3">
      <c r="A38" s="12">
        <v>36</v>
      </c>
      <c r="B38" s="7">
        <f t="shared" si="2"/>
        <v>0.14285714285714285</v>
      </c>
      <c r="C38" s="14">
        <f ca="1">'EPE ENE Calculations'!C41</f>
        <v>94.626765590298618</v>
      </c>
      <c r="D38" s="14">
        <f ca="1">'EPE ENE Calculations'!D41</f>
        <v>5.3732344097013822</v>
      </c>
      <c r="E38" s="7">
        <f t="shared" si="0"/>
        <v>0.99288259243095034</v>
      </c>
      <c r="F38" s="7">
        <f>'ESTIMATING PD'!E38</f>
        <v>3.2757175762702095E-3</v>
      </c>
      <c r="G38" s="14">
        <f>'ESTIMATING PD'!J38</f>
        <v>0.99291727341600367</v>
      </c>
      <c r="H38" s="14">
        <f>'ESTIMATING PD'!I38</f>
        <v>7.0827265839963349E-3</v>
      </c>
      <c r="I38" s="14">
        <f>'ESTIMATING PD'!F38</f>
        <v>0.99672428242372979</v>
      </c>
      <c r="J38" s="14">
        <f t="shared" ca="1" si="3"/>
        <v>0.30558456152311431</v>
      </c>
      <c r="K38" s="14">
        <f t="shared" ca="1" si="1"/>
        <v>3.7662504758861994E-2</v>
      </c>
    </row>
    <row r="39" spans="1:11" x14ac:dyDescent="0.3">
      <c r="A39" s="12">
        <v>37</v>
      </c>
      <c r="B39" s="7">
        <f t="shared" si="2"/>
        <v>0.14682539682539683</v>
      </c>
      <c r="C39" s="14">
        <f ca="1">'EPE ENE Calculations'!C42</f>
        <v>98.188949404586296</v>
      </c>
      <c r="D39" s="14">
        <f ca="1">'EPE ENE Calculations'!D42</f>
        <v>1.8110505954137039</v>
      </c>
      <c r="E39" s="7">
        <f t="shared" si="0"/>
        <v>0.99268561145898848</v>
      </c>
      <c r="F39" s="7">
        <f>'ESTIMATING PD'!E39</f>
        <v>2.7909912977368556E-3</v>
      </c>
      <c r="G39" s="14">
        <f>'ESTIMATING PD'!J39</f>
        <v>0.99688264326632547</v>
      </c>
      <c r="H39" s="14">
        <f>'ESTIMATING PD'!I39</f>
        <v>3.1173567336745256E-3</v>
      </c>
      <c r="I39" s="14">
        <f>'ESTIMATING PD'!F39</f>
        <v>0.99720900870226314</v>
      </c>
      <c r="J39" s="14">
        <f t="shared" ca="1" si="3"/>
        <v>0.27119198951127926</v>
      </c>
      <c r="K39" s="14">
        <f t="shared" ca="1" si="1"/>
        <v>5.5887541723290439E-3</v>
      </c>
    </row>
    <row r="40" spans="1:11" x14ac:dyDescent="0.3">
      <c r="A40" s="12">
        <v>38</v>
      </c>
      <c r="B40" s="7">
        <f t="shared" si="2"/>
        <v>0.15079365079365079</v>
      </c>
      <c r="C40" s="14">
        <f ca="1">'EPE ENE Calculations'!C43</f>
        <v>95.96404188014786</v>
      </c>
      <c r="D40" s="14">
        <f ca="1">'EPE ENE Calculations'!D43</f>
        <v>4.0359581198521397</v>
      </c>
      <c r="E40" s="7">
        <f t="shared" si="0"/>
        <v>0.99248866956667559</v>
      </c>
      <c r="F40" s="7">
        <f>'ESTIMATING PD'!E40</f>
        <v>7.8520336418086423E-3</v>
      </c>
      <c r="G40" s="14">
        <f>'ESTIMATING PD'!J40</f>
        <v>0.99075773805910061</v>
      </c>
      <c r="H40" s="14">
        <f>'ESTIMATING PD'!I40</f>
        <v>9.2422619408993878E-3</v>
      </c>
      <c r="I40" s="14">
        <f>'ESTIMATING PD'!F40</f>
        <v>0.99214796635819136</v>
      </c>
      <c r="J40" s="14">
        <f t="shared" ca="1" si="3"/>
        <v>0.74094114765165275</v>
      </c>
      <c r="K40" s="14">
        <f t="shared" ca="1" si="1"/>
        <v>3.6730507418458236E-2</v>
      </c>
    </row>
    <row r="41" spans="1:11" x14ac:dyDescent="0.3">
      <c r="A41" s="12">
        <v>39</v>
      </c>
      <c r="B41" s="7">
        <f t="shared" si="2"/>
        <v>0.15476190476190477</v>
      </c>
      <c r="C41" s="14">
        <f ca="1">'EPE ENE Calculations'!C44</f>
        <v>94.707581962522767</v>
      </c>
      <c r="D41" s="14">
        <f ca="1">'EPE ENE Calculations'!D44</f>
        <v>5.2924180374772334</v>
      </c>
      <c r="E41" s="7">
        <f t="shared" si="0"/>
        <v>0.99229176674625885</v>
      </c>
      <c r="F41" s="7">
        <f>'ESTIMATING PD'!E41</f>
        <v>8.7296676135975027E-3</v>
      </c>
      <c r="G41" s="14">
        <f>'ESTIMATING PD'!J41</f>
        <v>0.9942161221239425</v>
      </c>
      <c r="H41" s="14">
        <f>'ESTIMATING PD'!I41</f>
        <v>5.7838778760574971E-3</v>
      </c>
      <c r="I41" s="14">
        <f>'ESTIMATING PD'!F41</f>
        <v>0.9912703323864025</v>
      </c>
      <c r="J41" s="14">
        <f t="shared" ca="1" si="3"/>
        <v>0.81564775626133224</v>
      </c>
      <c r="K41" s="14">
        <f t="shared" ca="1" si="1"/>
        <v>3.01095837559371E-2</v>
      </c>
    </row>
    <row r="42" spans="1:11" x14ac:dyDescent="0.3">
      <c r="A42" s="12">
        <v>40</v>
      </c>
      <c r="B42" s="7">
        <f t="shared" si="2"/>
        <v>0.15873015873015872</v>
      </c>
      <c r="C42" s="14">
        <f ca="1">'EPE ENE Calculations'!C45</f>
        <v>96.794544732246521</v>
      </c>
      <c r="D42" s="14">
        <f ca="1">'EPE ENE Calculations'!D45</f>
        <v>3.2054552677534787</v>
      </c>
      <c r="E42" s="7">
        <f t="shared" si="0"/>
        <v>0.99209490298998637</v>
      </c>
      <c r="F42" s="7">
        <f>'ESTIMATING PD'!E42</f>
        <v>2.2948444046707595E-3</v>
      </c>
      <c r="G42" s="14">
        <f>'ESTIMATING PD'!J42</f>
        <v>0.99142507473756347</v>
      </c>
      <c r="H42" s="14">
        <f>'ESTIMATING PD'!I42</f>
        <v>8.574925262436528E-3</v>
      </c>
      <c r="I42" s="14">
        <f>'ESTIMATING PD'!F42</f>
        <v>0.99770515559532924</v>
      </c>
      <c r="J42" s="14">
        <f t="shared" ca="1" si="3"/>
        <v>0.21848279519444971</v>
      </c>
      <c r="K42" s="14">
        <f t="shared" ca="1" si="1"/>
        <v>2.7206676894396813E-2</v>
      </c>
    </row>
    <row r="43" spans="1:11" x14ac:dyDescent="0.3">
      <c r="A43" s="12">
        <v>41</v>
      </c>
      <c r="B43" s="7">
        <f t="shared" si="2"/>
        <v>0.1626984126984127</v>
      </c>
      <c r="C43" s="14">
        <f ca="1">'EPE ENE Calculations'!C46</f>
        <v>93.02219347825698</v>
      </c>
      <c r="D43" s="14">
        <f ca="1">'EPE ENE Calculations'!D46</f>
        <v>6.9778065217430196</v>
      </c>
      <c r="E43" s="7">
        <f t="shared" si="0"/>
        <v>0.99189807829010823</v>
      </c>
      <c r="F43" s="7">
        <f>'ESTIMATING PD'!E43</f>
        <v>1.1487257350262126E-2</v>
      </c>
      <c r="G43" s="14">
        <f>'ESTIMATING PD'!J43</f>
        <v>0.99363964179655373</v>
      </c>
      <c r="H43" s="14">
        <f>'ESTIMATING PD'!I43</f>
        <v>6.3603582034462702E-3</v>
      </c>
      <c r="I43" s="14">
        <f>'ESTIMATING PD'!F43</f>
        <v>0.98851274264973787</v>
      </c>
      <c r="J43" s="14">
        <f t="shared" ca="1" si="3"/>
        <v>1.0531709837272543</v>
      </c>
      <c r="K43" s="14">
        <f t="shared" ca="1" si="1"/>
        <v>4.3516085282604429E-2</v>
      </c>
    </row>
    <row r="44" spans="1:11" x14ac:dyDescent="0.3">
      <c r="A44" s="12">
        <v>42</v>
      </c>
      <c r="B44" s="7">
        <f t="shared" si="2"/>
        <v>0.16666666666666666</v>
      </c>
      <c r="C44" s="14">
        <f ca="1">'EPE ENE Calculations'!C47</f>
        <v>91.081383757396452</v>
      </c>
      <c r="D44" s="14">
        <f ca="1">'EPE ENE Calculations'!D47</f>
        <v>8.918616242603548</v>
      </c>
      <c r="E44" s="7">
        <f t="shared" si="0"/>
        <v>0.99170129263887596</v>
      </c>
      <c r="F44" s="7">
        <f>'ESTIMATING PD'!E44</f>
        <v>2.6212593556789177E-3</v>
      </c>
      <c r="G44" s="14">
        <f>'ESTIMATING PD'!J44</f>
        <v>0.98790404012214694</v>
      </c>
      <c r="H44" s="14">
        <f>'ESTIMATING PD'!I44</f>
        <v>1.2095959877853057E-2</v>
      </c>
      <c r="I44" s="14">
        <f>'ESTIMATING PD'!F44</f>
        <v>0.99737874064432108</v>
      </c>
      <c r="J44" s="14">
        <f t="shared" ca="1" si="3"/>
        <v>0.2339027104457522</v>
      </c>
      <c r="K44" s="14">
        <f t="shared" ca="1" si="1"/>
        <v>0.10670353340210656</v>
      </c>
    </row>
    <row r="45" spans="1:11" x14ac:dyDescent="0.3">
      <c r="A45" s="12">
        <v>43</v>
      </c>
      <c r="B45" s="7">
        <f t="shared" si="2"/>
        <v>0.17063492063492064</v>
      </c>
      <c r="C45" s="14">
        <f ca="1">'EPE ENE Calculations'!C48</f>
        <v>97.536547088970522</v>
      </c>
      <c r="D45" s="14">
        <f ca="1">'EPE ENE Calculations'!D48</f>
        <v>2.4634529110294778</v>
      </c>
      <c r="E45" s="7">
        <f t="shared" si="0"/>
        <v>0.99150454602854254</v>
      </c>
      <c r="F45" s="7">
        <f>'ESTIMATING PD'!E45</f>
        <v>7.8745223043158452E-3</v>
      </c>
      <c r="G45" s="14">
        <f>'ESTIMATING PD'!J45</f>
        <v>0.99157586729354208</v>
      </c>
      <c r="H45" s="14">
        <f>'ESTIMATING PD'!I45</f>
        <v>8.4241327064579208E-3</v>
      </c>
      <c r="I45" s="14">
        <f>'ESTIMATING PD'!F45</f>
        <v>0.99212547769568415</v>
      </c>
      <c r="J45" s="14">
        <f t="shared" ca="1" si="3"/>
        <v>0.75511353129567371</v>
      </c>
      <c r="K45" s="14">
        <f t="shared" ca="1" si="1"/>
        <v>2.0414125345321863E-2</v>
      </c>
    </row>
    <row r="46" spans="1:11" x14ac:dyDescent="0.3">
      <c r="A46" s="12">
        <v>44</v>
      </c>
      <c r="B46" s="7">
        <f t="shared" si="2"/>
        <v>0.17460317460317459</v>
      </c>
      <c r="C46" s="14">
        <f ca="1">'EPE ENE Calculations'!C49</f>
        <v>97.805571641968044</v>
      </c>
      <c r="D46" s="14">
        <f ca="1">'EPE ENE Calculations'!D49</f>
        <v>2.1944283580319563</v>
      </c>
      <c r="E46" s="7">
        <f t="shared" si="0"/>
        <v>0.99130783845136239</v>
      </c>
      <c r="F46" s="7">
        <f>'ESTIMATING PD'!E46</f>
        <v>9.8712593897612999E-3</v>
      </c>
      <c r="G46" s="14">
        <f>'ESTIMATING PD'!J46</f>
        <v>0.99588396089464704</v>
      </c>
      <c r="H46" s="14">
        <f>'ESTIMATING PD'!I46</f>
        <v>4.1160391053529644E-3</v>
      </c>
      <c r="I46" s="14">
        <f>'ESTIMATING PD'!F46</f>
        <v>0.9901287406102387</v>
      </c>
      <c r="J46" s="14">
        <f t="shared" ca="1" si="3"/>
        <v>0.95313285033971851</v>
      </c>
      <c r="K46" s="14">
        <f t="shared" ca="1" si="1"/>
        <v>8.8654565651452594E-3</v>
      </c>
    </row>
    <row r="47" spans="1:11" x14ac:dyDescent="0.3">
      <c r="A47" s="12">
        <v>45</v>
      </c>
      <c r="B47" s="7">
        <f t="shared" si="2"/>
        <v>0.17857142857142858</v>
      </c>
      <c r="C47" s="14">
        <f ca="1">'EPE ENE Calculations'!C50</f>
        <v>96.168036544134736</v>
      </c>
      <c r="D47" s="14">
        <f ca="1">'EPE ENE Calculations'!D50</f>
        <v>3.8319634558652638</v>
      </c>
      <c r="E47" s="7">
        <f t="shared" si="0"/>
        <v>0.99111116989959192</v>
      </c>
      <c r="F47" s="7">
        <f>'ESTIMATING PD'!E47</f>
        <v>1.1881629684416639E-2</v>
      </c>
      <c r="G47" s="14">
        <f>'ESTIMATING PD'!J47</f>
        <v>0.99507362343918426</v>
      </c>
      <c r="H47" s="14">
        <f>'ESTIMATING PD'!I47</f>
        <v>4.9263765608157373E-3</v>
      </c>
      <c r="I47" s="14">
        <f>'ESTIMATING PD'!F47</f>
        <v>0.98811837031558336</v>
      </c>
      <c r="J47" s="14">
        <f t="shared" ca="1" si="3"/>
        <v>1.1268973222776666</v>
      </c>
      <c r="K47" s="14">
        <f t="shared" ca="1" si="1"/>
        <v>1.8487590291934277E-2</v>
      </c>
    </row>
    <row r="48" spans="1:11" x14ac:dyDescent="0.3">
      <c r="A48" s="12">
        <v>46</v>
      </c>
      <c r="B48" s="7">
        <f t="shared" si="2"/>
        <v>0.18253968253968253</v>
      </c>
      <c r="C48" s="14">
        <f ca="1">'EPE ENE Calculations'!C51</f>
        <v>97.373715175008371</v>
      </c>
      <c r="D48" s="14">
        <f ca="1">'EPE ENE Calculations'!D51</f>
        <v>2.6262848249916289</v>
      </c>
      <c r="E48" s="7">
        <f t="shared" si="0"/>
        <v>0.99091454036548843</v>
      </c>
      <c r="F48" s="7">
        <f>'ESTIMATING PD'!E48</f>
        <v>1.0374382137118054E-2</v>
      </c>
      <c r="G48" s="14">
        <f>'ESTIMATING PD'!J48</f>
        <v>0.9900076519093961</v>
      </c>
      <c r="H48" s="14">
        <f>'ESTIMATING PD'!I48</f>
        <v>9.9923480906038975E-3</v>
      </c>
      <c r="I48" s="14">
        <f>'ESTIMATING PD'!F48</f>
        <v>0.98962561786288195</v>
      </c>
      <c r="J48" s="14">
        <f t="shared" ca="1" si="3"/>
        <v>0.99101159045800835</v>
      </c>
      <c r="K48" s="14">
        <f t="shared" ca="1" si="1"/>
        <v>2.5734545889409911E-2</v>
      </c>
    </row>
    <row r="49" spans="1:11" x14ac:dyDescent="0.3">
      <c r="A49" s="12">
        <v>47</v>
      </c>
      <c r="B49" s="7">
        <f t="shared" si="2"/>
        <v>0.18650793650793651</v>
      </c>
      <c r="C49" s="14">
        <f ca="1">'EPE ENE Calculations'!C52</f>
        <v>98.410008197409567</v>
      </c>
      <c r="D49" s="14">
        <f ca="1">'EPE ENE Calculations'!D52</f>
        <v>1.5899918025904327</v>
      </c>
      <c r="E49" s="7">
        <f t="shared" si="0"/>
        <v>0.99071794984131123</v>
      </c>
      <c r="F49" s="7">
        <f>'ESTIMATING PD'!E49</f>
        <v>1.160897956286211E-2</v>
      </c>
      <c r="G49" s="14">
        <f>'ESTIMATING PD'!J49</f>
        <v>0.98629176794624407</v>
      </c>
      <c r="H49" s="14">
        <f>'ESTIMATING PD'!I49</f>
        <v>1.3708232053755931E-2</v>
      </c>
      <c r="I49" s="14">
        <f>'ESTIMATING PD'!F49</f>
        <v>0.98839102043713789</v>
      </c>
      <c r="J49" s="14">
        <f t="shared" ca="1" si="3"/>
        <v>1.1163201257363193</v>
      </c>
      <c r="K49" s="14">
        <f t="shared" ca="1" si="1"/>
        <v>2.1342984826958986E-2</v>
      </c>
    </row>
    <row r="50" spans="1:11" x14ac:dyDescent="0.3">
      <c r="A50" s="12">
        <v>48</v>
      </c>
      <c r="B50" s="7">
        <f t="shared" si="2"/>
        <v>0.19047619047619047</v>
      </c>
      <c r="C50" s="14">
        <f ca="1">'EPE ENE Calculations'!C53</f>
        <v>98.499173058596227</v>
      </c>
      <c r="D50" s="14">
        <f ca="1">'EPE ENE Calculations'!D53</f>
        <v>1.5008269414037727</v>
      </c>
      <c r="E50" s="7">
        <f t="shared" si="0"/>
        <v>0.99052139831932107</v>
      </c>
      <c r="F50" s="7">
        <f>'ESTIMATING PD'!E50</f>
        <v>6.4014489646087025E-3</v>
      </c>
      <c r="G50" s="14">
        <f>'ESTIMATING PD'!J50</f>
        <v>0.99518292212033799</v>
      </c>
      <c r="H50" s="14">
        <f>'ESTIMATING PD'!I50</f>
        <v>4.8170778796620128E-3</v>
      </c>
      <c r="I50" s="14">
        <f>'ESTIMATING PD'!F50</f>
        <v>0.9935985510353913</v>
      </c>
      <c r="J50" s="14">
        <f t="shared" ca="1" si="3"/>
        <v>0.62155225816033488</v>
      </c>
      <c r="K50" s="14">
        <f t="shared" ca="1" si="1"/>
        <v>7.1152325112528447E-3</v>
      </c>
    </row>
    <row r="51" spans="1:11" x14ac:dyDescent="0.3">
      <c r="A51" s="12">
        <v>49</v>
      </c>
      <c r="B51" s="7">
        <f t="shared" si="2"/>
        <v>0.19444444444444445</v>
      </c>
      <c r="C51" s="14">
        <f ca="1">'EPE ENE Calculations'!C54</f>
        <v>97.906222518343526</v>
      </c>
      <c r="D51" s="14">
        <f ca="1">'EPE ENE Calculations'!D54</f>
        <v>2.093777481656474</v>
      </c>
      <c r="E51" s="7">
        <f t="shared" si="0"/>
        <v>0.99032488579178013</v>
      </c>
      <c r="F51" s="7">
        <f>'ESTIMATING PD'!E51</f>
        <v>1.2257205017353945E-2</v>
      </c>
      <c r="G51" s="14">
        <f>'ESTIMATING PD'!J51</f>
        <v>0.99272710502026162</v>
      </c>
      <c r="H51" s="14">
        <f>'ESTIMATING PD'!I51</f>
        <v>7.2728949797383757E-3</v>
      </c>
      <c r="I51" s="14">
        <f>'ESTIMATING PD'!F51</f>
        <v>0.98774279498264606</v>
      </c>
      <c r="J51" s="14">
        <f t="shared" ca="1" si="3"/>
        <v>1.1798025141824571</v>
      </c>
      <c r="K51" s="14">
        <f t="shared" ca="1" si="1"/>
        <v>1.489564810922194E-2</v>
      </c>
    </row>
    <row r="52" spans="1:11" x14ac:dyDescent="0.3">
      <c r="A52" s="12">
        <v>50</v>
      </c>
      <c r="B52" s="7">
        <f t="shared" si="2"/>
        <v>0.1984126984126984</v>
      </c>
      <c r="C52" s="14">
        <f ca="1">'EPE ENE Calculations'!C55</f>
        <v>91.12470059936517</v>
      </c>
      <c r="D52" s="14">
        <f ca="1">'EPE ENE Calculations'!D55</f>
        <v>8.8752994006348302</v>
      </c>
      <c r="E52" s="7">
        <f t="shared" si="0"/>
        <v>0.99012841225095216</v>
      </c>
      <c r="F52" s="7">
        <f>'ESTIMATING PD'!E52</f>
        <v>3.4676202784220678E-3</v>
      </c>
      <c r="G52" s="14">
        <f>'ESTIMATING PD'!J52</f>
        <v>0.98632222182687324</v>
      </c>
      <c r="H52" s="14">
        <f>'ESTIMATING PD'!I52</f>
        <v>1.3677778173126764E-2</v>
      </c>
      <c r="I52" s="14">
        <f>'ESTIMATING PD'!F52</f>
        <v>0.99653237972157793</v>
      </c>
      <c r="J52" s="14">
        <f t="shared" ca="1" si="3"/>
        <v>0.30858725787723529</v>
      </c>
      <c r="K52" s="14">
        <f t="shared" ca="1" si="1"/>
        <v>0.11977922702243833</v>
      </c>
    </row>
    <row r="53" spans="1:11" x14ac:dyDescent="0.3">
      <c r="A53" s="12">
        <v>51</v>
      </c>
      <c r="B53" s="7">
        <f t="shared" si="2"/>
        <v>0.20238095238095238</v>
      </c>
      <c r="C53" s="14">
        <f ca="1">'EPE ENE Calculations'!C56</f>
        <v>94.504901735576354</v>
      </c>
      <c r="D53" s="14">
        <f ca="1">'EPE ENE Calculations'!D56</f>
        <v>5.4950982644236461</v>
      </c>
      <c r="E53" s="7">
        <f t="shared" si="0"/>
        <v>0.98993197768910257</v>
      </c>
      <c r="F53" s="7">
        <f>'ESTIMATING PD'!E53</f>
        <v>1.3752683113096631E-2</v>
      </c>
      <c r="G53" s="14">
        <f>'ESTIMATING PD'!J53</f>
        <v>0.9849826067991202</v>
      </c>
      <c r="H53" s="14">
        <f>'ESTIMATING PD'!I53</f>
        <v>1.5017393200879803E-2</v>
      </c>
      <c r="I53" s="14">
        <f>'ESTIMATING PD'!F53</f>
        <v>0.98624731688690337</v>
      </c>
      <c r="J53" s="14">
        <f t="shared" ca="1" si="3"/>
        <v>1.2672890609687271</v>
      </c>
      <c r="K53" s="14">
        <f t="shared" ca="1" si="1"/>
        <v>8.0567744033690464E-2</v>
      </c>
    </row>
    <row r="54" spans="1:11" x14ac:dyDescent="0.3">
      <c r="A54" s="12">
        <v>52</v>
      </c>
      <c r="B54" s="7">
        <f t="shared" si="2"/>
        <v>0.20634920634920634</v>
      </c>
      <c r="C54" s="14">
        <f ca="1">'EPE ENE Calculations'!C57</f>
        <v>90.523662392775236</v>
      </c>
      <c r="D54" s="14">
        <f ca="1">'EPE ENE Calculations'!D57</f>
        <v>9.4763376072247638</v>
      </c>
      <c r="E54" s="7">
        <f t="shared" si="0"/>
        <v>0.9897355820984981</v>
      </c>
      <c r="F54" s="7">
        <f>'ESTIMATING PD'!E54</f>
        <v>9.595237443598359E-3</v>
      </c>
      <c r="G54" s="14">
        <f>'ESTIMATING PD'!J54</f>
        <v>0.99531641481334421</v>
      </c>
      <c r="H54" s="14">
        <f>'ESTIMATING PD'!I54</f>
        <v>4.683585186655792E-3</v>
      </c>
      <c r="I54" s="14">
        <f>'ESTIMATING PD'!F54</f>
        <v>0.99040476255640164</v>
      </c>
      <c r="J54" s="14">
        <f t="shared" ca="1" si="3"/>
        <v>0.85565401583562251</v>
      </c>
      <c r="K54" s="14">
        <f t="shared" ca="1" si="1"/>
        <v>4.3506169985615267E-2</v>
      </c>
    </row>
    <row r="55" spans="1:11" x14ac:dyDescent="0.3">
      <c r="A55" s="12">
        <v>53</v>
      </c>
      <c r="B55" s="7">
        <f t="shared" si="2"/>
        <v>0.21031746031746032</v>
      </c>
      <c r="C55" s="14">
        <f ca="1">'EPE ENE Calculations'!C58</f>
        <v>89.17690296665387</v>
      </c>
      <c r="D55" s="14">
        <f ca="1">'EPE ENE Calculations'!D58</f>
        <v>10.82309703334613</v>
      </c>
      <c r="E55" s="7">
        <f t="shared" si="0"/>
        <v>0.98953922547140716</v>
      </c>
      <c r="F55" s="7">
        <f>'ESTIMATING PD'!E55</f>
        <v>1.3283206806535386E-2</v>
      </c>
      <c r="G55" s="14">
        <f>'ESTIMATING PD'!J55</f>
        <v>0.99301051761481096</v>
      </c>
      <c r="H55" s="14">
        <f>'ESTIMATING PD'!I55</f>
        <v>6.9894823851890386E-3</v>
      </c>
      <c r="I55" s="14">
        <f>'ESTIMATING PD'!F55</f>
        <v>0.98671679319346461</v>
      </c>
      <c r="J55" s="14">
        <f t="shared" ca="1" si="3"/>
        <v>1.1639710603574871</v>
      </c>
      <c r="K55" s="14">
        <f t="shared" ca="1" si="1"/>
        <v>7.386217648996124E-2</v>
      </c>
    </row>
    <row r="56" spans="1:11" x14ac:dyDescent="0.3">
      <c r="A56" s="12">
        <v>54</v>
      </c>
      <c r="B56" s="7">
        <f t="shared" si="2"/>
        <v>0.21428571428571427</v>
      </c>
      <c r="C56" s="14">
        <f ca="1">'EPE ENE Calculations'!C59</f>
        <v>89.168927922764851</v>
      </c>
      <c r="D56" s="14">
        <f ca="1">'EPE ENE Calculations'!D59</f>
        <v>10.831072077235149</v>
      </c>
      <c r="E56" s="7">
        <f t="shared" si="0"/>
        <v>0.9893429078000997</v>
      </c>
      <c r="F56" s="7">
        <f>'ESTIMATING PD'!E56</f>
        <v>8.698354096595029E-3</v>
      </c>
      <c r="G56" s="14">
        <f>'ESTIMATING PD'!J56</f>
        <v>0.98729661403854263</v>
      </c>
      <c r="H56" s="14">
        <f>'ESTIMATING PD'!I56</f>
        <v>1.270338596145737E-2</v>
      </c>
      <c r="I56" s="14">
        <f>'ESTIMATING PD'!F56</f>
        <v>0.99130164590340497</v>
      </c>
      <c r="J56" s="14">
        <f t="shared" ca="1" si="3"/>
        <v>0.75760899217314648</v>
      </c>
      <c r="K56" s="14">
        <f t="shared" ca="1" si="1"/>
        <v>0.13494090276602067</v>
      </c>
    </row>
    <row r="57" spans="1:11" x14ac:dyDescent="0.3">
      <c r="A57" s="12">
        <v>55</v>
      </c>
      <c r="B57" s="7">
        <f t="shared" si="2"/>
        <v>0.21825396825396826</v>
      </c>
      <c r="C57" s="14">
        <f ca="1">'EPE ENE Calculations'!C60</f>
        <v>88.27118127930396</v>
      </c>
      <c r="D57" s="14">
        <f ca="1">'EPE ENE Calculations'!D60</f>
        <v>11.72881872069604</v>
      </c>
      <c r="E57" s="7">
        <f t="shared" si="0"/>
        <v>0.98914662907684714</v>
      </c>
      <c r="F57" s="7">
        <f>'ESTIMATING PD'!E57</f>
        <v>1.1441182349672063E-2</v>
      </c>
      <c r="G57" s="14">
        <f>'ESTIMATING PD'!J57</f>
        <v>0.98905798433790937</v>
      </c>
      <c r="H57" s="14">
        <f>'ESTIMATING PD'!I57</f>
        <v>1.0942015662090632E-2</v>
      </c>
      <c r="I57" s="14">
        <f>'ESTIMATING PD'!F57</f>
        <v>0.98855881765032794</v>
      </c>
      <c r="J57" s="14">
        <f t="shared" ca="1" si="3"/>
        <v>0.98803487542215507</v>
      </c>
      <c r="K57" s="14">
        <f t="shared" ca="1" si="1"/>
        <v>0.12549164016895362</v>
      </c>
    </row>
    <row r="58" spans="1:11" x14ac:dyDescent="0.3">
      <c r="A58" s="12">
        <v>56</v>
      </c>
      <c r="B58" s="7">
        <f t="shared" si="2"/>
        <v>0.22222222222222221</v>
      </c>
      <c r="C58" s="14">
        <f ca="1">'EPE ENE Calculations'!C61</f>
        <v>87.826938902371268</v>
      </c>
      <c r="D58" s="14">
        <f ca="1">'EPE ENE Calculations'!D61</f>
        <v>12.173061097628732</v>
      </c>
      <c r="E58" s="7">
        <f t="shared" si="0"/>
        <v>0.98895038929392232</v>
      </c>
      <c r="F58" s="7">
        <f>'ESTIMATING PD'!E58</f>
        <v>1.0038203355766773E-2</v>
      </c>
      <c r="G58" s="14">
        <f>'ESTIMATING PD'!J58</f>
        <v>0.98507943529221675</v>
      </c>
      <c r="H58" s="14">
        <f>'ESTIMATING PD'!I58</f>
        <v>1.4920564707783246E-2</v>
      </c>
      <c r="I58" s="14">
        <f>'ESTIMATING PD'!F58</f>
        <v>0.98996179664423323</v>
      </c>
      <c r="J58" s="14">
        <f t="shared" ca="1" si="3"/>
        <v>0.85887407572803531</v>
      </c>
      <c r="K58" s="14">
        <f t="shared" ca="1" si="1"/>
        <v>0.17781893432457938</v>
      </c>
    </row>
    <row r="59" spans="1:11" x14ac:dyDescent="0.3">
      <c r="A59" s="12">
        <v>57</v>
      </c>
      <c r="B59" s="7">
        <f t="shared" si="2"/>
        <v>0.22619047619047619</v>
      </c>
      <c r="C59" s="14">
        <f ca="1">'EPE ENE Calculations'!C62</f>
        <v>90.309681057754787</v>
      </c>
      <c r="D59" s="14">
        <f ca="1">'EPE ENE Calculations'!D62</f>
        <v>9.690318942245213</v>
      </c>
      <c r="E59" s="7">
        <f t="shared" si="0"/>
        <v>0.98875418844359997</v>
      </c>
      <c r="F59" s="7">
        <f>'ESTIMATING PD'!E59</f>
        <v>1.3083450083200665E-2</v>
      </c>
      <c r="G59" s="14">
        <f>'ESTIMATING PD'!J59</f>
        <v>0.9851043426425512</v>
      </c>
      <c r="H59" s="14">
        <f>'ESTIMATING PD'!I59</f>
        <v>1.4895657357448799E-2</v>
      </c>
      <c r="I59" s="14">
        <f>'ESTIMATING PD'!F59</f>
        <v>0.98691654991679933</v>
      </c>
      <c r="J59" s="14">
        <f t="shared" ca="1" si="3"/>
        <v>1.1508723604417217</v>
      </c>
      <c r="K59" s="14">
        <f t="shared" ca="1" si="1"/>
        <v>0.14085313358254151</v>
      </c>
    </row>
    <row r="60" spans="1:11" x14ac:dyDescent="0.3">
      <c r="A60" s="12">
        <v>58</v>
      </c>
      <c r="B60" s="7">
        <f t="shared" si="2"/>
        <v>0.23015873015873015</v>
      </c>
      <c r="C60" s="14">
        <f ca="1">'EPE ENE Calculations'!C63</f>
        <v>89.91446522251934</v>
      </c>
      <c r="D60" s="14">
        <f ca="1">'EPE ENE Calculations'!D63</f>
        <v>10.08553477748066</v>
      </c>
      <c r="E60" s="7">
        <f t="shared" si="0"/>
        <v>0.98855802651815605</v>
      </c>
      <c r="F60" s="7">
        <f>'ESTIMATING PD'!E60</f>
        <v>4.0430297986892016E-3</v>
      </c>
      <c r="G60" s="14">
        <f>'ESTIMATING PD'!J60</f>
        <v>0.98360469657516614</v>
      </c>
      <c r="H60" s="14">
        <f>'ESTIMATING PD'!I60</f>
        <v>1.6395303424833862E-2</v>
      </c>
      <c r="I60" s="14">
        <f>'ESTIMATING PD'!F60</f>
        <v>0.9959569702013108</v>
      </c>
      <c r="J60" s="14">
        <f t="shared" ca="1" si="3"/>
        <v>0.35347545998712632</v>
      </c>
      <c r="K60" s="14">
        <f t="shared" ca="1" si="1"/>
        <v>0.16280252330306202</v>
      </c>
    </row>
    <row r="61" spans="1:11" x14ac:dyDescent="0.3">
      <c r="A61" s="12">
        <v>59</v>
      </c>
      <c r="B61" s="7">
        <f t="shared" si="2"/>
        <v>0.23412698412698413</v>
      </c>
      <c r="C61" s="14">
        <f ca="1">'EPE ENE Calculations'!C64</f>
        <v>96.48484550856314</v>
      </c>
      <c r="D61" s="14">
        <f ca="1">'EPE ENE Calculations'!D64</f>
        <v>3.51515449143686</v>
      </c>
      <c r="E61" s="7">
        <f t="shared" si="0"/>
        <v>0.98836190350986808</v>
      </c>
      <c r="F61" s="7">
        <f>'ESTIMATING PD'!E61</f>
        <v>3.8024677554795439E-3</v>
      </c>
      <c r="G61" s="14">
        <f>'ESTIMATING PD'!J61</f>
        <v>0.99194314440102338</v>
      </c>
      <c r="H61" s="14">
        <f>'ESTIMATING PD'!I61</f>
        <v>8.05685559897662E-3</v>
      </c>
      <c r="I61" s="14">
        <f>'ESTIMATING PD'!F61</f>
        <v>0.99619753224452046</v>
      </c>
      <c r="J61" s="14">
        <f t="shared" ca="1" si="3"/>
        <v>0.35968922088237287</v>
      </c>
      <c r="K61" s="14">
        <f t="shared" ca="1" si="1"/>
        <v>2.7885051809893709E-2</v>
      </c>
    </row>
    <row r="62" spans="1:11" x14ac:dyDescent="0.3">
      <c r="A62" s="12">
        <v>60</v>
      </c>
      <c r="B62" s="7">
        <f t="shared" si="2"/>
        <v>0.23809523809523808</v>
      </c>
      <c r="C62" s="14">
        <f ca="1">'EPE ENE Calculations'!C65</f>
        <v>97.968529769116842</v>
      </c>
      <c r="D62" s="14">
        <f ca="1">'EPE ENE Calculations'!D65</f>
        <v>2.0314702308831585</v>
      </c>
      <c r="E62" s="7">
        <f t="shared" si="0"/>
        <v>0.98816581941101522</v>
      </c>
      <c r="F62" s="7">
        <f>'ESTIMATING PD'!E62</f>
        <v>6.6312375935122514E-3</v>
      </c>
      <c r="G62" s="14">
        <f>'ESTIMATING PD'!J62</f>
        <v>0.98583157823079615</v>
      </c>
      <c r="H62" s="14">
        <f>'ESTIMATING PD'!I62</f>
        <v>1.4168421769203854E-2</v>
      </c>
      <c r="I62" s="14">
        <f>'ESTIMATING PD'!F62</f>
        <v>0.99336876240648775</v>
      </c>
      <c r="J62" s="14">
        <f t="shared" ca="1" si="3"/>
        <v>0.63286886775077666</v>
      </c>
      <c r="K62" s="14">
        <f t="shared" ca="1" si="1"/>
        <v>2.8253500683538348E-2</v>
      </c>
    </row>
    <row r="63" spans="1:11" x14ac:dyDescent="0.3">
      <c r="A63" s="12">
        <v>61</v>
      </c>
      <c r="B63" s="7">
        <f t="shared" si="2"/>
        <v>0.24206349206349206</v>
      </c>
      <c r="C63" s="14">
        <f ca="1">'EPE ENE Calculations'!C66</f>
        <v>95.930553098036143</v>
      </c>
      <c r="D63" s="14">
        <f ca="1">'EPE ENE Calculations'!D66</f>
        <v>4.0694469019638575</v>
      </c>
      <c r="E63" s="7">
        <f t="shared" si="0"/>
        <v>0.98796977421387822</v>
      </c>
      <c r="F63" s="7">
        <f>'ESTIMATING PD'!E63</f>
        <v>5.4247725416172177E-3</v>
      </c>
      <c r="G63" s="14">
        <f>'ESTIMATING PD'!J63</f>
        <v>0.98206206903966531</v>
      </c>
      <c r="H63" s="14">
        <f>'ESTIMATING PD'!I63</f>
        <v>1.7937930960334691E-2</v>
      </c>
      <c r="I63" s="14">
        <f>'ESTIMATING PD'!F63</f>
        <v>0.99457522745838278</v>
      </c>
      <c r="J63" s="14">
        <f t="shared" ca="1" si="3"/>
        <v>0.50491825996721396</v>
      </c>
      <c r="K63" s="14">
        <f t="shared" ca="1" si="1"/>
        <v>7.172805097877881E-2</v>
      </c>
    </row>
    <row r="64" spans="1:11" x14ac:dyDescent="0.3">
      <c r="A64" s="12">
        <v>62</v>
      </c>
      <c r="B64" s="7">
        <f t="shared" si="2"/>
        <v>0.24603174603174602</v>
      </c>
      <c r="C64" s="14">
        <f ca="1">'EPE ENE Calculations'!C67</f>
        <v>97.130311767964798</v>
      </c>
      <c r="D64" s="14">
        <f ca="1">'EPE ENE Calculations'!D67</f>
        <v>2.8696882320352017</v>
      </c>
      <c r="E64" s="7">
        <f t="shared" si="0"/>
        <v>0.98777376791073901</v>
      </c>
      <c r="F64" s="7">
        <f>'ESTIMATING PD'!E64</f>
        <v>1.6345733537915796E-2</v>
      </c>
      <c r="G64" s="14">
        <f>'ESTIMATING PD'!J64</f>
        <v>0.98392467743287471</v>
      </c>
      <c r="H64" s="14">
        <f>'ESTIMATING PD'!I64</f>
        <v>1.6075322567125294E-2</v>
      </c>
      <c r="I64" s="14">
        <f>'ESTIMATING PD'!F64</f>
        <v>0.9836542664620842</v>
      </c>
      <c r="J64" s="14">
        <f t="shared" ca="1" si="3"/>
        <v>1.5430448139364494</v>
      </c>
      <c r="K64" s="14">
        <f t="shared" ca="1" si="1"/>
        <v>4.482232512734774E-2</v>
      </c>
    </row>
    <row r="65" spans="1:11" x14ac:dyDescent="0.3">
      <c r="A65" s="12">
        <v>63</v>
      </c>
      <c r="B65" s="7">
        <f t="shared" si="2"/>
        <v>0.25</v>
      </c>
      <c r="C65" s="14">
        <f ca="1">'EPE ENE Calculations'!C68</f>
        <v>97.084392028239535</v>
      </c>
      <c r="D65" s="14">
        <f ca="1">'EPE ENE Calculations'!D68</f>
        <v>2.9156079717604655</v>
      </c>
      <c r="E65" s="7">
        <f t="shared" si="0"/>
        <v>0.98757780049388144</v>
      </c>
      <c r="F65" s="7">
        <f>'ESTIMATING PD'!E65</f>
        <v>6.5288126342418762E-3</v>
      </c>
      <c r="G65" s="14">
        <f>'ESTIMATING PD'!J65</f>
        <v>0.98761801258383008</v>
      </c>
      <c r="H65" s="14">
        <f>'ESTIMATING PD'!I65</f>
        <v>1.2381987416169915E-2</v>
      </c>
      <c r="I65" s="14">
        <f>'ESTIMATING PD'!F65</f>
        <v>0.99347118736575812</v>
      </c>
      <c r="J65" s="14">
        <f t="shared" ca="1" si="3"/>
        <v>0.61822126821350654</v>
      </c>
      <c r="K65" s="14">
        <f t="shared" ca="1" si="1"/>
        <v>3.5419798198178511E-2</v>
      </c>
    </row>
    <row r="66" spans="1:11" x14ac:dyDescent="0.3">
      <c r="A66" s="12">
        <v>64</v>
      </c>
      <c r="B66" s="7">
        <f t="shared" si="2"/>
        <v>0.25396825396825395</v>
      </c>
      <c r="C66" s="14">
        <f ca="1">'EPE ENE Calculations'!C69</f>
        <v>98.994578508226439</v>
      </c>
      <c r="D66" s="14">
        <f ca="1">'EPE ENE Calculations'!D69</f>
        <v>1.0054214917735607</v>
      </c>
      <c r="E66" s="7">
        <f t="shared" si="0"/>
        <v>0.98738187195559068</v>
      </c>
      <c r="F66" s="7">
        <f>'ESTIMATING PD'!E66</f>
        <v>1.8491424208874951E-2</v>
      </c>
      <c r="G66" s="14">
        <f>'ESTIMATING PD'!J66</f>
        <v>0.99439100032620953</v>
      </c>
      <c r="H66" s="14">
        <f>'ESTIMATING PD'!I66</f>
        <v>5.6089996737904713E-3</v>
      </c>
      <c r="I66" s="14">
        <f>'ESTIMATING PD'!F66</f>
        <v>0.98150857579112505</v>
      </c>
      <c r="J66" s="14">
        <f t="shared" ca="1" si="3"/>
        <v>1.7973146207084556</v>
      </c>
      <c r="K66" s="14">
        <f t="shared" ca="1" si="1"/>
        <v>5.4652851632705337E-3</v>
      </c>
    </row>
    <row r="67" spans="1:11" x14ac:dyDescent="0.3">
      <c r="A67" s="12">
        <v>65</v>
      </c>
      <c r="B67" s="7">
        <f t="shared" si="2"/>
        <v>0.25793650793650796</v>
      </c>
      <c r="C67" s="14">
        <f ca="1">'EPE ENE Calculations'!C70</f>
        <v>96.975738908666955</v>
      </c>
      <c r="D67" s="14">
        <f ca="1">'EPE ENE Calculations'!D70</f>
        <v>3.0242610913330452</v>
      </c>
      <c r="E67" s="7">
        <f t="shared" ref="E67:E130" si="4">EXP(-$N$2*B67)</f>
        <v>0.98718598228815357</v>
      </c>
      <c r="F67" s="7">
        <f>'ESTIMATING PD'!E67</f>
        <v>8.6179647069352106E-3</v>
      </c>
      <c r="G67" s="14">
        <f>'ESTIMATING PD'!J67</f>
        <v>0.98869534075857313</v>
      </c>
      <c r="H67" s="14">
        <f>'ESTIMATING PD'!I67</f>
        <v>1.1304659241426873E-2</v>
      </c>
      <c r="I67" s="14">
        <f>'ESTIMATING PD'!F67</f>
        <v>0.99138203529306479</v>
      </c>
      <c r="J67" s="14">
        <f t="shared" ref="J67:J130" ca="1" si="5">C67*E67*F67*G67</f>
        <v>0.8156977719199997</v>
      </c>
      <c r="K67" s="14">
        <f t="shared" ref="K67:K130" ca="1" si="6">D67*E67*H67*I67</f>
        <v>3.3459294745743877E-2</v>
      </c>
    </row>
    <row r="68" spans="1:11" x14ac:dyDescent="0.3">
      <c r="A68" s="12">
        <v>66</v>
      </c>
      <c r="B68" s="7">
        <f t="shared" ref="B68:B131" si="7">A68/252</f>
        <v>0.26190476190476192</v>
      </c>
      <c r="C68" s="14">
        <f ca="1">'EPE ENE Calculations'!C71</f>
        <v>95.379320587273511</v>
      </c>
      <c r="D68" s="14">
        <f ca="1">'EPE ENE Calculations'!D71</f>
        <v>4.6206794127264885</v>
      </c>
      <c r="E68" s="7">
        <f t="shared" si="4"/>
        <v>0.98699013148385839</v>
      </c>
      <c r="F68" s="7">
        <f>'ESTIMATING PD'!E68</f>
        <v>6.2353851535341676E-3</v>
      </c>
      <c r="G68" s="14">
        <f>'ESTIMATING PD'!J68</f>
        <v>0.98341159620221164</v>
      </c>
      <c r="H68" s="14">
        <f>'ESTIMATING PD'!I68</f>
        <v>1.6588403797788365E-2</v>
      </c>
      <c r="I68" s="14">
        <f>'ESTIMATING PD'!F68</f>
        <v>0.99376461484646583</v>
      </c>
      <c r="J68" s="14">
        <f t="shared" ca="1" si="5"/>
        <v>0.57725226352518655</v>
      </c>
      <c r="K68" s="14">
        <f t="shared" ca="1" si="6"/>
        <v>7.5180771018230522E-2</v>
      </c>
    </row>
    <row r="69" spans="1:11" x14ac:dyDescent="0.3">
      <c r="A69" s="12">
        <v>67</v>
      </c>
      <c r="B69" s="7">
        <f t="shared" si="7"/>
        <v>0.26587301587301587</v>
      </c>
      <c r="C69" s="14">
        <f ca="1">'EPE ENE Calculations'!C72</f>
        <v>97.026714750936449</v>
      </c>
      <c r="D69" s="14">
        <f ca="1">'EPE ENE Calculations'!D72</f>
        <v>2.9732852490635509</v>
      </c>
      <c r="E69" s="7">
        <f t="shared" si="4"/>
        <v>0.98679431953499497</v>
      </c>
      <c r="F69" s="7">
        <f>'ESTIMATING PD'!E69</f>
        <v>1.6311387705422842E-2</v>
      </c>
      <c r="G69" s="14">
        <f>'ESTIMATING PD'!J69</f>
        <v>0.99298515491070194</v>
      </c>
      <c r="H69" s="14">
        <f>'ESTIMATING PD'!I69</f>
        <v>7.0148450892980607E-3</v>
      </c>
      <c r="I69" s="14">
        <f>'ESTIMATING PD'!F69</f>
        <v>0.98368861229457716</v>
      </c>
      <c r="J69" s="14">
        <f t="shared" ca="1" si="5"/>
        <v>1.550785151361586</v>
      </c>
      <c r="K69" s="14">
        <f t="shared" ca="1" si="6"/>
        <v>2.0245986629193614E-2</v>
      </c>
    </row>
    <row r="70" spans="1:11" x14ac:dyDescent="0.3">
      <c r="A70" s="12">
        <v>68</v>
      </c>
      <c r="B70" s="7">
        <f t="shared" si="7"/>
        <v>0.26984126984126983</v>
      </c>
      <c r="C70" s="14">
        <f ca="1">'EPE ENE Calculations'!C73</f>
        <v>94.97229735733498</v>
      </c>
      <c r="D70" s="14">
        <f ca="1">'EPE ENE Calculations'!D73</f>
        <v>5.0277026426650195</v>
      </c>
      <c r="E70" s="7">
        <f t="shared" si="4"/>
        <v>0.98659854643385458</v>
      </c>
      <c r="F70" s="7">
        <f>'ESTIMATING PD'!E70</f>
        <v>1.4377812497030296E-2</v>
      </c>
      <c r="G70" s="14">
        <f>'ESTIMATING PD'!J70</f>
        <v>0.99190744168381684</v>
      </c>
      <c r="H70" s="14">
        <f>'ESTIMATING PD'!I70</f>
        <v>8.0925583161831627E-3</v>
      </c>
      <c r="I70" s="14">
        <f>'ESTIMATING PD'!F70</f>
        <v>0.9856221875029697</v>
      </c>
      <c r="J70" s="14">
        <f t="shared" ca="1" si="5"/>
        <v>1.3362920326554406</v>
      </c>
      <c r="K70" s="14">
        <f t="shared" ca="1" si="6"/>
        <v>3.9564562190089442E-2</v>
      </c>
    </row>
    <row r="71" spans="1:11" x14ac:dyDescent="0.3">
      <c r="A71" s="12">
        <v>69</v>
      </c>
      <c r="B71" s="7">
        <f t="shared" si="7"/>
        <v>0.27380952380952384</v>
      </c>
      <c r="C71" s="14">
        <f ca="1">'EPE ENE Calculations'!C74</f>
        <v>93.448592410311576</v>
      </c>
      <c r="D71" s="14">
        <f ca="1">'EPE ENE Calculations'!D74</f>
        <v>6.5514075896884236</v>
      </c>
      <c r="E71" s="7">
        <f t="shared" si="4"/>
        <v>0.98640281217273018</v>
      </c>
      <c r="F71" s="7">
        <f>'ESTIMATING PD'!E71</f>
        <v>1.1877192421741234E-2</v>
      </c>
      <c r="G71" s="14">
        <f>'ESTIMATING PD'!J71</f>
        <v>0.98681329504596194</v>
      </c>
      <c r="H71" s="14">
        <f>'ESTIMATING PD'!I71</f>
        <v>1.3186704954038064E-2</v>
      </c>
      <c r="I71" s="14">
        <f>'ESTIMATING PD'!F71</f>
        <v>0.98812280757825877</v>
      </c>
      <c r="J71" s="14">
        <f t="shared" ca="1" si="5"/>
        <v>1.0803782944720375</v>
      </c>
      <c r="K71" s="14">
        <f t="shared" ca="1" si="6"/>
        <v>8.4204661448850526E-2</v>
      </c>
    </row>
    <row r="72" spans="1:11" x14ac:dyDescent="0.3">
      <c r="A72" s="12">
        <v>70</v>
      </c>
      <c r="B72" s="7">
        <f t="shared" si="7"/>
        <v>0.27777777777777779</v>
      </c>
      <c r="C72" s="14">
        <f ca="1">'EPE ENE Calculations'!C75</f>
        <v>94.959814763095736</v>
      </c>
      <c r="D72" s="14">
        <f ca="1">'EPE ENE Calculations'!D75</f>
        <v>5.0401852369042643</v>
      </c>
      <c r="E72" s="7">
        <f t="shared" si="4"/>
        <v>0.98620711674391626</v>
      </c>
      <c r="F72" s="7">
        <f>'ESTIMATING PD'!E72</f>
        <v>1.3028337338807816E-2</v>
      </c>
      <c r="G72" s="14">
        <f>'ESTIMATING PD'!J72</f>
        <v>0.99185599301477056</v>
      </c>
      <c r="H72" s="14">
        <f>'ESTIMATING PD'!I72</f>
        <v>8.144006985229435E-3</v>
      </c>
      <c r="I72" s="14">
        <f>'ESTIMATING PD'!F72</f>
        <v>0.98697166266119218</v>
      </c>
      <c r="J72" s="14">
        <f t="shared" ca="1" si="5"/>
        <v>1.2101678410799377</v>
      </c>
      <c r="K72" s="14">
        <f t="shared" ca="1" si="6"/>
        <v>3.9953741118974859E-2</v>
      </c>
    </row>
    <row r="73" spans="1:11" x14ac:dyDescent="0.3">
      <c r="A73" s="12">
        <v>71</v>
      </c>
      <c r="B73" s="7">
        <f t="shared" si="7"/>
        <v>0.28174603174603174</v>
      </c>
      <c r="C73" s="14">
        <f ca="1">'EPE ENE Calculations'!C76</f>
        <v>96.474109947460548</v>
      </c>
      <c r="D73" s="14">
        <f ca="1">'EPE ENE Calculations'!D76</f>
        <v>3.5258900525394523</v>
      </c>
      <c r="E73" s="7">
        <f t="shared" si="4"/>
        <v>0.98601146013970853</v>
      </c>
      <c r="F73" s="7">
        <f>'ESTIMATING PD'!E73</f>
        <v>1.6056045969050303E-2</v>
      </c>
      <c r="G73" s="14">
        <f>'ESTIMATING PD'!J73</f>
        <v>0.97920754302811797</v>
      </c>
      <c r="H73" s="14">
        <f>'ESTIMATING PD'!I73</f>
        <v>2.0792456971882034E-2</v>
      </c>
      <c r="I73" s="14">
        <f>'ESTIMATING PD'!F73</f>
        <v>0.9839439540309497</v>
      </c>
      <c r="J73" s="14">
        <f t="shared" ca="1" si="5"/>
        <v>1.4955677664215088</v>
      </c>
      <c r="K73" s="14">
        <f t="shared" ca="1" si="6"/>
        <v>7.1125756919687075E-2</v>
      </c>
    </row>
    <row r="74" spans="1:11" x14ac:dyDescent="0.3">
      <c r="A74" s="12">
        <v>72</v>
      </c>
      <c r="B74" s="7">
        <f t="shared" si="7"/>
        <v>0.2857142857142857</v>
      </c>
      <c r="C74" s="14">
        <f ca="1">'EPE ENE Calculations'!C77</f>
        <v>100</v>
      </c>
      <c r="D74" s="14">
        <f ca="1">'EPE ENE Calculations'!D77</f>
        <v>0</v>
      </c>
      <c r="E74" s="7">
        <f t="shared" si="4"/>
        <v>0.9858158423524046</v>
      </c>
      <c r="F74" s="7">
        <f>'ESTIMATING PD'!E74</f>
        <v>7.6217832974750932E-3</v>
      </c>
      <c r="G74" s="14">
        <f>'ESTIMATING PD'!J74</f>
        <v>0.99186019773758094</v>
      </c>
      <c r="H74" s="14">
        <f>'ESTIMATING PD'!I74</f>
        <v>8.1398022624190602E-3</v>
      </c>
      <c r="I74" s="14">
        <f>'ESTIMATING PD'!F74</f>
        <v>0.99237821670252491</v>
      </c>
      <c r="J74" s="14">
        <f t="shared" ca="1" si="5"/>
        <v>0.74525148951297093</v>
      </c>
      <c r="K74" s="14">
        <f t="shared" ca="1" si="6"/>
        <v>0</v>
      </c>
    </row>
    <row r="75" spans="1:11" x14ac:dyDescent="0.3">
      <c r="A75" s="12">
        <v>73</v>
      </c>
      <c r="B75" s="7">
        <f t="shared" si="7"/>
        <v>0.28968253968253971</v>
      </c>
      <c r="C75" s="14">
        <f ca="1">'EPE ENE Calculations'!C78</f>
        <v>100</v>
      </c>
      <c r="D75" s="14">
        <f ca="1">'EPE ENE Calculations'!D78</f>
        <v>0</v>
      </c>
      <c r="E75" s="7">
        <f t="shared" si="4"/>
        <v>0.98562026337430353</v>
      </c>
      <c r="F75" s="7">
        <f>'ESTIMATING PD'!E75</f>
        <v>2.1426926119132106E-2</v>
      </c>
      <c r="G75" s="14">
        <f>'ESTIMATING PD'!J75</f>
        <v>0.99313913195237502</v>
      </c>
      <c r="H75" s="14">
        <f>'ESTIMATING PD'!I75</f>
        <v>6.8608680476249795E-3</v>
      </c>
      <c r="I75" s="14">
        <f>'ESTIMATING PD'!F75</f>
        <v>0.97857307388086789</v>
      </c>
      <c r="J75" s="14">
        <f t="shared" ca="1" si="5"/>
        <v>2.0973919178510831</v>
      </c>
      <c r="K75" s="14">
        <f t="shared" ca="1" si="6"/>
        <v>0</v>
      </c>
    </row>
    <row r="76" spans="1:11" x14ac:dyDescent="0.3">
      <c r="A76" s="12">
        <v>74</v>
      </c>
      <c r="B76" s="7">
        <f t="shared" si="7"/>
        <v>0.29365079365079366</v>
      </c>
      <c r="C76" s="14">
        <f ca="1">'EPE ENE Calculations'!C79</f>
        <v>100</v>
      </c>
      <c r="D76" s="14">
        <f ca="1">'EPE ENE Calculations'!D79</f>
        <v>0</v>
      </c>
      <c r="E76" s="7">
        <f t="shared" si="4"/>
        <v>0.98542472319770569</v>
      </c>
      <c r="F76" s="7">
        <f>'ESTIMATING PD'!E76</f>
        <v>2.1330403310220292E-2</v>
      </c>
      <c r="G76" s="14">
        <f>'ESTIMATING PD'!J76</f>
        <v>0.98717196203308033</v>
      </c>
      <c r="H76" s="14">
        <f>'ESTIMATING PD'!I76</f>
        <v>1.282803796691967E-2</v>
      </c>
      <c r="I76" s="14">
        <f>'ESTIMATING PD'!F76</f>
        <v>0.97866959668977971</v>
      </c>
      <c r="J76" s="14">
        <f t="shared" ca="1" si="5"/>
        <v>2.0749867746679391</v>
      </c>
      <c r="K76" s="14">
        <f t="shared" ca="1" si="6"/>
        <v>0</v>
      </c>
    </row>
    <row r="77" spans="1:11" x14ac:dyDescent="0.3">
      <c r="A77" s="12">
        <v>75</v>
      </c>
      <c r="B77" s="7">
        <f t="shared" si="7"/>
        <v>0.29761904761904762</v>
      </c>
      <c r="C77" s="14">
        <f ca="1">'EPE ENE Calculations'!C80</f>
        <v>96.569112124761929</v>
      </c>
      <c r="D77" s="14">
        <f ca="1">'EPE ENE Calculations'!D80</f>
        <v>3.4308878752380707</v>
      </c>
      <c r="E77" s="7">
        <f t="shared" si="4"/>
        <v>0.98522922181491335</v>
      </c>
      <c r="F77" s="7">
        <f>'ESTIMATING PD'!E77</f>
        <v>1.5692637124555597E-2</v>
      </c>
      <c r="G77" s="14">
        <f>'ESTIMATING PD'!J77</f>
        <v>0.99332065743900688</v>
      </c>
      <c r="H77" s="14">
        <f>'ESTIMATING PD'!I77</f>
        <v>6.6793425609931178E-3</v>
      </c>
      <c r="I77" s="14">
        <f>'ESTIMATING PD'!F77</f>
        <v>0.9843073628754444</v>
      </c>
      <c r="J77" s="14">
        <f t="shared" ca="1" si="5"/>
        <v>1.4830675158554962</v>
      </c>
      <c r="K77" s="14">
        <f t="shared" ca="1" si="6"/>
        <v>2.2223285258220558E-2</v>
      </c>
    </row>
    <row r="78" spans="1:11" x14ac:dyDescent="0.3">
      <c r="A78" s="12">
        <v>76</v>
      </c>
      <c r="B78" s="7">
        <f t="shared" si="7"/>
        <v>0.30158730158730157</v>
      </c>
      <c r="C78" s="14">
        <f ca="1">'EPE ENE Calculations'!C81</f>
        <v>96.681498637765088</v>
      </c>
      <c r="D78" s="14">
        <f ca="1">'EPE ENE Calculations'!D81</f>
        <v>3.3185013622349118</v>
      </c>
      <c r="E78" s="7">
        <f t="shared" si="4"/>
        <v>0.98503375921822989</v>
      </c>
      <c r="F78" s="7">
        <f>'ESTIMATING PD'!E78</f>
        <v>7.502770740556719E-3</v>
      </c>
      <c r="G78" s="14">
        <f>'ESTIMATING PD'!J78</f>
        <v>0.97924581552839951</v>
      </c>
      <c r="H78" s="14">
        <f>'ESTIMATING PD'!I78</f>
        <v>2.075418447160049E-2</v>
      </c>
      <c r="I78" s="14">
        <f>'ESTIMATING PD'!F78</f>
        <v>0.99249722925944328</v>
      </c>
      <c r="J78" s="14">
        <f t="shared" ca="1" si="5"/>
        <v>0.69969358007473725</v>
      </c>
      <c r="K78" s="14">
        <f t="shared" ca="1" si="6"/>
        <v>6.7333019548167339E-2</v>
      </c>
    </row>
    <row r="79" spans="1:11" x14ac:dyDescent="0.3">
      <c r="A79" s="12">
        <v>77</v>
      </c>
      <c r="B79" s="7">
        <f t="shared" si="7"/>
        <v>0.30555555555555558</v>
      </c>
      <c r="C79" s="14">
        <f ca="1">'EPE ENE Calculations'!C82</f>
        <v>94.469243128012266</v>
      </c>
      <c r="D79" s="14">
        <f ca="1">'EPE ENE Calculations'!D82</f>
        <v>5.5307568719877338</v>
      </c>
      <c r="E79" s="7">
        <f t="shared" si="4"/>
        <v>0.98483833539996046</v>
      </c>
      <c r="F79" s="7">
        <f>'ESTIMATING PD'!E79</f>
        <v>1.6669416097834677E-2</v>
      </c>
      <c r="G79" s="14">
        <f>'ESTIMATING PD'!J79</f>
        <v>0.99384691158586103</v>
      </c>
      <c r="H79" s="14">
        <f>'ESTIMATING PD'!I79</f>
        <v>6.1530884141389741E-3</v>
      </c>
      <c r="I79" s="14">
        <f>'ESTIMATING PD'!F79</f>
        <v>0.98333058390216532</v>
      </c>
      <c r="J79" s="14">
        <f t="shared" ca="1" si="5"/>
        <v>1.5413286860126154</v>
      </c>
      <c r="K79" s="14">
        <f t="shared" ca="1" si="6"/>
        <v>3.2956585931848484E-2</v>
      </c>
    </row>
    <row r="80" spans="1:11" x14ac:dyDescent="0.3">
      <c r="A80" s="12">
        <v>78</v>
      </c>
      <c r="B80" s="7">
        <f t="shared" si="7"/>
        <v>0.30952380952380953</v>
      </c>
      <c r="C80" s="14">
        <f ca="1">'EPE ENE Calculations'!C83</f>
        <v>94.026655643904505</v>
      </c>
      <c r="D80" s="14">
        <f ca="1">'EPE ENE Calculations'!D83</f>
        <v>5.9733443560954953</v>
      </c>
      <c r="E80" s="7">
        <f t="shared" si="4"/>
        <v>0.98464295035241167</v>
      </c>
      <c r="F80" s="7">
        <f>'ESTIMATING PD'!E80</f>
        <v>5.2519033088095357E-3</v>
      </c>
      <c r="G80" s="14">
        <f>'ESTIMATING PD'!J80</f>
        <v>0.98234587552124975</v>
      </c>
      <c r="H80" s="14">
        <f>'ESTIMATING PD'!I80</f>
        <v>1.7654124478750255E-2</v>
      </c>
      <c r="I80" s="14">
        <f>'ESTIMATING PD'!F80</f>
        <v>0.99474809669119046</v>
      </c>
      <c r="J80" s="14">
        <f t="shared" ca="1" si="5"/>
        <v>0.47765124391277974</v>
      </c>
      <c r="K80" s="14">
        <f t="shared" ca="1" si="6"/>
        <v>0.10328937016795746</v>
      </c>
    </row>
    <row r="81" spans="1:11" x14ac:dyDescent="0.3">
      <c r="A81" s="12">
        <v>79</v>
      </c>
      <c r="B81" s="7">
        <f t="shared" si="7"/>
        <v>0.31349206349206349</v>
      </c>
      <c r="C81" s="14">
        <f ca="1">'EPE ENE Calculations'!C84</f>
        <v>93.010569403136245</v>
      </c>
      <c r="D81" s="14">
        <f ca="1">'EPE ENE Calculations'!D84</f>
        <v>6.9894305968637553</v>
      </c>
      <c r="E81" s="7">
        <f t="shared" si="4"/>
        <v>0.98444760406789178</v>
      </c>
      <c r="F81" s="7">
        <f>'ESTIMATING PD'!E81</f>
        <v>4.5090366861367803E-3</v>
      </c>
      <c r="G81" s="14">
        <f>'ESTIMATING PD'!J81</f>
        <v>0.97728575553336927</v>
      </c>
      <c r="H81" s="14">
        <f>'ESTIMATING PD'!I81</f>
        <v>2.2714244466630729E-2</v>
      </c>
      <c r="I81" s="14">
        <f>'ESTIMATING PD'!F81</f>
        <v>0.99549096331386322</v>
      </c>
      <c r="J81" s="14">
        <f t="shared" ca="1" si="5"/>
        <v>0.40348765060556141</v>
      </c>
      <c r="K81" s="14">
        <f t="shared" ca="1" si="6"/>
        <v>0.15558582276404323</v>
      </c>
    </row>
    <row r="82" spans="1:11" x14ac:dyDescent="0.3">
      <c r="A82" s="12">
        <v>80</v>
      </c>
      <c r="B82" s="7">
        <f t="shared" si="7"/>
        <v>0.31746031746031744</v>
      </c>
      <c r="C82" s="14">
        <f ca="1">'EPE ENE Calculations'!C85</f>
        <v>99.163646044396842</v>
      </c>
      <c r="D82" s="14">
        <f ca="1">'EPE ENE Calculations'!D85</f>
        <v>0.83635395560315828</v>
      </c>
      <c r="E82" s="7">
        <f t="shared" si="4"/>
        <v>0.98425229653871049</v>
      </c>
      <c r="F82" s="7">
        <f>'ESTIMATING PD'!E82</f>
        <v>9.039901851838672E-3</v>
      </c>
      <c r="G82" s="14">
        <f>'ESTIMATING PD'!J82</f>
        <v>0.9867479550398246</v>
      </c>
      <c r="H82" s="14">
        <f>'ESTIMATING PD'!I82</f>
        <v>1.3252044960175402E-2</v>
      </c>
      <c r="I82" s="14">
        <f>'ESTIMATING PD'!F82</f>
        <v>0.99096009814816133</v>
      </c>
      <c r="J82" s="14">
        <f t="shared" ca="1" si="5"/>
        <v>0.87062046908484358</v>
      </c>
      <c r="K82" s="14">
        <f t="shared" ca="1" si="6"/>
        <v>1.0810247079330235E-2</v>
      </c>
    </row>
    <row r="83" spans="1:11" x14ac:dyDescent="0.3">
      <c r="A83" s="12">
        <v>81</v>
      </c>
      <c r="B83" s="7">
        <f t="shared" si="7"/>
        <v>0.32142857142857145</v>
      </c>
      <c r="C83" s="14">
        <f ca="1">'EPE ENE Calculations'!C86</f>
        <v>98.445893323339718</v>
      </c>
      <c r="D83" s="14">
        <f ca="1">'EPE ENE Calculations'!D86</f>
        <v>1.5541066766602825</v>
      </c>
      <c r="E83" s="7">
        <f t="shared" si="4"/>
        <v>0.98405702775717885</v>
      </c>
      <c r="F83" s="7">
        <f>'ESTIMATING PD'!E83</f>
        <v>1.3223414090116292E-2</v>
      </c>
      <c r="G83" s="14">
        <f>'ESTIMATING PD'!J83</f>
        <v>0.9906224573742195</v>
      </c>
      <c r="H83" s="14">
        <f>'ESTIMATING PD'!I83</f>
        <v>9.3775426257804995E-3</v>
      </c>
      <c r="I83" s="14">
        <f>'ESTIMATING PD'!F83</f>
        <v>0.98677658590988371</v>
      </c>
      <c r="J83" s="14">
        <f t="shared" ca="1" si="5"/>
        <v>1.2690234246618692</v>
      </c>
      <c r="K83" s="14">
        <f t="shared" ca="1" si="6"/>
        <v>1.4151711829474127E-2</v>
      </c>
    </row>
    <row r="84" spans="1:11" x14ac:dyDescent="0.3">
      <c r="A84" s="12">
        <v>82</v>
      </c>
      <c r="B84" s="7">
        <f t="shared" si="7"/>
        <v>0.32539682539682541</v>
      </c>
      <c r="C84" s="14">
        <f ca="1">'EPE ENE Calculations'!C87</f>
        <v>95.721737111801914</v>
      </c>
      <c r="D84" s="14">
        <f ca="1">'EPE ENE Calculations'!D87</f>
        <v>4.2782628881980855</v>
      </c>
      <c r="E84" s="7">
        <f t="shared" si="4"/>
        <v>0.98386179771560967</v>
      </c>
      <c r="F84" s="7">
        <f>'ESTIMATING PD'!E84</f>
        <v>2.1491475245333458E-2</v>
      </c>
      <c r="G84" s="14">
        <f>'ESTIMATING PD'!J84</f>
        <v>0.98787622014258902</v>
      </c>
      <c r="H84" s="14">
        <f>'ESTIMATING PD'!I84</f>
        <v>1.2123779857410977E-2</v>
      </c>
      <c r="I84" s="14">
        <f>'ESTIMATING PD'!F84</f>
        <v>0.97850852475466654</v>
      </c>
      <c r="J84" s="14">
        <f t="shared" ca="1" si="5"/>
        <v>1.9994632597546338</v>
      </c>
      <c r="K84" s="14">
        <f t="shared" ca="1" si="6"/>
        <v>4.9934904140989542E-2</v>
      </c>
    </row>
    <row r="85" spans="1:11" x14ac:dyDescent="0.3">
      <c r="A85" s="12">
        <v>83</v>
      </c>
      <c r="B85" s="7">
        <f t="shared" si="7"/>
        <v>0.32936507936507936</v>
      </c>
      <c r="C85" s="14">
        <f ca="1">'EPE ENE Calculations'!C88</f>
        <v>94.402065165460428</v>
      </c>
      <c r="D85" s="14">
        <f ca="1">'EPE ENE Calculations'!D88</f>
        <v>5.5979348345395721</v>
      </c>
      <c r="E85" s="7">
        <f t="shared" si="4"/>
        <v>0.98366660640631731</v>
      </c>
      <c r="F85" s="7">
        <f>'ESTIMATING PD'!E85</f>
        <v>1.8905083878018702E-2</v>
      </c>
      <c r="G85" s="14">
        <f>'ESTIMATING PD'!J85</f>
        <v>0.97693125733749198</v>
      </c>
      <c r="H85" s="14">
        <f>'ESTIMATING PD'!I85</f>
        <v>2.3068742662508024E-2</v>
      </c>
      <c r="I85" s="14">
        <f>'ESTIMATING PD'!F85</f>
        <v>0.9810949161219813</v>
      </c>
      <c r="J85" s="14">
        <f t="shared" ca="1" si="5"/>
        <v>1.7150312473562701</v>
      </c>
      <c r="K85" s="14">
        <f t="shared" ca="1" si="6"/>
        <v>0.12462659122382853</v>
      </c>
    </row>
    <row r="86" spans="1:11" x14ac:dyDescent="0.3">
      <c r="A86" s="12">
        <v>84</v>
      </c>
      <c r="B86" s="7">
        <f t="shared" si="7"/>
        <v>0.33333333333333331</v>
      </c>
      <c r="C86" s="14">
        <f ca="1">'EPE ENE Calculations'!C89</f>
        <v>94.332612458943103</v>
      </c>
      <c r="D86" s="14">
        <f ca="1">'EPE ENE Calculations'!D89</f>
        <v>5.6673875410568968</v>
      </c>
      <c r="E86" s="7">
        <f t="shared" si="4"/>
        <v>0.98347145382161749</v>
      </c>
      <c r="F86" s="7">
        <f>'ESTIMATING PD'!E86</f>
        <v>1.944811629925558E-2</v>
      </c>
      <c r="G86" s="14">
        <f>'ESTIMATING PD'!J86</f>
        <v>0.99505452612712741</v>
      </c>
      <c r="H86" s="14">
        <f>'ESTIMATING PD'!I86</f>
        <v>4.9454738728725856E-3</v>
      </c>
      <c r="I86" s="14">
        <f>'ESTIMATING PD'!F86</f>
        <v>0.98055188370074442</v>
      </c>
      <c r="J86" s="14">
        <f t="shared" ca="1" si="5"/>
        <v>1.7953455229835893</v>
      </c>
      <c r="K86" s="14">
        <f t="shared" ca="1" si="6"/>
        <v>2.70285756498292E-2</v>
      </c>
    </row>
    <row r="87" spans="1:11" x14ac:dyDescent="0.3">
      <c r="A87" s="12">
        <v>85</v>
      </c>
      <c r="B87" s="7">
        <f t="shared" si="7"/>
        <v>0.33730158730158732</v>
      </c>
      <c r="C87" s="14">
        <f ca="1">'EPE ENE Calculations'!C90</f>
        <v>95.663325649113503</v>
      </c>
      <c r="D87" s="14">
        <f ca="1">'EPE ENE Calculations'!D90</f>
        <v>4.3366743508864971</v>
      </c>
      <c r="E87" s="7">
        <f t="shared" si="4"/>
        <v>0.98327633995382746</v>
      </c>
      <c r="F87" s="7">
        <f>'ESTIMATING PD'!E87</f>
        <v>1.3099685776485126E-2</v>
      </c>
      <c r="G87" s="14">
        <f>'ESTIMATING PD'!J87</f>
        <v>0.99297662008708565</v>
      </c>
      <c r="H87" s="14">
        <f>'ESTIMATING PD'!I87</f>
        <v>7.0233799129143515E-3</v>
      </c>
      <c r="I87" s="14">
        <f>'ESTIMATING PD'!F87</f>
        <v>0.98690031422351487</v>
      </c>
      <c r="J87" s="14">
        <f t="shared" ca="1" si="5"/>
        <v>1.2235478693423409</v>
      </c>
      <c r="K87" s="14">
        <f t="shared" ca="1" si="6"/>
        <v>2.9556421333146097E-2</v>
      </c>
    </row>
    <row r="88" spans="1:11" x14ac:dyDescent="0.3">
      <c r="A88" s="12">
        <v>86</v>
      </c>
      <c r="B88" s="7">
        <f t="shared" si="7"/>
        <v>0.34126984126984128</v>
      </c>
      <c r="C88" s="14">
        <f ca="1">'EPE ENE Calculations'!C91</f>
        <v>98.497850641465092</v>
      </c>
      <c r="D88" s="14">
        <f ca="1">'EPE ENE Calculations'!D91</f>
        <v>1.5021493585349077</v>
      </c>
      <c r="E88" s="7">
        <f t="shared" si="4"/>
        <v>0.98308126479526614</v>
      </c>
      <c r="F88" s="7">
        <f>'ESTIMATING PD'!E88</f>
        <v>1.1576912582298204E-2</v>
      </c>
      <c r="G88" s="14">
        <f>'ESTIMATING PD'!J88</f>
        <v>0.98591683956731924</v>
      </c>
      <c r="H88" s="14">
        <f>'ESTIMATING PD'!I88</f>
        <v>1.4083160432680764E-2</v>
      </c>
      <c r="I88" s="14">
        <f>'ESTIMATING PD'!F88</f>
        <v>0.9884230874177018</v>
      </c>
      <c r="J88" s="14">
        <f t="shared" ca="1" si="5"/>
        <v>1.105221212303712</v>
      </c>
      <c r="K88" s="14">
        <f t="shared" ca="1" si="6"/>
        <v>2.0556328246986708E-2</v>
      </c>
    </row>
    <row r="89" spans="1:11" x14ac:dyDescent="0.3">
      <c r="A89" s="12">
        <v>87</v>
      </c>
      <c r="B89" s="7">
        <f t="shared" si="7"/>
        <v>0.34523809523809523</v>
      </c>
      <c r="C89" s="14">
        <f ca="1">'EPE ENE Calculations'!C92</f>
        <v>100</v>
      </c>
      <c r="D89" s="14">
        <f ca="1">'EPE ENE Calculations'!D92</f>
        <v>0</v>
      </c>
      <c r="E89" s="7">
        <f t="shared" si="4"/>
        <v>0.9828862283382539</v>
      </c>
      <c r="F89" s="7">
        <f>'ESTIMATING PD'!E89</f>
        <v>1.2245921805787763E-2</v>
      </c>
      <c r="G89" s="14">
        <f>'ESTIMATING PD'!J89</f>
        <v>0.99545167419656611</v>
      </c>
      <c r="H89" s="14">
        <f>'ESTIMATING PD'!I89</f>
        <v>4.5483258034338947E-3</v>
      </c>
      <c r="I89" s="14">
        <f>'ESTIMATING PD'!F89</f>
        <v>0.98775407819421224</v>
      </c>
      <c r="J89" s="14">
        <f t="shared" ca="1" si="5"/>
        <v>1.1981602664500448</v>
      </c>
      <c r="K89" s="14">
        <f t="shared" ca="1" si="6"/>
        <v>0</v>
      </c>
    </row>
    <row r="90" spans="1:11" x14ac:dyDescent="0.3">
      <c r="A90" s="12">
        <v>88</v>
      </c>
      <c r="B90" s="7">
        <f t="shared" si="7"/>
        <v>0.34920634920634919</v>
      </c>
      <c r="C90" s="14">
        <f ca="1">'EPE ENE Calculations'!C93</f>
        <v>100</v>
      </c>
      <c r="D90" s="14">
        <f ca="1">'EPE ENE Calculations'!D93</f>
        <v>0</v>
      </c>
      <c r="E90" s="7">
        <f t="shared" si="4"/>
        <v>0.98269123057511254</v>
      </c>
      <c r="F90" s="7">
        <f>'ESTIMATING PD'!E90</f>
        <v>2.5587859866534002E-2</v>
      </c>
      <c r="G90" s="14">
        <f>'ESTIMATING PD'!J90</f>
        <v>0.98005859102014725</v>
      </c>
      <c r="H90" s="14">
        <f>'ESTIMATING PD'!I90</f>
        <v>1.9941408979852748E-2</v>
      </c>
      <c r="I90" s="14">
        <f>'ESTIMATING PD'!F90</f>
        <v>0.974412140133466</v>
      </c>
      <c r="J90" s="14">
        <f t="shared" ca="1" si="5"/>
        <v>2.4643539459207489</v>
      </c>
      <c r="K90" s="14">
        <f t="shared" ca="1" si="6"/>
        <v>0</v>
      </c>
    </row>
    <row r="91" spans="1:11" x14ac:dyDescent="0.3">
      <c r="A91" s="12">
        <v>89</v>
      </c>
      <c r="B91" s="7">
        <f t="shared" si="7"/>
        <v>0.3531746031746032</v>
      </c>
      <c r="C91" s="14">
        <f ca="1">'EPE ENE Calculations'!C94</f>
        <v>99.947104023187507</v>
      </c>
      <c r="D91" s="14">
        <f ca="1">'EPE ENE Calculations'!D94</f>
        <v>5.2895976812493473E-2</v>
      </c>
      <c r="E91" s="7">
        <f t="shared" si="4"/>
        <v>0.98249627149816543</v>
      </c>
      <c r="F91" s="7">
        <f>'ESTIMATING PD'!E91</f>
        <v>5.2860088999749921E-3</v>
      </c>
      <c r="G91" s="14">
        <f>'ESTIMATING PD'!J91</f>
        <v>0.97599820095879974</v>
      </c>
      <c r="H91" s="14">
        <f>'ESTIMATING PD'!I91</f>
        <v>2.4001799041200256E-2</v>
      </c>
      <c r="I91" s="14">
        <f>'ESTIMATING PD'!F91</f>
        <v>0.99471399110002501</v>
      </c>
      <c r="J91" s="14">
        <f t="shared" ca="1" si="5"/>
        <v>0.50661498674816408</v>
      </c>
      <c r="K91" s="14">
        <f t="shared" ca="1" si="6"/>
        <v>1.2407822561545925E-3</v>
      </c>
    </row>
    <row r="92" spans="1:11" x14ac:dyDescent="0.3">
      <c r="A92" s="12">
        <v>90</v>
      </c>
      <c r="B92" s="7">
        <f t="shared" si="7"/>
        <v>0.35714285714285715</v>
      </c>
      <c r="C92" s="14">
        <f ca="1">'EPE ENE Calculations'!C95</f>
        <v>97.617696523021522</v>
      </c>
      <c r="D92" s="14">
        <f ca="1">'EPE ENE Calculations'!D95</f>
        <v>2.3823034769784783</v>
      </c>
      <c r="E92" s="7">
        <f t="shared" si="4"/>
        <v>0.98230135109973771</v>
      </c>
      <c r="F92" s="7">
        <f>'ESTIMATING PD'!E92</f>
        <v>2.3536265226852482E-2</v>
      </c>
      <c r="G92" s="14">
        <f>'ESTIMATING PD'!J92</f>
        <v>0.99199411854981279</v>
      </c>
      <c r="H92" s="14">
        <f>'ESTIMATING PD'!I92</f>
        <v>8.0058814501872133E-3</v>
      </c>
      <c r="I92" s="14">
        <f>'ESTIMATING PD'!F92</f>
        <v>0.97646373477314752</v>
      </c>
      <c r="J92" s="14">
        <f t="shared" ca="1" si="5"/>
        <v>2.238823946620442</v>
      </c>
      <c r="K92" s="14">
        <f t="shared" ca="1" si="6"/>
        <v>1.8293933638916026E-2</v>
      </c>
    </row>
    <row r="93" spans="1:11" x14ac:dyDescent="0.3">
      <c r="A93" s="12">
        <v>91</v>
      </c>
      <c r="B93" s="7">
        <f t="shared" si="7"/>
        <v>0.3611111111111111</v>
      </c>
      <c r="C93" s="14">
        <f ca="1">'EPE ENE Calculations'!C96</f>
        <v>100</v>
      </c>
      <c r="D93" s="14">
        <f ca="1">'EPE ENE Calculations'!D96</f>
        <v>0</v>
      </c>
      <c r="E93" s="7">
        <f t="shared" si="4"/>
        <v>0.98210646937215562</v>
      </c>
      <c r="F93" s="7">
        <f>'ESTIMATING PD'!E93</f>
        <v>1.7420744556458811E-2</v>
      </c>
      <c r="G93" s="14">
        <f>'ESTIMATING PD'!J93</f>
        <v>0.98270937787749291</v>
      </c>
      <c r="H93" s="14">
        <f>'ESTIMATING PD'!I93</f>
        <v>1.7290622122507093E-2</v>
      </c>
      <c r="I93" s="14">
        <f>'ESTIMATING PD'!F93</f>
        <v>0.98257925544354119</v>
      </c>
      <c r="J93" s="14">
        <f t="shared" ca="1" si="5"/>
        <v>1.6813200227935079</v>
      </c>
      <c r="K93" s="14">
        <f t="shared" ca="1" si="6"/>
        <v>0</v>
      </c>
    </row>
    <row r="94" spans="1:11" x14ac:dyDescent="0.3">
      <c r="A94" s="12">
        <v>92</v>
      </c>
      <c r="B94" s="7">
        <f t="shared" si="7"/>
        <v>0.36507936507936506</v>
      </c>
      <c r="C94" s="14">
        <f ca="1">'EPE ENE Calculations'!C97</f>
        <v>97.078245753081788</v>
      </c>
      <c r="D94" s="14">
        <f ca="1">'EPE ENE Calculations'!D97</f>
        <v>2.9217542469182121</v>
      </c>
      <c r="E94" s="7">
        <f t="shared" si="4"/>
        <v>0.9819116263077472</v>
      </c>
      <c r="F94" s="7">
        <f>'ESTIMATING PD'!E94</f>
        <v>1.4465930278072303E-2</v>
      </c>
      <c r="G94" s="14">
        <f>'ESTIMATING PD'!J94</f>
        <v>0.97329222355857992</v>
      </c>
      <c r="H94" s="14">
        <f>'ESTIMATING PD'!I94</f>
        <v>2.6707776441420084E-2</v>
      </c>
      <c r="I94" s="14">
        <f>'ESTIMATING PD'!F94</f>
        <v>0.9855340697219277</v>
      </c>
      <c r="J94" s="14">
        <f t="shared" ca="1" si="5"/>
        <v>1.3420971162009641</v>
      </c>
      <c r="K94" s="14">
        <f t="shared" ca="1" si="6"/>
        <v>7.5513649699156554E-2</v>
      </c>
    </row>
    <row r="95" spans="1:11" x14ac:dyDescent="0.3">
      <c r="A95" s="12">
        <v>93</v>
      </c>
      <c r="B95" s="7">
        <f t="shared" si="7"/>
        <v>0.36904761904761907</v>
      </c>
      <c r="C95" s="14">
        <f ca="1">'EPE ENE Calculations'!C98</f>
        <v>100</v>
      </c>
      <c r="D95" s="14">
        <f ca="1">'EPE ENE Calculations'!D98</f>
        <v>0</v>
      </c>
      <c r="E95" s="7">
        <f t="shared" si="4"/>
        <v>0.98171682189884191</v>
      </c>
      <c r="F95" s="7">
        <f>'ESTIMATING PD'!E95</f>
        <v>2.1115389970193132E-2</v>
      </c>
      <c r="G95" s="14">
        <f>'ESTIMATING PD'!J95</f>
        <v>0.98832811591642133</v>
      </c>
      <c r="H95" s="14">
        <f>'ESTIMATING PD'!I95</f>
        <v>1.1671884083578665E-2</v>
      </c>
      <c r="I95" s="14">
        <f>'ESTIMATING PD'!F95</f>
        <v>0.97888461002980687</v>
      </c>
      <c r="J95" s="14">
        <f t="shared" ca="1" si="5"/>
        <v>2.0487383156545911</v>
      </c>
      <c r="K95" s="14">
        <f t="shared" ca="1" si="6"/>
        <v>0</v>
      </c>
    </row>
    <row r="96" spans="1:11" x14ac:dyDescent="0.3">
      <c r="A96" s="12">
        <v>94</v>
      </c>
      <c r="B96" s="7">
        <f t="shared" si="7"/>
        <v>0.37301587301587302</v>
      </c>
      <c r="C96" s="14">
        <f ca="1">'EPE ENE Calculations'!C99</f>
        <v>96.668429304828706</v>
      </c>
      <c r="D96" s="14">
        <f ca="1">'EPE ENE Calculations'!D99</f>
        <v>3.331570695171294</v>
      </c>
      <c r="E96" s="7">
        <f t="shared" si="4"/>
        <v>0.98152205613777088</v>
      </c>
      <c r="F96" s="7">
        <f>'ESTIMATING PD'!E96</f>
        <v>1.5881193510817737E-2</v>
      </c>
      <c r="G96" s="14">
        <f>'ESTIMATING PD'!J96</f>
        <v>0.982710475859915</v>
      </c>
      <c r="H96" s="14">
        <f>'ESTIMATING PD'!I96</f>
        <v>1.7289524140085E-2</v>
      </c>
      <c r="I96" s="14">
        <f>'ESTIMATING PD'!F96</f>
        <v>0.98411880648918226</v>
      </c>
      <c r="J96" s="14">
        <f t="shared" ca="1" si="5"/>
        <v>1.4807899174787476</v>
      </c>
      <c r="K96" s="14">
        <f t="shared" ca="1" si="6"/>
        <v>5.5639045139540169E-2</v>
      </c>
    </row>
    <row r="97" spans="1:11" x14ac:dyDescent="0.3">
      <c r="A97" s="12">
        <v>95</v>
      </c>
      <c r="B97" s="7">
        <f t="shared" si="7"/>
        <v>0.37698412698412698</v>
      </c>
      <c r="C97" s="14">
        <f ca="1">'EPE ENE Calculations'!C100</f>
        <v>100</v>
      </c>
      <c r="D97" s="14">
        <f ca="1">'EPE ENE Calculations'!D100</f>
        <v>0</v>
      </c>
      <c r="E97" s="7">
        <f t="shared" si="4"/>
        <v>0.98132732901686659</v>
      </c>
      <c r="F97" s="7">
        <f>'ESTIMATING PD'!E97</f>
        <v>2.497432026685531E-2</v>
      </c>
      <c r="G97" s="14">
        <f>'ESTIMATING PD'!J97</f>
        <v>0.97892661732123742</v>
      </c>
      <c r="H97" s="14">
        <f>'ESTIMATING PD'!I97</f>
        <v>2.1073382678762576E-2</v>
      </c>
      <c r="I97" s="14">
        <f>'ESTIMATING PD'!F97</f>
        <v>0.97502567973314469</v>
      </c>
      <c r="J97" s="14">
        <f t="shared" ca="1" si="5"/>
        <v>2.3991516897010019</v>
      </c>
      <c r="K97" s="14">
        <f t="shared" ca="1" si="6"/>
        <v>0</v>
      </c>
    </row>
    <row r="98" spans="1:11" x14ac:dyDescent="0.3">
      <c r="A98" s="12">
        <v>96</v>
      </c>
      <c r="B98" s="7">
        <f t="shared" si="7"/>
        <v>0.38095238095238093</v>
      </c>
      <c r="C98" s="14">
        <f ca="1">'EPE ENE Calculations'!C101</f>
        <v>100</v>
      </c>
      <c r="D98" s="14">
        <f ca="1">'EPE ENE Calculations'!D101</f>
        <v>0</v>
      </c>
      <c r="E98" s="7">
        <f t="shared" si="4"/>
        <v>0.98113264052846316</v>
      </c>
      <c r="F98" s="7">
        <f>'ESTIMATING PD'!E98</f>
        <v>2.5866759276728546E-2</v>
      </c>
      <c r="G98" s="14">
        <f>'ESTIMATING PD'!J98</f>
        <v>0.97531807959500472</v>
      </c>
      <c r="H98" s="14">
        <f>'ESTIMATING PD'!I98</f>
        <v>2.4681920404995283E-2</v>
      </c>
      <c r="I98" s="14">
        <f>'ESTIMATING PD'!F98</f>
        <v>0.97413324072327145</v>
      </c>
      <c r="J98" s="14">
        <f t="shared" ca="1" si="5"/>
        <v>2.4752326238875302</v>
      </c>
      <c r="K98" s="14">
        <f t="shared" ca="1" si="6"/>
        <v>0</v>
      </c>
    </row>
    <row r="99" spans="1:11" x14ac:dyDescent="0.3">
      <c r="A99" s="12">
        <v>97</v>
      </c>
      <c r="B99" s="7">
        <f t="shared" si="7"/>
        <v>0.38492063492063494</v>
      </c>
      <c r="C99" s="14">
        <f ca="1">'EPE ENE Calculations'!C102</f>
        <v>100</v>
      </c>
      <c r="D99" s="14">
        <f ca="1">'EPE ENE Calculations'!D102</f>
        <v>0</v>
      </c>
      <c r="E99" s="7">
        <f t="shared" si="4"/>
        <v>0.98093799066489606</v>
      </c>
      <c r="F99" s="7">
        <f>'ESTIMATING PD'!E99</f>
        <v>1.4845774416166857E-2</v>
      </c>
      <c r="G99" s="14">
        <f>'ESTIMATING PD'!J99</f>
        <v>0.9869089656521326</v>
      </c>
      <c r="H99" s="14">
        <f>'ESTIMATING PD'!I99</f>
        <v>1.3091034347867403E-2</v>
      </c>
      <c r="I99" s="14">
        <f>'ESTIMATING PD'!F99</f>
        <v>0.98515422558383314</v>
      </c>
      <c r="J99" s="14">
        <f t="shared" ca="1" si="5"/>
        <v>1.4372142218469457</v>
      </c>
      <c r="K99" s="14">
        <f t="shared" ca="1" si="6"/>
        <v>0</v>
      </c>
    </row>
    <row r="100" spans="1:11" x14ac:dyDescent="0.3">
      <c r="A100" s="12">
        <v>98</v>
      </c>
      <c r="B100" s="7">
        <f t="shared" si="7"/>
        <v>0.3888888888888889</v>
      </c>
      <c r="C100" s="14">
        <f ca="1">'EPE ENE Calculations'!C103</f>
        <v>93.172136996414963</v>
      </c>
      <c r="D100" s="14">
        <f ca="1">'EPE ENE Calculations'!D103</f>
        <v>6.8278630035850369</v>
      </c>
      <c r="E100" s="7">
        <f t="shared" si="4"/>
        <v>0.98074337941850243</v>
      </c>
      <c r="F100" s="7">
        <f>'ESTIMATING PD'!E100</f>
        <v>1.1522664211175537E-2</v>
      </c>
      <c r="G100" s="14">
        <f>'ESTIMATING PD'!J100</f>
        <v>0.99375241156461402</v>
      </c>
      <c r="H100" s="14">
        <f>'ESTIMATING PD'!I100</f>
        <v>6.2475884353859756E-3</v>
      </c>
      <c r="I100" s="14">
        <f>'ESTIMATING PD'!F100</f>
        <v>0.98847733578882446</v>
      </c>
      <c r="J100" s="14">
        <f t="shared" ca="1" si="5"/>
        <v>1.0463393138629975</v>
      </c>
      <c r="K100" s="14">
        <f t="shared" ca="1" si="6"/>
        <v>4.1354170330320038E-2</v>
      </c>
    </row>
    <row r="101" spans="1:11" x14ac:dyDescent="0.3">
      <c r="A101" s="12">
        <v>99</v>
      </c>
      <c r="B101" s="7">
        <f t="shared" si="7"/>
        <v>0.39285714285714285</v>
      </c>
      <c r="C101" s="14">
        <f ca="1">'EPE ENE Calculations'!C104</f>
        <v>95.675442840056789</v>
      </c>
      <c r="D101" s="14">
        <f ca="1">'EPE ENE Calculations'!D104</f>
        <v>4.3245571599432111</v>
      </c>
      <c r="E101" s="7">
        <f t="shared" si="4"/>
        <v>0.98054880678162082</v>
      </c>
      <c r="F101" s="7">
        <f>'ESTIMATING PD'!E101</f>
        <v>1.9267002622141649E-2</v>
      </c>
      <c r="G101" s="14">
        <f>'ESTIMATING PD'!J101</f>
        <v>0.98883718013185495</v>
      </c>
      <c r="H101" s="14">
        <f>'ESTIMATING PD'!I101</f>
        <v>1.1162819868145046E-2</v>
      </c>
      <c r="I101" s="14">
        <f>'ESTIMATING PD'!F101</f>
        <v>0.98073299737785835</v>
      </c>
      <c r="J101" s="14">
        <f t="shared" ca="1" si="5"/>
        <v>1.787346032187578</v>
      </c>
      <c r="K101" s="14">
        <f t="shared" ca="1" si="6"/>
        <v>4.6423252178018244E-2</v>
      </c>
    </row>
    <row r="102" spans="1:11" x14ac:dyDescent="0.3">
      <c r="A102" s="12">
        <v>100</v>
      </c>
      <c r="B102" s="7">
        <f t="shared" si="7"/>
        <v>0.3968253968253968</v>
      </c>
      <c r="C102" s="14">
        <f ca="1">'EPE ENE Calculations'!C105</f>
        <v>99.40605985459446</v>
      </c>
      <c r="D102" s="14">
        <f ca="1">'EPE ENE Calculations'!D105</f>
        <v>0.59394014540553997</v>
      </c>
      <c r="E102" s="7">
        <f t="shared" si="4"/>
        <v>0.98035427274659159</v>
      </c>
      <c r="F102" s="7">
        <f>'ESTIMATING PD'!E102</f>
        <v>2.7211293030699024E-2</v>
      </c>
      <c r="G102" s="14">
        <f>'ESTIMATING PD'!J102</f>
        <v>0.98295351951461651</v>
      </c>
      <c r="H102" s="14">
        <f>'ESTIMATING PD'!I102</f>
        <v>1.7046480485383486E-2</v>
      </c>
      <c r="I102" s="14">
        <f>'ESTIMATING PD'!F102</f>
        <v>0.97278870696930098</v>
      </c>
      <c r="J102" s="14">
        <f t="shared" ca="1" si="5"/>
        <v>2.6066220650023024</v>
      </c>
      <c r="K102" s="14">
        <f t="shared" ca="1" si="6"/>
        <v>9.6555934813553432E-3</v>
      </c>
    </row>
    <row r="103" spans="1:11" x14ac:dyDescent="0.3">
      <c r="A103" s="12">
        <v>101</v>
      </c>
      <c r="B103" s="7">
        <f t="shared" si="7"/>
        <v>0.40079365079365081</v>
      </c>
      <c r="C103" s="14">
        <f ca="1">'EPE ENE Calculations'!C106</f>
        <v>93.960734668323184</v>
      </c>
      <c r="D103" s="14">
        <f ca="1">'EPE ENE Calculations'!D106</f>
        <v>6.0392653316768161</v>
      </c>
      <c r="E103" s="7">
        <f t="shared" si="4"/>
        <v>0.98015977730575621</v>
      </c>
      <c r="F103" s="7">
        <f>'ESTIMATING PD'!E103</f>
        <v>1.0234195424579928E-2</v>
      </c>
      <c r="G103" s="14">
        <f>'ESTIMATING PD'!J103</f>
        <v>0.9733141764597355</v>
      </c>
      <c r="H103" s="14">
        <f>'ESTIMATING PD'!I103</f>
        <v>2.6685823540264497E-2</v>
      </c>
      <c r="I103" s="14">
        <f>'ESTIMATING PD'!F103</f>
        <v>0.98976580457542007</v>
      </c>
      <c r="J103" s="14">
        <f t="shared" ca="1" si="5"/>
        <v>0.91738162055680139</v>
      </c>
      <c r="K103" s="14">
        <f t="shared" ca="1" si="6"/>
        <v>0.15634861634861025</v>
      </c>
    </row>
    <row r="104" spans="1:11" x14ac:dyDescent="0.3">
      <c r="A104" s="12">
        <v>102</v>
      </c>
      <c r="B104" s="7">
        <f t="shared" si="7"/>
        <v>0.40476190476190477</v>
      </c>
      <c r="C104" s="14">
        <f ca="1">'EPE ENE Calculations'!C107</f>
        <v>96.872749915845418</v>
      </c>
      <c r="D104" s="14">
        <f ca="1">'EPE ENE Calculations'!D107</f>
        <v>3.1272500841545821</v>
      </c>
      <c r="E104" s="7">
        <f t="shared" si="4"/>
        <v>0.9799653204514579</v>
      </c>
      <c r="F104" s="7">
        <f>'ESTIMATING PD'!E104</f>
        <v>2.060387391696461E-2</v>
      </c>
      <c r="G104" s="14">
        <f>'ESTIMATING PD'!J104</f>
        <v>0.97700622521479064</v>
      </c>
      <c r="H104" s="14">
        <f>'ESTIMATING PD'!I104</f>
        <v>2.2993774785209364E-2</v>
      </c>
      <c r="I104" s="14">
        <f>'ESTIMATING PD'!F104</f>
        <v>0.97939612608303539</v>
      </c>
      <c r="J104" s="14">
        <f t="shared" ca="1" si="5"/>
        <v>1.9109905948324271</v>
      </c>
      <c r="K104" s="14">
        <f t="shared" ca="1" si="6"/>
        <v>6.9014758873766791E-2</v>
      </c>
    </row>
    <row r="105" spans="1:11" x14ac:dyDescent="0.3">
      <c r="A105" s="12">
        <v>103</v>
      </c>
      <c r="B105" s="7">
        <f t="shared" si="7"/>
        <v>0.40873015873015872</v>
      </c>
      <c r="C105" s="14">
        <f ca="1">'EPE ENE Calculations'!C108</f>
        <v>100</v>
      </c>
      <c r="D105" s="14">
        <f ca="1">'EPE ENE Calculations'!D108</f>
        <v>0</v>
      </c>
      <c r="E105" s="7">
        <f t="shared" si="4"/>
        <v>0.97977090217604135</v>
      </c>
      <c r="F105" s="7">
        <f>'ESTIMATING PD'!E105</f>
        <v>2.1018696122602987E-2</v>
      </c>
      <c r="G105" s="14">
        <f>'ESTIMATING PD'!J105</f>
        <v>0.99200872385759176</v>
      </c>
      <c r="H105" s="14">
        <f>'ESTIMATING PD'!I105</f>
        <v>7.9912761424082435E-3</v>
      </c>
      <c r="I105" s="14">
        <f>'ESTIMATING PD'!F105</f>
        <v>0.97898130387739701</v>
      </c>
      <c r="J105" s="14">
        <f t="shared" ca="1" si="5"/>
        <v>2.0428938462527118</v>
      </c>
      <c r="K105" s="14">
        <f t="shared" ca="1" si="6"/>
        <v>0</v>
      </c>
    </row>
    <row r="106" spans="1:11" x14ac:dyDescent="0.3">
      <c r="A106" s="12">
        <v>104</v>
      </c>
      <c r="B106" s="7">
        <f t="shared" si="7"/>
        <v>0.41269841269841268</v>
      </c>
      <c r="C106" s="14">
        <f ca="1">'EPE ENE Calculations'!C109</f>
        <v>97.682776288579149</v>
      </c>
      <c r="D106" s="14">
        <f ca="1">'EPE ENE Calculations'!D109</f>
        <v>2.3172237114208514</v>
      </c>
      <c r="E106" s="7">
        <f t="shared" si="4"/>
        <v>0.9795765224718529</v>
      </c>
      <c r="F106" s="7">
        <f>'ESTIMATING PD'!E106</f>
        <v>2.3781057555372187E-2</v>
      </c>
      <c r="G106" s="14">
        <f>'ESTIMATING PD'!J106</f>
        <v>0.99280411203699659</v>
      </c>
      <c r="H106" s="14">
        <f>'ESTIMATING PD'!I106</f>
        <v>7.1958879630034112E-3</v>
      </c>
      <c r="I106" s="14">
        <f>'ESTIMATING PD'!F106</f>
        <v>0.97621894244462781</v>
      </c>
      <c r="J106" s="14">
        <f t="shared" ca="1" si="5"/>
        <v>2.2591813464291546</v>
      </c>
      <c r="K106" s="14">
        <f t="shared" ca="1" si="6"/>
        <v>1.5945493139489963E-2</v>
      </c>
    </row>
    <row r="107" spans="1:11" x14ac:dyDescent="0.3">
      <c r="A107" s="12">
        <v>105</v>
      </c>
      <c r="B107" s="7">
        <f t="shared" si="7"/>
        <v>0.41666666666666669</v>
      </c>
      <c r="C107" s="14">
        <f ca="1">'EPE ENE Calculations'!C110</f>
        <v>97.424076647864936</v>
      </c>
      <c r="D107" s="14">
        <f ca="1">'EPE ENE Calculations'!D110</f>
        <v>2.5759233521350637</v>
      </c>
      <c r="E107" s="7">
        <f t="shared" si="4"/>
        <v>0.97938218133124011</v>
      </c>
      <c r="F107" s="7">
        <f>'ESTIMATING PD'!E107</f>
        <v>8.5974042515151172E-3</v>
      </c>
      <c r="G107" s="14">
        <f>'ESTIMATING PD'!J107</f>
        <v>0.98739899975596057</v>
      </c>
      <c r="H107" s="14">
        <f>'ESTIMATING PD'!I107</f>
        <v>1.2601000244039429E-2</v>
      </c>
      <c r="I107" s="14">
        <f>'ESTIMATING PD'!F107</f>
        <v>0.99140259574848488</v>
      </c>
      <c r="J107" s="14">
        <f t="shared" ca="1" si="5"/>
        <v>0.80998789296017737</v>
      </c>
      <c r="K107" s="14">
        <f t="shared" ca="1" si="6"/>
        <v>3.1516661420544323E-2</v>
      </c>
    </row>
    <row r="108" spans="1:11" x14ac:dyDescent="0.3">
      <c r="A108" s="12">
        <v>106</v>
      </c>
      <c r="B108" s="7">
        <f t="shared" si="7"/>
        <v>0.42063492063492064</v>
      </c>
      <c r="C108" s="14">
        <f ca="1">'EPE ENE Calculations'!C111</f>
        <v>97.146039564468452</v>
      </c>
      <c r="D108" s="14">
        <f ca="1">'EPE ENE Calculations'!D111</f>
        <v>2.8539604355315475</v>
      </c>
      <c r="E108" s="7">
        <f t="shared" si="4"/>
        <v>0.97918787874655244</v>
      </c>
      <c r="F108" s="7">
        <f>'ESTIMATING PD'!E108</f>
        <v>2.3789214935849068E-2</v>
      </c>
      <c r="G108" s="14">
        <f>'ESTIMATING PD'!J108</f>
        <v>0.98452807670130704</v>
      </c>
      <c r="H108" s="14">
        <f>'ESTIMATING PD'!I108</f>
        <v>1.5471923298692958E-2</v>
      </c>
      <c r="I108" s="14">
        <f>'ESTIMATING PD'!F108</f>
        <v>0.97621078506415093</v>
      </c>
      <c r="J108" s="14">
        <f t="shared" ca="1" si="5"/>
        <v>2.2279187311054414</v>
      </c>
      <c r="K108" s="14">
        <f t="shared" ca="1" si="6"/>
        <v>4.2208690835272608E-2</v>
      </c>
    </row>
    <row r="109" spans="1:11" x14ac:dyDescent="0.3">
      <c r="A109" s="12">
        <v>107</v>
      </c>
      <c r="B109" s="7">
        <f t="shared" si="7"/>
        <v>0.42460317460317459</v>
      </c>
      <c r="C109" s="14">
        <f ca="1">'EPE ENE Calculations'!C112</f>
        <v>95.623180439306012</v>
      </c>
      <c r="D109" s="14">
        <f ca="1">'EPE ENE Calculations'!D112</f>
        <v>4.3768195606939884</v>
      </c>
      <c r="E109" s="7">
        <f t="shared" si="4"/>
        <v>0.97899361471014046</v>
      </c>
      <c r="F109" s="7">
        <f>'ESTIMATING PD'!E109</f>
        <v>2.9002291433481431E-2</v>
      </c>
      <c r="G109" s="14">
        <f>'ESTIMATING PD'!J109</f>
        <v>0.97277129505059978</v>
      </c>
      <c r="H109" s="14">
        <f>'ESTIMATING PD'!I109</f>
        <v>2.7228704949400218E-2</v>
      </c>
      <c r="I109" s="14">
        <f>'ESTIMATING PD'!F109</f>
        <v>0.97099770856651857</v>
      </c>
      <c r="J109" s="14">
        <f t="shared" ca="1" si="5"/>
        <v>2.6411076464613186</v>
      </c>
      <c r="K109" s="14">
        <f t="shared" ca="1" si="6"/>
        <v>0.11328794342128098</v>
      </c>
    </row>
    <row r="110" spans="1:11" x14ac:dyDescent="0.3">
      <c r="A110" s="12">
        <v>108</v>
      </c>
      <c r="B110" s="7">
        <f t="shared" si="7"/>
        <v>0.42857142857142855</v>
      </c>
      <c r="C110" s="14">
        <f ca="1">'EPE ENE Calculations'!C113</f>
        <v>95.350435083942457</v>
      </c>
      <c r="D110" s="14">
        <f ca="1">'EPE ENE Calculations'!D113</f>
        <v>4.6495649160575425</v>
      </c>
      <c r="E110" s="7">
        <f t="shared" si="4"/>
        <v>0.97879938921435661</v>
      </c>
      <c r="F110" s="7">
        <f>'ESTIMATING PD'!E110</f>
        <v>1.0118542847868839E-2</v>
      </c>
      <c r="G110" s="14">
        <f>'ESTIMATING PD'!J110</f>
        <v>0.97922831064915461</v>
      </c>
      <c r="H110" s="14">
        <f>'ESTIMATING PD'!I110</f>
        <v>2.077168935084539E-2</v>
      </c>
      <c r="I110" s="14">
        <f>'ESTIMATING PD'!F110</f>
        <v>0.98988145715213116</v>
      </c>
      <c r="J110" s="14">
        <f t="shared" ca="1" si="5"/>
        <v>0.92473714922625916</v>
      </c>
      <c r="K110" s="14">
        <f t="shared" ca="1" si="6"/>
        <v>9.3575253679622647E-2</v>
      </c>
    </row>
    <row r="111" spans="1:11" x14ac:dyDescent="0.3">
      <c r="A111" s="12">
        <v>109</v>
      </c>
      <c r="B111" s="7">
        <f t="shared" si="7"/>
        <v>0.43253968253968256</v>
      </c>
      <c r="C111" s="14">
        <f ca="1">'EPE ENE Calculations'!C114</f>
        <v>90.653319675522482</v>
      </c>
      <c r="D111" s="14">
        <f ca="1">'EPE ENE Calculations'!D114</f>
        <v>9.3466803244775178</v>
      </c>
      <c r="E111" s="7">
        <f t="shared" si="4"/>
        <v>0.97860520225155456</v>
      </c>
      <c r="F111" s="7">
        <f>'ESTIMATING PD'!E111</f>
        <v>1.1758747331053088E-2</v>
      </c>
      <c r="G111" s="14">
        <f>'ESTIMATING PD'!J111</f>
        <v>0.97020794606831073</v>
      </c>
      <c r="H111" s="14">
        <f>'ESTIMATING PD'!I111</f>
        <v>2.9792053931689266E-2</v>
      </c>
      <c r="I111" s="14">
        <f>'ESTIMATING PD'!F111</f>
        <v>0.98824125266894691</v>
      </c>
      <c r="J111" s="14">
        <f t="shared" ca="1" si="5"/>
        <v>1.0120853026606256</v>
      </c>
      <c r="K111" s="14">
        <f t="shared" ca="1" si="6"/>
        <v>0.26929502714956555</v>
      </c>
    </row>
    <row r="112" spans="1:11" x14ac:dyDescent="0.3">
      <c r="A112" s="12">
        <v>110</v>
      </c>
      <c r="B112" s="7">
        <f t="shared" si="7"/>
        <v>0.43650793650793651</v>
      </c>
      <c r="C112" s="14">
        <f ca="1">'EPE ENE Calculations'!C115</f>
        <v>95.132057921217935</v>
      </c>
      <c r="D112" s="14">
        <f ca="1">'EPE ENE Calculations'!D115</f>
        <v>4.8679420787820646</v>
      </c>
      <c r="E112" s="7">
        <f t="shared" si="4"/>
        <v>0.97841105381408966</v>
      </c>
      <c r="F112" s="7">
        <f>'ESTIMATING PD'!E112</f>
        <v>3.1452452575598366E-2</v>
      </c>
      <c r="G112" s="14">
        <f>'ESTIMATING PD'!J112</f>
        <v>0.98630599095201921</v>
      </c>
      <c r="H112" s="14">
        <f>'ESTIMATING PD'!I112</f>
        <v>1.3694009047980793E-2</v>
      </c>
      <c r="I112" s="14">
        <f>'ESTIMATING PD'!F112</f>
        <v>0.96854754742440163</v>
      </c>
      <c r="J112" s="14">
        <f t="shared" ca="1" si="5"/>
        <v>2.8874497135111632</v>
      </c>
      <c r="K112" s="14">
        <f t="shared" ca="1" si="6"/>
        <v>6.3171081032677115E-2</v>
      </c>
    </row>
    <row r="113" spans="1:11" x14ac:dyDescent="0.3">
      <c r="A113" s="12">
        <v>111</v>
      </c>
      <c r="B113" s="7">
        <f t="shared" si="7"/>
        <v>0.44047619047619047</v>
      </c>
      <c r="C113" s="14">
        <f ca="1">'EPE ENE Calculations'!C116</f>
        <v>89.419800226238095</v>
      </c>
      <c r="D113" s="14">
        <f ca="1">'EPE ENE Calculations'!D116</f>
        <v>10.580199773761905</v>
      </c>
      <c r="E113" s="7">
        <f t="shared" si="4"/>
        <v>0.9782169438943189</v>
      </c>
      <c r="F113" s="7">
        <f>'ESTIMATING PD'!E113</f>
        <v>1.0433395364224496E-2</v>
      </c>
      <c r="G113" s="14">
        <f>'ESTIMATING PD'!J113</f>
        <v>0.99135568552284814</v>
      </c>
      <c r="H113" s="14">
        <f>'ESTIMATING PD'!I113</f>
        <v>8.6443144771518599E-3</v>
      </c>
      <c r="I113" s="14">
        <f>'ESTIMATING PD'!F113</f>
        <v>0.9895666046357755</v>
      </c>
      <c r="J113" s="14">
        <f t="shared" ca="1" si="5"/>
        <v>0.90474052348145728</v>
      </c>
      <c r="K113" s="14">
        <f t="shared" ca="1" si="6"/>
        <v>8.8532889265506148E-2</v>
      </c>
    </row>
    <row r="114" spans="1:11" x14ac:dyDescent="0.3">
      <c r="A114" s="12">
        <v>112</v>
      </c>
      <c r="B114" s="7">
        <f t="shared" si="7"/>
        <v>0.44444444444444442</v>
      </c>
      <c r="C114" s="14">
        <f ca="1">'EPE ENE Calculations'!C117</f>
        <v>90.029063551327638</v>
      </c>
      <c r="D114" s="14">
        <f ca="1">'EPE ENE Calculations'!D117</f>
        <v>9.9709364486723615</v>
      </c>
      <c r="E114" s="7">
        <f t="shared" si="4"/>
        <v>0.97802287248460051</v>
      </c>
      <c r="F114" s="7">
        <f>'ESTIMATING PD'!E114</f>
        <v>2.8863724303423322E-2</v>
      </c>
      <c r="G114" s="14">
        <f>'ESTIMATING PD'!J114</f>
        <v>0.97236925709626354</v>
      </c>
      <c r="H114" s="14">
        <f>'ESTIMATING PD'!I114</f>
        <v>2.763074290373646E-2</v>
      </c>
      <c r="I114" s="14">
        <f>'ESTIMATING PD'!F114</f>
        <v>0.97113627569657668</v>
      </c>
      <c r="J114" s="14">
        <f t="shared" ca="1" si="5"/>
        <v>2.471242313367823</v>
      </c>
      <c r="K114" s="14">
        <f t="shared" ca="1" si="6"/>
        <v>0.26167226801771964</v>
      </c>
    </row>
    <row r="115" spans="1:11" x14ac:dyDescent="0.3">
      <c r="A115" s="12">
        <v>113</v>
      </c>
      <c r="B115" s="7">
        <f t="shared" si="7"/>
        <v>0.44841269841269843</v>
      </c>
      <c r="C115" s="14">
        <f ca="1">'EPE ENE Calculations'!C118</f>
        <v>88.883667725866601</v>
      </c>
      <c r="D115" s="14">
        <f ca="1">'EPE ENE Calculations'!D118</f>
        <v>11.116332274133399</v>
      </c>
      <c r="E115" s="7">
        <f t="shared" si="4"/>
        <v>0.9778288395772945</v>
      </c>
      <c r="F115" s="7">
        <f>'ESTIMATING PD'!E115</f>
        <v>1.921463593140349E-2</v>
      </c>
      <c r="G115" s="14">
        <f>'ESTIMATING PD'!J115</f>
        <v>0.98585806988522817</v>
      </c>
      <c r="H115" s="14">
        <f>'ESTIMATING PD'!I115</f>
        <v>1.4141930114771828E-2</v>
      </c>
      <c r="I115" s="14">
        <f>'ESTIMATING PD'!F115</f>
        <v>0.98078536406859651</v>
      </c>
      <c r="J115" s="14">
        <f t="shared" ca="1" si="5"/>
        <v>1.64638486498686</v>
      </c>
      <c r="K115" s="14">
        <f t="shared" ca="1" si="6"/>
        <v>0.15076725395729978</v>
      </c>
    </row>
    <row r="116" spans="1:11" x14ac:dyDescent="0.3">
      <c r="A116" s="12">
        <v>114</v>
      </c>
      <c r="B116" s="7">
        <f t="shared" si="7"/>
        <v>0.45238095238095238</v>
      </c>
      <c r="C116" s="14">
        <f ca="1">'EPE ENE Calculations'!C119</f>
        <v>89.290088793112218</v>
      </c>
      <c r="D116" s="14">
        <f ca="1">'EPE ENE Calculations'!D119</f>
        <v>10.709911206887782</v>
      </c>
      <c r="E116" s="7">
        <f t="shared" si="4"/>
        <v>0.97763484516476207</v>
      </c>
      <c r="F116" s="7">
        <f>'ESTIMATING PD'!E116</f>
        <v>1.2565315043771674E-2</v>
      </c>
      <c r="G116" s="14">
        <f>'ESTIMATING PD'!J116</f>
        <v>0.97723948902702473</v>
      </c>
      <c r="H116" s="14">
        <f>'ESTIMATING PD'!I116</f>
        <v>2.2760510972975267E-2</v>
      </c>
      <c r="I116" s="14">
        <f>'ESTIMATING PD'!F116</f>
        <v>0.98743468495622833</v>
      </c>
      <c r="J116" s="14">
        <f t="shared" ca="1" si="5"/>
        <v>1.0719001140702222</v>
      </c>
      <c r="K116" s="14">
        <f t="shared" ca="1" si="6"/>
        <v>0.23531679717872508</v>
      </c>
    </row>
    <row r="117" spans="1:11" x14ac:dyDescent="0.3">
      <c r="A117" s="12">
        <v>115</v>
      </c>
      <c r="B117" s="7">
        <f t="shared" si="7"/>
        <v>0.45634920634920634</v>
      </c>
      <c r="C117" s="14">
        <f ca="1">'EPE ENE Calculations'!C120</f>
        <v>89.018608178272487</v>
      </c>
      <c r="D117" s="14">
        <f ca="1">'EPE ENE Calculations'!D120</f>
        <v>10.981391821727513</v>
      </c>
      <c r="E117" s="7">
        <f t="shared" si="4"/>
        <v>0.97744088923936623</v>
      </c>
      <c r="F117" s="7">
        <f>'ESTIMATING PD'!E117</f>
        <v>3.0078115070251155E-2</v>
      </c>
      <c r="G117" s="14">
        <f>'ESTIMATING PD'!J117</f>
        <v>0.98370282446254431</v>
      </c>
      <c r="H117" s="14">
        <f>'ESTIMATING PD'!I117</f>
        <v>1.6297175537455688E-2</v>
      </c>
      <c r="I117" s="14">
        <f>'ESTIMATING PD'!F117</f>
        <v>0.96992188492974885</v>
      </c>
      <c r="J117" s="14">
        <f t="shared" ca="1" si="5"/>
        <v>2.5744581563627738</v>
      </c>
      <c r="K117" s="14">
        <f t="shared" ca="1" si="6"/>
        <v>0.1696668483335998</v>
      </c>
    </row>
    <row r="118" spans="1:11" x14ac:dyDescent="0.3">
      <c r="A118" s="12">
        <v>116</v>
      </c>
      <c r="B118" s="7">
        <f t="shared" si="7"/>
        <v>0.46031746031746029</v>
      </c>
      <c r="C118" s="14">
        <f ca="1">'EPE ENE Calculations'!C121</f>
        <v>85.21009315755775</v>
      </c>
      <c r="D118" s="14">
        <f ca="1">'EPE ENE Calculations'!D121</f>
        <v>14.78990684244225</v>
      </c>
      <c r="E118" s="7">
        <f t="shared" si="4"/>
        <v>0.97724697179347131</v>
      </c>
      <c r="F118" s="7">
        <f>'ESTIMATING PD'!E118</f>
        <v>1.8394055580829405E-2</v>
      </c>
      <c r="G118" s="14">
        <f>'ESTIMATING PD'!J118</f>
        <v>0.98484370314514347</v>
      </c>
      <c r="H118" s="14">
        <f>'ESTIMATING PD'!I118</f>
        <v>1.5156296854856532E-2</v>
      </c>
      <c r="I118" s="14">
        <f>'ESTIMATING PD'!F118</f>
        <v>0.9816059444191706</v>
      </c>
      <c r="J118" s="14">
        <f t="shared" ca="1" si="5"/>
        <v>1.5084821669841659</v>
      </c>
      <c r="K118" s="14">
        <f t="shared" ca="1" si="6"/>
        <v>0.21503049490386883</v>
      </c>
    </row>
    <row r="119" spans="1:11" x14ac:dyDescent="0.3">
      <c r="A119" s="12">
        <v>117</v>
      </c>
      <c r="B119" s="7">
        <f t="shared" si="7"/>
        <v>0.4642857142857143</v>
      </c>
      <c r="C119" s="14">
        <f ca="1">'EPE ENE Calculations'!C122</f>
        <v>84.522265367993768</v>
      </c>
      <c r="D119" s="14">
        <f ca="1">'EPE ENE Calculations'!D122</f>
        <v>15.477734632006232</v>
      </c>
      <c r="E119" s="7">
        <f t="shared" si="4"/>
        <v>0.97705309281944341</v>
      </c>
      <c r="F119" s="7">
        <f>'ESTIMATING PD'!E119</f>
        <v>2.0528822599580998E-2</v>
      </c>
      <c r="G119" s="14">
        <f>'ESTIMATING PD'!J119</f>
        <v>0.9768742616081838</v>
      </c>
      <c r="H119" s="14">
        <f>'ESTIMATING PD'!I119</f>
        <v>2.3125738391816197E-2</v>
      </c>
      <c r="I119" s="14">
        <f>'ESTIMATING PD'!F119</f>
        <v>0.979471177400419</v>
      </c>
      <c r="J119" s="14">
        <f t="shared" ca="1" si="5"/>
        <v>1.6561207598278711</v>
      </c>
      <c r="K119" s="14">
        <f t="shared" ca="1" si="6"/>
        <v>0.34254121136693616</v>
      </c>
    </row>
    <row r="120" spans="1:11" x14ac:dyDescent="0.3">
      <c r="A120" s="12">
        <v>118</v>
      </c>
      <c r="B120" s="7">
        <f t="shared" si="7"/>
        <v>0.46825396825396826</v>
      </c>
      <c r="C120" s="14">
        <f ca="1">'EPE ENE Calculations'!C123</f>
        <v>81.550460797162472</v>
      </c>
      <c r="D120" s="14">
        <f ca="1">'EPE ENE Calculations'!D123</f>
        <v>18.449539202837528</v>
      </c>
      <c r="E120" s="7">
        <f t="shared" si="4"/>
        <v>0.97685925230964987</v>
      </c>
      <c r="F120" s="7">
        <f>'ESTIMATING PD'!E120</f>
        <v>1.6233250062198223E-2</v>
      </c>
      <c r="G120" s="14">
        <f>'ESTIMATING PD'!J120</f>
        <v>0.97199763179457477</v>
      </c>
      <c r="H120" s="14">
        <f>'ESTIMATING PD'!I120</f>
        <v>2.8002368205425232E-2</v>
      </c>
      <c r="I120" s="14">
        <f>'ESTIMATING PD'!F120</f>
        <v>0.98376674993780178</v>
      </c>
      <c r="J120" s="14">
        <f t="shared" ca="1" si="5"/>
        <v>1.2569821172319711</v>
      </c>
      <c r="K120" s="14">
        <f t="shared" ca="1" si="6"/>
        <v>0.49648304253539327</v>
      </c>
    </row>
    <row r="121" spans="1:11" x14ac:dyDescent="0.3">
      <c r="A121" s="12">
        <v>119</v>
      </c>
      <c r="B121" s="7">
        <f t="shared" si="7"/>
        <v>0.47222222222222221</v>
      </c>
      <c r="C121" s="14">
        <f ca="1">'EPE ENE Calculations'!C124</f>
        <v>81.997879112586446</v>
      </c>
      <c r="D121" s="14">
        <f ca="1">'EPE ENE Calculations'!D124</f>
        <v>18.002120887413554</v>
      </c>
      <c r="E121" s="7">
        <f t="shared" si="4"/>
        <v>0.97666545025645957</v>
      </c>
      <c r="F121" s="7">
        <f>'ESTIMATING PD'!E121</f>
        <v>2.3131335519074314E-2</v>
      </c>
      <c r="G121" s="14">
        <f>'ESTIMATING PD'!J121</f>
        <v>0.96834471229993568</v>
      </c>
      <c r="H121" s="14">
        <f>'ESTIMATING PD'!I121</f>
        <v>3.1655287700064316E-2</v>
      </c>
      <c r="I121" s="14">
        <f>'ESTIMATING PD'!F121</f>
        <v>0.97686866448092569</v>
      </c>
      <c r="J121" s="14">
        <f t="shared" ca="1" si="5"/>
        <v>1.7938211392924883</v>
      </c>
      <c r="K121" s="14">
        <f t="shared" ca="1" si="6"/>
        <v>0.54369074740053513</v>
      </c>
    </row>
    <row r="122" spans="1:11" x14ac:dyDescent="0.3">
      <c r="A122" s="12">
        <v>120</v>
      </c>
      <c r="B122" s="7">
        <f t="shared" si="7"/>
        <v>0.47619047619047616</v>
      </c>
      <c r="C122" s="14">
        <f ca="1">'EPE ENE Calculations'!C125</f>
        <v>77.3193386075462</v>
      </c>
      <c r="D122" s="14">
        <f ca="1">'EPE ENE Calculations'!D125</f>
        <v>22.6806613924538</v>
      </c>
      <c r="E122" s="7">
        <f t="shared" si="4"/>
        <v>0.97647168665224326</v>
      </c>
      <c r="F122" s="7">
        <f>'ESTIMATING PD'!E122</f>
        <v>1.076084623379292E-2</v>
      </c>
      <c r="G122" s="14">
        <f>'ESTIMATING PD'!J122</f>
        <v>0.98677644641906292</v>
      </c>
      <c r="H122" s="14">
        <f>'ESTIMATING PD'!I122</f>
        <v>1.3223553580937075E-2</v>
      </c>
      <c r="I122" s="14">
        <f>'ESTIMATING PD'!F122</f>
        <v>0.98923915376620708</v>
      </c>
      <c r="J122" s="14">
        <f t="shared" ca="1" si="5"/>
        <v>0.8017020348192051</v>
      </c>
      <c r="K122" s="14">
        <f t="shared" ca="1" si="6"/>
        <v>0.28971090758453139</v>
      </c>
    </row>
    <row r="123" spans="1:11" x14ac:dyDescent="0.3">
      <c r="A123" s="12">
        <v>121</v>
      </c>
      <c r="B123" s="7">
        <f t="shared" si="7"/>
        <v>0.48015873015873017</v>
      </c>
      <c r="C123" s="14">
        <f ca="1">'EPE ENE Calculations'!C126</f>
        <v>79.32990199311682</v>
      </c>
      <c r="D123" s="14">
        <f ca="1">'EPE ENE Calculations'!D126</f>
        <v>20.67009800688318</v>
      </c>
      <c r="E123" s="7">
        <f t="shared" si="4"/>
        <v>0.97627796148937263</v>
      </c>
      <c r="F123" s="7">
        <f>'ESTIMATING PD'!E123</f>
        <v>1.7581912291822155E-2</v>
      </c>
      <c r="G123" s="14">
        <f>'ESTIMATING PD'!J123</f>
        <v>0.97127992693807164</v>
      </c>
      <c r="H123" s="14">
        <f>'ESTIMATING PD'!I123</f>
        <v>2.8720073061928364E-2</v>
      </c>
      <c r="I123" s="14">
        <f>'ESTIMATING PD'!F123</f>
        <v>0.98241808770817785</v>
      </c>
      <c r="J123" s="14">
        <f t="shared" ca="1" si="5"/>
        <v>1.3225768785863807</v>
      </c>
      <c r="K123" s="14">
        <f t="shared" ca="1" si="6"/>
        <v>0.56937436729728352</v>
      </c>
    </row>
    <row r="124" spans="1:11" x14ac:dyDescent="0.3">
      <c r="A124" s="12">
        <v>122</v>
      </c>
      <c r="B124" s="7">
        <f t="shared" si="7"/>
        <v>0.48412698412698413</v>
      </c>
      <c r="C124" s="14">
        <f ca="1">'EPE ENE Calculations'!C127</f>
        <v>79.923406089791641</v>
      </c>
      <c r="D124" s="14">
        <f ca="1">'EPE ENE Calculations'!D127</f>
        <v>20.076593910208359</v>
      </c>
      <c r="E124" s="7">
        <f t="shared" si="4"/>
        <v>0.97608427476022142</v>
      </c>
      <c r="F124" s="7">
        <f>'ESTIMATING PD'!E124</f>
        <v>3.4765308707915055E-2</v>
      </c>
      <c r="G124" s="14">
        <f>'ESTIMATING PD'!J124</f>
        <v>0.97697252029806581</v>
      </c>
      <c r="H124" s="14">
        <f>'ESTIMATING PD'!I124</f>
        <v>2.3027479701934195E-2</v>
      </c>
      <c r="I124" s="14">
        <f>'ESTIMATING PD'!F124</f>
        <v>0.96523469129208495</v>
      </c>
      <c r="J124" s="14">
        <f t="shared" ca="1" si="5"/>
        <v>2.6496574921388349</v>
      </c>
      <c r="K124" s="14">
        <f t="shared" ca="1" si="6"/>
        <v>0.43556871754795223</v>
      </c>
    </row>
    <row r="125" spans="1:11" x14ac:dyDescent="0.3">
      <c r="A125" s="12">
        <v>123</v>
      </c>
      <c r="B125" s="7">
        <f t="shared" si="7"/>
        <v>0.48809523809523808</v>
      </c>
      <c r="C125" s="14">
        <f ca="1">'EPE ENE Calculations'!C128</f>
        <v>74.303530877633278</v>
      </c>
      <c r="D125" s="14">
        <f ca="1">'EPE ENE Calculations'!D128</f>
        <v>25.696469122366722</v>
      </c>
      <c r="E125" s="7">
        <f t="shared" si="4"/>
        <v>0.97589062645716451</v>
      </c>
      <c r="F125" s="7">
        <f>'ESTIMATING PD'!E125</f>
        <v>1.3878588615966136E-2</v>
      </c>
      <c r="G125" s="14">
        <f>'ESTIMATING PD'!J125</f>
        <v>0.9744311495878285</v>
      </c>
      <c r="H125" s="14">
        <f>'ESTIMATING PD'!I125</f>
        <v>2.5568850412171495E-2</v>
      </c>
      <c r="I125" s="14">
        <f>'ESTIMATING PD'!F125</f>
        <v>0.98612141138403386</v>
      </c>
      <c r="J125" s="14">
        <f t="shared" ca="1" si="5"/>
        <v>0.98063425490671619</v>
      </c>
      <c r="K125" s="14">
        <f t="shared" ca="1" si="6"/>
        <v>0.63228982031026615</v>
      </c>
    </row>
    <row r="126" spans="1:11" x14ac:dyDescent="0.3">
      <c r="A126" s="12">
        <v>124</v>
      </c>
      <c r="B126" s="7">
        <f t="shared" si="7"/>
        <v>0.49206349206349204</v>
      </c>
      <c r="C126" s="14">
        <f ca="1">'EPE ENE Calculations'!C129</f>
        <v>82.537479156086533</v>
      </c>
      <c r="D126" s="14">
        <f ca="1">'EPE ENE Calculations'!D129</f>
        <v>17.462520843913467</v>
      </c>
      <c r="E126" s="7">
        <f t="shared" si="4"/>
        <v>0.97569701657257846</v>
      </c>
      <c r="F126" s="7">
        <f>'ESTIMATING PD'!E126</f>
        <v>2.6003970837680801E-2</v>
      </c>
      <c r="G126" s="14">
        <f>'ESTIMATING PD'!J126</f>
        <v>0.98969810843321093</v>
      </c>
      <c r="H126" s="14">
        <f>'ESTIMATING PD'!I126</f>
        <v>1.0301891566789068E-2</v>
      </c>
      <c r="I126" s="14">
        <f>'ESTIMATING PD'!F126</f>
        <v>0.9739960291623192</v>
      </c>
      <c r="J126" s="14">
        <f t="shared" ca="1" si="5"/>
        <v>2.072567044224789</v>
      </c>
      <c r="K126" s="14">
        <f t="shared" ca="1" si="6"/>
        <v>0.1709606164929795</v>
      </c>
    </row>
    <row r="127" spans="1:11" x14ac:dyDescent="0.3">
      <c r="A127" s="12">
        <v>125</v>
      </c>
      <c r="B127" s="7">
        <f t="shared" si="7"/>
        <v>0.49603174603174605</v>
      </c>
      <c r="C127" s="14">
        <f ca="1">'EPE ENE Calculations'!C130</f>
        <v>83.073522843151622</v>
      </c>
      <c r="D127" s="14">
        <f ca="1">'EPE ENE Calculations'!D130</f>
        <v>16.926477156848378</v>
      </c>
      <c r="E127" s="7">
        <f t="shared" si="4"/>
        <v>0.97550344509884135</v>
      </c>
      <c r="F127" s="7">
        <f>'ESTIMATING PD'!E127</f>
        <v>1.6150099821869435E-2</v>
      </c>
      <c r="G127" s="14">
        <f>'ESTIMATING PD'!J127</f>
        <v>0.98373153003059877</v>
      </c>
      <c r="H127" s="14">
        <f>'ESTIMATING PD'!I127</f>
        <v>1.6268469969401234E-2</v>
      </c>
      <c r="I127" s="14">
        <f>'ESTIMATING PD'!F127</f>
        <v>0.98384990017813057</v>
      </c>
      <c r="J127" s="14">
        <f t="shared" ca="1" si="5"/>
        <v>1.2874881413029604</v>
      </c>
      <c r="K127" s="14">
        <f t="shared" ca="1" si="6"/>
        <v>0.26428404349814022</v>
      </c>
    </row>
    <row r="128" spans="1:11" x14ac:dyDescent="0.3">
      <c r="A128" s="12">
        <v>126</v>
      </c>
      <c r="B128" s="7">
        <f t="shared" si="7"/>
        <v>0.5</v>
      </c>
      <c r="C128" s="14">
        <f ca="1">'EPE ENE Calculations'!C131</f>
        <v>83.837367466999297</v>
      </c>
      <c r="D128" s="14">
        <f ca="1">'EPE ENE Calculations'!D131</f>
        <v>16.162632533000703</v>
      </c>
      <c r="E128" s="7">
        <f t="shared" si="4"/>
        <v>0.97530991202833262</v>
      </c>
      <c r="F128" s="7">
        <f>'ESTIMATING PD'!E128</f>
        <v>2.9962972155493151E-2</v>
      </c>
      <c r="G128" s="14">
        <f>'ESTIMATING PD'!J128</f>
        <v>0.99069951510330512</v>
      </c>
      <c r="H128" s="14">
        <f>'ESTIMATING PD'!I128</f>
        <v>9.3004848966948828E-3</v>
      </c>
      <c r="I128" s="14">
        <f>'ESTIMATING PD'!F128</f>
        <v>0.97003702784450685</v>
      </c>
      <c r="J128" s="14">
        <f t="shared" ca="1" si="5"/>
        <v>2.4272086539472051</v>
      </c>
      <c r="K128" s="14">
        <f t="shared" ca="1" si="6"/>
        <v>0.14221605952121974</v>
      </c>
    </row>
    <row r="129" spans="1:11" x14ac:dyDescent="0.3">
      <c r="A129" s="12">
        <v>127</v>
      </c>
      <c r="B129" s="7">
        <f t="shared" si="7"/>
        <v>0.50396825396825395</v>
      </c>
      <c r="C129" s="14">
        <f ca="1">'EPE ENE Calculations'!C132</f>
        <v>87.098352039979702</v>
      </c>
      <c r="D129" s="14">
        <f ca="1">'EPE ENE Calculations'!D132</f>
        <v>12.901647960020298</v>
      </c>
      <c r="E129" s="7">
        <f t="shared" si="4"/>
        <v>0.97511641735343357</v>
      </c>
      <c r="F129" s="7">
        <f>'ESTIMATING PD'!E129</f>
        <v>1.0367744366242437E-2</v>
      </c>
      <c r="G129" s="14">
        <f>'ESTIMATING PD'!J129</f>
        <v>0.96592423287016771</v>
      </c>
      <c r="H129" s="14">
        <f>'ESTIMATING PD'!I129</f>
        <v>3.4075767129832291E-2</v>
      </c>
      <c r="I129" s="14">
        <f>'ESTIMATING PD'!F129</f>
        <v>0.98963225563375756</v>
      </c>
      <c r="J129" s="14">
        <f t="shared" ca="1" si="5"/>
        <v>0.85053805253434023</v>
      </c>
      <c r="K129" s="14">
        <f t="shared" ca="1" si="6"/>
        <v>0.42424930496347174</v>
      </c>
    </row>
    <row r="130" spans="1:11" x14ac:dyDescent="0.3">
      <c r="A130" s="12">
        <v>128</v>
      </c>
      <c r="B130" s="7">
        <f t="shared" si="7"/>
        <v>0.50793650793650791</v>
      </c>
      <c r="C130" s="14">
        <f ca="1">'EPE ENE Calculations'!C133</f>
        <v>88.892890734602716</v>
      </c>
      <c r="D130" s="14">
        <f ca="1">'EPE ENE Calculations'!D133</f>
        <v>11.107109265397284</v>
      </c>
      <c r="E130" s="7">
        <f t="shared" si="4"/>
        <v>0.97492296106652654</v>
      </c>
      <c r="F130" s="7">
        <f>'ESTIMATING PD'!E130</f>
        <v>3.6456048855025291E-2</v>
      </c>
      <c r="G130" s="14">
        <f>'ESTIMATING PD'!J130</f>
        <v>0.97711946585661258</v>
      </c>
      <c r="H130" s="14">
        <f>'ESTIMATING PD'!I130</f>
        <v>2.2880534143387421E-2</v>
      </c>
      <c r="I130" s="14">
        <f>'ESTIMATING PD'!F130</f>
        <v>0.96354395114497471</v>
      </c>
      <c r="J130" s="14">
        <f t="shared" ca="1" si="5"/>
        <v>3.0871276750806262</v>
      </c>
      <c r="K130" s="14">
        <f t="shared" ca="1" si="6"/>
        <v>0.23873111765998209</v>
      </c>
    </row>
    <row r="131" spans="1:11" x14ac:dyDescent="0.3">
      <c r="A131" s="12">
        <v>129</v>
      </c>
      <c r="B131" s="7">
        <f t="shared" si="7"/>
        <v>0.51190476190476186</v>
      </c>
      <c r="C131" s="14">
        <f ca="1">'EPE ENE Calculations'!C134</f>
        <v>93.405284581183153</v>
      </c>
      <c r="D131" s="14">
        <f ca="1">'EPE ENE Calculations'!D134</f>
        <v>6.5947154188168469</v>
      </c>
      <c r="E131" s="7">
        <f t="shared" ref="E131:E194" si="8">EXP(-$N$2*B131)</f>
        <v>0.97472954315999571</v>
      </c>
      <c r="F131" s="7">
        <f>'ESTIMATING PD'!E131</f>
        <v>2.0700122867352899E-2</v>
      </c>
      <c r="G131" s="14">
        <f>'ESTIMATING PD'!J131</f>
        <v>0.96952571688369082</v>
      </c>
      <c r="H131" s="14">
        <f>'ESTIMATING PD'!I131</f>
        <v>3.0474283116309175E-2</v>
      </c>
      <c r="I131" s="14">
        <f>'ESTIMATING PD'!F131</f>
        <v>0.9792998771326471</v>
      </c>
      <c r="J131" s="14">
        <f t="shared" ref="J131:J194" ca="1" si="9">C131*E131*F131*G131</f>
        <v>1.8272073514312386</v>
      </c>
      <c r="K131" s="14">
        <f t="shared" ref="K131:K194" ca="1" si="10">D131*E131*H131*I131</f>
        <v>0.19183568029494832</v>
      </c>
    </row>
    <row r="132" spans="1:11" x14ac:dyDescent="0.3">
      <c r="A132" s="12">
        <v>130</v>
      </c>
      <c r="B132" s="7">
        <f t="shared" ref="B132:B195" si="11">A132/252</f>
        <v>0.51587301587301593</v>
      </c>
      <c r="C132" s="14">
        <f ca="1">'EPE ENE Calculations'!C135</f>
        <v>90.809299817341426</v>
      </c>
      <c r="D132" s="14">
        <f ca="1">'EPE ENE Calculations'!D135</f>
        <v>9.1907001826585741</v>
      </c>
      <c r="E132" s="7">
        <f t="shared" si="8"/>
        <v>0.97453616362622675</v>
      </c>
      <c r="F132" s="7">
        <f>'ESTIMATING PD'!E132</f>
        <v>1.3960798173341171E-2</v>
      </c>
      <c r="G132" s="14">
        <f>'ESTIMATING PD'!J132</f>
        <v>0.98882786052468785</v>
      </c>
      <c r="H132" s="14">
        <f>'ESTIMATING PD'!I132</f>
        <v>1.1172139475312148E-2</v>
      </c>
      <c r="I132" s="14">
        <f>'ESTIMATING PD'!F132</f>
        <v>0.98603920182665883</v>
      </c>
      <c r="J132" s="14">
        <f t="shared" ca="1" si="9"/>
        <v>1.2216849669721062</v>
      </c>
      <c r="K132" s="14">
        <f t="shared" ca="1" si="10"/>
        <v>9.8668173543632387E-2</v>
      </c>
    </row>
    <row r="133" spans="1:11" x14ac:dyDescent="0.3">
      <c r="A133" s="12">
        <v>131</v>
      </c>
      <c r="B133" s="7">
        <f t="shared" si="11"/>
        <v>0.51984126984126988</v>
      </c>
      <c r="C133" s="14">
        <f ca="1">'EPE ENE Calculations'!C136</f>
        <v>91.371572698431621</v>
      </c>
      <c r="D133" s="14">
        <f ca="1">'EPE ENE Calculations'!D136</f>
        <v>8.6284273015683794</v>
      </c>
      <c r="E133" s="7">
        <f t="shared" si="8"/>
        <v>0.97434282245760673</v>
      </c>
      <c r="F133" s="7">
        <f>'ESTIMATING PD'!E133</f>
        <v>8.846567820932405E-3</v>
      </c>
      <c r="G133" s="14">
        <f>'ESTIMATING PD'!J133</f>
        <v>0.97044136895420663</v>
      </c>
      <c r="H133" s="14">
        <f>'ESTIMATING PD'!I133</f>
        <v>2.9558631045793371E-2</v>
      </c>
      <c r="I133" s="14">
        <f>'ESTIMATING PD'!F133</f>
        <v>0.99115343217906759</v>
      </c>
      <c r="J133" s="14">
        <f t="shared" ca="1" si="9"/>
        <v>0.7643055328325512</v>
      </c>
      <c r="K133" s="14">
        <f t="shared" ca="1" si="10"/>
        <v>0.24630239813924479</v>
      </c>
    </row>
    <row r="134" spans="1:11" x14ac:dyDescent="0.3">
      <c r="A134" s="12">
        <v>132</v>
      </c>
      <c r="B134" s="7">
        <f t="shared" si="11"/>
        <v>0.52380952380952384</v>
      </c>
      <c r="C134" s="14">
        <f ca="1">'EPE ENE Calculations'!C137</f>
        <v>89.73914303053283</v>
      </c>
      <c r="D134" s="14">
        <f ca="1">'EPE ENE Calculations'!D137</f>
        <v>10.26085696946717</v>
      </c>
      <c r="E134" s="7">
        <f t="shared" si="8"/>
        <v>0.97414951964652419</v>
      </c>
      <c r="F134" s="7">
        <f>'ESTIMATING PD'!E134</f>
        <v>1.2032196693574693E-2</v>
      </c>
      <c r="G134" s="14">
        <f>'ESTIMATING PD'!J134</f>
        <v>0.97458396997206109</v>
      </c>
      <c r="H134" s="14">
        <f>'ESTIMATING PD'!I134</f>
        <v>2.5416030027938907E-2</v>
      </c>
      <c r="I134" s="14">
        <f>'ESTIMATING PD'!F134</f>
        <v>0.98796780330642531</v>
      </c>
      <c r="J134" s="14">
        <f t="shared" ca="1" si="9"/>
        <v>1.0251129626289388</v>
      </c>
      <c r="K134" s="14">
        <f t="shared" ca="1" si="10"/>
        <v>0.25099193176839485</v>
      </c>
    </row>
    <row r="135" spans="1:11" x14ac:dyDescent="0.3">
      <c r="A135" s="12">
        <v>133</v>
      </c>
      <c r="B135" s="7">
        <f t="shared" si="11"/>
        <v>0.52777777777777779</v>
      </c>
      <c r="C135" s="14">
        <f ca="1">'EPE ENE Calculations'!C138</f>
        <v>85.609537250063752</v>
      </c>
      <c r="D135" s="14">
        <f ca="1">'EPE ENE Calculations'!D138</f>
        <v>14.390462749936248</v>
      </c>
      <c r="E135" s="7">
        <f t="shared" si="8"/>
        <v>0.97395625518536932</v>
      </c>
      <c r="F135" s="7">
        <f>'ESTIMATING PD'!E135</f>
        <v>2.3462906724805888E-2</v>
      </c>
      <c r="G135" s="14">
        <f>'ESTIMATING PD'!J135</f>
        <v>0.96458148361637241</v>
      </c>
      <c r="H135" s="14">
        <f>'ESTIMATING PD'!I135</f>
        <v>3.5418516383627585E-2</v>
      </c>
      <c r="I135" s="14">
        <f>'ESTIMATING PD'!F135</f>
        <v>0.97653709327519411</v>
      </c>
      <c r="J135" s="14">
        <f t="shared" ca="1" si="9"/>
        <v>1.8870453424549378</v>
      </c>
      <c r="K135" s="14">
        <f t="shared" ca="1" si="10"/>
        <v>0.48476730430728776</v>
      </c>
    </row>
    <row r="136" spans="1:11" x14ac:dyDescent="0.3">
      <c r="A136" s="12">
        <v>134</v>
      </c>
      <c r="B136" s="7">
        <f t="shared" si="11"/>
        <v>0.53174603174603174</v>
      </c>
      <c r="C136" s="14">
        <f ca="1">'EPE ENE Calculations'!C139</f>
        <v>82.752220303336188</v>
      </c>
      <c r="D136" s="14">
        <f ca="1">'EPE ENE Calculations'!D139</f>
        <v>17.247779696663812</v>
      </c>
      <c r="E136" s="7">
        <f t="shared" si="8"/>
        <v>0.97376302906653378</v>
      </c>
      <c r="F136" s="7">
        <f>'ESTIMATING PD'!E136</f>
        <v>1.768852023984957E-2</v>
      </c>
      <c r="G136" s="14">
        <f>'ESTIMATING PD'!J136</f>
        <v>0.99187497699008387</v>
      </c>
      <c r="H136" s="14">
        <f>'ESTIMATING PD'!I136</f>
        <v>8.1250230099161325E-3</v>
      </c>
      <c r="I136" s="14">
        <f>'ESTIMATING PD'!F136</f>
        <v>0.98231147976015043</v>
      </c>
      <c r="J136" s="14">
        <f t="shared" ca="1" si="9"/>
        <v>1.4137785023141327</v>
      </c>
      <c r="K136" s="14">
        <f t="shared" ca="1" si="10"/>
        <v>0.13404798713801122</v>
      </c>
    </row>
    <row r="137" spans="1:11" x14ac:dyDescent="0.3">
      <c r="A137" s="12">
        <v>135</v>
      </c>
      <c r="B137" s="7">
        <f t="shared" si="11"/>
        <v>0.5357142857142857</v>
      </c>
      <c r="C137" s="14">
        <f ca="1">'EPE ENE Calculations'!C140</f>
        <v>85.041602524797057</v>
      </c>
      <c r="D137" s="14">
        <f ca="1">'EPE ENE Calculations'!D140</f>
        <v>14.958397475202943</v>
      </c>
      <c r="E137" s="7">
        <f t="shared" si="8"/>
        <v>0.97356984128241075</v>
      </c>
      <c r="F137" s="7">
        <f>'ESTIMATING PD'!E137</f>
        <v>3.3862600947259902E-2</v>
      </c>
      <c r="G137" s="14">
        <f>'ESTIMATING PD'!J137</f>
        <v>0.97566457463229272</v>
      </c>
      <c r="H137" s="14">
        <f>'ESTIMATING PD'!I137</f>
        <v>2.4335425367707275E-2</v>
      </c>
      <c r="I137" s="14">
        <f>'ESTIMATING PD'!F137</f>
        <v>0.9661373990527401</v>
      </c>
      <c r="J137" s="14">
        <f t="shared" ca="1" si="9"/>
        <v>2.7353908933675632</v>
      </c>
      <c r="K137" s="14">
        <f t="shared" ca="1" si="10"/>
        <v>0.34239705214521543</v>
      </c>
    </row>
    <row r="138" spans="1:11" x14ac:dyDescent="0.3">
      <c r="A138" s="12">
        <v>136</v>
      </c>
      <c r="B138" s="7">
        <f t="shared" si="11"/>
        <v>0.53968253968253965</v>
      </c>
      <c r="C138" s="14">
        <f ca="1">'EPE ENE Calculations'!C141</f>
        <v>84.693647968629037</v>
      </c>
      <c r="D138" s="14">
        <f ca="1">'EPE ENE Calculations'!D141</f>
        <v>15.306352031370963</v>
      </c>
      <c r="E138" s="7">
        <f t="shared" si="8"/>
        <v>0.97337669182539477</v>
      </c>
      <c r="F138" s="7">
        <f>'ESTIMATING PD'!E138</f>
        <v>2.1055116013726671E-2</v>
      </c>
      <c r="G138" s="14">
        <f>'ESTIMATING PD'!J138</f>
        <v>0.97213295834594815</v>
      </c>
      <c r="H138" s="14">
        <f>'ESTIMATING PD'!I138</f>
        <v>2.786704165405185E-2</v>
      </c>
      <c r="I138" s="14">
        <f>'ESTIMATING PD'!F138</f>
        <v>0.97894488398627333</v>
      </c>
      <c r="J138" s="14">
        <f t="shared" ca="1" si="9"/>
        <v>1.6873885119485141</v>
      </c>
      <c r="K138" s="14">
        <f t="shared" ca="1" si="10"/>
        <v>0.40644496493532117</v>
      </c>
    </row>
    <row r="139" spans="1:11" x14ac:dyDescent="0.3">
      <c r="A139" s="12">
        <v>137</v>
      </c>
      <c r="B139" s="7">
        <f t="shared" si="11"/>
        <v>0.54365079365079361</v>
      </c>
      <c r="C139" s="14">
        <f ca="1">'EPE ENE Calculations'!C142</f>
        <v>87.353339169265311</v>
      </c>
      <c r="D139" s="14">
        <f ca="1">'EPE ENE Calculations'!D142</f>
        <v>12.646660830734689</v>
      </c>
      <c r="E139" s="7">
        <f t="shared" si="8"/>
        <v>0.97318358068788213</v>
      </c>
      <c r="F139" s="7">
        <f>'ESTIMATING PD'!E139</f>
        <v>1.5130852587164512E-2</v>
      </c>
      <c r="G139" s="14">
        <f>'ESTIMATING PD'!J139</f>
        <v>0.97122787263377719</v>
      </c>
      <c r="H139" s="14">
        <f>'ESTIMATING PD'!I139</f>
        <v>2.8772127366222811E-2</v>
      </c>
      <c r="I139" s="14">
        <f>'ESTIMATING PD'!F139</f>
        <v>0.98486914741283549</v>
      </c>
      <c r="J139" s="14">
        <f t="shared" ca="1" si="9"/>
        <v>1.2492772220469175</v>
      </c>
      <c r="K139" s="14">
        <f t="shared" ca="1" si="10"/>
        <v>0.3487555690228849</v>
      </c>
    </row>
    <row r="140" spans="1:11" x14ac:dyDescent="0.3">
      <c r="A140" s="12">
        <v>138</v>
      </c>
      <c r="B140" s="7">
        <f t="shared" si="11"/>
        <v>0.54761904761904767</v>
      </c>
      <c r="C140" s="14">
        <f ca="1">'EPE ENE Calculations'!C143</f>
        <v>84.315955644650003</v>
      </c>
      <c r="D140" s="14">
        <f ca="1">'EPE ENE Calculations'!D143</f>
        <v>15.684044355349997</v>
      </c>
      <c r="E140" s="7">
        <f t="shared" si="8"/>
        <v>0.97299050786227048</v>
      </c>
      <c r="F140" s="7">
        <f>'ESTIMATING PD'!E140</f>
        <v>2.7580282851770499E-2</v>
      </c>
      <c r="G140" s="14">
        <f>'ESTIMATING PD'!J140</f>
        <v>0.98713705420783127</v>
      </c>
      <c r="H140" s="14">
        <f>'ESTIMATING PD'!I140</f>
        <v>1.2862945792168734E-2</v>
      </c>
      <c r="I140" s="14">
        <f>'ESTIMATING PD'!F140</f>
        <v>0.9724197171482295</v>
      </c>
      <c r="J140" s="14">
        <f t="shared" ca="1" si="9"/>
        <v>2.2335441439808807</v>
      </c>
      <c r="K140" s="14">
        <f t="shared" ca="1" si="10"/>
        <v>0.19088019100299417</v>
      </c>
    </row>
    <row r="141" spans="1:11" x14ac:dyDescent="0.3">
      <c r="A141" s="12">
        <v>139</v>
      </c>
      <c r="B141" s="7">
        <f t="shared" si="11"/>
        <v>0.55158730158730163</v>
      </c>
      <c r="C141" s="14">
        <f ca="1">'EPE ENE Calculations'!C144</f>
        <v>84.751913400059834</v>
      </c>
      <c r="D141" s="14">
        <f ca="1">'EPE ENE Calculations'!D144</f>
        <v>15.248086599940166</v>
      </c>
      <c r="E141" s="7">
        <f t="shared" si="8"/>
        <v>0.97279747334095901</v>
      </c>
      <c r="F141" s="7">
        <f>'ESTIMATING PD'!E141</f>
        <v>3.077686961858217E-2</v>
      </c>
      <c r="G141" s="14">
        <f>'ESTIMATING PD'!J141</f>
        <v>0.98284936577809345</v>
      </c>
      <c r="H141" s="14">
        <f>'ESTIMATING PD'!I141</f>
        <v>1.7150634221906547E-2</v>
      </c>
      <c r="I141" s="14">
        <f>'ESTIMATING PD'!F141</f>
        <v>0.96922313038141783</v>
      </c>
      <c r="J141" s="14">
        <f t="shared" ca="1" si="9"/>
        <v>2.493924790197986</v>
      </c>
      <c r="K141" s="14">
        <f t="shared" ca="1" si="10"/>
        <v>0.24657085346086835</v>
      </c>
    </row>
    <row r="142" spans="1:11" x14ac:dyDescent="0.3">
      <c r="A142" s="12">
        <v>140</v>
      </c>
      <c r="B142" s="7">
        <f t="shared" si="11"/>
        <v>0.55555555555555558</v>
      </c>
      <c r="C142" s="14">
        <f ca="1">'EPE ENE Calculations'!C145</f>
        <v>86.492027272928226</v>
      </c>
      <c r="D142" s="14">
        <f ca="1">'EPE ENE Calculations'!D145</f>
        <v>13.507972727071774</v>
      </c>
      <c r="E142" s="7">
        <f t="shared" si="8"/>
        <v>0.97260447711634834</v>
      </c>
      <c r="F142" s="7">
        <f>'ESTIMATING PD'!E142</f>
        <v>1.2663643317539219E-2</v>
      </c>
      <c r="G142" s="14">
        <f>'ESTIMATING PD'!J142</f>
        <v>0.97185254090540918</v>
      </c>
      <c r="H142" s="14">
        <f>'ESTIMATING PD'!I142</f>
        <v>2.8147459094590821E-2</v>
      </c>
      <c r="I142" s="14">
        <f>'ESTIMATING PD'!F142</f>
        <v>0.98733635668246078</v>
      </c>
      <c r="J142" s="14">
        <f t="shared" ca="1" si="9"/>
        <v>1.0353123274712788</v>
      </c>
      <c r="K142" s="14">
        <f t="shared" ca="1" si="10"/>
        <v>0.36511591644790897</v>
      </c>
    </row>
    <row r="143" spans="1:11" x14ac:dyDescent="0.3">
      <c r="A143" s="12">
        <v>141</v>
      </c>
      <c r="B143" s="7">
        <f t="shared" si="11"/>
        <v>0.55952380952380953</v>
      </c>
      <c r="C143" s="14">
        <f ca="1">'EPE ENE Calculations'!C146</f>
        <v>84.294750236937745</v>
      </c>
      <c r="D143" s="14">
        <f ca="1">'EPE ENE Calculations'!D146</f>
        <v>15.705249763062255</v>
      </c>
      <c r="E143" s="7">
        <f t="shared" si="8"/>
        <v>0.97241151918084079</v>
      </c>
      <c r="F143" s="7">
        <f>'ESTIMATING PD'!E143</f>
        <v>1.2773449581103158E-2</v>
      </c>
      <c r="G143" s="14">
        <f>'ESTIMATING PD'!J143</f>
        <v>0.98995433876257655</v>
      </c>
      <c r="H143" s="14">
        <f>'ESTIMATING PD'!I143</f>
        <v>1.0045661237423453E-2</v>
      </c>
      <c r="I143" s="14">
        <f>'ESTIMATING PD'!F143</f>
        <v>0.98722655041889684</v>
      </c>
      <c r="J143" s="14">
        <f t="shared" ca="1" si="9"/>
        <v>1.0365111650082186</v>
      </c>
      <c r="K143" s="14">
        <f t="shared" ca="1" si="10"/>
        <v>0.151457330421327</v>
      </c>
    </row>
    <row r="144" spans="1:11" x14ac:dyDescent="0.3">
      <c r="A144" s="12">
        <v>142</v>
      </c>
      <c r="B144" s="7">
        <f t="shared" si="11"/>
        <v>0.56349206349206349</v>
      </c>
      <c r="C144" s="14">
        <f ca="1">'EPE ENE Calculations'!C147</f>
        <v>86.689648934257164</v>
      </c>
      <c r="D144" s="14">
        <f ca="1">'EPE ENE Calculations'!D147</f>
        <v>13.310351065742836</v>
      </c>
      <c r="E144" s="7">
        <f t="shared" si="8"/>
        <v>0.97221859952683998</v>
      </c>
      <c r="F144" s="7">
        <f>'ESTIMATING PD'!E144</f>
        <v>8.3005133342490822E-3</v>
      </c>
      <c r="G144" s="14">
        <f>'ESTIMATING PD'!J144</f>
        <v>0.96006160223417936</v>
      </c>
      <c r="H144" s="14">
        <f>'ESTIMATING PD'!I144</f>
        <v>3.9938397765820643E-2</v>
      </c>
      <c r="I144" s="14">
        <f>'ESTIMATING PD'!F144</f>
        <v>0.99169948666575092</v>
      </c>
      <c r="J144" s="14">
        <f t="shared" ca="1" si="9"/>
        <v>0.67163794085103179</v>
      </c>
      <c r="K144" s="14">
        <f t="shared" ca="1" si="10"/>
        <v>0.51253574847769712</v>
      </c>
    </row>
    <row r="145" spans="1:11" x14ac:dyDescent="0.3">
      <c r="A145" s="12">
        <v>143</v>
      </c>
      <c r="B145" s="7">
        <f t="shared" si="11"/>
        <v>0.56746031746031744</v>
      </c>
      <c r="C145" s="14">
        <f ca="1">'EPE ENE Calculations'!C148</f>
        <v>82.589252304592193</v>
      </c>
      <c r="D145" s="14">
        <f ca="1">'EPE ENE Calculations'!D148</f>
        <v>17.410747695407807</v>
      </c>
      <c r="E145" s="7">
        <f t="shared" si="8"/>
        <v>0.97202571814675121</v>
      </c>
      <c r="F145" s="7">
        <f>'ESTIMATING PD'!E145</f>
        <v>3.2665266295989204E-2</v>
      </c>
      <c r="G145" s="14">
        <f>'ESTIMATING PD'!J145</f>
        <v>0.98608917510873917</v>
      </c>
      <c r="H145" s="14">
        <f>'ESTIMATING PD'!I145</f>
        <v>1.3910824891260831E-2</v>
      </c>
      <c r="I145" s="14">
        <f>'ESTIMATING PD'!F145</f>
        <v>0.9673347337040108</v>
      </c>
      <c r="J145" s="14">
        <f t="shared" ca="1" si="9"/>
        <v>2.5858521183605845</v>
      </c>
      <c r="K145" s="14">
        <f t="shared" ca="1" si="10"/>
        <v>0.22773241082386969</v>
      </c>
    </row>
    <row r="146" spans="1:11" x14ac:dyDescent="0.3">
      <c r="A146" s="12">
        <v>144</v>
      </c>
      <c r="B146" s="7">
        <f t="shared" si="11"/>
        <v>0.5714285714285714</v>
      </c>
      <c r="C146" s="14">
        <f ca="1">'EPE ENE Calculations'!C149</f>
        <v>82.656757900202962</v>
      </c>
      <c r="D146" s="14">
        <f ca="1">'EPE ENE Calculations'!D149</f>
        <v>17.343242099797038</v>
      </c>
      <c r="E146" s="7">
        <f t="shared" si="8"/>
        <v>0.9718328750329811</v>
      </c>
      <c r="F146" s="7">
        <f>'ESTIMATING PD'!E146</f>
        <v>3.0379151469326127E-2</v>
      </c>
      <c r="G146" s="14">
        <f>'ESTIMATING PD'!J146</f>
        <v>0.97354852585728002</v>
      </c>
      <c r="H146" s="14">
        <f>'ESTIMATING PD'!I146</f>
        <v>2.6451474142719977E-2</v>
      </c>
      <c r="I146" s="14">
        <f>'ESTIMATING PD'!F146</f>
        <v>0.96962084853067387</v>
      </c>
      <c r="J146" s="14">
        <f t="shared" ca="1" si="9"/>
        <v>2.3757634447244094</v>
      </c>
      <c r="K146" s="14">
        <f t="shared" ca="1" si="10"/>
        <v>0.43228851574487825</v>
      </c>
    </row>
    <row r="147" spans="1:11" x14ac:dyDescent="0.3">
      <c r="A147" s="12">
        <v>145</v>
      </c>
      <c r="B147" s="7">
        <f t="shared" si="11"/>
        <v>0.57539682539682535</v>
      </c>
      <c r="C147" s="14">
        <f ca="1">'EPE ENE Calculations'!C150</f>
        <v>79.514983417445094</v>
      </c>
      <c r="D147" s="14">
        <f ca="1">'EPE ENE Calculations'!D150</f>
        <v>20.485016582554906</v>
      </c>
      <c r="E147" s="7">
        <f t="shared" si="8"/>
        <v>0.97164007017793796</v>
      </c>
      <c r="F147" s="7">
        <f>'ESTIMATING PD'!E147</f>
        <v>2.3969339888532004E-2</v>
      </c>
      <c r="G147" s="14">
        <f>'ESTIMATING PD'!J147</f>
        <v>0.96457013109063872</v>
      </c>
      <c r="H147" s="14">
        <f>'ESTIMATING PD'!I147</f>
        <v>3.5429868909361284E-2</v>
      </c>
      <c r="I147" s="14">
        <f>'ESTIMATING PD'!F147</f>
        <v>0.976030660111468</v>
      </c>
      <c r="J147" s="14">
        <f t="shared" ca="1" si="9"/>
        <v>1.7862583527867595</v>
      </c>
      <c r="K147" s="14">
        <f t="shared" ca="1" si="10"/>
        <v>0.68829520235144737</v>
      </c>
    </row>
    <row r="148" spans="1:11" x14ac:dyDescent="0.3">
      <c r="A148" s="12">
        <v>146</v>
      </c>
      <c r="B148" s="7">
        <f t="shared" si="11"/>
        <v>0.57936507936507942</v>
      </c>
      <c r="C148" s="14">
        <f ca="1">'EPE ENE Calculations'!C151</f>
        <v>79.644929707937479</v>
      </c>
      <c r="D148" s="14">
        <f ca="1">'EPE ENE Calculations'!D151</f>
        <v>20.355070292062521</v>
      </c>
      <c r="E148" s="7">
        <f t="shared" si="8"/>
        <v>0.97144730357403142</v>
      </c>
      <c r="F148" s="7">
        <f>'ESTIMATING PD'!E148</f>
        <v>3.7103879231227044E-2</v>
      </c>
      <c r="G148" s="14">
        <f>'ESTIMATING PD'!J148</f>
        <v>0.95797150662867447</v>
      </c>
      <c r="H148" s="14">
        <f>'ESTIMATING PD'!I148</f>
        <v>4.2028493371325526E-2</v>
      </c>
      <c r="I148" s="14">
        <f>'ESTIMATING PD'!F148</f>
        <v>0.96289612076877296</v>
      </c>
      <c r="J148" s="14">
        <f t="shared" ca="1" si="9"/>
        <v>2.7501050909853566</v>
      </c>
      <c r="K148" s="14">
        <f t="shared" ca="1" si="10"/>
        <v>0.80023052284480511</v>
      </c>
    </row>
    <row r="149" spans="1:11" x14ac:dyDescent="0.3">
      <c r="A149" s="12">
        <v>147</v>
      </c>
      <c r="B149" s="7">
        <f t="shared" si="11"/>
        <v>0.58333333333333337</v>
      </c>
      <c r="C149" s="14">
        <f ca="1">'EPE ENE Calculations'!C152</f>
        <v>80.106535433571509</v>
      </c>
      <c r="D149" s="14">
        <f ca="1">'EPE ENE Calculations'!D152</f>
        <v>19.893464566428491</v>
      </c>
      <c r="E149" s="7">
        <f t="shared" si="8"/>
        <v>0.97125457521367287</v>
      </c>
      <c r="F149" s="7">
        <f>'ESTIMATING PD'!E149</f>
        <v>3.6001034649121078E-2</v>
      </c>
      <c r="G149" s="14">
        <f>'ESTIMATING PD'!J149</f>
        <v>0.98424997499565747</v>
      </c>
      <c r="H149" s="14">
        <f>'ESTIMATING PD'!I149</f>
        <v>1.5750025004342527E-2</v>
      </c>
      <c r="I149" s="14">
        <f>'ESTIMATING PD'!F149</f>
        <v>0.96399896535087892</v>
      </c>
      <c r="J149" s="14">
        <f t="shared" ca="1" si="9"/>
        <v>2.7569025906254434</v>
      </c>
      <c r="K149" s="14">
        <f t="shared" ca="1" si="10"/>
        <v>0.2933602842078456</v>
      </c>
    </row>
    <row r="150" spans="1:11" x14ac:dyDescent="0.3">
      <c r="A150" s="12">
        <v>148</v>
      </c>
      <c r="B150" s="7">
        <f t="shared" si="11"/>
        <v>0.58730158730158732</v>
      </c>
      <c r="C150" s="14">
        <f ca="1">'EPE ENE Calculations'!C153</f>
        <v>81.15533597225533</v>
      </c>
      <c r="D150" s="14">
        <f ca="1">'EPE ENE Calculations'!D153</f>
        <v>18.84466402774467</v>
      </c>
      <c r="E150" s="7">
        <f t="shared" si="8"/>
        <v>0.97106188508927493</v>
      </c>
      <c r="F150" s="7">
        <f>'ESTIMATING PD'!E150</f>
        <v>2.8415943529972565E-2</v>
      </c>
      <c r="G150" s="14">
        <f>'ESTIMATING PD'!J150</f>
        <v>0.976896698586462</v>
      </c>
      <c r="H150" s="14">
        <f>'ESTIMATING PD'!I150</f>
        <v>2.3103301413538002E-2</v>
      </c>
      <c r="I150" s="14">
        <f>'ESTIMATING PD'!F150</f>
        <v>0.97158405647002744</v>
      </c>
      <c r="J150" s="14">
        <f t="shared" ca="1" si="9"/>
        <v>2.18763423430913</v>
      </c>
      <c r="K150" s="14">
        <f t="shared" ca="1" si="10"/>
        <v>0.41076149959499958</v>
      </c>
    </row>
    <row r="151" spans="1:11" x14ac:dyDescent="0.3">
      <c r="A151" s="12">
        <v>149</v>
      </c>
      <c r="B151" s="7">
        <f t="shared" si="11"/>
        <v>0.59126984126984128</v>
      </c>
      <c r="C151" s="14">
        <f ca="1">'EPE ENE Calculations'!C154</f>
        <v>82.373483297062265</v>
      </c>
      <c r="D151" s="14">
        <f ca="1">'EPE ENE Calculations'!D154</f>
        <v>17.626516702937735</v>
      </c>
      <c r="E151" s="7">
        <f t="shared" si="8"/>
        <v>0.97086923319325202</v>
      </c>
      <c r="F151" s="7">
        <f>'ESTIMATING PD'!E151</f>
        <v>3.8708212344592874E-2</v>
      </c>
      <c r="G151" s="14">
        <f>'ESTIMATING PD'!J151</f>
        <v>0.96019273575227915</v>
      </c>
      <c r="H151" s="14">
        <f>'ESTIMATING PD'!I151</f>
        <v>3.9807264247720853E-2</v>
      </c>
      <c r="I151" s="14">
        <f>'ESTIMATING PD'!F151</f>
        <v>0.96129178765540713</v>
      </c>
      <c r="J151" s="14">
        <f t="shared" ca="1" si="9"/>
        <v>2.9724167545106837</v>
      </c>
      <c r="K151" s="14">
        <f t="shared" ca="1" si="10"/>
        <v>0.65485447443724409</v>
      </c>
    </row>
    <row r="152" spans="1:11" x14ac:dyDescent="0.3">
      <c r="A152" s="12">
        <v>150</v>
      </c>
      <c r="B152" s="7">
        <f t="shared" si="11"/>
        <v>0.59523809523809523</v>
      </c>
      <c r="C152" s="14">
        <f ca="1">'EPE ENE Calculations'!C155</f>
        <v>81.128668098478755</v>
      </c>
      <c r="D152" s="14">
        <f ca="1">'EPE ENE Calculations'!D155</f>
        <v>18.871331901521245</v>
      </c>
      <c r="E152" s="7">
        <f t="shared" si="8"/>
        <v>0.97067661951801965</v>
      </c>
      <c r="F152" s="7">
        <f>'ESTIMATING PD'!E152</f>
        <v>1.4984852053060105E-2</v>
      </c>
      <c r="G152" s="14">
        <f>'ESTIMATING PD'!J152</f>
        <v>0.97489533108157755</v>
      </c>
      <c r="H152" s="14">
        <f>'ESTIMATING PD'!I152</f>
        <v>2.5104668918422446E-2</v>
      </c>
      <c r="I152" s="14">
        <f>'ESTIMATING PD'!F152</f>
        <v>0.9850151479469399</v>
      </c>
      <c r="J152" s="14">
        <f t="shared" ca="1" si="9"/>
        <v>1.1504277927304365</v>
      </c>
      <c r="K152" s="14">
        <f t="shared" ca="1" si="10"/>
        <v>0.45297530849679313</v>
      </c>
    </row>
    <row r="153" spans="1:11" x14ac:dyDescent="0.3">
      <c r="A153" s="12">
        <v>151</v>
      </c>
      <c r="B153" s="7">
        <f t="shared" si="11"/>
        <v>0.59920634920634919</v>
      </c>
      <c r="C153" s="14">
        <f ca="1">'EPE ENE Calculations'!C156</f>
        <v>81.891953324296509</v>
      </c>
      <c r="D153" s="14">
        <f ca="1">'EPE ENE Calculations'!D156</f>
        <v>18.108046675703491</v>
      </c>
      <c r="E153" s="7">
        <f t="shared" si="8"/>
        <v>0.97048404405599531</v>
      </c>
      <c r="F153" s="7">
        <f>'ESTIMATING PD'!E153</f>
        <v>1.1613549543102231E-2</v>
      </c>
      <c r="G153" s="14">
        <f>'ESTIMATING PD'!J153</f>
        <v>0.96680477194566428</v>
      </c>
      <c r="H153" s="14">
        <f>'ESTIMATING PD'!I153</f>
        <v>3.3195228054335724E-2</v>
      </c>
      <c r="I153" s="14">
        <f>'ESTIMATING PD'!F153</f>
        <v>0.98838645045689777</v>
      </c>
      <c r="J153" s="14">
        <f t="shared" ca="1" si="9"/>
        <v>0.89234622753388426</v>
      </c>
      <c r="K153" s="14">
        <f t="shared" ca="1" si="10"/>
        <v>0.57658381120160995</v>
      </c>
    </row>
    <row r="154" spans="1:11" x14ac:dyDescent="0.3">
      <c r="A154" s="12">
        <v>152</v>
      </c>
      <c r="B154" s="7">
        <f t="shared" si="11"/>
        <v>0.60317460317460314</v>
      </c>
      <c r="C154" s="14">
        <f ca="1">'EPE ENE Calculations'!C157</f>
        <v>85.630056714975495</v>
      </c>
      <c r="D154" s="14">
        <f ca="1">'EPE ENE Calculations'!D157</f>
        <v>14.369943285024505</v>
      </c>
      <c r="E154" s="7">
        <f t="shared" si="8"/>
        <v>0.97029150679959764</v>
      </c>
      <c r="F154" s="7">
        <f>'ESTIMATING PD'!E154</f>
        <v>1.7552935164173E-2</v>
      </c>
      <c r="G154" s="14">
        <f>'ESTIMATING PD'!J154</f>
        <v>0.99093328590894025</v>
      </c>
      <c r="H154" s="14">
        <f>'ESTIMATING PD'!I154</f>
        <v>9.0667140910597466E-3</v>
      </c>
      <c r="I154" s="14">
        <f>'ESTIMATING PD'!F154</f>
        <v>0.982447064835827</v>
      </c>
      <c r="J154" s="14">
        <f t="shared" ca="1" si="9"/>
        <v>1.4451822773209084</v>
      </c>
      <c r="K154" s="14">
        <f t="shared" ca="1" si="10"/>
        <v>0.12419850391996957</v>
      </c>
    </row>
    <row r="155" spans="1:11" x14ac:dyDescent="0.3">
      <c r="A155" s="12">
        <v>153</v>
      </c>
      <c r="B155" s="7">
        <f t="shared" si="11"/>
        <v>0.6071428571428571</v>
      </c>
      <c r="C155" s="14">
        <f ca="1">'EPE ENE Calculations'!C158</f>
        <v>84.416887415715635</v>
      </c>
      <c r="D155" s="14">
        <f ca="1">'EPE ENE Calculations'!D158</f>
        <v>15.583112584284365</v>
      </c>
      <c r="E155" s="7">
        <f t="shared" si="8"/>
        <v>0.97009900774124691</v>
      </c>
      <c r="F155" s="7">
        <f>'ESTIMATING PD'!E155</f>
        <v>9.7080972205687566E-3</v>
      </c>
      <c r="G155" s="14">
        <f>'ESTIMATING PD'!J155</f>
        <v>0.98380601856874639</v>
      </c>
      <c r="H155" s="14">
        <f>'ESTIMATING PD'!I155</f>
        <v>1.6193981431253612E-2</v>
      </c>
      <c r="I155" s="14">
        <f>'ESTIMATING PD'!F155</f>
        <v>0.99029190277943124</v>
      </c>
      <c r="J155" s="14">
        <f t="shared" ca="1" si="9"/>
        <v>0.78214808679725178</v>
      </c>
      <c r="K155" s="14">
        <f t="shared" ca="1" si="10"/>
        <v>0.2424304310602434</v>
      </c>
    </row>
    <row r="156" spans="1:11" x14ac:dyDescent="0.3">
      <c r="A156" s="12">
        <v>154</v>
      </c>
      <c r="B156" s="7">
        <f t="shared" si="11"/>
        <v>0.61111111111111116</v>
      </c>
      <c r="C156" s="14">
        <f ca="1">'EPE ENE Calculations'!C159</f>
        <v>81.260215796611263</v>
      </c>
      <c r="D156" s="14">
        <f ca="1">'EPE ENE Calculations'!D159</f>
        <v>18.739784203388737</v>
      </c>
      <c r="E156" s="7">
        <f t="shared" si="8"/>
        <v>0.96990654687336497</v>
      </c>
      <c r="F156" s="7">
        <f>'ESTIMATING PD'!E156</f>
        <v>2.7540270806601819E-2</v>
      </c>
      <c r="G156" s="14">
        <f>'ESTIMATING PD'!J156</f>
        <v>0.98141151913342461</v>
      </c>
      <c r="H156" s="14">
        <f>'ESTIMATING PD'!I156</f>
        <v>1.8588480866575385E-2</v>
      </c>
      <c r="I156" s="14">
        <f>'ESTIMATING PD'!F156</f>
        <v>0.97245972919339818</v>
      </c>
      <c r="J156" s="14">
        <f t="shared" ca="1" si="9"/>
        <v>2.1302335469514713</v>
      </c>
      <c r="K156" s="14">
        <f t="shared" ca="1" si="10"/>
        <v>0.32855645254016391</v>
      </c>
    </row>
    <row r="157" spans="1:11" x14ac:dyDescent="0.3">
      <c r="A157" s="12">
        <v>155</v>
      </c>
      <c r="B157" s="7">
        <f t="shared" si="11"/>
        <v>0.61507936507936511</v>
      </c>
      <c r="C157" s="14">
        <f ca="1">'EPE ENE Calculations'!C160</f>
        <v>78.288182928422046</v>
      </c>
      <c r="D157" s="14">
        <f ca="1">'EPE ENE Calculations'!D160</f>
        <v>21.711817071577954</v>
      </c>
      <c r="E157" s="7">
        <f t="shared" si="8"/>
        <v>0.96971412418837499</v>
      </c>
      <c r="F157" s="7">
        <f>'ESTIMATING PD'!E157</f>
        <v>4.2753092484859256E-2</v>
      </c>
      <c r="G157" s="14">
        <f>'ESTIMATING PD'!J157</f>
        <v>0.96337893211455949</v>
      </c>
      <c r="H157" s="14">
        <f>'ESTIMATING PD'!I157</f>
        <v>3.6621067885440506E-2</v>
      </c>
      <c r="I157" s="14">
        <f>'ESTIMATING PD'!F157</f>
        <v>0.95724690751514074</v>
      </c>
      <c r="J157" s="14">
        <f t="shared" ca="1" si="9"/>
        <v>3.126832471539867</v>
      </c>
      <c r="K157" s="14">
        <f t="shared" ca="1" si="10"/>
        <v>0.73806543829222848</v>
      </c>
    </row>
    <row r="158" spans="1:11" x14ac:dyDescent="0.3">
      <c r="A158" s="12">
        <v>156</v>
      </c>
      <c r="B158" s="7">
        <f t="shared" si="11"/>
        <v>0.61904761904761907</v>
      </c>
      <c r="C158" s="14">
        <f ca="1">'EPE ENE Calculations'!C161</f>
        <v>77.742184869120635</v>
      </c>
      <c r="D158" s="14">
        <f ca="1">'EPE ENE Calculations'!D161</f>
        <v>22.257815130879365</v>
      </c>
      <c r="E158" s="7">
        <f t="shared" si="8"/>
        <v>0.96952173967870181</v>
      </c>
      <c r="F158" s="7">
        <f>'ESTIMATING PD'!E158</f>
        <v>9.2175708842526793E-3</v>
      </c>
      <c r="G158" s="14">
        <f>'ESTIMATING PD'!J158</f>
        <v>0.99018271278514391</v>
      </c>
      <c r="H158" s="14">
        <f>'ESTIMATING PD'!I158</f>
        <v>9.8172872148560852E-3</v>
      </c>
      <c r="I158" s="14">
        <f>'ESTIMATING PD'!F158</f>
        <v>0.99078242911574732</v>
      </c>
      <c r="J158" s="14">
        <f t="shared" ca="1" si="9"/>
        <v>0.68793296298707918</v>
      </c>
      <c r="K158" s="14">
        <f t="shared" ca="1" si="10"/>
        <v>0.20989876130127416</v>
      </c>
    </row>
    <row r="159" spans="1:11" x14ac:dyDescent="0.3">
      <c r="A159" s="12">
        <v>157</v>
      </c>
      <c r="B159" s="7">
        <f t="shared" si="11"/>
        <v>0.62301587301587302</v>
      </c>
      <c r="C159" s="14">
        <f ca="1">'EPE ENE Calculations'!C162</f>
        <v>77.354458287129191</v>
      </c>
      <c r="D159" s="14">
        <f ca="1">'EPE ENE Calculations'!D162</f>
        <v>22.645541712870809</v>
      </c>
      <c r="E159" s="7">
        <f t="shared" si="8"/>
        <v>0.96932939333677182</v>
      </c>
      <c r="F159" s="7">
        <f>'ESTIMATING PD'!E159</f>
        <v>1.2464145320949305E-2</v>
      </c>
      <c r="G159" s="14">
        <f>'ESTIMATING PD'!J159</f>
        <v>0.9716580745789215</v>
      </c>
      <c r="H159" s="14">
        <f>'ESTIMATING PD'!I159</f>
        <v>2.8341925421078495E-2</v>
      </c>
      <c r="I159" s="14">
        <f>'ESTIMATING PD'!F159</f>
        <v>0.9875358546790507</v>
      </c>
      <c r="J159" s="14">
        <f t="shared" ca="1" si="9"/>
        <v>0.90809795826251916</v>
      </c>
      <c r="K159" s="14">
        <f t="shared" ca="1" si="10"/>
        <v>0.6143789392685719</v>
      </c>
    </row>
    <row r="160" spans="1:11" x14ac:dyDescent="0.3">
      <c r="A160" s="12">
        <v>158</v>
      </c>
      <c r="B160" s="7">
        <f t="shared" si="11"/>
        <v>0.62698412698412698</v>
      </c>
      <c r="C160" s="14">
        <f ca="1">'EPE ENE Calculations'!C163</f>
        <v>78.471694016881912</v>
      </c>
      <c r="D160" s="14">
        <f ca="1">'EPE ENE Calculations'!D163</f>
        <v>21.528305983118088</v>
      </c>
      <c r="E160" s="7">
        <f t="shared" si="8"/>
        <v>0.96913708515501262</v>
      </c>
      <c r="F160" s="7">
        <f>'ESTIMATING PD'!E160</f>
        <v>2.5233576570440563E-2</v>
      </c>
      <c r="G160" s="14">
        <f>'ESTIMATING PD'!J160</f>
        <v>0.98111457403907965</v>
      </c>
      <c r="H160" s="14">
        <f>'ESTIMATING PD'!I160</f>
        <v>1.8885425960920355E-2</v>
      </c>
      <c r="I160" s="14">
        <f>'ESTIMATING PD'!F160</f>
        <v>0.97476642342955944</v>
      </c>
      <c r="J160" s="14">
        <f t="shared" ca="1" si="9"/>
        <v>1.8827678726063897</v>
      </c>
      <c r="K160" s="14">
        <f t="shared" ca="1" si="10"/>
        <v>0.38408063951002441</v>
      </c>
    </row>
    <row r="161" spans="1:11" x14ac:dyDescent="0.3">
      <c r="A161" s="12">
        <v>159</v>
      </c>
      <c r="B161" s="7">
        <f t="shared" si="11"/>
        <v>0.63095238095238093</v>
      </c>
      <c r="C161" s="14">
        <f ca="1">'EPE ENE Calculations'!C164</f>
        <v>81.050478323514056</v>
      </c>
      <c r="D161" s="14">
        <f ca="1">'EPE ENE Calculations'!D164</f>
        <v>18.949521676485944</v>
      </c>
      <c r="E161" s="7">
        <f t="shared" si="8"/>
        <v>0.96894481512585362</v>
      </c>
      <c r="F161" s="7">
        <f>'ESTIMATING PD'!E161</f>
        <v>4.3728892971768518E-2</v>
      </c>
      <c r="G161" s="14">
        <f>'ESTIMATING PD'!J161</f>
        <v>0.96361843637514821</v>
      </c>
      <c r="H161" s="14">
        <f>'ESTIMATING PD'!I161</f>
        <v>3.6381563624851787E-2</v>
      </c>
      <c r="I161" s="14">
        <f>'ESTIMATING PD'!F161</f>
        <v>0.95627110702823148</v>
      </c>
      <c r="J161" s="14">
        <f t="shared" ca="1" si="9"/>
        <v>3.3092395709901914</v>
      </c>
      <c r="K161" s="14">
        <f t="shared" ca="1" si="10"/>
        <v>0.63879232525242524</v>
      </c>
    </row>
    <row r="162" spans="1:11" x14ac:dyDescent="0.3">
      <c r="A162" s="12">
        <v>160</v>
      </c>
      <c r="B162" s="7">
        <f t="shared" si="11"/>
        <v>0.63492063492063489</v>
      </c>
      <c r="C162" s="14">
        <f ca="1">'EPE ENE Calculations'!C165</f>
        <v>82.800274524775105</v>
      </c>
      <c r="D162" s="14">
        <f ca="1">'EPE ENE Calculations'!D165</f>
        <v>17.199725475224895</v>
      </c>
      <c r="E162" s="7">
        <f t="shared" si="8"/>
        <v>0.96875258324172564</v>
      </c>
      <c r="F162" s="7">
        <f>'ESTIMATING PD'!E162</f>
        <v>2.0274045920526951E-2</v>
      </c>
      <c r="G162" s="14">
        <f>'ESTIMATING PD'!J162</f>
        <v>0.96954295042864669</v>
      </c>
      <c r="H162" s="14">
        <f>'ESTIMATING PD'!I162</f>
        <v>3.0457049571353312E-2</v>
      </c>
      <c r="I162" s="14">
        <f>'ESTIMATING PD'!F162</f>
        <v>0.97972595407947305</v>
      </c>
      <c r="J162" s="14">
        <f t="shared" ca="1" si="9"/>
        <v>1.5767111145348809</v>
      </c>
      <c r="K162" s="14">
        <f t="shared" ca="1" si="10"/>
        <v>0.49719509108212762</v>
      </c>
    </row>
    <row r="163" spans="1:11" x14ac:dyDescent="0.3">
      <c r="A163" s="12">
        <v>161</v>
      </c>
      <c r="B163" s="7">
        <f t="shared" si="11"/>
        <v>0.63888888888888884</v>
      </c>
      <c r="C163" s="14">
        <f ca="1">'EPE ENE Calculations'!C166</f>
        <v>84.872199364417142</v>
      </c>
      <c r="D163" s="14">
        <f ca="1">'EPE ENE Calculations'!D166</f>
        <v>15.127800635582858</v>
      </c>
      <c r="E163" s="7">
        <f t="shared" si="8"/>
        <v>0.96856038949506085</v>
      </c>
      <c r="F163" s="7">
        <f>'ESTIMATING PD'!E163</f>
        <v>2.7845249459644172E-2</v>
      </c>
      <c r="G163" s="14">
        <f>'ESTIMATING PD'!J163</f>
        <v>0.98543360629462151</v>
      </c>
      <c r="H163" s="14">
        <f>'ESTIMATING PD'!I163</f>
        <v>1.4566393705378489E-2</v>
      </c>
      <c r="I163" s="14">
        <f>'ESTIMATING PD'!F163</f>
        <v>0.97215475054035583</v>
      </c>
      <c r="J163" s="14">
        <f t="shared" ca="1" si="9"/>
        <v>2.2556444411901677</v>
      </c>
      <c r="K163" s="14">
        <f t="shared" ca="1" si="10"/>
        <v>0.207486547033985</v>
      </c>
    </row>
    <row r="164" spans="1:11" x14ac:dyDescent="0.3">
      <c r="A164" s="12">
        <v>162</v>
      </c>
      <c r="B164" s="7">
        <f t="shared" si="11"/>
        <v>0.6428571428571429</v>
      </c>
      <c r="C164" s="14">
        <f ca="1">'EPE ENE Calculations'!C167</f>
        <v>84.366735805216635</v>
      </c>
      <c r="D164" s="14">
        <f ca="1">'EPE ENE Calculations'!D167</f>
        <v>15.633264194783365</v>
      </c>
      <c r="E164" s="7">
        <f t="shared" si="8"/>
        <v>0.96836823387829307</v>
      </c>
      <c r="F164" s="7">
        <f>'ESTIMATING PD'!E164</f>
        <v>9.6591006742323682E-3</v>
      </c>
      <c r="G164" s="14">
        <f>'ESTIMATING PD'!J164</f>
        <v>0.98151499640998718</v>
      </c>
      <c r="H164" s="14">
        <f>'ESTIMATING PD'!I164</f>
        <v>1.8485003590012816E-2</v>
      </c>
      <c r="I164" s="14">
        <f>'ESTIMATING PD'!F164</f>
        <v>0.99034089932576763</v>
      </c>
      <c r="J164" s="14">
        <f t="shared" ca="1" si="9"/>
        <v>0.77454278538203825</v>
      </c>
      <c r="K164" s="14">
        <f t="shared" ca="1" si="10"/>
        <v>0.27713696469082999</v>
      </c>
    </row>
    <row r="165" spans="1:11" x14ac:dyDescent="0.3">
      <c r="A165" s="12">
        <v>163</v>
      </c>
      <c r="B165" s="7">
        <f t="shared" si="11"/>
        <v>0.64682539682539686</v>
      </c>
      <c r="C165" s="14">
        <f ca="1">'EPE ENE Calculations'!C168</f>
        <v>83.730271584544226</v>
      </c>
      <c r="D165" s="14">
        <f ca="1">'EPE ENE Calculations'!D168</f>
        <v>16.269728415455774</v>
      </c>
      <c r="E165" s="7">
        <f t="shared" si="8"/>
        <v>0.96817611638385759</v>
      </c>
      <c r="F165" s="7">
        <f>'ESTIMATING PD'!E165</f>
        <v>1.3983634675063361E-2</v>
      </c>
      <c r="G165" s="14">
        <f>'ESTIMATING PD'!J165</f>
        <v>0.97093990900463256</v>
      </c>
      <c r="H165" s="14">
        <f>'ESTIMATING PD'!I165</f>
        <v>2.9060090995367438E-2</v>
      </c>
      <c r="I165" s="14">
        <f>'ESTIMATING PD'!F165</f>
        <v>0.98601636532493664</v>
      </c>
      <c r="J165" s="14">
        <f t="shared" ca="1" si="9"/>
        <v>1.1006501236874386</v>
      </c>
      <c r="K165" s="14">
        <f t="shared" ca="1" si="10"/>
        <v>0.45135240559402723</v>
      </c>
    </row>
    <row r="166" spans="1:11" x14ac:dyDescent="0.3">
      <c r="A166" s="12">
        <v>164</v>
      </c>
      <c r="B166" s="7">
        <f t="shared" si="11"/>
        <v>0.65079365079365081</v>
      </c>
      <c r="C166" s="14">
        <f ca="1">'EPE ENE Calculations'!C169</f>
        <v>83.527202464839519</v>
      </c>
      <c r="D166" s="14">
        <f ca="1">'EPE ENE Calculations'!D169</f>
        <v>16.472797535160481</v>
      </c>
      <c r="E166" s="7">
        <f t="shared" si="8"/>
        <v>0.96798403700419133</v>
      </c>
      <c r="F166" s="7">
        <f>'ESTIMATING PD'!E166</f>
        <v>4.7119435853794411E-2</v>
      </c>
      <c r="G166" s="14">
        <f>'ESTIMATING PD'!J166</f>
        <v>0.98243681619804424</v>
      </c>
      <c r="H166" s="14">
        <f>'ESTIMATING PD'!I166</f>
        <v>1.7563183801955762E-2</v>
      </c>
      <c r="I166" s="14">
        <f>'ESTIMATING PD'!F166</f>
        <v>0.95288056414620559</v>
      </c>
      <c r="J166" s="14">
        <f t="shared" ca="1" si="9"/>
        <v>3.7428363842819494</v>
      </c>
      <c r="K166" s="14">
        <f t="shared" ca="1" si="10"/>
        <v>0.26685618383301735</v>
      </c>
    </row>
    <row r="167" spans="1:11" x14ac:dyDescent="0.3">
      <c r="A167" s="12">
        <v>165</v>
      </c>
      <c r="B167" s="7">
        <f t="shared" si="11"/>
        <v>0.65476190476190477</v>
      </c>
      <c r="C167" s="14">
        <f ca="1">'EPE ENE Calculations'!C170</f>
        <v>80.130344317830676</v>
      </c>
      <c r="D167" s="14">
        <f ca="1">'EPE ENE Calculations'!D170</f>
        <v>19.869655682169324</v>
      </c>
      <c r="E167" s="7">
        <f t="shared" si="8"/>
        <v>0.96779199573173247</v>
      </c>
      <c r="F167" s="7">
        <f>'ESTIMATING PD'!E167</f>
        <v>4.6560883434252687E-2</v>
      </c>
      <c r="G167" s="14">
        <f>'ESTIMATING PD'!J167</f>
        <v>0.98821334048328546</v>
      </c>
      <c r="H167" s="14">
        <f>'ESTIMATING PD'!I167</f>
        <v>1.1786659516714537E-2</v>
      </c>
      <c r="I167" s="14">
        <f>'ESTIMATING PD'!F167</f>
        <v>0.95343911656574731</v>
      </c>
      <c r="J167" s="14">
        <f t="shared" ca="1" si="9"/>
        <v>3.5682145442196327</v>
      </c>
      <c r="K167" s="14">
        <f t="shared" ca="1" si="10"/>
        <v>0.21610064896304926</v>
      </c>
    </row>
    <row r="168" spans="1:11" x14ac:dyDescent="0.3">
      <c r="A168" s="12">
        <v>166</v>
      </c>
      <c r="B168" s="7">
        <f t="shared" si="11"/>
        <v>0.65873015873015872</v>
      </c>
      <c r="C168" s="14">
        <f ca="1">'EPE ENE Calculations'!C171</f>
        <v>79.757084918129053</v>
      </c>
      <c r="D168" s="14">
        <f ca="1">'EPE ENE Calculations'!D171</f>
        <v>20.242915081870947</v>
      </c>
      <c r="E168" s="7">
        <f t="shared" si="8"/>
        <v>0.96759999255892082</v>
      </c>
      <c r="F168" s="7">
        <f>'ESTIMATING PD'!E168</f>
        <v>8.4020132579044615E-3</v>
      </c>
      <c r="G168" s="14">
        <f>'ESTIMATING PD'!J168</f>
        <v>0.98677372747524283</v>
      </c>
      <c r="H168" s="14">
        <f>'ESTIMATING PD'!I168</f>
        <v>1.3226272524757166E-2</v>
      </c>
      <c r="I168" s="14">
        <f>'ESTIMATING PD'!F168</f>
        <v>0.99159798674209554</v>
      </c>
      <c r="J168" s="14">
        <f t="shared" ca="1" si="9"/>
        <v>0.63983216573987811</v>
      </c>
      <c r="K168" s="14">
        <f t="shared" ca="1" si="10"/>
        <v>0.25688693257788642</v>
      </c>
    </row>
    <row r="169" spans="1:11" x14ac:dyDescent="0.3">
      <c r="A169" s="12">
        <v>167</v>
      </c>
      <c r="B169" s="7">
        <f t="shared" si="11"/>
        <v>0.66269841269841268</v>
      </c>
      <c r="C169" s="14">
        <f ca="1">'EPE ENE Calculations'!C172</f>
        <v>79.798062686043778</v>
      </c>
      <c r="D169" s="14">
        <f ca="1">'EPE ENE Calculations'!D172</f>
        <v>20.201937313956222</v>
      </c>
      <c r="E169" s="7">
        <f t="shared" si="8"/>
        <v>0.96740802747819776</v>
      </c>
      <c r="F169" s="7">
        <f>'ESTIMATING PD'!E169</f>
        <v>4.658641768013605E-2</v>
      </c>
      <c r="G169" s="14">
        <f>'ESTIMATING PD'!J169</f>
        <v>0.95258508678304876</v>
      </c>
      <c r="H169" s="14">
        <f>'ESTIMATING PD'!I169</f>
        <v>4.7414913216951238E-2</v>
      </c>
      <c r="I169" s="14">
        <f>'ESTIMATING PD'!F169</f>
        <v>0.95341358231986395</v>
      </c>
      <c r="J169" s="14">
        <f t="shared" ca="1" si="9"/>
        <v>3.4258246414761557</v>
      </c>
      <c r="K169" s="14">
        <f t="shared" ca="1" si="10"/>
        <v>0.88348463427687662</v>
      </c>
    </row>
    <row r="170" spans="1:11" x14ac:dyDescent="0.3">
      <c r="A170" s="12">
        <v>168</v>
      </c>
      <c r="B170" s="7">
        <f t="shared" si="11"/>
        <v>0.66666666666666663</v>
      </c>
      <c r="C170" s="14">
        <f ca="1">'EPE ENE Calculations'!C173</f>
        <v>77.610449178510152</v>
      </c>
      <c r="D170" s="14">
        <f ca="1">'EPE ENE Calculations'!D173</f>
        <v>22.389550821489848</v>
      </c>
      <c r="E170" s="7">
        <f t="shared" si="8"/>
        <v>0.9672161004820059</v>
      </c>
      <c r="F170" s="7">
        <f>'ESTIMATING PD'!E170</f>
        <v>3.4359175059399227E-2</v>
      </c>
      <c r="G170" s="14">
        <f>'ESTIMATING PD'!J170</f>
        <v>0.9779750928780373</v>
      </c>
      <c r="H170" s="14">
        <f>'ESTIMATING PD'!I170</f>
        <v>2.20249071219627E-2</v>
      </c>
      <c r="I170" s="14">
        <f>'ESTIMATING PD'!F170</f>
        <v>0.96564082494060077</v>
      </c>
      <c r="J170" s="14">
        <f t="shared" ca="1" si="9"/>
        <v>2.522401620200927</v>
      </c>
      <c r="K170" s="14">
        <f t="shared" ca="1" si="10"/>
        <v>0.46057313502434855</v>
      </c>
    </row>
    <row r="171" spans="1:11" x14ac:dyDescent="0.3">
      <c r="A171" s="12">
        <v>169</v>
      </c>
      <c r="B171" s="7">
        <f t="shared" si="11"/>
        <v>0.67063492063492058</v>
      </c>
      <c r="C171" s="14">
        <f ca="1">'EPE ENE Calculations'!C174</f>
        <v>78.697265838488462</v>
      </c>
      <c r="D171" s="14">
        <f ca="1">'EPE ENE Calculations'!D174</f>
        <v>21.302734161511538</v>
      </c>
      <c r="E171" s="7">
        <f t="shared" si="8"/>
        <v>0.96702421156278973</v>
      </c>
      <c r="F171" s="7">
        <f>'ESTIMATING PD'!E171</f>
        <v>4.37744437820482E-2</v>
      </c>
      <c r="G171" s="14">
        <f>'ESTIMATING PD'!J171</f>
        <v>0.97713774882500748</v>
      </c>
      <c r="H171" s="14">
        <f>'ESTIMATING PD'!I171</f>
        <v>2.2862251174992521E-2</v>
      </c>
      <c r="I171" s="14">
        <f>'ESTIMATING PD'!F171</f>
        <v>0.9562255562179518</v>
      </c>
      <c r="J171" s="14">
        <f t="shared" ca="1" si="9"/>
        <v>3.2551680897068236</v>
      </c>
      <c r="K171" s="14">
        <f t="shared" ca="1" si="10"/>
        <v>0.45035193580097449</v>
      </c>
    </row>
    <row r="172" spans="1:11" x14ac:dyDescent="0.3">
      <c r="A172" s="12">
        <v>170</v>
      </c>
      <c r="B172" s="7">
        <f t="shared" si="11"/>
        <v>0.67460317460317465</v>
      </c>
      <c r="C172" s="14">
        <f ca="1">'EPE ENE Calculations'!C175</f>
        <v>79.021896054721253</v>
      </c>
      <c r="D172" s="14">
        <f ca="1">'EPE ENE Calculations'!D175</f>
        <v>20.978103945278747</v>
      </c>
      <c r="E172" s="7">
        <f t="shared" si="8"/>
        <v>0.96683236071299494</v>
      </c>
      <c r="F172" s="7">
        <f>'ESTIMATING PD'!E172</f>
        <v>2.7228046685912166E-2</v>
      </c>
      <c r="G172" s="14">
        <f>'ESTIMATING PD'!J172</f>
        <v>0.95630480035251386</v>
      </c>
      <c r="H172" s="14">
        <f>'ESTIMATING PD'!I172</f>
        <v>4.3695199647486138E-2</v>
      </c>
      <c r="I172" s="14">
        <f>'ESTIMATING PD'!F172</f>
        <v>0.97277195331408783</v>
      </c>
      <c r="J172" s="14">
        <f t="shared" ca="1" si="9"/>
        <v>1.989351137261216</v>
      </c>
      <c r="K172" s="14">
        <f t="shared" ca="1" si="10"/>
        <v>0.86210900180168692</v>
      </c>
    </row>
    <row r="173" spans="1:11" x14ac:dyDescent="0.3">
      <c r="A173" s="12">
        <v>171</v>
      </c>
      <c r="B173" s="7">
        <f t="shared" si="11"/>
        <v>0.6785714285714286</v>
      </c>
      <c r="C173" s="14">
        <f ca="1">'EPE ENE Calculations'!C176</f>
        <v>82.517714718772012</v>
      </c>
      <c r="D173" s="14">
        <f ca="1">'EPE ENE Calculations'!D176</f>
        <v>17.482285281227988</v>
      </c>
      <c r="E173" s="7">
        <f t="shared" si="8"/>
        <v>0.96664054792506882</v>
      </c>
      <c r="F173" s="7">
        <f>'ESTIMATING PD'!E173</f>
        <v>2.9893033393107338E-2</v>
      </c>
      <c r="G173" s="14">
        <f>'ESTIMATING PD'!J173</f>
        <v>0.99108575854926817</v>
      </c>
      <c r="H173" s="14">
        <f>'ESTIMATING PD'!I173</f>
        <v>8.9142414507318302E-3</v>
      </c>
      <c r="I173" s="14">
        <f>'ESTIMATING PD'!F173</f>
        <v>0.97010696660689266</v>
      </c>
      <c r="J173" s="14">
        <f t="shared" ca="1" si="9"/>
        <v>2.3631616132023825</v>
      </c>
      <c r="K173" s="14">
        <f t="shared" ca="1" si="10"/>
        <v>0.14613936910558148</v>
      </c>
    </row>
    <row r="174" spans="1:11" x14ac:dyDescent="0.3">
      <c r="A174" s="12">
        <v>172</v>
      </c>
      <c r="B174" s="7">
        <f t="shared" si="11"/>
        <v>0.68253968253968256</v>
      </c>
      <c r="C174" s="14">
        <f ca="1">'EPE ENE Calculations'!C177</f>
        <v>82.377329057962967</v>
      </c>
      <c r="D174" s="14">
        <f ca="1">'EPE ENE Calculations'!D177</f>
        <v>17.622670942037033</v>
      </c>
      <c r="E174" s="7">
        <f t="shared" si="8"/>
        <v>0.96644877319146016</v>
      </c>
      <c r="F174" s="7">
        <f>'ESTIMATING PD'!E174</f>
        <v>2.8957769997623894E-2</v>
      </c>
      <c r="G174" s="14">
        <f>'ESTIMATING PD'!J174</f>
        <v>0.959451414956768</v>
      </c>
      <c r="H174" s="14">
        <f>'ESTIMATING PD'!I174</f>
        <v>4.0548585043231999E-2</v>
      </c>
      <c r="I174" s="14">
        <f>'ESTIMATING PD'!F174</f>
        <v>0.97104223000237611</v>
      </c>
      <c r="J174" s="14">
        <f t="shared" ca="1" si="9"/>
        <v>2.2119466485249442</v>
      </c>
      <c r="K174" s="14">
        <f t="shared" ca="1" si="10"/>
        <v>0.67060130238312399</v>
      </c>
    </row>
    <row r="175" spans="1:11" x14ac:dyDescent="0.3">
      <c r="A175" s="12">
        <v>173</v>
      </c>
      <c r="B175" s="7">
        <f t="shared" si="11"/>
        <v>0.68650793650793651</v>
      </c>
      <c r="C175" s="14">
        <f ca="1">'EPE ENE Calculations'!C178</f>
        <v>83.467129480850133</v>
      </c>
      <c r="D175" s="14">
        <f ca="1">'EPE ENE Calculations'!D178</f>
        <v>16.532870519149867</v>
      </c>
      <c r="E175" s="7">
        <f t="shared" si="8"/>
        <v>0.96625703650461936</v>
      </c>
      <c r="F175" s="7">
        <f>'ESTIMATING PD'!E175</f>
        <v>3.6511112381090172E-2</v>
      </c>
      <c r="G175" s="14">
        <f>'ESTIMATING PD'!J175</f>
        <v>0.958986075361968</v>
      </c>
      <c r="H175" s="14">
        <f>'ESTIMATING PD'!I175</f>
        <v>4.1013924638031996E-2</v>
      </c>
      <c r="I175" s="14">
        <f>'ESTIMATING PD'!F175</f>
        <v>0.96348888761890983</v>
      </c>
      <c r="J175" s="14">
        <f t="shared" ca="1" si="9"/>
        <v>2.8238752917853591</v>
      </c>
      <c r="K175" s="14">
        <f t="shared" ca="1" si="10"/>
        <v>0.63127555622073461</v>
      </c>
    </row>
    <row r="176" spans="1:11" x14ac:dyDescent="0.3">
      <c r="A176" s="12">
        <v>174</v>
      </c>
      <c r="B176" s="7">
        <f t="shared" si="11"/>
        <v>0.69047619047619047</v>
      </c>
      <c r="C176" s="14">
        <f ca="1">'EPE ENE Calculations'!C179</f>
        <v>81.173428802384862</v>
      </c>
      <c r="D176" s="14">
        <f ca="1">'EPE ENE Calculations'!D179</f>
        <v>18.826571197615138</v>
      </c>
      <c r="E176" s="7">
        <f t="shared" si="8"/>
        <v>0.96606533785699811</v>
      </c>
      <c r="F176" s="7">
        <f>'ESTIMATING PD'!E176</f>
        <v>1.455066979636932E-2</v>
      </c>
      <c r="G176" s="14">
        <f>'ESTIMATING PD'!J176</f>
        <v>0.96125276804245785</v>
      </c>
      <c r="H176" s="14">
        <f>'ESTIMATING PD'!I176</f>
        <v>3.874723195754215E-2</v>
      </c>
      <c r="I176" s="14">
        <f>'ESTIMATING PD'!F176</f>
        <v>0.98544933020363068</v>
      </c>
      <c r="J176" s="14">
        <f t="shared" ca="1" si="9"/>
        <v>1.0968341905093955</v>
      </c>
      <c r="K176" s="14">
        <f t="shared" ca="1" si="10"/>
        <v>0.69446875702435895</v>
      </c>
    </row>
    <row r="177" spans="1:11" x14ac:dyDescent="0.3">
      <c r="A177" s="12">
        <v>175</v>
      </c>
      <c r="B177" s="7">
        <f t="shared" si="11"/>
        <v>0.69444444444444442</v>
      </c>
      <c r="C177" s="14">
        <f ca="1">'EPE ENE Calculations'!C180</f>
        <v>83.694943396617958</v>
      </c>
      <c r="D177" s="14">
        <f ca="1">'EPE ENE Calculations'!D180</f>
        <v>16.305056603382042</v>
      </c>
      <c r="E177" s="7">
        <f t="shared" si="8"/>
        <v>0.96587367724104967</v>
      </c>
      <c r="F177" s="7">
        <f>'ESTIMATING PD'!E177</f>
        <v>9.9318428488226473E-3</v>
      </c>
      <c r="G177" s="14">
        <f>'ESTIMATING PD'!J177</f>
        <v>0.97253464315135663</v>
      </c>
      <c r="H177" s="14">
        <f>'ESTIMATING PD'!I177</f>
        <v>2.7465356848643374E-2</v>
      </c>
      <c r="I177" s="14">
        <f>'ESTIMATING PD'!F177</f>
        <v>0.99006815715117735</v>
      </c>
      <c r="J177" s="14">
        <f t="shared" ca="1" si="9"/>
        <v>0.78082636680418938</v>
      </c>
      <c r="K177" s="14">
        <f t="shared" ca="1" si="10"/>
        <v>0.42824566968160543</v>
      </c>
    </row>
    <row r="178" spans="1:11" x14ac:dyDescent="0.3">
      <c r="A178" s="12">
        <v>176</v>
      </c>
      <c r="B178" s="7">
        <f t="shared" si="11"/>
        <v>0.69841269841269837</v>
      </c>
      <c r="C178" s="14">
        <f ca="1">'EPE ENE Calculations'!C181</f>
        <v>85.164630536671211</v>
      </c>
      <c r="D178" s="14">
        <f ca="1">'EPE ENE Calculations'!D181</f>
        <v>14.835369463328789</v>
      </c>
      <c r="E178" s="7">
        <f t="shared" si="8"/>
        <v>0.96568205464922885</v>
      </c>
      <c r="F178" s="7">
        <f>'ESTIMATING PD'!E178</f>
        <v>2.1927562844994863E-2</v>
      </c>
      <c r="G178" s="14">
        <f>'ESTIMATING PD'!J178</f>
        <v>0.95996172796069001</v>
      </c>
      <c r="H178" s="14">
        <f>'ESTIMATING PD'!I178</f>
        <v>4.0038272039309986E-2</v>
      </c>
      <c r="I178" s="14">
        <f>'ESTIMATING PD'!F178</f>
        <v>0.97807243715500514</v>
      </c>
      <c r="J178" s="14">
        <f t="shared" ca="1" si="9"/>
        <v>1.7311620012287401</v>
      </c>
      <c r="K178" s="14">
        <f t="shared" ca="1" si="10"/>
        <v>0.5610206846847634</v>
      </c>
    </row>
    <row r="179" spans="1:11" x14ac:dyDescent="0.3">
      <c r="A179" s="12">
        <v>177</v>
      </c>
      <c r="B179" s="7">
        <f t="shared" si="11"/>
        <v>0.70238095238095233</v>
      </c>
      <c r="C179" s="14">
        <f ca="1">'EPE ENE Calculations'!C182</f>
        <v>83.947621576523147</v>
      </c>
      <c r="D179" s="14">
        <f ca="1">'EPE ENE Calculations'!D182</f>
        <v>16.052378423476853</v>
      </c>
      <c r="E179" s="7">
        <f t="shared" si="8"/>
        <v>0.96549047007399202</v>
      </c>
      <c r="F179" s="7">
        <f>'ESTIMATING PD'!E179</f>
        <v>3.8936128348521892E-2</v>
      </c>
      <c r="G179" s="14">
        <f>'ESTIMATING PD'!J179</f>
        <v>0.97448136862394519</v>
      </c>
      <c r="H179" s="14">
        <f>'ESTIMATING PD'!I179</f>
        <v>2.5518631376054812E-2</v>
      </c>
      <c r="I179" s="14">
        <f>'ESTIMATING PD'!F179</f>
        <v>0.96106387165147811</v>
      </c>
      <c r="J179" s="14">
        <f t="shared" ca="1" si="9"/>
        <v>3.0752660409226995</v>
      </c>
      <c r="K179" s="14">
        <f t="shared" ca="1" si="10"/>
        <v>0.38009924833470721</v>
      </c>
    </row>
    <row r="180" spans="1:11" x14ac:dyDescent="0.3">
      <c r="A180" s="12">
        <v>178</v>
      </c>
      <c r="B180" s="7">
        <f t="shared" si="11"/>
        <v>0.70634920634920639</v>
      </c>
      <c r="C180" s="14">
        <f ca="1">'EPE ENE Calculations'!C183</f>
        <v>83.903819172729058</v>
      </c>
      <c r="D180" s="14">
        <f ca="1">'EPE ENE Calculations'!D183</f>
        <v>16.096180827270942</v>
      </c>
      <c r="E180" s="7">
        <f t="shared" si="8"/>
        <v>0.96529892350779678</v>
      </c>
      <c r="F180" s="7">
        <f>'ESTIMATING PD'!E180</f>
        <v>1.758411701462903E-2</v>
      </c>
      <c r="G180" s="14">
        <f>'ESTIMATING PD'!J180</f>
        <v>0.95690143905188663</v>
      </c>
      <c r="H180" s="14">
        <f>'ESTIMATING PD'!I180</f>
        <v>4.3098560948113374E-2</v>
      </c>
      <c r="I180" s="14">
        <f>'ESTIMATING PD'!F180</f>
        <v>0.98241588298537097</v>
      </c>
      <c r="J180" s="14">
        <f t="shared" ca="1" si="9"/>
        <v>1.3627974880672677</v>
      </c>
      <c r="K180" s="14">
        <f t="shared" ca="1" si="10"/>
        <v>0.65787413019305419</v>
      </c>
    </row>
    <row r="181" spans="1:11" x14ac:dyDescent="0.3">
      <c r="A181" s="12">
        <v>179</v>
      </c>
      <c r="B181" s="7">
        <f t="shared" si="11"/>
        <v>0.71031746031746035</v>
      </c>
      <c r="C181" s="14">
        <f ca="1">'EPE ENE Calculations'!C184</f>
        <v>88.735150329327467</v>
      </c>
      <c r="D181" s="14">
        <f ca="1">'EPE ENE Calculations'!D184</f>
        <v>11.264849670672533</v>
      </c>
      <c r="E181" s="7">
        <f t="shared" si="8"/>
        <v>0.96510741494310259</v>
      </c>
      <c r="F181" s="7">
        <f>'ESTIMATING PD'!E181</f>
        <v>3.8033732824524158E-2</v>
      </c>
      <c r="G181" s="14">
        <f>'ESTIMATING PD'!J181</f>
        <v>0.97215433955828334</v>
      </c>
      <c r="H181" s="14">
        <f>'ESTIMATING PD'!I181</f>
        <v>2.7845660441716658E-2</v>
      </c>
      <c r="I181" s="14">
        <f>'ESTIMATING PD'!F181</f>
        <v>0.96196626717547584</v>
      </c>
      <c r="J181" s="14">
        <f t="shared" ca="1" si="9"/>
        <v>3.1664709805369329</v>
      </c>
      <c r="K181" s="14">
        <f t="shared" ca="1" si="10"/>
        <v>0.29121813669557345</v>
      </c>
    </row>
    <row r="182" spans="1:11" x14ac:dyDescent="0.3">
      <c r="A182" s="12">
        <v>180</v>
      </c>
      <c r="B182" s="7">
        <f t="shared" si="11"/>
        <v>0.7142857142857143</v>
      </c>
      <c r="C182" s="14">
        <f ca="1">'EPE ENE Calculations'!C185</f>
        <v>91.81722251587145</v>
      </c>
      <c r="D182" s="14">
        <f ca="1">'EPE ENE Calculations'!D185</f>
        <v>8.1827774841285503</v>
      </c>
      <c r="E182" s="7">
        <f t="shared" si="8"/>
        <v>0.96491594437237005</v>
      </c>
      <c r="F182" s="7">
        <f>'ESTIMATING PD'!E182</f>
        <v>5.0887760800501169E-2</v>
      </c>
      <c r="G182" s="14">
        <f>'ESTIMATING PD'!J182</f>
        <v>0.97117046552499109</v>
      </c>
      <c r="H182" s="14">
        <f>'ESTIMATING PD'!I182</f>
        <v>2.8829534475008911E-2</v>
      </c>
      <c r="I182" s="14">
        <f>'ESTIMATING PD'!F182</f>
        <v>0.94911223919949883</v>
      </c>
      <c r="J182" s="14">
        <f t="shared" ca="1" si="9"/>
        <v>4.3784706373724251</v>
      </c>
      <c r="K182" s="14">
        <f t="shared" ca="1" si="10"/>
        <v>0.21604560095578756</v>
      </c>
    </row>
    <row r="183" spans="1:11" x14ac:dyDescent="0.3">
      <c r="A183" s="12">
        <v>181</v>
      </c>
      <c r="B183" s="7">
        <f t="shared" si="11"/>
        <v>0.71825396825396826</v>
      </c>
      <c r="C183" s="14">
        <f ca="1">'EPE ENE Calculations'!C186</f>
        <v>94.120875747665053</v>
      </c>
      <c r="D183" s="14">
        <f ca="1">'EPE ENE Calculations'!D186</f>
        <v>5.8791242523349467</v>
      </c>
      <c r="E183" s="7">
        <f t="shared" si="8"/>
        <v>0.96472451178806151</v>
      </c>
      <c r="F183" s="7">
        <f>'ESTIMATING PD'!E183</f>
        <v>1.3106807521532926E-2</v>
      </c>
      <c r="G183" s="14">
        <f>'ESTIMATING PD'!J183</f>
        <v>0.94822659547405619</v>
      </c>
      <c r="H183" s="14">
        <f>'ESTIMATING PD'!I183</f>
        <v>5.1773404525943811E-2</v>
      </c>
      <c r="I183" s="14">
        <f>'ESTIMATING PD'!F183</f>
        <v>0.98689319247846707</v>
      </c>
      <c r="J183" s="14">
        <f t="shared" ca="1" si="9"/>
        <v>1.1284915888338467</v>
      </c>
      <c r="K183" s="14">
        <f t="shared" ca="1" si="10"/>
        <v>0.28979629562810966</v>
      </c>
    </row>
    <row r="184" spans="1:11" x14ac:dyDescent="0.3">
      <c r="A184" s="12">
        <v>182</v>
      </c>
      <c r="B184" s="7">
        <f t="shared" si="11"/>
        <v>0.72222222222222221</v>
      </c>
      <c r="C184" s="14">
        <f ca="1">'EPE ENE Calculations'!C187</f>
        <v>90.319113056813151</v>
      </c>
      <c r="D184" s="14">
        <f ca="1">'EPE ENE Calculations'!D187</f>
        <v>9.6808869431868487</v>
      </c>
      <c r="E184" s="7">
        <f t="shared" si="8"/>
        <v>0.96453311718264079</v>
      </c>
      <c r="F184" s="7">
        <f>'ESTIMATING PD'!E184</f>
        <v>3.8622656601217775E-2</v>
      </c>
      <c r="G184" s="14">
        <f>'ESTIMATING PD'!J184</f>
        <v>0.98513684258277912</v>
      </c>
      <c r="H184" s="14">
        <f>'ESTIMATING PD'!I184</f>
        <v>1.4863157417220885E-2</v>
      </c>
      <c r="I184" s="14">
        <f>'ESTIMATING PD'!F184</f>
        <v>0.96137734339878222</v>
      </c>
      <c r="J184" s="14">
        <f t="shared" ca="1" si="9"/>
        <v>3.3146334738610195</v>
      </c>
      <c r="K184" s="14">
        <f t="shared" ca="1" si="10"/>
        <v>0.13342501259379794</v>
      </c>
    </row>
    <row r="185" spans="1:11" x14ac:dyDescent="0.3">
      <c r="A185" s="12">
        <v>183</v>
      </c>
      <c r="B185" s="7">
        <f t="shared" si="11"/>
        <v>0.72619047619047616</v>
      </c>
      <c r="C185" s="14">
        <f ca="1">'EPE ENE Calculations'!C188</f>
        <v>90.638993019779434</v>
      </c>
      <c r="D185" s="14">
        <f ca="1">'EPE ENE Calculations'!D188</f>
        <v>9.3610069802205658</v>
      </c>
      <c r="E185" s="7">
        <f t="shared" si="8"/>
        <v>0.96434176054857301</v>
      </c>
      <c r="F185" s="7">
        <f>'ESTIMATING PD'!E185</f>
        <v>2.8795116033795143E-2</v>
      </c>
      <c r="G185" s="14">
        <f>'ESTIMATING PD'!J185</f>
        <v>0.96027522313439806</v>
      </c>
      <c r="H185" s="14">
        <f>'ESTIMATING PD'!I185</f>
        <v>3.9724776865601941E-2</v>
      </c>
      <c r="I185" s="14">
        <f>'ESTIMATING PD'!F185</f>
        <v>0.97120488396620486</v>
      </c>
      <c r="J185" s="14">
        <f t="shared" ca="1" si="9"/>
        <v>2.4169106892368024</v>
      </c>
      <c r="K185" s="14">
        <f t="shared" ca="1" si="10"/>
        <v>0.34827786011368533</v>
      </c>
    </row>
    <row r="186" spans="1:11" x14ac:dyDescent="0.3">
      <c r="A186" s="12">
        <v>184</v>
      </c>
      <c r="B186" s="7">
        <f t="shared" si="11"/>
        <v>0.73015873015873012</v>
      </c>
      <c r="C186" s="14">
        <f ca="1">'EPE ENE Calculations'!C189</f>
        <v>92.717889583484776</v>
      </c>
      <c r="D186" s="14">
        <f ca="1">'EPE ENE Calculations'!D189</f>
        <v>7.2821104165152235</v>
      </c>
      <c r="E186" s="7">
        <f t="shared" si="8"/>
        <v>0.96415044187832488</v>
      </c>
      <c r="F186" s="7">
        <f>'ESTIMATING PD'!E186</f>
        <v>4.757563980689139E-2</v>
      </c>
      <c r="G186" s="14">
        <f>'ESTIMATING PD'!J186</f>
        <v>0.98273086767434492</v>
      </c>
      <c r="H186" s="14">
        <f>'ESTIMATING PD'!I186</f>
        <v>1.7269132325655079E-2</v>
      </c>
      <c r="I186" s="14">
        <f>'ESTIMATING PD'!F186</f>
        <v>0.95242436019310861</v>
      </c>
      <c r="J186" s="14">
        <f t="shared" ca="1" si="9"/>
        <v>4.1795312560965598</v>
      </c>
      <c r="K186" s="14">
        <f t="shared" ca="1" si="10"/>
        <v>0.11547901651346208</v>
      </c>
    </row>
    <row r="187" spans="1:11" x14ac:dyDescent="0.3">
      <c r="A187" s="12">
        <v>185</v>
      </c>
      <c r="B187" s="7">
        <f t="shared" si="11"/>
        <v>0.73412698412698407</v>
      </c>
      <c r="C187" s="14">
        <f ca="1">'EPE ENE Calculations'!C190</f>
        <v>95.726136031253233</v>
      </c>
      <c r="D187" s="14">
        <f ca="1">'EPE ENE Calculations'!D190</f>
        <v>4.2738639687467668</v>
      </c>
      <c r="E187" s="7">
        <f t="shared" si="8"/>
        <v>0.96395916116436486</v>
      </c>
      <c r="F187" s="7">
        <f>'ESTIMATING PD'!E187</f>
        <v>1.7155872771528413E-2</v>
      </c>
      <c r="G187" s="14">
        <f>'ESTIMATING PD'!J187</f>
        <v>0.99052138154466651</v>
      </c>
      <c r="H187" s="14">
        <f>'ESTIMATING PD'!I187</f>
        <v>9.4786184553334873E-3</v>
      </c>
      <c r="I187" s="14">
        <f>'ESTIMATING PD'!F187</f>
        <v>0.98284412722847159</v>
      </c>
      <c r="J187" s="14">
        <f t="shared" ca="1" si="9"/>
        <v>1.5680714068153576</v>
      </c>
      <c r="K187" s="14">
        <f t="shared" ca="1" si="10"/>
        <v>3.8380357788749361E-2</v>
      </c>
    </row>
    <row r="188" spans="1:11" x14ac:dyDescent="0.3">
      <c r="A188" s="12">
        <v>186</v>
      </c>
      <c r="B188" s="7">
        <f t="shared" si="11"/>
        <v>0.73809523809523814</v>
      </c>
      <c r="C188" s="14">
        <f ca="1">'EPE ENE Calculations'!C191</f>
        <v>90.96906255505688</v>
      </c>
      <c r="D188" s="14">
        <f ca="1">'EPE ENE Calculations'!D191</f>
        <v>9.0309374449431203</v>
      </c>
      <c r="E188" s="7">
        <f t="shared" si="8"/>
        <v>0.96376791839916254</v>
      </c>
      <c r="F188" s="7">
        <f>'ESTIMATING PD'!E188</f>
        <v>4.0341402424410644E-2</v>
      </c>
      <c r="G188" s="14">
        <f>'ESTIMATING PD'!J188</f>
        <v>0.9863927322613204</v>
      </c>
      <c r="H188" s="14">
        <f>'ESTIMATING PD'!I188</f>
        <v>1.3607267738679596E-2</v>
      </c>
      <c r="I188" s="14">
        <f>'ESTIMATING PD'!F188</f>
        <v>0.95965859757558936</v>
      </c>
      <c r="J188" s="14">
        <f t="shared" ca="1" si="9"/>
        <v>3.4887274347065684</v>
      </c>
      <c r="K188" s="14">
        <f t="shared" ca="1" si="10"/>
        <v>0.11365616245157864</v>
      </c>
    </row>
    <row r="189" spans="1:11" x14ac:dyDescent="0.3">
      <c r="A189" s="12">
        <v>187</v>
      </c>
      <c r="B189" s="7">
        <f t="shared" si="11"/>
        <v>0.74206349206349209</v>
      </c>
      <c r="C189" s="14">
        <f ca="1">'EPE ENE Calculations'!C192</f>
        <v>95.612826352907646</v>
      </c>
      <c r="D189" s="14">
        <f ca="1">'EPE ENE Calculations'!D192</f>
        <v>4.3871736470923537</v>
      </c>
      <c r="E189" s="7">
        <f t="shared" si="8"/>
        <v>0.96357671357518926</v>
      </c>
      <c r="F189" s="7">
        <f>'ESTIMATING PD'!E189</f>
        <v>4.700604270092934E-2</v>
      </c>
      <c r="G189" s="14">
        <f>'ESTIMATING PD'!J189</f>
        <v>0.97533932854689287</v>
      </c>
      <c r="H189" s="14">
        <f>'ESTIMATING PD'!I189</f>
        <v>2.466067145310713E-2</v>
      </c>
      <c r="I189" s="14">
        <f>'ESTIMATING PD'!F189</f>
        <v>0.95299395729907066</v>
      </c>
      <c r="J189" s="14">
        <f t="shared" ca="1" si="9"/>
        <v>4.223882997822126</v>
      </c>
      <c r="K189" s="14">
        <f t="shared" ca="1" si="10"/>
        <v>9.9349609528372199E-2</v>
      </c>
    </row>
    <row r="190" spans="1:11" x14ac:dyDescent="0.3">
      <c r="A190" s="12">
        <v>188</v>
      </c>
      <c r="B190" s="7">
        <f t="shared" si="11"/>
        <v>0.74603174603174605</v>
      </c>
      <c r="C190" s="14">
        <f ca="1">'EPE ENE Calculations'!C193</f>
        <v>100</v>
      </c>
      <c r="D190" s="14">
        <f ca="1">'EPE ENE Calculations'!D193</f>
        <v>0</v>
      </c>
      <c r="E190" s="7">
        <f t="shared" si="8"/>
        <v>0.96338554668491749</v>
      </c>
      <c r="F190" s="7">
        <f>'ESTIMATING PD'!E190</f>
        <v>5.1970736983759203E-2</v>
      </c>
      <c r="G190" s="14">
        <f>'ESTIMATING PD'!J190</f>
        <v>0.9724883226737242</v>
      </c>
      <c r="H190" s="14">
        <f>'ESTIMATING PD'!I190</f>
        <v>2.7511677326275796E-2</v>
      </c>
      <c r="I190" s="14">
        <f>'ESTIMATING PD'!F190</f>
        <v>0.9480292630162408</v>
      </c>
      <c r="J190" s="14">
        <f t="shared" ca="1" si="9"/>
        <v>4.8690406138346711</v>
      </c>
      <c r="K190" s="14">
        <f t="shared" ca="1" si="10"/>
        <v>0</v>
      </c>
    </row>
    <row r="191" spans="1:11" x14ac:dyDescent="0.3">
      <c r="A191" s="12">
        <v>189</v>
      </c>
      <c r="B191" s="7">
        <f t="shared" si="11"/>
        <v>0.75</v>
      </c>
      <c r="C191" s="14">
        <f ca="1">'EPE ENE Calculations'!C194</f>
        <v>100</v>
      </c>
      <c r="D191" s="14">
        <f ca="1">'EPE ENE Calculations'!D194</f>
        <v>0</v>
      </c>
      <c r="E191" s="7">
        <f t="shared" si="8"/>
        <v>0.96319441772082182</v>
      </c>
      <c r="F191" s="7">
        <f>'ESTIMATING PD'!E191</f>
        <v>4.0556884949822902E-2</v>
      </c>
      <c r="G191" s="14">
        <f>'ESTIMATING PD'!J191</f>
        <v>0.95887721700077466</v>
      </c>
      <c r="H191" s="14">
        <f>'ESTIMATING PD'!I191</f>
        <v>4.1122782999225338E-2</v>
      </c>
      <c r="I191" s="14">
        <f>'ESTIMATING PD'!F191</f>
        <v>0.9594431150501771</v>
      </c>
      <c r="J191" s="14">
        <f t="shared" ca="1" si="9"/>
        <v>3.7457737995915115</v>
      </c>
      <c r="K191" s="14">
        <f t="shared" ca="1" si="10"/>
        <v>0</v>
      </c>
    </row>
    <row r="192" spans="1:11" x14ac:dyDescent="0.3">
      <c r="A192" s="12">
        <v>190</v>
      </c>
      <c r="B192" s="7">
        <f t="shared" si="11"/>
        <v>0.75396825396825395</v>
      </c>
      <c r="C192" s="14">
        <f ca="1">'EPE ENE Calculations'!C195</f>
        <v>99.073726531393504</v>
      </c>
      <c r="D192" s="14">
        <f ca="1">'EPE ENE Calculations'!D195</f>
        <v>0.92627346860649595</v>
      </c>
      <c r="E192" s="7">
        <f t="shared" si="8"/>
        <v>0.96300332667537758</v>
      </c>
      <c r="F192" s="7">
        <f>'ESTIMATING PD'!E192</f>
        <v>3.2319179987191804E-2</v>
      </c>
      <c r="G192" s="14">
        <f>'ESTIMATING PD'!J192</f>
        <v>0.96879047691920694</v>
      </c>
      <c r="H192" s="14">
        <f>'ESTIMATING PD'!I192</f>
        <v>3.1209523080793056E-2</v>
      </c>
      <c r="I192" s="14">
        <f>'ESTIMATING PD'!F192</f>
        <v>0.9676808200128082</v>
      </c>
      <c r="J192" s="14">
        <f t="shared" ca="1" si="9"/>
        <v>2.9872837772368737</v>
      </c>
      <c r="K192" s="14">
        <f t="shared" ca="1" si="10"/>
        <v>2.6939298183740377E-2</v>
      </c>
    </row>
    <row r="193" spans="1:11" x14ac:dyDescent="0.3">
      <c r="A193" s="12">
        <v>191</v>
      </c>
      <c r="B193" s="7">
        <f t="shared" si="11"/>
        <v>0.75793650793650791</v>
      </c>
      <c r="C193" s="14">
        <f ca="1">'EPE ENE Calculations'!C196</f>
        <v>100</v>
      </c>
      <c r="D193" s="14">
        <f ca="1">'EPE ENE Calculations'!D196</f>
        <v>0</v>
      </c>
      <c r="E193" s="7">
        <f t="shared" si="8"/>
        <v>0.96281227354106225</v>
      </c>
      <c r="F193" s="7">
        <f>'ESTIMATING PD'!E193</f>
        <v>3.8001384569572472E-2</v>
      </c>
      <c r="G193" s="14">
        <f>'ESTIMATING PD'!J193</f>
        <v>0.98457984619339267</v>
      </c>
      <c r="H193" s="14">
        <f>'ESTIMATING PD'!I193</f>
        <v>1.5420153806607328E-2</v>
      </c>
      <c r="I193" s="14">
        <f>'ESTIMATING PD'!F193</f>
        <v>0.96199861543042753</v>
      </c>
      <c r="J193" s="14">
        <f t="shared" ca="1" si="9"/>
        <v>3.602400381172485</v>
      </c>
      <c r="K193" s="14">
        <f t="shared" ca="1" si="10"/>
        <v>0</v>
      </c>
    </row>
    <row r="194" spans="1:11" x14ac:dyDescent="0.3">
      <c r="A194" s="12">
        <v>192</v>
      </c>
      <c r="B194" s="7">
        <f t="shared" si="11"/>
        <v>0.76190476190476186</v>
      </c>
      <c r="C194" s="14">
        <f ca="1">'EPE ENE Calculations'!C197</f>
        <v>94.956276987604312</v>
      </c>
      <c r="D194" s="14">
        <f ca="1">'EPE ENE Calculations'!D197</f>
        <v>5.043723012395688</v>
      </c>
      <c r="E194" s="7">
        <f t="shared" si="8"/>
        <v>0.9626212583103545</v>
      </c>
      <c r="F194" s="7">
        <f>'ESTIMATING PD'!E194</f>
        <v>4.9626522425964992E-2</v>
      </c>
      <c r="G194" s="14">
        <f>'ESTIMATING PD'!J194</f>
        <v>0.96417929313532169</v>
      </c>
      <c r="H194" s="14">
        <f>'ESTIMATING PD'!I194</f>
        <v>3.5820706864678309E-2</v>
      </c>
      <c r="I194" s="14">
        <f>'ESTIMATING PD'!F194</f>
        <v>0.95037347757403501</v>
      </c>
      <c r="J194" s="14">
        <f t="shared" ca="1" si="9"/>
        <v>4.3737179223946958</v>
      </c>
      <c r="K194" s="14">
        <f t="shared" ca="1" si="10"/>
        <v>0.16528564469493304</v>
      </c>
    </row>
    <row r="195" spans="1:11" x14ac:dyDescent="0.3">
      <c r="A195" s="12">
        <v>193</v>
      </c>
      <c r="B195" s="7">
        <f t="shared" si="11"/>
        <v>0.76587301587301593</v>
      </c>
      <c r="C195" s="14">
        <f ca="1">'EPE ENE Calculations'!C198</f>
        <v>95.037833448331156</v>
      </c>
      <c r="D195" s="14">
        <f ca="1">'EPE ENE Calculations'!D198</f>
        <v>4.9621665516688438</v>
      </c>
      <c r="E195" s="7">
        <f t="shared" ref="E195:E254" si="12">EXP(-$N$2*B195)</f>
        <v>0.96243028097573435</v>
      </c>
      <c r="F195" s="7">
        <f>'ESTIMATING PD'!E195</f>
        <v>3.6214795078135076E-2</v>
      </c>
      <c r="G195" s="14">
        <f>'ESTIMATING PD'!J195</f>
        <v>0.95894213842162679</v>
      </c>
      <c r="H195" s="14">
        <f>'ESTIMATING PD'!I195</f>
        <v>4.1057861578373211E-2</v>
      </c>
      <c r="I195" s="14">
        <f>'ESTIMATING PD'!F195</f>
        <v>0.96378520492186492</v>
      </c>
      <c r="J195" s="14">
        <f t="shared" ref="J195:J254" ca="1" si="13">C195*E195*F195*G195</f>
        <v>3.1764662198519216</v>
      </c>
      <c r="K195" s="14">
        <f t="shared" ref="K195:K254" ca="1" si="14">D195*E195*H195*I195</f>
        <v>0.18898058851184929</v>
      </c>
    </row>
    <row r="196" spans="1:11" x14ac:dyDescent="0.3">
      <c r="A196" s="12">
        <v>194</v>
      </c>
      <c r="B196" s="7">
        <f t="shared" ref="B196:B254" si="15">A196/252</f>
        <v>0.76984126984126988</v>
      </c>
      <c r="C196" s="14">
        <f ca="1">'EPE ENE Calculations'!C199</f>
        <v>91.973594066240935</v>
      </c>
      <c r="D196" s="14">
        <f ca="1">'EPE ENE Calculations'!D199</f>
        <v>8.0264059337590652</v>
      </c>
      <c r="E196" s="7">
        <f t="shared" si="12"/>
        <v>0.9622393415296836</v>
      </c>
      <c r="F196" s="7">
        <f>'ESTIMATING PD'!E196</f>
        <v>1.1023878426982159E-2</v>
      </c>
      <c r="G196" s="14">
        <f>'ESTIMATING PD'!J196</f>
        <v>0.96143848236449581</v>
      </c>
      <c r="H196" s="14">
        <f>'ESTIMATING PD'!I196</f>
        <v>3.8561517635504194E-2</v>
      </c>
      <c r="I196" s="14">
        <f>'ESTIMATING PD'!F196</f>
        <v>0.98897612157301784</v>
      </c>
      <c r="J196" s="14">
        <f t="shared" ca="1" si="13"/>
        <v>0.93799858513313217</v>
      </c>
      <c r="K196" s="14">
        <f t="shared" ca="1" si="14"/>
        <v>0.29453991228371662</v>
      </c>
    </row>
    <row r="197" spans="1:11" x14ac:dyDescent="0.3">
      <c r="A197" s="12">
        <v>195</v>
      </c>
      <c r="B197" s="7">
        <f t="shared" si="15"/>
        <v>0.77380952380952384</v>
      </c>
      <c r="C197" s="14">
        <f ca="1">'EPE ENE Calculations'!C200</f>
        <v>91.261956826452618</v>
      </c>
      <c r="D197" s="14">
        <f ca="1">'EPE ENE Calculations'!D200</f>
        <v>8.738043173547382</v>
      </c>
      <c r="E197" s="7">
        <f t="shared" si="12"/>
        <v>0.96204843996468548</v>
      </c>
      <c r="F197" s="7">
        <f>'ESTIMATING PD'!E197</f>
        <v>5.3227246739434353E-2</v>
      </c>
      <c r="G197" s="14">
        <f>'ESTIMATING PD'!J197</f>
        <v>0.9586008061199589</v>
      </c>
      <c r="H197" s="14">
        <f>'ESTIMATING PD'!I197</f>
        <v>4.1399193880041096E-2</v>
      </c>
      <c r="I197" s="14">
        <f>'ESTIMATING PD'!F197</f>
        <v>0.94677275326056565</v>
      </c>
      <c r="J197" s="14">
        <f t="shared" ca="1" si="13"/>
        <v>4.4797987927890777</v>
      </c>
      <c r="K197" s="14">
        <f t="shared" ca="1" si="14"/>
        <v>0.32949494911828225</v>
      </c>
    </row>
    <row r="198" spans="1:11" x14ac:dyDescent="0.3">
      <c r="A198" s="12">
        <v>196</v>
      </c>
      <c r="B198" s="7">
        <f t="shared" si="15"/>
        <v>0.77777777777777779</v>
      </c>
      <c r="C198" s="14">
        <f ca="1">'EPE ENE Calculations'!C201</f>
        <v>91.256706161124555</v>
      </c>
      <c r="D198" s="14">
        <f ca="1">'EPE ENE Calculations'!D201</f>
        <v>8.7432938388754451</v>
      </c>
      <c r="E198" s="7">
        <f t="shared" si="12"/>
        <v>0.96185757627322455</v>
      </c>
      <c r="F198" s="7">
        <f>'ESTIMATING PD'!E198</f>
        <v>4.231932741313027E-2</v>
      </c>
      <c r="G198" s="14">
        <f>'ESTIMATING PD'!J198</f>
        <v>0.98508646862968252</v>
      </c>
      <c r="H198" s="14">
        <f>'ESTIMATING PD'!I198</f>
        <v>1.4913531370317479E-2</v>
      </c>
      <c r="I198" s="14">
        <f>'ESTIMATING PD'!F198</f>
        <v>0.95768067258686973</v>
      </c>
      <c r="J198" s="14">
        <f t="shared" ca="1" si="13"/>
        <v>3.6592212529466099</v>
      </c>
      <c r="K198" s="14">
        <f t="shared" ca="1" si="14"/>
        <v>0.12011218270872788</v>
      </c>
    </row>
    <row r="199" spans="1:11" x14ac:dyDescent="0.3">
      <c r="A199" s="12">
        <v>197</v>
      </c>
      <c r="B199" s="7">
        <f t="shared" si="15"/>
        <v>0.78174603174603174</v>
      </c>
      <c r="C199" s="14">
        <f ca="1">'EPE ENE Calculations'!C202</f>
        <v>84.054849124443081</v>
      </c>
      <c r="D199" s="14">
        <f ca="1">'EPE ENE Calculations'!D202</f>
        <v>15.945150875556919</v>
      </c>
      <c r="E199" s="7">
        <f t="shared" si="12"/>
        <v>0.96166675044778693</v>
      </c>
      <c r="F199" s="7">
        <f>'ESTIMATING PD'!E199</f>
        <v>4.192161113284687E-2</v>
      </c>
      <c r="G199" s="14">
        <f>'ESTIMATING PD'!J199</f>
        <v>0.96430441204114359</v>
      </c>
      <c r="H199" s="14">
        <f>'ESTIMATING PD'!I199</f>
        <v>3.5695587958856412E-2</v>
      </c>
      <c r="I199" s="14">
        <f>'ESTIMATING PD'!F199</f>
        <v>0.95807838886715313</v>
      </c>
      <c r="J199" s="14">
        <f t="shared" ca="1" si="13"/>
        <v>3.2676797930179169</v>
      </c>
      <c r="K199" s="14">
        <f t="shared" ca="1" si="14"/>
        <v>0.5244074071664987</v>
      </c>
    </row>
    <row r="200" spans="1:11" x14ac:dyDescent="0.3">
      <c r="A200" s="12">
        <v>198</v>
      </c>
      <c r="B200" s="7">
        <f t="shared" si="15"/>
        <v>0.7857142857142857</v>
      </c>
      <c r="C200" s="14">
        <f ca="1">'EPE ENE Calculations'!C203</f>
        <v>81.565040828375757</v>
      </c>
      <c r="D200" s="14">
        <f ca="1">'EPE ENE Calculations'!D203</f>
        <v>18.434959171624243</v>
      </c>
      <c r="E200" s="7">
        <f t="shared" si="12"/>
        <v>0.96147596248086042</v>
      </c>
      <c r="F200" s="7">
        <f>'ESTIMATING PD'!E200</f>
        <v>2.0205691948634974E-2</v>
      </c>
      <c r="G200" s="14">
        <f>'ESTIMATING PD'!J200</f>
        <v>0.98926401329576064</v>
      </c>
      <c r="H200" s="14">
        <f>'ESTIMATING PD'!I200</f>
        <v>1.0735986704239364E-2</v>
      </c>
      <c r="I200" s="14">
        <f>'ESTIMATING PD'!F200</f>
        <v>0.97979430805136503</v>
      </c>
      <c r="J200" s="14">
        <f t="shared" ca="1" si="13"/>
        <v>1.5675753566568402</v>
      </c>
      <c r="K200" s="14">
        <f t="shared" ca="1" si="14"/>
        <v>0.18644789662508601</v>
      </c>
    </row>
    <row r="201" spans="1:11" x14ac:dyDescent="0.3">
      <c r="A201" s="12">
        <v>199</v>
      </c>
      <c r="B201" s="7">
        <f t="shared" si="15"/>
        <v>0.78968253968253965</v>
      </c>
      <c r="C201" s="14">
        <f ca="1">'EPE ENE Calculations'!C204</f>
        <v>78.982425716209633</v>
      </c>
      <c r="D201" s="14">
        <f ca="1">'EPE ENE Calculations'!D204</f>
        <v>21.017574283790367</v>
      </c>
      <c r="E201" s="7">
        <f t="shared" si="12"/>
        <v>0.96128521236493403</v>
      </c>
      <c r="F201" s="7">
        <f>'ESTIMATING PD'!E201</f>
        <v>4.1504516650236467E-2</v>
      </c>
      <c r="G201" s="14">
        <f>'ESTIMATING PD'!J201</f>
        <v>0.96643811332579443</v>
      </c>
      <c r="H201" s="14">
        <f>'ESTIMATING PD'!I201</f>
        <v>3.3561886674205565E-2</v>
      </c>
      <c r="I201" s="14">
        <f>'ESTIMATING PD'!F201</f>
        <v>0.95849548334976353</v>
      </c>
      <c r="J201" s="14">
        <f t="shared" ca="1" si="13"/>
        <v>3.0454546629196209</v>
      </c>
      <c r="K201" s="14">
        <f t="shared" ca="1" si="14"/>
        <v>0.64993704260219265</v>
      </c>
    </row>
    <row r="202" spans="1:11" x14ac:dyDescent="0.3">
      <c r="A202" s="12">
        <v>200</v>
      </c>
      <c r="B202" s="7">
        <f t="shared" si="15"/>
        <v>0.79365079365079361</v>
      </c>
      <c r="C202" s="14">
        <f ca="1">'EPE ENE Calculations'!C205</f>
        <v>72.908022118041018</v>
      </c>
      <c r="D202" s="14">
        <f ca="1">'EPE ENE Calculations'!D205</f>
        <v>27.091977881958982</v>
      </c>
      <c r="E202" s="7">
        <f t="shared" si="12"/>
        <v>0.96109450009249842</v>
      </c>
      <c r="F202" s="7">
        <f>'ESTIMATING PD'!E202</f>
        <v>2.9027914987903691E-2</v>
      </c>
      <c r="G202" s="14">
        <f>'ESTIMATING PD'!J202</f>
        <v>0.96266987303300167</v>
      </c>
      <c r="H202" s="14">
        <f>'ESTIMATING PD'!I202</f>
        <v>3.7330126966998334E-2</v>
      </c>
      <c r="I202" s="14">
        <f>'ESTIMATING PD'!F202</f>
        <v>0.97097208501209631</v>
      </c>
      <c r="J202" s="14">
        <f t="shared" ca="1" si="13"/>
        <v>1.9580989379220088</v>
      </c>
      <c r="K202" s="14">
        <f t="shared" ca="1" si="14"/>
        <v>0.94378488072302569</v>
      </c>
    </row>
    <row r="203" spans="1:11" x14ac:dyDescent="0.3">
      <c r="A203" s="12">
        <v>201</v>
      </c>
      <c r="B203" s="7">
        <f t="shared" si="15"/>
        <v>0.79761904761904767</v>
      </c>
      <c r="C203" s="14">
        <f ca="1">'EPE ENE Calculations'!C206</f>
        <v>70.340088577326355</v>
      </c>
      <c r="D203" s="14">
        <f ca="1">'EPE ENE Calculations'!D206</f>
        <v>29.659911422673645</v>
      </c>
      <c r="E203" s="7">
        <f t="shared" si="12"/>
        <v>0.96090382565604571</v>
      </c>
      <c r="F203" s="7">
        <f>'ESTIMATING PD'!E203</f>
        <v>4.1547215296292128E-2</v>
      </c>
      <c r="G203" s="14">
        <f>'ESTIMATING PD'!J203</f>
        <v>0.97517228632342468</v>
      </c>
      <c r="H203" s="14">
        <f>'ESTIMATING PD'!I203</f>
        <v>2.4827713676575325E-2</v>
      </c>
      <c r="I203" s="14">
        <f>'ESTIMATING PD'!F203</f>
        <v>0.95845278470370787</v>
      </c>
      <c r="J203" s="14">
        <f t="shared" ca="1" si="13"/>
        <v>2.7384581246844841</v>
      </c>
      <c r="K203" s="14">
        <f t="shared" ca="1" si="14"/>
        <v>0.67819912318080411</v>
      </c>
    </row>
    <row r="204" spans="1:11" x14ac:dyDescent="0.3">
      <c r="A204" s="12">
        <v>202</v>
      </c>
      <c r="B204" s="7">
        <f t="shared" si="15"/>
        <v>0.80158730158730163</v>
      </c>
      <c r="C204" s="14">
        <f ca="1">'EPE ENE Calculations'!C207</f>
        <v>71.361297922713973</v>
      </c>
      <c r="D204" s="14">
        <f ca="1">'EPE ENE Calculations'!D207</f>
        <v>28.638702077286027</v>
      </c>
      <c r="E204" s="7">
        <f t="shared" si="12"/>
        <v>0.96071318904806957</v>
      </c>
      <c r="F204" s="7">
        <f>'ESTIMATING PD'!E204</f>
        <v>1.5242703329491403E-2</v>
      </c>
      <c r="G204" s="14">
        <f>'ESTIMATING PD'!J204</f>
        <v>0.97992506764219545</v>
      </c>
      <c r="H204" s="14">
        <f>'ESTIMATING PD'!I204</f>
        <v>2.0074932357804554E-2</v>
      </c>
      <c r="I204" s="14">
        <f>'ESTIMATING PD'!F204</f>
        <v>0.9847572966705086</v>
      </c>
      <c r="J204" s="14">
        <f t="shared" ca="1" si="13"/>
        <v>1.0240268827374148</v>
      </c>
      <c r="K204" s="14">
        <f t="shared" ca="1" si="14"/>
        <v>0.54391418177311845</v>
      </c>
    </row>
    <row r="205" spans="1:11" x14ac:dyDescent="0.3">
      <c r="A205" s="12">
        <v>203</v>
      </c>
      <c r="B205" s="7">
        <f t="shared" si="15"/>
        <v>0.80555555555555558</v>
      </c>
      <c r="C205" s="14">
        <f ca="1">'EPE ENE Calculations'!C208</f>
        <v>69.442372772851684</v>
      </c>
      <c r="D205" s="14">
        <f ca="1">'EPE ENE Calculations'!D208</f>
        <v>30.557627227148316</v>
      </c>
      <c r="E205" s="7">
        <f t="shared" si="12"/>
        <v>0.96052259026106501</v>
      </c>
      <c r="F205" s="7">
        <f>'ESTIMATING PD'!E205</f>
        <v>4.2270718572629873E-2</v>
      </c>
      <c r="G205" s="14">
        <f>'ESTIMATING PD'!J205</f>
        <v>0.96552606923278328</v>
      </c>
      <c r="H205" s="14">
        <f>'ESTIMATING PD'!I205</f>
        <v>3.4473930767216721E-2</v>
      </c>
      <c r="I205" s="14">
        <f>'ESTIMATING PD'!F205</f>
        <v>0.95772928142737013</v>
      </c>
      <c r="J205" s="14">
        <f t="shared" ca="1" si="13"/>
        <v>2.7222986638781439</v>
      </c>
      <c r="K205" s="14">
        <f t="shared" ca="1" si="14"/>
        <v>0.96908257085562277</v>
      </c>
    </row>
    <row r="206" spans="1:11" x14ac:dyDescent="0.3">
      <c r="A206" s="12">
        <v>204</v>
      </c>
      <c r="B206" s="7">
        <f t="shared" si="15"/>
        <v>0.80952380952380953</v>
      </c>
      <c r="C206" s="14">
        <f ca="1">'EPE ENE Calculations'!C209</f>
        <v>73.456947482652325</v>
      </c>
      <c r="D206" s="14">
        <f ca="1">'EPE ENE Calculations'!D209</f>
        <v>26.543052517347675</v>
      </c>
      <c r="E206" s="7">
        <f t="shared" si="12"/>
        <v>0.96033202928752859</v>
      </c>
      <c r="F206" s="7">
        <f>'ESTIMATING PD'!E206</f>
        <v>5.8879999448086418E-2</v>
      </c>
      <c r="G206" s="14">
        <f>'ESTIMATING PD'!J206</f>
        <v>0.96805417189772713</v>
      </c>
      <c r="H206" s="14">
        <f>'ESTIMATING PD'!I206</f>
        <v>3.1945828102272866E-2</v>
      </c>
      <c r="I206" s="14">
        <f>'ESTIMATING PD'!F206</f>
        <v>0.94112000055191358</v>
      </c>
      <c r="J206" s="14">
        <f t="shared" ca="1" si="13"/>
        <v>4.0208858983944618</v>
      </c>
      <c r="K206" s="14">
        <f t="shared" ca="1" si="14"/>
        <v>0.76635753826444231</v>
      </c>
    </row>
    <row r="207" spans="1:11" x14ac:dyDescent="0.3">
      <c r="A207" s="12">
        <v>205</v>
      </c>
      <c r="B207" s="7">
        <f t="shared" si="15"/>
        <v>0.81349206349206349</v>
      </c>
      <c r="C207" s="14">
        <f ca="1">'EPE ENE Calculations'!C210</f>
        <v>72.9497300661792</v>
      </c>
      <c r="D207" s="14">
        <f ca="1">'EPE ENE Calculations'!D210</f>
        <v>27.0502699338208</v>
      </c>
      <c r="E207" s="7">
        <f t="shared" si="12"/>
        <v>0.96014150611995841</v>
      </c>
      <c r="F207" s="7">
        <f>'ESTIMATING PD'!E207</f>
        <v>1.2540610618796744E-2</v>
      </c>
      <c r="G207" s="14">
        <f>'ESTIMATING PD'!J207</f>
        <v>0.98145647865719909</v>
      </c>
      <c r="H207" s="14">
        <f>'ESTIMATING PD'!I207</f>
        <v>1.8543521342800906E-2</v>
      </c>
      <c r="I207" s="14">
        <f>'ESTIMATING PD'!F207</f>
        <v>0.98745938938120326</v>
      </c>
      <c r="J207" s="14">
        <f t="shared" ca="1" si="13"/>
        <v>0.8620821703221605</v>
      </c>
      <c r="K207" s="14">
        <f t="shared" ca="1" si="14"/>
        <v>0.47557421503846259</v>
      </c>
    </row>
    <row r="208" spans="1:11" x14ac:dyDescent="0.3">
      <c r="A208" s="12">
        <v>206</v>
      </c>
      <c r="B208" s="7">
        <f t="shared" si="15"/>
        <v>0.81746031746031744</v>
      </c>
      <c r="C208" s="14">
        <f ca="1">'EPE ENE Calculations'!C211</f>
        <v>74.142455400139397</v>
      </c>
      <c r="D208" s="14">
        <f ca="1">'EPE ENE Calculations'!D211</f>
        <v>25.857544599860603</v>
      </c>
      <c r="E208" s="7">
        <f t="shared" si="12"/>
        <v>0.95995102075085403</v>
      </c>
      <c r="F208" s="7">
        <f>'ESTIMATING PD'!E208</f>
        <v>5.8370434105755264E-2</v>
      </c>
      <c r="G208" s="14">
        <f>'ESTIMATING PD'!J208</f>
        <v>0.94716439691526655</v>
      </c>
      <c r="H208" s="14">
        <f>'ESTIMATING PD'!I208</f>
        <v>5.2835603084733451E-2</v>
      </c>
      <c r="I208" s="14">
        <f>'ESTIMATING PD'!F208</f>
        <v>0.94162956589424474</v>
      </c>
      <c r="J208" s="14">
        <f t="shared" ca="1" si="13"/>
        <v>3.9349056867645271</v>
      </c>
      <c r="K208" s="14">
        <f t="shared" ca="1" si="14"/>
        <v>1.2349321936806847</v>
      </c>
    </row>
    <row r="209" spans="1:11" x14ac:dyDescent="0.3">
      <c r="A209" s="12">
        <v>207</v>
      </c>
      <c r="B209" s="7">
        <f t="shared" si="15"/>
        <v>0.8214285714285714</v>
      </c>
      <c r="C209" s="14">
        <f ca="1">'EPE ENE Calculations'!C212</f>
        <v>77.519450634889282</v>
      </c>
      <c r="D209" s="14">
        <f ca="1">'EPE ENE Calculations'!D212</f>
        <v>22.480549365110718</v>
      </c>
      <c r="E209" s="7">
        <f t="shared" si="12"/>
        <v>0.95976057317271657</v>
      </c>
      <c r="F209" s="7">
        <f>'ESTIMATING PD'!E209</f>
        <v>3.0677806376148808E-2</v>
      </c>
      <c r="G209" s="14">
        <f>'ESTIMATING PD'!J209</f>
        <v>0.94806142087896783</v>
      </c>
      <c r="H209" s="14">
        <f>'ESTIMATING PD'!I209</f>
        <v>5.1938579121032169E-2</v>
      </c>
      <c r="I209" s="14">
        <f>'ESTIMATING PD'!F209</f>
        <v>0.96932219362385119</v>
      </c>
      <c r="J209" s="14">
        <f t="shared" ca="1" si="13"/>
        <v>2.1638859541773838</v>
      </c>
      <c r="K209" s="14">
        <f t="shared" ca="1" si="14"/>
        <v>1.0862456398315326</v>
      </c>
    </row>
    <row r="210" spans="1:11" x14ac:dyDescent="0.3">
      <c r="A210" s="12">
        <v>208</v>
      </c>
      <c r="B210" s="7">
        <f t="shared" si="15"/>
        <v>0.82539682539682535</v>
      </c>
      <c r="C210" s="14">
        <f ca="1">'EPE ENE Calculations'!C213</f>
        <v>76.60658926214748</v>
      </c>
      <c r="D210" s="14">
        <f ca="1">'EPE ENE Calculations'!D213</f>
        <v>23.39341073785252</v>
      </c>
      <c r="E210" s="7">
        <f t="shared" si="12"/>
        <v>0.95957016337804857</v>
      </c>
      <c r="F210" s="7">
        <f>'ESTIMATING PD'!E210</f>
        <v>5.3739408505535824E-2</v>
      </c>
      <c r="G210" s="14">
        <f>'ESTIMATING PD'!J210</f>
        <v>0.97580446763437489</v>
      </c>
      <c r="H210" s="14">
        <f>'ESTIMATING PD'!I210</f>
        <v>2.4195532365625105E-2</v>
      </c>
      <c r="I210" s="14">
        <f>'ESTIMATING PD'!F210</f>
        <v>0.94626059149446418</v>
      </c>
      <c r="J210" s="14">
        <f t="shared" ca="1" si="13"/>
        <v>3.8547706760750833</v>
      </c>
      <c r="K210" s="14">
        <f t="shared" ca="1" si="14"/>
        <v>0.51394449384750363</v>
      </c>
    </row>
    <row r="211" spans="1:11" x14ac:dyDescent="0.3">
      <c r="A211" s="12">
        <v>209</v>
      </c>
      <c r="B211" s="7">
        <f t="shared" si="15"/>
        <v>0.82936507936507942</v>
      </c>
      <c r="C211" s="14">
        <f ca="1">'EPE ENE Calculations'!C214</f>
        <v>79.062597522902308</v>
      </c>
      <c r="D211" s="14">
        <f ca="1">'EPE ENE Calculations'!D214</f>
        <v>20.937402477097692</v>
      </c>
      <c r="E211" s="7">
        <f t="shared" si="12"/>
        <v>0.95937979135935392</v>
      </c>
      <c r="F211" s="7">
        <f>'ESTIMATING PD'!E211</f>
        <v>4.9647455196193957E-2</v>
      </c>
      <c r="G211" s="14">
        <f>'ESTIMATING PD'!J211</f>
        <v>0.98532343168346892</v>
      </c>
      <c r="H211" s="14">
        <f>'ESTIMATING PD'!I211</f>
        <v>1.467656831653108E-2</v>
      </c>
      <c r="I211" s="14">
        <f>'ESTIMATING PD'!F211</f>
        <v>0.95035254480380604</v>
      </c>
      <c r="J211" s="14">
        <f t="shared" ca="1" si="13"/>
        <v>3.7105428219513223</v>
      </c>
      <c r="K211" s="14">
        <f t="shared" ca="1" si="14"/>
        <v>0.28017064509962136</v>
      </c>
    </row>
    <row r="212" spans="1:11" x14ac:dyDescent="0.3">
      <c r="A212" s="12">
        <v>210</v>
      </c>
      <c r="B212" s="7">
        <f t="shared" si="15"/>
        <v>0.83333333333333337</v>
      </c>
      <c r="C212" s="14">
        <f ca="1">'EPE ENE Calculations'!C215</f>
        <v>79.356215655732626</v>
      </c>
      <c r="D212" s="14">
        <f ca="1">'EPE ENE Calculations'!D215</f>
        <v>20.643784344267374</v>
      </c>
      <c r="E212" s="7">
        <f t="shared" si="12"/>
        <v>0.95918945710913817</v>
      </c>
      <c r="F212" s="7">
        <f>'ESTIMATING PD'!E212</f>
        <v>3.9161332187845455E-2</v>
      </c>
      <c r="G212" s="14">
        <f>'ESTIMATING PD'!J212</f>
        <v>0.94526088611331671</v>
      </c>
      <c r="H212" s="14">
        <f>'ESTIMATING PD'!I212</f>
        <v>5.4739113886683288E-2</v>
      </c>
      <c r="I212" s="14">
        <f>'ESTIMATING PD'!F212</f>
        <v>0.96083866781215455</v>
      </c>
      <c r="J212" s="14">
        <f t="shared" ca="1" si="13"/>
        <v>2.8176983026921341</v>
      </c>
      <c r="K212" s="14">
        <f t="shared" ca="1" si="14"/>
        <v>1.0414584435894652</v>
      </c>
    </row>
    <row r="213" spans="1:11" x14ac:dyDescent="0.3">
      <c r="A213" s="12">
        <v>211</v>
      </c>
      <c r="B213" s="7">
        <f t="shared" si="15"/>
        <v>0.83730158730158732</v>
      </c>
      <c r="C213" s="14">
        <f ca="1">'EPE ENE Calculations'!C216</f>
        <v>79.488720147729495</v>
      </c>
      <c r="D213" s="14">
        <f ca="1">'EPE ENE Calculations'!D216</f>
        <v>20.511279852270505</v>
      </c>
      <c r="E213" s="7">
        <f t="shared" si="12"/>
        <v>0.95899916061990842</v>
      </c>
      <c r="F213" s="7">
        <f>'ESTIMATING PD'!E213</f>
        <v>4.7923902733393198E-2</v>
      </c>
      <c r="G213" s="14">
        <f>'ESTIMATING PD'!J213</f>
        <v>0.96908181041969321</v>
      </c>
      <c r="H213" s="14">
        <f>'ESTIMATING PD'!I213</f>
        <v>3.0918189580306787E-2</v>
      </c>
      <c r="I213" s="14">
        <f>'ESTIMATING PD'!F213</f>
        <v>0.9520760972666068</v>
      </c>
      <c r="J213" s="14">
        <f t="shared" ca="1" si="13"/>
        <v>3.5402697277020438</v>
      </c>
      <c r="K213" s="14">
        <f t="shared" ca="1" si="14"/>
        <v>0.5790241862409522</v>
      </c>
    </row>
    <row r="214" spans="1:11" x14ac:dyDescent="0.3">
      <c r="A214" s="12">
        <v>212</v>
      </c>
      <c r="B214" s="7">
        <f t="shared" si="15"/>
        <v>0.84126984126984128</v>
      </c>
      <c r="C214" s="14">
        <f ca="1">'EPE ENE Calculations'!C217</f>
        <v>74.540232592426776</v>
      </c>
      <c r="D214" s="14">
        <f ca="1">'EPE ENE Calculations'!D217</f>
        <v>25.459767407573224</v>
      </c>
      <c r="E214" s="7">
        <f t="shared" si="12"/>
        <v>0.958808901884173</v>
      </c>
      <c r="F214" s="7">
        <f>'ESTIMATING PD'!E214</f>
        <v>5.5129750887250362E-2</v>
      </c>
      <c r="G214" s="14">
        <f>'ESTIMATING PD'!J214</f>
        <v>0.98369849848019475</v>
      </c>
      <c r="H214" s="14">
        <f>'ESTIMATING PD'!I214</f>
        <v>1.630150151980525E-2</v>
      </c>
      <c r="I214" s="14">
        <f>'ESTIMATING PD'!F214</f>
        <v>0.94487024911274964</v>
      </c>
      <c r="J214" s="14">
        <f t="shared" ca="1" si="13"/>
        <v>3.8758846148529233</v>
      </c>
      <c r="K214" s="14">
        <f t="shared" ca="1" si="14"/>
        <v>0.37599863886001933</v>
      </c>
    </row>
    <row r="215" spans="1:11" x14ac:dyDescent="0.3">
      <c r="A215" s="12">
        <v>213</v>
      </c>
      <c r="B215" s="7">
        <f t="shared" si="15"/>
        <v>0.84523809523809523</v>
      </c>
      <c r="C215" s="14">
        <f ca="1">'EPE ENE Calculations'!C218</f>
        <v>78.036125758415793</v>
      </c>
      <c r="D215" s="14">
        <f ca="1">'EPE ENE Calculations'!D218</f>
        <v>21.963874241584207</v>
      </c>
      <c r="E215" s="7">
        <f t="shared" si="12"/>
        <v>0.95861868089444202</v>
      </c>
      <c r="F215" s="7">
        <f>'ESTIMATING PD'!E215</f>
        <v>3.1411237542459225E-2</v>
      </c>
      <c r="G215" s="14">
        <f>'ESTIMATING PD'!J215</f>
        <v>0.94969225795019252</v>
      </c>
      <c r="H215" s="14">
        <f>'ESTIMATING PD'!I215</f>
        <v>5.030774204980748E-2</v>
      </c>
      <c r="I215" s="14">
        <f>'ESTIMATING PD'!F215</f>
        <v>0.96858876245754078</v>
      </c>
      <c r="J215" s="14">
        <f t="shared" ca="1" si="13"/>
        <v>2.2315649552825487</v>
      </c>
      <c r="K215" s="14">
        <f t="shared" ca="1" si="14"/>
        <v>1.0259568320391901</v>
      </c>
    </row>
    <row r="216" spans="1:11" x14ac:dyDescent="0.3">
      <c r="A216" s="12">
        <v>214</v>
      </c>
      <c r="B216" s="7">
        <f t="shared" si="15"/>
        <v>0.84920634920634919</v>
      </c>
      <c r="C216" s="14">
        <f ca="1">'EPE ENE Calculations'!C219</f>
        <v>76.249216025953586</v>
      </c>
      <c r="D216" s="14">
        <f ca="1">'EPE ENE Calculations'!D219</f>
        <v>23.750783974046414</v>
      </c>
      <c r="E216" s="7">
        <f t="shared" si="12"/>
        <v>0.95842849764322691</v>
      </c>
      <c r="F216" s="7">
        <f>'ESTIMATING PD'!E216</f>
        <v>2.7584886501355821E-2</v>
      </c>
      <c r="G216" s="14">
        <f>'ESTIMATING PD'!J216</f>
        <v>0.9651744921169102</v>
      </c>
      <c r="H216" s="14">
        <f>'ESTIMATING PD'!I216</f>
        <v>3.4825507883089801E-2</v>
      </c>
      <c r="I216" s="14">
        <f>'ESTIMATING PD'!F216</f>
        <v>0.97241511349864418</v>
      </c>
      <c r="J216" s="14">
        <f t="shared" ca="1" si="13"/>
        <v>1.945683241636496</v>
      </c>
      <c r="K216" s="14">
        <f t="shared" ca="1" si="14"/>
        <v>0.77088008612018999</v>
      </c>
    </row>
    <row r="217" spans="1:11" x14ac:dyDescent="0.3">
      <c r="A217" s="12">
        <v>215</v>
      </c>
      <c r="B217" s="7">
        <f t="shared" si="15"/>
        <v>0.85317460317460314</v>
      </c>
      <c r="C217" s="14">
        <f ca="1">'EPE ENE Calculations'!C220</f>
        <v>79.864684302036537</v>
      </c>
      <c r="D217" s="14">
        <f ca="1">'EPE ENE Calculations'!D220</f>
        <v>20.135315697963463</v>
      </c>
      <c r="E217" s="7">
        <f t="shared" si="12"/>
        <v>0.95823835212304054</v>
      </c>
      <c r="F217" s="7">
        <f>'ESTIMATING PD'!E217</f>
        <v>4.5209219156131408E-2</v>
      </c>
      <c r="G217" s="14">
        <f>'ESTIMATING PD'!J217</f>
        <v>0.95318128215281972</v>
      </c>
      <c r="H217" s="14">
        <f>'ESTIMATING PD'!I217</f>
        <v>4.681871784718028E-2</v>
      </c>
      <c r="I217" s="14">
        <f>'ESTIMATING PD'!F217</f>
        <v>0.95479078084386859</v>
      </c>
      <c r="J217" s="14">
        <f t="shared" ca="1" si="13"/>
        <v>3.2978495550374451</v>
      </c>
      <c r="K217" s="14">
        <f t="shared" ca="1" si="14"/>
        <v>0.86250123423046821</v>
      </c>
    </row>
    <row r="218" spans="1:11" x14ac:dyDescent="0.3">
      <c r="A218" s="12">
        <v>216</v>
      </c>
      <c r="B218" s="7">
        <f t="shared" si="15"/>
        <v>0.8571428571428571</v>
      </c>
      <c r="C218" s="14">
        <f ca="1">'EPE ENE Calculations'!C221</f>
        <v>80.00970978413153</v>
      </c>
      <c r="D218" s="14">
        <f ca="1">'EPE ENE Calculations'!D221</f>
        <v>19.99029021586847</v>
      </c>
      <c r="E218" s="7">
        <f t="shared" si="12"/>
        <v>0.95804824432639746</v>
      </c>
      <c r="F218" s="7">
        <f>'ESTIMATING PD'!E218</f>
        <v>5.2560074204268004E-2</v>
      </c>
      <c r="G218" s="14">
        <f>'ESTIMATING PD'!J218</f>
        <v>0.98887158313431822</v>
      </c>
      <c r="H218" s="14">
        <f>'ESTIMATING PD'!I218</f>
        <v>1.1128416865681778E-2</v>
      </c>
      <c r="I218" s="14">
        <f>'ESTIMATING PD'!F218</f>
        <v>0.947439925795732</v>
      </c>
      <c r="J218" s="14">
        <f t="shared" ca="1" si="13"/>
        <v>3.9840606491839288</v>
      </c>
      <c r="K218" s="14">
        <f t="shared" ca="1" si="14"/>
        <v>0.20192567650527957</v>
      </c>
    </row>
    <row r="219" spans="1:11" x14ac:dyDescent="0.3">
      <c r="A219" s="12">
        <v>217</v>
      </c>
      <c r="B219" s="7">
        <f t="shared" si="15"/>
        <v>0.86111111111111116</v>
      </c>
      <c r="C219" s="14">
        <f ca="1">'EPE ENE Calculations'!C222</f>
        <v>83.848625150981363</v>
      </c>
      <c r="D219" s="14">
        <f ca="1">'EPE ENE Calculations'!D222</f>
        <v>16.151374849018637</v>
      </c>
      <c r="E219" s="7">
        <f t="shared" si="12"/>
        <v>0.95785817424581343</v>
      </c>
      <c r="F219" s="7">
        <f>'ESTIMATING PD'!E219</f>
        <v>5.0471422108608777E-2</v>
      </c>
      <c r="G219" s="14">
        <f>'ESTIMATING PD'!J219</f>
        <v>0.94712629174250973</v>
      </c>
      <c r="H219" s="14">
        <f>'ESTIMATING PD'!I219</f>
        <v>5.2873708257490271E-2</v>
      </c>
      <c r="I219" s="14">
        <f>'ESTIMATING PD'!F219</f>
        <v>0.94952857789139122</v>
      </c>
      <c r="J219" s="14">
        <f t="shared" ca="1" si="13"/>
        <v>3.8392871043394328</v>
      </c>
      <c r="K219" s="14">
        <f t="shared" ca="1" si="14"/>
        <v>0.77670932094770539</v>
      </c>
    </row>
    <row r="220" spans="1:11" x14ac:dyDescent="0.3">
      <c r="A220" s="12">
        <v>218</v>
      </c>
      <c r="B220" s="7">
        <f t="shared" si="15"/>
        <v>0.86507936507936511</v>
      </c>
      <c r="C220" s="14">
        <f ca="1">'EPE ENE Calculations'!C223</f>
        <v>86.892310733201413</v>
      </c>
      <c r="D220" s="14">
        <f ca="1">'EPE ENE Calculations'!D223</f>
        <v>13.107689266798587</v>
      </c>
      <c r="E220" s="7">
        <f t="shared" si="12"/>
        <v>0.957668141873806</v>
      </c>
      <c r="F220" s="7">
        <f>'ESTIMATING PD'!E220</f>
        <v>5.2519809969724052E-2</v>
      </c>
      <c r="G220" s="14">
        <f>'ESTIMATING PD'!J220</f>
        <v>0.96820600938875689</v>
      </c>
      <c r="H220" s="14">
        <f>'ESTIMATING PD'!I220</f>
        <v>3.1793990611243106E-2</v>
      </c>
      <c r="I220" s="14">
        <f>'ESTIMATING PD'!F220</f>
        <v>0.94748019003027595</v>
      </c>
      <c r="J220" s="14">
        <f t="shared" ca="1" si="13"/>
        <v>4.2314314221568567</v>
      </c>
      <c r="K220" s="14">
        <f t="shared" ca="1" si="14"/>
        <v>0.37814325460521814</v>
      </c>
    </row>
    <row r="221" spans="1:11" x14ac:dyDescent="0.3">
      <c r="A221" s="12">
        <v>219</v>
      </c>
      <c r="B221" s="7">
        <f t="shared" si="15"/>
        <v>0.86904761904761907</v>
      </c>
      <c r="C221" s="14">
        <f ca="1">'EPE ENE Calculations'!C224</f>
        <v>83.864374108411468</v>
      </c>
      <c r="D221" s="14">
        <f ca="1">'EPE ENE Calculations'!D224</f>
        <v>16.135625891588532</v>
      </c>
      <c r="E221" s="7">
        <f t="shared" si="12"/>
        <v>0.95747814720289381</v>
      </c>
      <c r="F221" s="7">
        <f>'ESTIMATING PD'!E221</f>
        <v>3.3932924072978765E-2</v>
      </c>
      <c r="G221" s="14">
        <f>'ESTIMATING PD'!J221</f>
        <v>0.9508542559624823</v>
      </c>
      <c r="H221" s="14">
        <f>'ESTIMATING PD'!I221</f>
        <v>4.9145744037517702E-2</v>
      </c>
      <c r="I221" s="14">
        <f>'ESTIMATING PD'!F221</f>
        <v>0.96606707592702123</v>
      </c>
      <c r="J221" s="14">
        <f t="shared" ca="1" si="13"/>
        <v>2.5908461290679567</v>
      </c>
      <c r="K221" s="14">
        <f t="shared" ca="1" si="14"/>
        <v>0.73351311383661544</v>
      </c>
    </row>
    <row r="222" spans="1:11" x14ac:dyDescent="0.3">
      <c r="A222" s="12">
        <v>220</v>
      </c>
      <c r="B222" s="7">
        <f t="shared" si="15"/>
        <v>0.87301587301587302</v>
      </c>
      <c r="C222" s="14">
        <f ca="1">'EPE ENE Calculations'!C225</f>
        <v>84.150666914787564</v>
      </c>
      <c r="D222" s="14">
        <f ca="1">'EPE ENE Calculations'!D225</f>
        <v>15.849333085212436</v>
      </c>
      <c r="E222" s="7">
        <f t="shared" si="12"/>
        <v>0.95728819022559752</v>
      </c>
      <c r="F222" s="7">
        <f>'ESTIMATING PD'!E222</f>
        <v>5.4022589496964812E-2</v>
      </c>
      <c r="G222" s="14">
        <f>'ESTIMATING PD'!J222</f>
        <v>0.98905348828194206</v>
      </c>
      <c r="H222" s="14">
        <f>'ESTIMATING PD'!I222</f>
        <v>1.0946511718057939E-2</v>
      </c>
      <c r="I222" s="14">
        <f>'ESTIMATING PD'!F222</f>
        <v>0.94597741050303519</v>
      </c>
      <c r="J222" s="14">
        <f t="shared" ca="1" si="13"/>
        <v>4.3042297015997271</v>
      </c>
      <c r="K222" s="14">
        <f t="shared" ca="1" si="14"/>
        <v>0.15711230701356374</v>
      </c>
    </row>
    <row r="223" spans="1:11" x14ac:dyDescent="0.3">
      <c r="A223" s="12">
        <v>221</v>
      </c>
      <c r="B223" s="7">
        <f t="shared" si="15"/>
        <v>0.87698412698412698</v>
      </c>
      <c r="C223" s="14">
        <f ca="1">'EPE ENE Calculations'!C226</f>
        <v>85.644035551683785</v>
      </c>
      <c r="D223" s="14">
        <f ca="1">'EPE ENE Calculations'!D226</f>
        <v>14.355964448316215</v>
      </c>
      <c r="E223" s="7">
        <f t="shared" si="12"/>
        <v>0.95709827093443889</v>
      </c>
      <c r="F223" s="7">
        <f>'ESTIMATING PD'!E223</f>
        <v>1.7398017044577552E-2</v>
      </c>
      <c r="G223" s="14">
        <f>'ESTIMATING PD'!J223</f>
        <v>0.95200461440246964</v>
      </c>
      <c r="H223" s="14">
        <f>'ESTIMATING PD'!I223</f>
        <v>4.799538559753036E-2</v>
      </c>
      <c r="I223" s="14">
        <f>'ESTIMATING PD'!F223</f>
        <v>0.98260198295542245</v>
      </c>
      <c r="J223" s="14">
        <f t="shared" ca="1" si="13"/>
        <v>1.3576644932981843</v>
      </c>
      <c r="K223" s="14">
        <f t="shared" ca="1" si="14"/>
        <v>0.6479866033017323</v>
      </c>
    </row>
    <row r="224" spans="1:11" x14ac:dyDescent="0.3">
      <c r="A224" s="12">
        <v>222</v>
      </c>
      <c r="B224" s="7">
        <f t="shared" si="15"/>
        <v>0.88095238095238093</v>
      </c>
      <c r="C224" s="14">
        <f ca="1">'EPE ENE Calculations'!C227</f>
        <v>81.224586195166381</v>
      </c>
      <c r="D224" s="14">
        <f ca="1">'EPE ENE Calculations'!D227</f>
        <v>18.775413804833619</v>
      </c>
      <c r="E224" s="7">
        <f t="shared" si="12"/>
        <v>0.95690838932194111</v>
      </c>
      <c r="F224" s="7">
        <f>'ESTIMATING PD'!E224</f>
        <v>4.0162438122723465E-2</v>
      </c>
      <c r="G224" s="14">
        <f>'ESTIMATING PD'!J224</f>
        <v>0.94284182013968376</v>
      </c>
      <c r="H224" s="14">
        <f>'ESTIMATING PD'!I224</f>
        <v>5.7158179860316238E-2</v>
      </c>
      <c r="I224" s="14">
        <f>'ESTIMATING PD'!F224</f>
        <v>0.95983756187727653</v>
      </c>
      <c r="J224" s="14">
        <f t="shared" ca="1" si="13"/>
        <v>2.9431796813938851</v>
      </c>
      <c r="K224" s="14">
        <f t="shared" ca="1" si="14"/>
        <v>0.98568015248021168</v>
      </c>
    </row>
    <row r="225" spans="1:11" x14ac:dyDescent="0.3">
      <c r="A225" s="12">
        <v>223</v>
      </c>
      <c r="B225" s="7">
        <f t="shared" si="15"/>
        <v>0.88492063492063489</v>
      </c>
      <c r="C225" s="14">
        <f ca="1">'EPE ENE Calculations'!C228</f>
        <v>81.030236380257165</v>
      </c>
      <c r="D225" s="14">
        <f ca="1">'EPE ENE Calculations'!D228</f>
        <v>18.969763619742835</v>
      </c>
      <c r="E225" s="7">
        <f t="shared" si="12"/>
        <v>0.95671854538062917</v>
      </c>
      <c r="F225" s="7">
        <f>'ESTIMATING PD'!E225</f>
        <v>1.1315497950232567E-2</v>
      </c>
      <c r="G225" s="14">
        <f>'ESTIMATING PD'!J225</f>
        <v>0.94193825583549795</v>
      </c>
      <c r="H225" s="14">
        <f>'ESTIMATING PD'!I225</f>
        <v>5.8061744164502049E-2</v>
      </c>
      <c r="I225" s="14">
        <f>'ESTIMATING PD'!F225</f>
        <v>0.98868450204976743</v>
      </c>
      <c r="J225" s="14">
        <f t="shared" ca="1" si="13"/>
        <v>0.82628031109631583</v>
      </c>
      <c r="K225" s="14">
        <f t="shared" ca="1" si="14"/>
        <v>1.0418229403354344</v>
      </c>
    </row>
    <row r="226" spans="1:11" x14ac:dyDescent="0.3">
      <c r="A226" s="12">
        <v>224</v>
      </c>
      <c r="B226" s="7">
        <f t="shared" si="15"/>
        <v>0.88888888888888884</v>
      </c>
      <c r="C226" s="14">
        <f ca="1">'EPE ENE Calculations'!C229</f>
        <v>84.607889809546592</v>
      </c>
      <c r="D226" s="14">
        <f ca="1">'EPE ENE Calculations'!D229</f>
        <v>15.392110190453408</v>
      </c>
      <c r="E226" s="7">
        <f t="shared" si="12"/>
        <v>0.95652873910302927</v>
      </c>
      <c r="F226" s="7">
        <f>'ESTIMATING PD'!E226</f>
        <v>2.8723076495646094E-2</v>
      </c>
      <c r="G226" s="14">
        <f>'ESTIMATING PD'!J226</f>
        <v>0.973467497154473</v>
      </c>
      <c r="H226" s="14">
        <f>'ESTIMATING PD'!I226</f>
        <v>2.6532502845526995E-2</v>
      </c>
      <c r="I226" s="14">
        <f>'ESTIMATING PD'!F226</f>
        <v>0.97127692350435391</v>
      </c>
      <c r="J226" s="14">
        <f t="shared" ca="1" si="13"/>
        <v>2.262878816802703</v>
      </c>
      <c r="K226" s="14">
        <f t="shared" ca="1" si="14"/>
        <v>0.37941760365006039</v>
      </c>
    </row>
    <row r="227" spans="1:11" x14ac:dyDescent="0.3">
      <c r="A227" s="12">
        <v>225</v>
      </c>
      <c r="B227" s="7">
        <f t="shared" si="15"/>
        <v>0.8928571428571429</v>
      </c>
      <c r="C227" s="14">
        <f ca="1">'EPE ENE Calculations'!C230</f>
        <v>86.926702799752519</v>
      </c>
      <c r="D227" s="14">
        <f ca="1">'EPE ENE Calculations'!D230</f>
        <v>13.073297200247481</v>
      </c>
      <c r="E227" s="7">
        <f t="shared" si="12"/>
        <v>0.95633897048166916</v>
      </c>
      <c r="F227" s="7">
        <f>'ESTIMATING PD'!E227</f>
        <v>3.1116185466773749E-2</v>
      </c>
      <c r="G227" s="14">
        <f>'ESTIMATING PD'!J227</f>
        <v>0.9550047097637645</v>
      </c>
      <c r="H227" s="14">
        <f>'ESTIMATING PD'!I227</f>
        <v>4.4995290236235497E-2</v>
      </c>
      <c r="I227" s="14">
        <f>'ESTIMATING PD'!F227</f>
        <v>0.96888381453322625</v>
      </c>
      <c r="J227" s="14">
        <f t="shared" ca="1" si="13"/>
        <v>2.4703411064287217</v>
      </c>
      <c r="K227" s="14">
        <f t="shared" ca="1" si="14"/>
        <v>0.54504924982379022</v>
      </c>
    </row>
    <row r="228" spans="1:11" x14ac:dyDescent="0.3">
      <c r="A228" s="12">
        <v>226</v>
      </c>
      <c r="B228" s="7">
        <f t="shared" si="15"/>
        <v>0.89682539682539686</v>
      </c>
      <c r="C228" s="14">
        <f ca="1">'EPE ENE Calculations'!C231</f>
        <v>84.664020038654556</v>
      </c>
      <c r="D228" s="14">
        <f ca="1">'EPE ENE Calculations'!D231</f>
        <v>15.335979961345444</v>
      </c>
      <c r="E228" s="7">
        <f t="shared" si="12"/>
        <v>0.95614923950907826</v>
      </c>
      <c r="F228" s="7">
        <f>'ESTIMATING PD'!E228</f>
        <v>3.2864264425484735E-2</v>
      </c>
      <c r="G228" s="14">
        <f>'ESTIMATING PD'!J228</f>
        <v>0.94038260494650805</v>
      </c>
      <c r="H228" s="14">
        <f>'ESTIMATING PD'!I228</f>
        <v>5.9617395053491951E-2</v>
      </c>
      <c r="I228" s="14">
        <f>'ESTIMATING PD'!F228</f>
        <v>0.96713573557451527</v>
      </c>
      <c r="J228" s="14">
        <f t="shared" ca="1" si="13"/>
        <v>2.5018027935830602</v>
      </c>
      <c r="K228" s="14">
        <f t="shared" ca="1" si="14"/>
        <v>0.84546891158019877</v>
      </c>
    </row>
    <row r="229" spans="1:11" x14ac:dyDescent="0.3">
      <c r="A229" s="12">
        <v>227</v>
      </c>
      <c r="B229" s="7">
        <f t="shared" si="15"/>
        <v>0.90079365079365081</v>
      </c>
      <c r="C229" s="14">
        <f ca="1">'EPE ENE Calculations'!C232</f>
        <v>89.065285697134698</v>
      </c>
      <c r="D229" s="14">
        <f ca="1">'EPE ENE Calculations'!D232</f>
        <v>10.934714302865302</v>
      </c>
      <c r="E229" s="7">
        <f t="shared" si="12"/>
        <v>0.95595954617778722</v>
      </c>
      <c r="F229" s="7">
        <f>'ESTIMATING PD'!E229</f>
        <v>4.9164729321327316E-2</v>
      </c>
      <c r="G229" s="14">
        <f>'ESTIMATING PD'!J229</f>
        <v>0.971513947234244</v>
      </c>
      <c r="H229" s="14">
        <f>'ESTIMATING PD'!I229</f>
        <v>2.8486052765755998E-2</v>
      </c>
      <c r="I229" s="14">
        <f>'ESTIMATING PD'!F229</f>
        <v>0.95083527067867268</v>
      </c>
      <c r="J229" s="14">
        <f t="shared" ca="1" si="13"/>
        <v>4.0667799338936526</v>
      </c>
      <c r="K229" s="14">
        <f t="shared" ca="1" si="14"/>
        <v>0.28312910268533059</v>
      </c>
    </row>
    <row r="230" spans="1:11" x14ac:dyDescent="0.3">
      <c r="A230" s="12">
        <v>228</v>
      </c>
      <c r="B230" s="7">
        <f t="shared" si="15"/>
        <v>0.90476190476190477</v>
      </c>
      <c r="C230" s="14">
        <f ca="1">'EPE ENE Calculations'!C233</f>
        <v>85.239919434465534</v>
      </c>
      <c r="D230" s="14">
        <f ca="1">'EPE ENE Calculations'!D233</f>
        <v>14.760080565534466</v>
      </c>
      <c r="E230" s="7">
        <f t="shared" si="12"/>
        <v>0.95576989048032823</v>
      </c>
      <c r="F230" s="7">
        <f>'ESTIMATING PD'!E230</f>
        <v>3.2733821541099162E-2</v>
      </c>
      <c r="G230" s="14">
        <f>'ESTIMATING PD'!J230</f>
        <v>0.93563222852361416</v>
      </c>
      <c r="H230" s="14">
        <f>'ESTIMATING PD'!I230</f>
        <v>6.4367771476385838E-2</v>
      </c>
      <c r="I230" s="14">
        <f>'ESTIMATING PD'!F230</f>
        <v>0.96726617845890084</v>
      </c>
      <c r="J230" s="14">
        <f t="shared" ca="1" si="13"/>
        <v>2.4951591909749813</v>
      </c>
      <c r="K230" s="14">
        <f t="shared" ca="1" si="14"/>
        <v>0.87832763790223634</v>
      </c>
    </row>
    <row r="231" spans="1:11" x14ac:dyDescent="0.3">
      <c r="A231" s="12">
        <v>229</v>
      </c>
      <c r="B231" s="7">
        <f t="shared" si="15"/>
        <v>0.90873015873015872</v>
      </c>
      <c r="C231" s="14">
        <f ca="1">'EPE ENE Calculations'!C234</f>
        <v>83.898931033910571</v>
      </c>
      <c r="D231" s="14">
        <f ca="1">'EPE ENE Calculations'!D234</f>
        <v>16.101068966089429</v>
      </c>
      <c r="E231" s="7">
        <f t="shared" si="12"/>
        <v>0.95558027240923504</v>
      </c>
      <c r="F231" s="7">
        <f>'ESTIMATING PD'!E231</f>
        <v>3.6172523009930457E-2</v>
      </c>
      <c r="G231" s="14">
        <f>'ESTIMATING PD'!J231</f>
        <v>0.97048200995105582</v>
      </c>
      <c r="H231" s="14">
        <f>'ESTIMATING PD'!I231</f>
        <v>2.9517990048944176E-2</v>
      </c>
      <c r="I231" s="14">
        <f>'ESTIMATING PD'!F231</f>
        <v>0.96382747699006954</v>
      </c>
      <c r="J231" s="14">
        <f t="shared" ca="1" si="13"/>
        <v>2.8144263846485678</v>
      </c>
      <c r="K231" s="14">
        <f t="shared" ca="1" si="14"/>
        <v>0.4377316716023833</v>
      </c>
    </row>
    <row r="232" spans="1:11" x14ac:dyDescent="0.3">
      <c r="A232" s="12">
        <v>230</v>
      </c>
      <c r="B232" s="7">
        <f t="shared" si="15"/>
        <v>0.91269841269841268</v>
      </c>
      <c r="C232" s="14">
        <f ca="1">'EPE ENE Calculations'!C235</f>
        <v>83.517016778696359</v>
      </c>
      <c r="D232" s="14">
        <f ca="1">'EPE ENE Calculations'!D235</f>
        <v>16.482983221303641</v>
      </c>
      <c r="E232" s="7">
        <f t="shared" si="12"/>
        <v>0.95539069195704285</v>
      </c>
      <c r="F232" s="7">
        <f>'ESTIMATING PD'!E232</f>
        <v>2.4650211228806507E-2</v>
      </c>
      <c r="G232" s="14">
        <f>'ESTIMATING PD'!J232</f>
        <v>0.95460963653009978</v>
      </c>
      <c r="H232" s="14">
        <f>'ESTIMATING PD'!I232</f>
        <v>4.5390363469900219E-2</v>
      </c>
      <c r="I232" s="14">
        <f>'ESTIMATING PD'!F232</f>
        <v>0.97534978877119349</v>
      </c>
      <c r="J232" s="14">
        <f t="shared" ca="1" si="13"/>
        <v>1.8775972392260409</v>
      </c>
      <c r="K232" s="14">
        <f t="shared" ca="1" si="14"/>
        <v>0.69717350973745007</v>
      </c>
    </row>
    <row r="233" spans="1:11" x14ac:dyDescent="0.3">
      <c r="A233" s="12">
        <v>231</v>
      </c>
      <c r="B233" s="7">
        <f t="shared" si="15"/>
        <v>0.91666666666666663</v>
      </c>
      <c r="C233" s="14">
        <f ca="1">'EPE ENE Calculations'!C236</f>
        <v>80.980458090795267</v>
      </c>
      <c r="D233" s="14">
        <f ca="1">'EPE ENE Calculations'!D236</f>
        <v>19.019541909204733</v>
      </c>
      <c r="E233" s="7">
        <f t="shared" si="12"/>
        <v>0.95520114911628839</v>
      </c>
      <c r="F233" s="7">
        <f>'ESTIMATING PD'!E233</f>
        <v>3.230909001518445E-2</v>
      </c>
      <c r="G233" s="14">
        <f>'ESTIMATING PD'!J233</f>
        <v>0.97469049949963615</v>
      </c>
      <c r="H233" s="14">
        <f>'ESTIMATING PD'!I233</f>
        <v>2.5309500500363846E-2</v>
      </c>
      <c r="I233" s="14">
        <f>'ESTIMATING PD'!F233</f>
        <v>0.96769090998481555</v>
      </c>
      <c r="J233" s="14">
        <f t="shared" ca="1" si="13"/>
        <v>2.4359396506255568</v>
      </c>
      <c r="K233" s="14">
        <f t="shared" ca="1" si="14"/>
        <v>0.44495400947742875</v>
      </c>
    </row>
    <row r="234" spans="1:11" x14ac:dyDescent="0.3">
      <c r="A234" s="12">
        <v>232</v>
      </c>
      <c r="B234" s="7">
        <f t="shared" si="15"/>
        <v>0.92063492063492058</v>
      </c>
      <c r="C234" s="14">
        <f ca="1">'EPE ENE Calculations'!C237</f>
        <v>81.780192612634579</v>
      </c>
      <c r="D234" s="14">
        <f ca="1">'EPE ENE Calculations'!D237</f>
        <v>18.219807387365421</v>
      </c>
      <c r="E234" s="7">
        <f t="shared" si="12"/>
        <v>0.95501164387950976</v>
      </c>
      <c r="F234" s="7">
        <f>'ESTIMATING PD'!E234</f>
        <v>2.4285210074450725E-2</v>
      </c>
      <c r="G234" s="14">
        <f>'ESTIMATING PD'!J234</f>
        <v>0.96256336158798295</v>
      </c>
      <c r="H234" s="14">
        <f>'ESTIMATING PD'!I234</f>
        <v>3.7436638412017054E-2</v>
      </c>
      <c r="I234" s="14">
        <f>'ESTIMATING PD'!F234</f>
        <v>0.97571478992554928</v>
      </c>
      <c r="J234" s="14">
        <f t="shared" ca="1" si="13"/>
        <v>1.8256939960303438</v>
      </c>
      <c r="K234" s="14">
        <f t="shared" ca="1" si="14"/>
        <v>0.6355828660120787</v>
      </c>
    </row>
    <row r="235" spans="1:11" x14ac:dyDescent="0.3">
      <c r="A235" s="12">
        <v>233</v>
      </c>
      <c r="B235" s="7">
        <f t="shared" si="15"/>
        <v>0.92460317460317465</v>
      </c>
      <c r="C235" s="14">
        <f ca="1">'EPE ENE Calculations'!C238</f>
        <v>82.629647057258026</v>
      </c>
      <c r="D235" s="14">
        <f ca="1">'EPE ENE Calculations'!D238</f>
        <v>17.370352942741974</v>
      </c>
      <c r="E235" s="7">
        <f t="shared" si="12"/>
        <v>0.95482217623924648</v>
      </c>
      <c r="F235" s="7">
        <f>'ESTIMATING PD'!E235</f>
        <v>1.5663396453897249E-2</v>
      </c>
      <c r="G235" s="14">
        <f>'ESTIMATING PD'!J235</f>
        <v>0.93352577736856945</v>
      </c>
      <c r="H235" s="14">
        <f>'ESTIMATING PD'!I235</f>
        <v>6.6474222631430546E-2</v>
      </c>
      <c r="I235" s="14">
        <f>'ESTIMATING PD'!F235</f>
        <v>0.98433660354610275</v>
      </c>
      <c r="J235" s="14">
        <f t="shared" ca="1" si="13"/>
        <v>1.1536409138930626</v>
      </c>
      <c r="K235" s="14">
        <f t="shared" ca="1" si="14"/>
        <v>1.0852456215638628</v>
      </c>
    </row>
    <row r="236" spans="1:11" x14ac:dyDescent="0.3">
      <c r="A236" s="12">
        <v>234</v>
      </c>
      <c r="B236" s="7">
        <f t="shared" si="15"/>
        <v>0.9285714285714286</v>
      </c>
      <c r="C236" s="14">
        <f ca="1">'EPE ENE Calculations'!C239</f>
        <v>82.150420174750209</v>
      </c>
      <c r="D236" s="14">
        <f ca="1">'EPE ENE Calculations'!D239</f>
        <v>17.849579825249791</v>
      </c>
      <c r="E236" s="7">
        <f t="shared" si="12"/>
        <v>0.95463274618803984</v>
      </c>
      <c r="F236" s="7">
        <f>'ESTIMATING PD'!E236</f>
        <v>4.5558296399843101E-2</v>
      </c>
      <c r="G236" s="14">
        <f>'ESTIMATING PD'!J236</f>
        <v>0.98727084810613575</v>
      </c>
      <c r="H236" s="14">
        <f>'ESTIMATING PD'!I236</f>
        <v>1.2729151893864254E-2</v>
      </c>
      <c r="I236" s="14">
        <f>'ESTIMATING PD'!F236</f>
        <v>0.9544417036001569</v>
      </c>
      <c r="J236" s="14">
        <f t="shared" ca="1" si="13"/>
        <v>3.5273609761396099</v>
      </c>
      <c r="K236" s="14">
        <f t="shared" ca="1" si="14"/>
        <v>0.20702042751113553</v>
      </c>
    </row>
    <row r="237" spans="1:11" x14ac:dyDescent="0.3">
      <c r="A237" s="12">
        <v>235</v>
      </c>
      <c r="B237" s="7">
        <f t="shared" si="15"/>
        <v>0.93253968253968256</v>
      </c>
      <c r="C237" s="14">
        <f ca="1">'EPE ENE Calculations'!C240</f>
        <v>85.617667830363573</v>
      </c>
      <c r="D237" s="14">
        <f ca="1">'EPE ENE Calculations'!D240</f>
        <v>14.382332169636427</v>
      </c>
      <c r="E237" s="7">
        <f t="shared" si="12"/>
        <v>0.95444335371843236</v>
      </c>
      <c r="F237" s="7">
        <f>'ESTIMATING PD'!E237</f>
        <v>4.9343690177333643E-2</v>
      </c>
      <c r="G237" s="14">
        <f>'ESTIMATING PD'!J237</f>
        <v>0.97878726699382312</v>
      </c>
      <c r="H237" s="14">
        <f>'ESTIMATING PD'!I237</f>
        <v>2.1212733006176876E-2</v>
      </c>
      <c r="I237" s="14">
        <f>'ESTIMATING PD'!F237</f>
        <v>0.95065630982266636</v>
      </c>
      <c r="J237" s="14">
        <f t="shared" ca="1" si="13"/>
        <v>3.9466942959537943</v>
      </c>
      <c r="K237" s="14">
        <f t="shared" ca="1" si="14"/>
        <v>0.27682138283938595</v>
      </c>
    </row>
    <row r="238" spans="1:11" x14ac:dyDescent="0.3">
      <c r="A238" s="12">
        <v>236</v>
      </c>
      <c r="B238" s="7">
        <f t="shared" si="15"/>
        <v>0.93650793650793651</v>
      </c>
      <c r="C238" s="14">
        <f ca="1">'EPE ENE Calculations'!C241</f>
        <v>83.126690279602968</v>
      </c>
      <c r="D238" s="14">
        <f ca="1">'EPE ENE Calculations'!D241</f>
        <v>16.873309720397032</v>
      </c>
      <c r="E238" s="7">
        <f t="shared" si="12"/>
        <v>0.95425399882296813</v>
      </c>
      <c r="F238" s="7">
        <f>'ESTIMATING PD'!E238</f>
        <v>4.6833997226292556E-2</v>
      </c>
      <c r="G238" s="14">
        <f>'ESTIMATING PD'!J238</f>
        <v>0.94772945888957361</v>
      </c>
      <c r="H238" s="14">
        <f>'ESTIMATING PD'!I238</f>
        <v>5.2270541110426394E-2</v>
      </c>
      <c r="I238" s="14">
        <f>'ESTIMATING PD'!F238</f>
        <v>0.95316600277370744</v>
      </c>
      <c r="J238" s="14">
        <f t="shared" ca="1" si="13"/>
        <v>3.5208707614647765</v>
      </c>
      <c r="K238" s="14">
        <f t="shared" ca="1" si="14"/>
        <v>0.80221320507811555</v>
      </c>
    </row>
    <row r="239" spans="1:11" x14ac:dyDescent="0.3">
      <c r="A239" s="12">
        <v>237</v>
      </c>
      <c r="B239" s="7">
        <f t="shared" si="15"/>
        <v>0.94047619047619047</v>
      </c>
      <c r="C239" s="14">
        <f ca="1">'EPE ENE Calculations'!C242</f>
        <v>87.146628663477969</v>
      </c>
      <c r="D239" s="14">
        <f ca="1">'EPE ENE Calculations'!D242</f>
        <v>12.853371336522031</v>
      </c>
      <c r="E239" s="7">
        <f t="shared" si="12"/>
        <v>0.95406468149419266</v>
      </c>
      <c r="F239" s="7">
        <f>'ESTIMATING PD'!E239</f>
        <v>3.8249311935040553E-2</v>
      </c>
      <c r="G239" s="14">
        <f>'ESTIMATING PD'!J239</f>
        <v>0.98550938238273345</v>
      </c>
      <c r="H239" s="14">
        <f>'ESTIMATING PD'!I239</f>
        <v>1.4490617617266555E-2</v>
      </c>
      <c r="I239" s="14">
        <f>'ESTIMATING PD'!F239</f>
        <v>0.96175068806495945</v>
      </c>
      <c r="J239" s="14">
        <f t="shared" ca="1" si="13"/>
        <v>3.1340996438521134</v>
      </c>
      <c r="K239" s="14">
        <f t="shared" ca="1" si="14"/>
        <v>0.17090087078871904</v>
      </c>
    </row>
    <row r="240" spans="1:11" x14ac:dyDescent="0.3">
      <c r="A240" s="12">
        <v>238</v>
      </c>
      <c r="B240" s="7">
        <f t="shared" si="15"/>
        <v>0.94444444444444442</v>
      </c>
      <c r="C240" s="14">
        <f ca="1">'EPE ENE Calculations'!C243</f>
        <v>82.981596851564134</v>
      </c>
      <c r="D240" s="14">
        <f ca="1">'EPE ENE Calculations'!D243</f>
        <v>17.018403148435866</v>
      </c>
      <c r="E240" s="7">
        <f t="shared" si="12"/>
        <v>0.95387540172465302</v>
      </c>
      <c r="F240" s="7">
        <f>'ESTIMATING PD'!E240</f>
        <v>3.3644467282984425E-2</v>
      </c>
      <c r="G240" s="14">
        <f>'ESTIMATING PD'!J240</f>
        <v>0.97581100219945516</v>
      </c>
      <c r="H240" s="14">
        <f>'ESTIMATING PD'!I240</f>
        <v>2.4188997800544842E-2</v>
      </c>
      <c r="I240" s="14">
        <f>'ESTIMATING PD'!F240</f>
        <v>0.96635553271701558</v>
      </c>
      <c r="J240" s="14">
        <f t="shared" ca="1" si="13"/>
        <v>2.5986799999131955</v>
      </c>
      <c r="K240" s="14">
        <f t="shared" ca="1" si="14"/>
        <v>0.37945935957502802</v>
      </c>
    </row>
    <row r="241" spans="1:11" x14ac:dyDescent="0.3">
      <c r="A241" s="12">
        <v>239</v>
      </c>
      <c r="B241" s="7">
        <f t="shared" si="15"/>
        <v>0.94841269841269837</v>
      </c>
      <c r="C241" s="14">
        <f ca="1">'EPE ENE Calculations'!C244</f>
        <v>84.068343608840678</v>
      </c>
      <c r="D241" s="14">
        <f ca="1">'EPE ENE Calculations'!D244</f>
        <v>15.931656391159322</v>
      </c>
      <c r="E241" s="7">
        <f t="shared" si="12"/>
        <v>0.95368615950689772</v>
      </c>
      <c r="F241" s="7">
        <f>'ESTIMATING PD'!E241</f>
        <v>6.108464348546272E-2</v>
      </c>
      <c r="G241" s="14">
        <f>'ESTIMATING PD'!J241</f>
        <v>0.9421994484191244</v>
      </c>
      <c r="H241" s="14">
        <f>'ESTIMATING PD'!I241</f>
        <v>5.7800551580875603E-2</v>
      </c>
      <c r="I241" s="14">
        <f>'ESTIMATING PD'!F241</f>
        <v>0.93891535651453728</v>
      </c>
      <c r="J241" s="14">
        <f t="shared" ca="1" si="13"/>
        <v>4.6143747232854384</v>
      </c>
      <c r="K241" s="14">
        <f t="shared" ca="1" si="14"/>
        <v>0.82456488535519878</v>
      </c>
    </row>
    <row r="242" spans="1:11" x14ac:dyDescent="0.3">
      <c r="A242" s="12">
        <v>240</v>
      </c>
      <c r="B242" s="7">
        <f t="shared" si="15"/>
        <v>0.95238095238095233</v>
      </c>
      <c r="C242" s="14">
        <f ca="1">'EPE ENE Calculations'!C245</f>
        <v>84.702951295361331</v>
      </c>
      <c r="D242" s="14">
        <f ca="1">'EPE ENE Calculations'!D245</f>
        <v>15.297048704638669</v>
      </c>
      <c r="E242" s="7">
        <f t="shared" si="12"/>
        <v>0.95349695483347674</v>
      </c>
      <c r="F242" s="7">
        <f>'ESTIMATING PD'!E242</f>
        <v>4.1899391496297511E-2</v>
      </c>
      <c r="G242" s="14">
        <f>'ESTIMATING PD'!J242</f>
        <v>0.98284005268075547</v>
      </c>
      <c r="H242" s="14">
        <f>'ESTIMATING PD'!I242</f>
        <v>1.7159947319244528E-2</v>
      </c>
      <c r="I242" s="14">
        <f>'ESTIMATING PD'!F242</f>
        <v>0.95810060850370249</v>
      </c>
      <c r="J242" s="14">
        <f t="shared" ca="1" si="13"/>
        <v>3.3258940896041786</v>
      </c>
      <c r="K242" s="14">
        <f t="shared" ca="1" si="14"/>
        <v>0.23980267650142353</v>
      </c>
    </row>
    <row r="243" spans="1:11" x14ac:dyDescent="0.3">
      <c r="A243" s="12">
        <v>241</v>
      </c>
      <c r="B243" s="7">
        <f t="shared" si="15"/>
        <v>0.95634920634920639</v>
      </c>
      <c r="C243" s="14">
        <f ca="1">'EPE ENE Calculations'!C246</f>
        <v>87.176092918881551</v>
      </c>
      <c r="D243" s="14">
        <f ca="1">'EPE ENE Calculations'!D246</f>
        <v>12.823907081118449</v>
      </c>
      <c r="E243" s="7">
        <f t="shared" si="12"/>
        <v>0.95330778769694147</v>
      </c>
      <c r="F243" s="7">
        <f>'ESTIMATING PD'!E243</f>
        <v>3.9782963708804742E-2</v>
      </c>
      <c r="G243" s="14">
        <f>'ESTIMATING PD'!J243</f>
        <v>0.93566858959370514</v>
      </c>
      <c r="H243" s="14">
        <f>'ESTIMATING PD'!I243</f>
        <v>6.4331410406294864E-2</v>
      </c>
      <c r="I243" s="14">
        <f>'ESTIMATING PD'!F243</f>
        <v>0.96021703629119526</v>
      </c>
      <c r="J243" s="14">
        <f t="shared" ca="1" si="13"/>
        <v>3.0934971887752698</v>
      </c>
      <c r="K243" s="14">
        <f t="shared" ca="1" si="14"/>
        <v>0.75517218163319288</v>
      </c>
    </row>
    <row r="244" spans="1:11" x14ac:dyDescent="0.3">
      <c r="A244" s="12">
        <v>242</v>
      </c>
      <c r="B244" s="7">
        <f t="shared" si="15"/>
        <v>0.96031746031746035</v>
      </c>
      <c r="C244" s="14">
        <f ca="1">'EPE ENE Calculations'!C247</f>
        <v>89.521454275024027</v>
      </c>
      <c r="D244" s="14">
        <f ca="1">'EPE ENE Calculations'!D247</f>
        <v>10.478545724975973</v>
      </c>
      <c r="E244" s="7">
        <f t="shared" si="12"/>
        <v>0.95311865808984497</v>
      </c>
      <c r="F244" s="7">
        <f>'ESTIMATING PD'!E244</f>
        <v>1.3451707131385104E-2</v>
      </c>
      <c r="G244" s="14">
        <f>'ESTIMATING PD'!J244</f>
        <v>0.98392288028821051</v>
      </c>
      <c r="H244" s="14">
        <f>'ESTIMATING PD'!I244</f>
        <v>1.6077119711789489E-2</v>
      </c>
      <c r="I244" s="14">
        <f>'ESTIMATING PD'!F244</f>
        <v>0.9865482928686149</v>
      </c>
      <c r="J244" s="14">
        <f t="shared" ca="1" si="13"/>
        <v>1.1293084121272186</v>
      </c>
      <c r="K244" s="14">
        <f t="shared" ca="1" si="14"/>
        <v>0.15840707659867678</v>
      </c>
    </row>
    <row r="245" spans="1:11" x14ac:dyDescent="0.3">
      <c r="A245" s="12">
        <v>243</v>
      </c>
      <c r="B245" s="7">
        <f t="shared" si="15"/>
        <v>0.9642857142857143</v>
      </c>
      <c r="C245" s="14">
        <f ca="1">'EPE ENE Calculations'!C248</f>
        <v>90.045696055426362</v>
      </c>
      <c r="D245" s="14">
        <f ca="1">'EPE ENE Calculations'!D248</f>
        <v>9.9543039445736383</v>
      </c>
      <c r="E245" s="7">
        <f t="shared" si="12"/>
        <v>0.95292956600474166</v>
      </c>
      <c r="F245" s="7">
        <f>'ESTIMATING PD'!E245</f>
        <v>3.2093557565658348E-2</v>
      </c>
      <c r="G245" s="14">
        <f>'ESTIMATING PD'!J245</f>
        <v>0.94958589079710121</v>
      </c>
      <c r="H245" s="14">
        <f>'ESTIMATING PD'!I245</f>
        <v>5.0414109202898794E-2</v>
      </c>
      <c r="I245" s="14">
        <f>'ESTIMATING PD'!F245</f>
        <v>0.96790644243434165</v>
      </c>
      <c r="J245" s="14">
        <f t="shared" ca="1" si="13"/>
        <v>2.6150251838038945</v>
      </c>
      <c r="K245" s="14">
        <f t="shared" ca="1" si="14"/>
        <v>0.46286802155839263</v>
      </c>
    </row>
    <row r="246" spans="1:11" x14ac:dyDescent="0.3">
      <c r="A246" s="12">
        <v>244</v>
      </c>
      <c r="B246" s="7">
        <f t="shared" si="15"/>
        <v>0.96825396825396826</v>
      </c>
      <c r="C246" s="14">
        <f ca="1">'EPE ENE Calculations'!C249</f>
        <v>86.769276424395571</v>
      </c>
      <c r="D246" s="14">
        <f ca="1">'EPE ENE Calculations'!D249</f>
        <v>13.230723575604429</v>
      </c>
      <c r="E246" s="7">
        <f t="shared" si="12"/>
        <v>0.95274051143418736</v>
      </c>
      <c r="F246" s="7">
        <f>'ESTIMATING PD'!E246</f>
        <v>3.4501802854494779E-2</v>
      </c>
      <c r="G246" s="14">
        <f>'ESTIMATING PD'!J246</f>
        <v>0.96811482207444921</v>
      </c>
      <c r="H246" s="14">
        <f>'ESTIMATING PD'!I246</f>
        <v>3.1885177925550789E-2</v>
      </c>
      <c r="I246" s="14">
        <f>'ESTIMATING PD'!F246</f>
        <v>0.96549819714550522</v>
      </c>
      <c r="J246" s="14">
        <f t="shared" ca="1" si="13"/>
        <v>2.7612724933622195</v>
      </c>
      <c r="K246" s="14">
        <f t="shared" ca="1" si="14"/>
        <v>0.38805969692422476</v>
      </c>
    </row>
    <row r="247" spans="1:11" x14ac:dyDescent="0.3">
      <c r="A247" s="12">
        <v>245</v>
      </c>
      <c r="B247" s="7">
        <f t="shared" si="15"/>
        <v>0.97222222222222221</v>
      </c>
      <c r="C247" s="14">
        <f ca="1">'EPE ENE Calculations'!C250</f>
        <v>82.98433424863758</v>
      </c>
      <c r="D247" s="14">
        <f ca="1">'EPE ENE Calculations'!D250</f>
        <v>17.01566575136242</v>
      </c>
      <c r="E247" s="7">
        <f t="shared" si="12"/>
        <v>0.95255149437073949</v>
      </c>
      <c r="F247" s="7">
        <f>'ESTIMATING PD'!E247</f>
        <v>3.5732758119326524E-2</v>
      </c>
      <c r="G247" s="14">
        <f>'ESTIMATING PD'!J247</f>
        <v>0.93506692663456681</v>
      </c>
      <c r="H247" s="14">
        <f>'ESTIMATING PD'!I247</f>
        <v>6.4933073365433192E-2</v>
      </c>
      <c r="I247" s="14">
        <f>'ESTIMATING PD'!F247</f>
        <v>0.96426724188067348</v>
      </c>
      <c r="J247" s="14">
        <f t="shared" ca="1" si="13"/>
        <v>2.6411545348370238</v>
      </c>
      <c r="K247" s="14">
        <f t="shared" ca="1" si="14"/>
        <v>1.0148474873265989</v>
      </c>
    </row>
    <row r="248" spans="1:11" x14ac:dyDescent="0.3">
      <c r="A248" s="12">
        <v>246</v>
      </c>
      <c r="B248" s="7">
        <f t="shared" si="15"/>
        <v>0.97619047619047616</v>
      </c>
      <c r="C248" s="14">
        <f ca="1">'EPE ENE Calculations'!C251</f>
        <v>84.139830825713744</v>
      </c>
      <c r="D248" s="14">
        <f ca="1">'EPE ENE Calculations'!D251</f>
        <v>15.860169174286256</v>
      </c>
      <c r="E248" s="7">
        <f t="shared" si="12"/>
        <v>0.95236251480695699</v>
      </c>
      <c r="F248" s="7">
        <f>'ESTIMATING PD'!E248</f>
        <v>4.6484694626507395E-2</v>
      </c>
      <c r="G248" s="14">
        <f>'ESTIMATING PD'!J248</f>
        <v>0.97753771220289909</v>
      </c>
      <c r="H248" s="14">
        <f>'ESTIMATING PD'!I248</f>
        <v>2.2462287797100911E-2</v>
      </c>
      <c r="I248" s="14">
        <f>'ESTIMATING PD'!F248</f>
        <v>0.95351530537349261</v>
      </c>
      <c r="J248" s="14">
        <f t="shared" ca="1" si="13"/>
        <v>3.6412242871700449</v>
      </c>
      <c r="K248" s="14">
        <f t="shared" ca="1" si="14"/>
        <v>0.3235130204631827</v>
      </c>
    </row>
    <row r="249" spans="1:11" x14ac:dyDescent="0.3">
      <c r="A249" s="12">
        <v>247</v>
      </c>
      <c r="B249" s="7">
        <f t="shared" si="15"/>
        <v>0.98015873015873012</v>
      </c>
      <c r="C249" s="14">
        <f ca="1">'EPE ENE Calculations'!C252</f>
        <v>82.285061423009367</v>
      </c>
      <c r="D249" s="14">
        <f ca="1">'EPE ENE Calculations'!D252</f>
        <v>17.714938576990633</v>
      </c>
      <c r="E249" s="7">
        <f t="shared" si="12"/>
        <v>0.95217357273540004</v>
      </c>
      <c r="F249" s="7">
        <f>'ESTIMATING PD'!E249</f>
        <v>4.3945571324162214E-2</v>
      </c>
      <c r="G249" s="14">
        <f>'ESTIMATING PD'!J249</f>
        <v>0.96862229291198154</v>
      </c>
      <c r="H249" s="14">
        <f>'ESTIMATING PD'!I249</f>
        <v>3.1377707088018458E-2</v>
      </c>
      <c r="I249" s="14">
        <f>'ESTIMATING PD'!F249</f>
        <v>0.95605442867583779</v>
      </c>
      <c r="J249" s="14">
        <f t="shared" ca="1" si="13"/>
        <v>3.3350833820565171</v>
      </c>
      <c r="K249" s="14">
        <f t="shared" ca="1" si="14"/>
        <v>0.50601057898050572</v>
      </c>
    </row>
    <row r="250" spans="1:11" x14ac:dyDescent="0.3">
      <c r="A250" s="12">
        <v>248</v>
      </c>
      <c r="B250" s="7">
        <f t="shared" si="15"/>
        <v>0.98412698412698407</v>
      </c>
      <c r="C250" s="14">
        <f ca="1">'EPE ENE Calculations'!C253</f>
        <v>81.521371544643756</v>
      </c>
      <c r="D250" s="14">
        <f ca="1">'EPE ENE Calculations'!D253</f>
        <v>18.478628455356244</v>
      </c>
      <c r="E250" s="7">
        <f t="shared" si="12"/>
        <v>0.95198466814863048</v>
      </c>
      <c r="F250" s="7">
        <f>'ESTIMATING PD'!E250</f>
        <v>4.8478098983053775E-2</v>
      </c>
      <c r="G250" s="14">
        <f>'ESTIMATING PD'!J250</f>
        <v>0.96615128397460814</v>
      </c>
      <c r="H250" s="14">
        <f>'ESTIMATING PD'!I250</f>
        <v>3.3848716025391856E-2</v>
      </c>
      <c r="I250" s="14">
        <f>'ESTIMATING PD'!F250</f>
        <v>0.95152190101694623</v>
      </c>
      <c r="J250" s="14">
        <f t="shared" ca="1" si="13"/>
        <v>3.6348973289601769</v>
      </c>
      <c r="K250" s="14">
        <f t="shared" ca="1" si="14"/>
        <v>0.56657926353145216</v>
      </c>
    </row>
    <row r="251" spans="1:11" x14ac:dyDescent="0.3">
      <c r="A251" s="12">
        <v>249</v>
      </c>
      <c r="B251" s="7">
        <f t="shared" si="15"/>
        <v>0.98809523809523814</v>
      </c>
      <c r="C251" s="14">
        <f ca="1">'EPE ENE Calculations'!C254</f>
        <v>83.88936941499297</v>
      </c>
      <c r="D251" s="14">
        <f ca="1">'EPE ENE Calculations'!D254</f>
        <v>16.11063058500703</v>
      </c>
      <c r="E251" s="7">
        <f t="shared" si="12"/>
        <v>0.95179580103921158</v>
      </c>
      <c r="F251" s="7">
        <f>'ESTIMATING PD'!E251</f>
        <v>5.7846705615395844E-2</v>
      </c>
      <c r="G251" s="14">
        <f>'ESTIMATING PD'!J251</f>
        <v>0.93642115980372476</v>
      </c>
      <c r="H251" s="14">
        <f>'ESTIMATING PD'!I251</f>
        <v>6.3578840196275244E-2</v>
      </c>
      <c r="I251" s="14">
        <f>'ESTIMATING PD'!F251</f>
        <v>0.94215329438460416</v>
      </c>
      <c r="J251" s="14">
        <f t="shared" ca="1" si="13"/>
        <v>4.3251439258895479</v>
      </c>
      <c r="K251" s="14">
        <f t="shared" ca="1" si="14"/>
        <v>0.9185239743025031</v>
      </c>
    </row>
    <row r="252" spans="1:11" x14ac:dyDescent="0.3">
      <c r="A252" s="12">
        <v>250</v>
      </c>
      <c r="B252" s="7">
        <f t="shared" si="15"/>
        <v>0.99206349206349209</v>
      </c>
      <c r="C252" s="14">
        <f ca="1">'EPE ENE Calculations'!C255</f>
        <v>82.615209236888859</v>
      </c>
      <c r="D252" s="14">
        <f ca="1">'EPE ENE Calculations'!D255</f>
        <v>17.384790763111141</v>
      </c>
      <c r="E252" s="7">
        <f t="shared" si="12"/>
        <v>0.95160697139970818</v>
      </c>
      <c r="F252" s="7">
        <f>'ESTIMATING PD'!E252</f>
        <v>6.0877298310534012E-2</v>
      </c>
      <c r="G252" s="14">
        <f>'ESTIMATING PD'!J252</f>
        <v>0.973055297221597</v>
      </c>
      <c r="H252" s="14">
        <f>'ESTIMATING PD'!I252</f>
        <v>2.6944702778402996E-2</v>
      </c>
      <c r="I252" s="14">
        <f>'ESTIMATING PD'!F252</f>
        <v>0.93912270168946599</v>
      </c>
      <c r="J252" s="14">
        <f t="shared" ca="1" si="13"/>
        <v>4.6570458518010014</v>
      </c>
      <c r="K252" s="14">
        <f t="shared" ca="1" si="14"/>
        <v>0.41862274330262461</v>
      </c>
    </row>
    <row r="253" spans="1:11" x14ac:dyDescent="0.3">
      <c r="A253" s="12">
        <v>251</v>
      </c>
      <c r="B253" s="7">
        <f t="shared" si="15"/>
        <v>0.99603174603174605</v>
      </c>
      <c r="C253" s="14">
        <f ca="1">'EPE ENE Calculations'!C256</f>
        <v>79.358884037484501</v>
      </c>
      <c r="D253" s="14">
        <f ca="1">'EPE ENE Calculations'!D256</f>
        <v>20.641115962515499</v>
      </c>
      <c r="E253" s="7">
        <f t="shared" si="12"/>
        <v>0.95141817922268634</v>
      </c>
      <c r="F253" s="7">
        <f>'ESTIMATING PD'!E253</f>
        <v>5.5552315470811964E-2</v>
      </c>
      <c r="G253" s="14">
        <f>'ESTIMATING PD'!J253</f>
        <v>0.98701633886393858</v>
      </c>
      <c r="H253" s="14">
        <f>'ESTIMATING PD'!I253</f>
        <v>1.298366113606142E-2</v>
      </c>
      <c r="I253" s="14">
        <f>'ESTIMATING PD'!F253</f>
        <v>0.94444768452918804</v>
      </c>
      <c r="J253" s="14">
        <f t="shared" ca="1" si="13"/>
        <v>4.1399348326490735</v>
      </c>
      <c r="K253" s="14">
        <f t="shared" ca="1" si="14"/>
        <v>0.24081287218583572</v>
      </c>
    </row>
    <row r="254" spans="1:11" x14ac:dyDescent="0.3">
      <c r="A254" s="12">
        <v>252</v>
      </c>
      <c r="B254" s="7">
        <f t="shared" si="15"/>
        <v>1</v>
      </c>
      <c r="C254" s="14">
        <f ca="1">'EPE ENE Calculations'!C257</f>
        <v>79.898626382482547</v>
      </c>
      <c r="D254" s="14">
        <f ca="1">'EPE ENE Calculations'!D257</f>
        <v>20.101373617517453</v>
      </c>
      <c r="E254" s="7">
        <f t="shared" si="12"/>
        <v>0.95122942450071402</v>
      </c>
      <c r="F254" s="7">
        <f>'ESTIMATING PD'!E254</f>
        <v>6.0476549666503843E-2</v>
      </c>
      <c r="G254" s="14">
        <f>'ESTIMATING PD'!J254</f>
        <v>1</v>
      </c>
      <c r="H254" s="14">
        <f>'ESTIMATING PD'!I254</f>
        <v>0</v>
      </c>
      <c r="I254" s="14">
        <f>'ESTIMATING PD'!F254</f>
        <v>0.93952345033349616</v>
      </c>
      <c r="J254" s="14">
        <f t="shared" ca="1" si="13"/>
        <v>4.5963341552551427</v>
      </c>
      <c r="K254" s="14">
        <f t="shared" ca="1" si="14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79A0-5E7C-4E22-A424-7D6BF295DB9F}">
  <dimension ref="A1"/>
  <sheetViews>
    <sheetView workbookViewId="0">
      <selection activeCell="L26" sqref="L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Simlated_assetprices</vt:lpstr>
      <vt:lpstr>EPE ENE Calculations</vt:lpstr>
      <vt:lpstr>ESTIMATING PD</vt:lpstr>
      <vt:lpstr>CVA and DVA Calculation </vt:lpstr>
      <vt:lpstr>Risk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Sujoy Ghosh</dc:creator>
  <cp:lastModifiedBy>Sujoy Ghosh</cp:lastModifiedBy>
  <dcterms:created xsi:type="dcterms:W3CDTF">2025-07-12T02:27:14Z</dcterms:created>
  <dcterms:modified xsi:type="dcterms:W3CDTF">2025-07-25T10:35:34Z</dcterms:modified>
</cp:coreProperties>
</file>